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vbaProject.bin" ContentType="application/vnd.ms-office.vbaProject"/>
  <Override PartName="/xl/worksheets/sheet3.xml" ContentType="application/vnd.openxmlformats-officedocument.spreadsheetml.worksheet+xml"/>
  <Override PartName="/xl/worksheets/sheet2.xml" ContentType="application/vnd.openxmlformats-officedocument.spreadsheetml.worksheet+xml"/>
  <Override PartName="/xl/drawings/drawing8.xml" ContentType="application/vnd.openxmlformats-officedocument.drawing+xml"/>
  <Override PartName="/xl/drawings/drawing7.xml" ContentType="application/vnd.openxmlformats-officedocument.drawing+xml"/>
  <Override PartName="/xl/worksheets/sheet1.xml" ContentType="application/vnd.openxmlformats-officedocument.spreadsheetml.worksheet+xml"/>
  <Override PartName="/xl/worksheets/sheet5.xml" ContentType="application/vnd.openxmlformats-officedocument.spreadsheetml.worksheet+xml"/>
  <Override PartName="/xl/drawings/drawing3.xml" ContentType="application/vnd.openxmlformats-officedocument.drawing+xml"/>
  <Override PartName="/xl/drawings/drawing2.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5.xml" ContentType="application/vnd.openxmlformats-officedocument.drawing+xml"/>
  <Override PartName="/xl/drawings/drawing4.xml" ContentType="application/vnd.openxmlformats-officedocument.drawing+xml"/>
  <Override PartName="/xl/drawings/drawing6.xml" ContentType="application/vnd.openxmlformats-officedocument.drawing+xml"/>
  <Override PartName="/xl/activeX/activeX11.bin" ContentType="application/vnd.ms-office.activeX"/>
  <Override PartName="/xl/activeX/activeX2.xml" ContentType="application/vnd.ms-office.activeX+xml"/>
  <Override PartName="/xl/activeX/activeX2.bin" ContentType="application/vnd.ms-office.activeX"/>
  <Override PartName="/xl/activeX/activeX1.bin" ContentType="application/vnd.ms-office.activeX"/>
  <Override PartName="/xl/activeX/activeX3.xml" ContentType="application/vnd.ms-office.activeX+xml"/>
  <Override PartName="/xl/activeX/activeX1.xml" ContentType="application/vnd.ms-office.activeX+xml"/>
  <Override PartName="/xl/activeX/activeX3.bin" ContentType="application/vnd.ms-office.activeX"/>
  <Override PartName="/xl/activeX/activeX4.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6.xml" ContentType="application/vnd.ms-office.activeX+xml"/>
  <Override PartName="/xl/activeX/activeX5.bin" ContentType="application/vnd.ms-office.activeX"/>
  <Override PartName="/xl/ctrlProps/ctrlProp1.xml" ContentType="application/vnd.ms-excel.controlproperties+xml"/>
  <Override PartName="/xl/activeX/activeX5.xml" ContentType="application/vnd.ms-office.activeX+xml"/>
  <Override PartName="/xl/activeX/activeX4.bin" ContentType="application/vnd.ms-office.activeX"/>
  <Override PartName="/docProps/app.xml" ContentType="application/vnd.openxmlformats-officedocument.extended-properties+xml"/>
  <Override PartName="/docProps/core.xml" ContentType="application/vnd.openxmlformats-package.core-properties+xml"/>
  <Override PartName="/xl/activeX/activeX8.xml" ContentType="application/vnd.ms-office.activeX+xml"/>
  <Override PartName="/xl/activeX/activeX121.bin" ContentType="application/vnd.ms-office.activeX"/>
  <Override PartName="/xl/activeX/activeX121.xml" ContentType="application/vnd.ms-office.activeX+xml"/>
  <Override PartName="/xl/activeX/activeX120.bin" ContentType="application/vnd.ms-office.activeX"/>
  <Override PartName="/xl/activeX/activeX120.xml" ContentType="application/vnd.ms-office.activeX+xml"/>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19.bin" ContentType="application/vnd.ms-office.activeX"/>
  <Override PartName="/xl/activeX/activeX119.xml" ContentType="application/vnd.ms-office.activeX+xml"/>
  <Override PartName="/xl/activeX/activeX118.bin" ContentType="application/vnd.ms-office.activeX"/>
  <Override PartName="/xl/activeX/activeX115.xml" ContentType="application/vnd.ms-office.activeX+xml"/>
  <Override PartName="/xl/activeX/activeX114.bin" ContentType="application/vnd.ms-office.activeX"/>
  <Override PartName="/xl/activeX/activeX114.xml" ContentType="application/vnd.ms-office.activeX+xml"/>
  <Override PartName="/xl/activeX/activeX113.bin" ContentType="application/vnd.ms-office.activeX"/>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25.xml" ContentType="application/vnd.ms-office.activeX+xml"/>
  <Override PartName="/xl/activeX/activeX125.bin" ContentType="application/vnd.ms-office.activeX"/>
  <Override PartName="/xl/activeX/activeX126.xml" ContentType="application/vnd.ms-office.activeX+xml"/>
  <Override PartName="/xl/ctrlProps/ctrlProp4.xml" ContentType="application/vnd.ms-excel.controlproperties+xml"/>
  <Override PartName="/xl/ctrlProps/ctrlProp3.xml" ContentType="application/vnd.ms-excel.controlproperties+xml"/>
  <Override PartName="/xl/ctrlProps/ctrlProp2.xml" ContentType="application/vnd.ms-excel.controlproperties+xml"/>
  <Override PartName="/xl/activeX/activeX132.bin" ContentType="application/vnd.ms-office.activeX"/>
  <Override PartName="/xl/ctrlProps/ctrlProp5.xml" ContentType="application/vnd.ms-excel.controlproperties+xml"/>
  <Override PartName="/xl/activeX/activeX9.xml" ContentType="application/vnd.ms-office.activeX+xml"/>
  <Override PartName="/xl/activeX/activeX8.bin" ContentType="application/vnd.ms-office.activeX"/>
  <Override PartName="/xl/ctrlProps/ctrlProp6.xml" ContentType="application/vnd.ms-excel.controlproperties+xml"/>
  <Override PartName="/xl/calcChain.xml" ContentType="application/vnd.openxmlformats-officedocument.spreadsheetml.calcChain+xml"/>
  <Override PartName="/xl/activeX/activeX132.xml" ContentType="application/vnd.ms-office.activeX+xml"/>
  <Override PartName="/xl/activeX/activeX131.bin" ContentType="application/vnd.ms-office.activeX"/>
  <Override PartName="/xl/activeX/activeX131.xml" ContentType="application/vnd.ms-office.activeX+xml"/>
  <Override PartName="/xl/activeX/activeX128.xml" ContentType="application/vnd.ms-office.activeX+xml"/>
  <Override PartName="/xl/activeX/activeX127.bin" ContentType="application/vnd.ms-office.activeX"/>
  <Override PartName="/xl/activeX/activeX127.xml" ContentType="application/vnd.ms-office.activeX+xml"/>
  <Override PartName="/xl/activeX/activeX126.bin" ContentType="application/vnd.ms-office.activeX"/>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13.xml" ContentType="application/vnd.ms-office.activeX+xml"/>
  <Override PartName="/xl/activeX/activeX112.bin" ContentType="application/vnd.ms-office.activeX"/>
  <Override PartName="/xl/activeX/activeX112.xml" ContentType="application/vnd.ms-office.activeX+xml"/>
  <Override PartName="/xl/activeX/activeX45.xml" ContentType="application/vnd.ms-office.activeX+xml"/>
  <Override PartName="/xl/activeX/activeX44.bin" ContentType="application/vnd.ms-office.activeX"/>
  <Override PartName="/xl/activeX/activeX44.xml" ContentType="application/vnd.ms-office.activeX+xml"/>
  <Override PartName="/xl/activeX/activeX43.bin" ContentType="application/vnd.ms-office.activeX"/>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3.xml" ContentType="application/vnd.ms-office.activeX+xml"/>
  <Override PartName="/xl/activeX/activeX42.bin" ContentType="application/vnd.ms-office.activeX"/>
  <Override PartName="/xl/activeX/activeX39.xml" ContentType="application/vnd.ms-office.activeX+xml"/>
  <Override PartName="/xl/activeX/activeX38.bin" ContentType="application/vnd.ms-office.activeX"/>
  <Override PartName="/xl/activeX/activeX38.xml" ContentType="application/vnd.ms-office.activeX+xml"/>
  <Override PartName="/xl/activeX/activeX10.bin" ContentType="application/vnd.ms-office.activeX"/>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8.xml" ContentType="application/vnd.ms-office.activeX+xml"/>
  <Override PartName="/xl/activeX/activeX57.bin" ContentType="application/vnd.ms-office.activeX"/>
  <Override PartName="/xl/activeX/activeX57.xml" ContentType="application/vnd.ms-office.activeX+xml"/>
  <Override PartName="/xl/activeX/activeX56.bin" ContentType="application/vnd.ms-office.activeX"/>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56.xml" ContentType="application/vnd.ms-office.activeX+xml"/>
  <Override PartName="/xl/activeX/activeX55.bin" ContentType="application/vnd.ms-office.activeX"/>
  <Override PartName="/xl/activeX/activeX55.xml" ContentType="application/vnd.ms-office.activeX+xml"/>
  <Override PartName="/xl/activeX/activeX51.bin" ContentType="application/vnd.ms-office.activeX"/>
  <Override PartName="/xl/activeX/activeX51.xml" ContentType="application/vnd.ms-office.activeX+xml"/>
  <Override PartName="/xl/activeX/activeX50.bin" ContentType="application/vnd.ms-office.activeX"/>
  <Override PartName="/xl/activeX/activeX50.xml" ContentType="application/vnd.ms-office.activeX+xml"/>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37.bin" ContentType="application/vnd.ms-office.activeX"/>
  <Override PartName="/xl/activeX/activeX37.xml" ContentType="application/vnd.ms-office.activeX+xml"/>
  <Override PartName="/xl/activeX/activeX36.bin" ContentType="application/vnd.ms-office.activeX"/>
  <Override PartName="/xl/activeX/activeX20.xml" ContentType="application/vnd.ms-office.activeX+xml"/>
  <Override PartName="/xl/activeX/activeX19.bin" ContentType="application/vnd.ms-office.activeX"/>
  <Override PartName="/xl/activeX/activeX19.xml" ContentType="application/vnd.ms-office.activeX+xml"/>
  <Override PartName="/xl/activeX/activeX18.bin" ContentType="application/vnd.ms-office.activeX"/>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18.xml" ContentType="application/vnd.ms-office.activeX+xml"/>
  <Override PartName="/xl/activeX/activeX17.bin" ContentType="application/vnd.ms-office.activeX"/>
  <Override PartName="/xl/activeX/activeX17.xml" ContentType="application/vnd.ms-office.activeX+xml"/>
  <Override PartName="/xl/activeX/activeX13.bin" ContentType="application/vnd.ms-office.activeX"/>
  <Override PartName="/xl/activeX/activeX13.xml" ContentType="application/vnd.ms-office.activeX+xml"/>
  <Override PartName="/xl/activeX/activeX12.bin" ContentType="application/vnd.ms-office.activeX"/>
  <Override PartName="/xl/activeX/activeX12.xml" ContentType="application/vnd.ms-office.activeX+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23.bin" ContentType="application/vnd.ms-office.activeX"/>
  <Override PartName="/xl/activeX/activeX24.xml" ContentType="application/vnd.ms-office.activeX+xml"/>
  <Override PartName="/xl/activeX/activeX24.bin" ContentType="application/vnd.ms-office.activeX"/>
  <Override PartName="/xl/activeX/activeX33.xml" ContentType="application/vnd.ms-office.activeX+xml"/>
  <Override PartName="/xl/activeX/activeX32.bin" ContentType="application/vnd.ms-office.activeX"/>
  <Override PartName="/xl/activeX/activeX32.xml" ContentType="application/vnd.ms-office.activeX+xml"/>
  <Override PartName="/xl/activeX/activeX31.bin" ContentType="application/vnd.ms-office.activeX"/>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1.xml" ContentType="application/vnd.ms-office.activeX+xml"/>
  <Override PartName="/xl/activeX/activeX30.bin" ContentType="application/vnd.ms-office.activeX"/>
  <Override PartName="/xl/activeX/activeX30.xml" ContentType="application/vnd.ms-office.activeX+xml"/>
  <Override PartName="/xl/activeX/activeX26.bin" ContentType="application/vnd.ms-office.activeX"/>
  <Override PartName="/xl/activeX/activeX26.xml" ContentType="application/vnd.ms-office.activeX+xml"/>
  <Override PartName="/xl/activeX/activeX25.bin" ContentType="application/vnd.ms-office.activeX"/>
  <Override PartName="/xl/activeX/activeX25.xml" ContentType="application/vnd.ms-office.activeX+xml"/>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61.bin" ContentType="application/vnd.ms-office.activeX"/>
  <Override PartName="/xl/activeX/activeX62.xml" ContentType="application/vnd.ms-office.activeX+xml"/>
  <Override PartName="/xl/activeX/activeX62.bin" ContentType="application/vnd.ms-office.activeX"/>
  <Override PartName="/xl/activeX/activeX96.xml" ContentType="application/vnd.ms-office.activeX+xml"/>
  <Override PartName="/xl/activeX/activeX95.bin" ContentType="application/vnd.ms-office.activeX"/>
  <Override PartName="/xl/activeX/activeX95.xml" ContentType="application/vnd.ms-office.activeX+xml"/>
  <Override PartName="/xl/activeX/activeX94.bin" ContentType="application/vnd.ms-office.activeX"/>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4.xml" ContentType="application/vnd.ms-office.activeX+xml"/>
  <Override PartName="/xl/activeX/activeX93.bin" ContentType="application/vnd.ms-office.activeX"/>
  <Override PartName="/xl/activeX/activeX93.xml" ContentType="application/vnd.ms-office.activeX+xml"/>
  <Override PartName="/xl/activeX/activeX89.bin" ContentType="application/vnd.ms-office.activeX"/>
  <Override PartName="/xl/activeX/activeX89.xml" ContentType="application/vnd.ms-office.activeX+xml"/>
  <Override PartName="/xl/activeX/activeX88.bin" ContentType="application/vnd.ms-office.activeX"/>
  <Override PartName="/xl/activeX/activeX88.xml" ContentType="application/vnd.ms-office.activeX+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8.bin" ContentType="application/vnd.ms-office.activeX"/>
  <Override PartName="/xl/activeX/activeX108.xml" ContentType="application/vnd.ms-office.activeX+xml"/>
  <Override PartName="/xl/activeX/activeX107.bin" ContentType="application/vnd.ms-office.activeX"/>
  <Override PartName="/xl/activeX/activeX107.xml" ContentType="application/vnd.ms-office.activeX+xml"/>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9.bin" ContentType="application/vnd.ms-office.activeX"/>
  <Override PartName="/xl/activeX/activeX106.bin" ContentType="application/vnd.ms-office.activeX"/>
  <Override PartName="/xl/activeX/activeX106.xml" ContentType="application/vnd.ms-office.activeX+xml"/>
  <Override PartName="/xl/activeX/activeX102.bin" ContentType="application/vnd.ms-office.activeX"/>
  <Override PartName="/xl/activeX/activeX102.xml" ContentType="application/vnd.ms-office.activeX+xml"/>
  <Override PartName="/xl/activeX/activeX101.bin" ContentType="application/vnd.ms-office.activeX"/>
  <Override PartName="/xl/activeX/activeX101.xml" ContentType="application/vnd.ms-office.activeX+xml"/>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87.bin" ContentType="application/vnd.ms-office.activeX"/>
  <Override PartName="/xl/activeX/activeX87.xml" ContentType="application/vnd.ms-office.activeX+xml"/>
  <Override PartName="/xl/activeX/activeX86.bin" ContentType="application/vnd.ms-office.activeX"/>
  <Override PartName="/xl/activeX/activeX71.xml" ContentType="application/vnd.ms-office.activeX+xml"/>
  <Override PartName="/xl/activeX/activeX70.bin" ContentType="application/vnd.ms-office.activeX"/>
  <Override PartName="/xl/activeX/activeX70.xml" ContentType="application/vnd.ms-office.activeX+xml"/>
  <Override PartName="/xl/activeX/activeX69.bin" ContentType="application/vnd.ms-office.activeX"/>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69.xml" ContentType="application/vnd.ms-office.activeX+xml"/>
  <Override PartName="/xl/activeX/activeX68.bin" ContentType="application/vnd.ms-office.activeX"/>
  <Override PartName="/xl/activeX/activeX68.xml" ContentType="application/vnd.ms-office.activeX+xml"/>
  <Override PartName="/xl/activeX/activeX64.bin" ContentType="application/vnd.ms-office.activeX"/>
  <Override PartName="/xl/activeX/activeX64.xml" ContentType="application/vnd.ms-office.activeX+xml"/>
  <Override PartName="/xl/activeX/activeX63.bin" ContentType="application/vnd.ms-office.activeX"/>
  <Override PartName="/xl/activeX/activeX63.xml" ContentType="application/vnd.ms-office.activeX+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74.bin" ContentType="application/vnd.ms-office.activeX"/>
  <Override PartName="/xl/activeX/activeX75.xml" ContentType="application/vnd.ms-office.activeX+xml"/>
  <Override PartName="/xl/activeX/activeX75.bin" ContentType="application/vnd.ms-office.activeX"/>
  <Override PartName="/xl/activeX/activeX83.xml" ContentType="application/vnd.ms-office.activeX+xml"/>
  <Override PartName="/xl/activeX/activeX10.xml" ContentType="application/vnd.ms-office.activeX+xml"/>
  <Override PartName="/xl/activeX/activeX82.bin" ContentType="application/vnd.ms-office.activeX"/>
  <Override PartName="/xl/activeX/activeX82.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1.bin" ContentType="application/vnd.ms-office.activeX"/>
  <Override PartName="/xl/activeX/activeX81.xml" ContentType="application/vnd.ms-office.activeX+xml"/>
  <Override PartName="/xl/activeX/activeX80.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11.xml" ContentType="application/vnd.ms-office.activeX+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326" codeName="{00CF4601-37BD-836D-55AB-7E336CB4BC7A}"/>
  <workbookPr updateLinks="never" codeName="ThisWorkbook" defaultThemeVersion="124226"/>
  <mc:AlternateContent xmlns:mc="http://schemas.openxmlformats.org/markup-compatibility/2006">
    <mc:Choice Requires="x15">
      <x15ac:absPath xmlns:x15ac="http://schemas.microsoft.com/office/spreadsheetml/2010/11/ac" url="C:\Users\David\Documents\AA IATA\AA Paperless Ops\Best Practice Development\Checklist Development\"/>
    </mc:Choice>
  </mc:AlternateContent>
  <workbookProtection lockStructure="1"/>
  <bookViews>
    <workbookView xWindow="0" yWindow="0" windowWidth="28800" windowHeight="12195" tabRatio="795" activeTab="6" xr2:uid="{00000000-000D-0000-FFFF-FFFF00000000}"/>
  </bookViews>
  <sheets>
    <sheet name="IATA Disclaimer" sheetId="19" r:id="rId1"/>
    <sheet name="Admin Instructions" sheetId="15" r:id="rId2"/>
    <sheet name=" FAA USA" sheetId="10" r:id="rId3"/>
    <sheet name="TCCA Canada" sheetId="11" r:id="rId4"/>
    <sheet name="CASA Australia" sheetId="12" r:id="rId5"/>
    <sheet name="EASA EU" sheetId="18" r:id="rId6"/>
    <sheet name="Key Word Search" sheetId="16" r:id="rId7"/>
    <sheet name="Key Word List" sheetId="17" r:id="rId8"/>
    <sheet name="Sheet1" sheetId="14" state="hidden" r:id="rId9"/>
  </sheets>
  <definedNames>
    <definedName name="_xlnm._FilterDatabase" localSheetId="2" hidden="1">' FAA USA'!$A$2:$X$501</definedName>
    <definedName name="_xlnm._FilterDatabase" localSheetId="4" hidden="1">'CASA Australia'!$A$2:$X$536</definedName>
    <definedName name="_xlnm._FilterDatabase" localSheetId="5" hidden="1">'EASA EU'!$A$2:$Z$395</definedName>
    <definedName name="_xlnm._FilterDatabase" localSheetId="3" hidden="1">'TCCA Canada'!$A$2:$X$502</definedName>
    <definedName name="_Toc492382524" localSheetId="1">'Admin Instructions'!$H$10</definedName>
    <definedName name="_Toc492382535" localSheetId="1">'Admin Instructions'!$H$12</definedName>
    <definedName name="_Toc492382557" localSheetId="1">'Admin Instructions'!$H$21</definedName>
    <definedName name="AC11_3_1__10.1">'CASA Australia'!$B$64</definedName>
    <definedName name="AC11_3_1__10.1Info1">'CASA Australia'!$B$64</definedName>
    <definedName name="AC11_3_1__10.2Info1">'CASA Australia'!$B$66</definedName>
    <definedName name="AC11_3_1__10.2Q1">'CASA Australia'!$B$67</definedName>
    <definedName name="AC11_3_1__10.2Q2">'CASA Australia'!$B$68</definedName>
    <definedName name="AC11_3_1__10.2Q3">'CASA Australia'!$B$69</definedName>
    <definedName name="AC11_3_1__10.2Q4">'CASA Australia'!$B$70</definedName>
    <definedName name="AC11_3_1__10.2Q5">'CASA Australia'!$B$71</definedName>
    <definedName name="AC11_3_1__10.2Q6">'CASA Australia'!$B$72</definedName>
    <definedName name="AC11_3_1__10.2Q7">'CASA Australia'!$B$73</definedName>
    <definedName name="AC11_3_1__10.2Q8">'CASA Australia'!$B$73</definedName>
    <definedName name="AC11_3_1__10.3">'CASA Australia'!$B$75</definedName>
    <definedName name="AC11_3_1__10.3Q1">'CASA Australia'!$B$75</definedName>
    <definedName name="AC11_3_1__10.4">'CASA Australia'!$B$77</definedName>
    <definedName name="AC11_3_1__10.4Q1">'CASA Australia'!$B$77</definedName>
    <definedName name="AC11_3_1__11.1">'CASA Australia'!$B$81</definedName>
    <definedName name="AC11_3_1__11.1Info">'CASA Australia'!$B$81</definedName>
    <definedName name="AC11_3_1__11.2">'CASA Australia'!$B$82</definedName>
    <definedName name="AC11_3_1__11.2Info">'CASA Australia'!$B$82</definedName>
    <definedName name="AC11_3_1__11.3">'CASA Australia'!$B$83</definedName>
    <definedName name="AC11_3_1__11.3Info">'CASA Australia'!$B$83</definedName>
    <definedName name="AC11_3_1__11.4">'CASA Australia'!$B$84</definedName>
    <definedName name="AC11_3_1__11.4Info">'CASA Australia'!$B$84</definedName>
    <definedName name="AC11_3_1__11.5">'CASA Australia'!$B$85</definedName>
    <definedName name="AC11_3_1__11.5Info">'CASA Australia'!$B$85</definedName>
    <definedName name="AC11_3_1__12.1">'CASA Australia'!$B$89</definedName>
    <definedName name="AC11_3_1__12.10">'CASA Australia'!$B$132</definedName>
    <definedName name="AC11_3_1__12.10Info">'CASA Australia'!$B$129</definedName>
    <definedName name="AC11_3_1__12.10Q3">'CASA Australia'!$B$132</definedName>
    <definedName name="AC11_3_1__12.11">'CASA Australia'!$B$139</definedName>
    <definedName name="AC11_3_1__12.11Info">'CASA Australia'!$B$135</definedName>
    <definedName name="AC11_3_1__12.11Q1">'CASA Australia'!$B$136</definedName>
    <definedName name="AC11_3_1__12.11Q2">'CASA Australia'!$B$137</definedName>
    <definedName name="AC11_3_1__12.11Q3">'CASA Australia'!$B$138</definedName>
    <definedName name="AC11_3_1__12.11Q4">'CASA Australia'!$B$139</definedName>
    <definedName name="AC11_3_1__12.12">'CASA Australia'!$B$143</definedName>
    <definedName name="AC11_3_1__12.12Info">'CASA Australia'!$B$142</definedName>
    <definedName name="AC11_3_1__12.12Q1">'CASA Australia'!$B$143</definedName>
    <definedName name="AC11_3_1__12.12Q2">'CASA Australia'!$B$131</definedName>
    <definedName name="AC11_3_1__12.13Info">'CASA Australia'!$B$148</definedName>
    <definedName name="AC11_3_1__12.13Q1">'CASA Australia'!$B$150</definedName>
    <definedName name="AC11_3_1__12.13Q2">'CASA Australia'!$B$148</definedName>
    <definedName name="AC11_3_1__12.13Q3">'CASA Australia'!#REF!</definedName>
    <definedName name="AC11_3_1__12.1Q1">'CASA Australia'!$B$89</definedName>
    <definedName name="AC11_3_1__12.2Info1">'CASA Australia'!$B$91</definedName>
    <definedName name="AC11_3_1__12.2Q1">'CASA Australia'!$B$91</definedName>
    <definedName name="AC11_3_1__12.2Q2">'CASA Australia'!$B$92</definedName>
    <definedName name="AC11_3_1__12.2Q3">'CASA Australia'!$B$93</definedName>
    <definedName name="AC11_3_1__12.2Q4">'CASA Australia'!$B$94</definedName>
    <definedName name="AC11_3_1__12.2Q5">'CASA Australia'!$B$95</definedName>
    <definedName name="AC11_3_1__12.2Q6">'CASA Australia'!$B$96</definedName>
    <definedName name="AC11_3_1__12.2Q7">'CASA Australia'!$B$97</definedName>
    <definedName name="AC11_3_1__12.2Q8">'CASA Australia'!$B$98</definedName>
    <definedName name="AC11_3_1__12.2Q9">'CASA Australia'!$B$99</definedName>
    <definedName name="AC11_3_1__12.3Q1">'CASA Australia'!$B$101</definedName>
    <definedName name="AC11_3_1__12.3Q2">'CASA Australia'!$B$102</definedName>
    <definedName name="AC11_3_1__12.4">'CASA Australia'!$B$104</definedName>
    <definedName name="AC11_3_1__12.4Info">'CASA Australia'!$B$104</definedName>
    <definedName name="AC11_3_1__12.5">'CASA Australia'!$B$106</definedName>
    <definedName name="AC11_3_1__12.5Info">'CASA Australia'!$B$106</definedName>
    <definedName name="AC11_3_1__12.5Q1">'CASA Australia'!$B$106</definedName>
    <definedName name="AC11_3_1__12.5Q2">'CASA Australia'!$B$107</definedName>
    <definedName name="AC11_3_1__12.5Q3">'CASA Australia'!$B$108</definedName>
    <definedName name="AC11_3_1__12.5Q4">'CASA Australia'!$B$109</definedName>
    <definedName name="AC11_3_1__12.5Q5">'CASA Australia'!$B$110</definedName>
    <definedName name="AC11_3_1__12.5Q6">'CASA Australia'!$B$111</definedName>
    <definedName name="AC11_3_1__12.6">'CASA Australia'!#REF!</definedName>
    <definedName name="AC11_3_1__12.6Info">'CASA Australia'!$B$113</definedName>
    <definedName name="AC11_3_1__12.6Q1">'CASA Australia'!$B$114</definedName>
    <definedName name="AC11_3_1__12.6Q2">'CASA Australia'!$B$115</definedName>
    <definedName name="AC11_3_1__12.7">'CASA Australia'!$B$120</definedName>
    <definedName name="AC11_3_1__12.7Info">'CASA Australia'!$B$118</definedName>
    <definedName name="AC11_3_1__12.7Q1">'CASA Australia'!$B$119</definedName>
    <definedName name="AC11_3_1__12.7Q2">'CASA Australia'!$B$120</definedName>
    <definedName name="AC11_3_1__12.8">'CASA Australia'!$B$123</definedName>
    <definedName name="AC11_3_1__12.8Info">'CASA Australia'!$B$123</definedName>
    <definedName name="AC11_3_1__12.9">'CASA Australia'!#REF!</definedName>
    <definedName name="AC11_3_1__12.9Q1">'CASA Australia'!$B$126</definedName>
    <definedName name="AC11_3_1__13.1">'CASA Australia'!#REF!</definedName>
    <definedName name="AC11_3_1__13.1Q1">'CASA Australia'!$B$153</definedName>
    <definedName name="AC11_3_1__13.1Q2">'CASA Australia'!$B$154</definedName>
    <definedName name="AC11_3_1__13.1Q3">'CASA Australia'!$B$155</definedName>
    <definedName name="AC11_3_1__13.1Q4">'CASA Australia'!$B$156</definedName>
    <definedName name="AC11_3_1__13.1Q5">'CASA Australia'!$B$157</definedName>
    <definedName name="AC11_3_1__14.1">'CASA Australia'!$B$161</definedName>
    <definedName name="AC11_3_1__14.1Info1">'CASA Australia'!$B$161</definedName>
    <definedName name="AC11_3_1__14.2">'CASA Australia'!$B$162</definedName>
    <definedName name="AC11_3_1__14.2Info1">'CASA Australia'!$B$162</definedName>
    <definedName name="AC11_3_1__14.3">'CASA Australia'!$B$163</definedName>
    <definedName name="AC11_3_1__14.3Q1">'CASA Australia'!$B$163</definedName>
    <definedName name="AC11_3_1__14.3Q2">'CASA Australia'!$B$164</definedName>
    <definedName name="AC11_3_1__14.3Q3">'CASA Australia'!$B$165</definedName>
    <definedName name="AC11_3_1__14.4">'CASA Australia'!$B$166</definedName>
    <definedName name="AC11_3_1__14.4Info">'CASA Australia'!$B$166</definedName>
    <definedName name="AC11_3_1__3.1">'CASA Australia'!$B$6</definedName>
    <definedName name="AC11_3_1__3.1Info">'CASA Australia'!$B$6</definedName>
    <definedName name="AC11_3_1__3.1TEST">'CASA Australia'!$B$6</definedName>
    <definedName name="AC11_3_1__3.2">'CASA Australia'!$B$7</definedName>
    <definedName name="AC11_3_1__3.2Q1">'CASA Australia'!$B$7</definedName>
    <definedName name="AC11_3_1__3.3">'CASA Australia'!$B$8</definedName>
    <definedName name="AC11_3_1__3.3Info">'CASA Australia'!$B$8</definedName>
    <definedName name="AC11_3_1__3.4">'CASA Australia'!$B$9</definedName>
    <definedName name="AC11_3_1__3.4Info">'CASA Australia'!$B$9</definedName>
    <definedName name="AC11_3_1__3.5">'CASA Australia'!$B$10</definedName>
    <definedName name="AC11_3_1__3.5Info">'CASA Australia'!$B$10</definedName>
    <definedName name="AC11_3_1__4.0">'CASA Australia'!$B$14</definedName>
    <definedName name="AC11_3_1__4.0Info">'CASA Australia'!$B$14</definedName>
    <definedName name="AC11_3_1__5.0Q1">'CASA Australia'!$B$18</definedName>
    <definedName name="AC11_3_1__5.0Q2">'CASA Australia'!$B$19</definedName>
    <definedName name="AC11_3_1__5.0Q3">'CASA Australia'!$B$20</definedName>
    <definedName name="AC11_3_1__5.0Q4">'CASA Australia'!$B$21</definedName>
    <definedName name="AC11_3_1__6.1">'CASA Australia'!$B$25</definedName>
    <definedName name="AC11_3_1__6.1Info">'CASA Australia'!$B$25</definedName>
    <definedName name="AC11_3_1__6.2">'CASA Australia'!$B$26</definedName>
    <definedName name="AC11_3_1__6.2Info">'CASA Australia'!$B$26</definedName>
    <definedName name="AC11_3_1__7.1">'CASA Australia'!$B$30</definedName>
    <definedName name="AC11_3_1__7.1Info">'CASA Australia'!$B$30</definedName>
    <definedName name="AC11_3_1__7.1Info1">'CASA Australia'!$B$30</definedName>
    <definedName name="AC11_3_1__7.2">'CASA Australia'!$B$31</definedName>
    <definedName name="AC11_3_1__7.2Info">'CASA Australia'!$B$31</definedName>
    <definedName name="AC11_3_1__7.2Info1">'CASA Australia'!$B$31</definedName>
    <definedName name="AC11_3_1__8.1">'CASA Australia'!$B$36</definedName>
    <definedName name="AC11_3_1__8.10">'CASA Australia'!$B$52</definedName>
    <definedName name="AC11_3_1__8.10Info1">'CASA Australia'!$B$52</definedName>
    <definedName name="AC11_3_1__8.11">'CASA Australia'!$B$53</definedName>
    <definedName name="AC11_3_1__8.11Info1">'CASA Australia'!$B$53</definedName>
    <definedName name="AC11_3_1__8.12">'CASA Australia'!$B$54</definedName>
    <definedName name="AC11_3_1__8.12Info1">'CASA Australia'!$B$54</definedName>
    <definedName name="AC11_3_1__8.1Info">'CASA Australia'!$B$36</definedName>
    <definedName name="AC11_3_1__8.1Info1">'CASA Australia'!$B$36</definedName>
    <definedName name="AC11_3_1__8.2">'CASA Australia'!$B$37</definedName>
    <definedName name="AC11_3_1__8.2Info">'CASA Australia'!$B$37</definedName>
    <definedName name="AC11_3_1__8.2Info1">'CASA Australia'!$B$37</definedName>
    <definedName name="AC11_3_1__8.3">'CASA Australia'!$B$38</definedName>
    <definedName name="AC11_3_1__8.3Info">'CASA Australia'!$B$38</definedName>
    <definedName name="AC11_3_1__8.3Info1">'CASA Australia'!$B$38</definedName>
    <definedName name="AC11_3_1__8.4Info1">'CASA Australia'!$B$39</definedName>
    <definedName name="AC11_3_1__8.4Info2">'CASA Australia'!$B$40</definedName>
    <definedName name="AC11_3_1__8.4Info3">'CASA Australia'!$B$41</definedName>
    <definedName name="AC11_3_1__8.4Info4">'CASA Australia'!$B$42</definedName>
    <definedName name="AC11_3_1__8.4Info5">'CASA Australia'!$B$43</definedName>
    <definedName name="AC11_3_1__8.4Q1">'CASA Australia'!$B$39</definedName>
    <definedName name="AC11_3_1__8.4Q2">'CASA Australia'!$B$40</definedName>
    <definedName name="AC11_3_1__8.4Q3">'CASA Australia'!$B$41</definedName>
    <definedName name="AC11_3_1__8.4Q4">'CASA Australia'!$B$42</definedName>
    <definedName name="AC11_3_1__8.4Q5">'CASA Australia'!$B$43</definedName>
    <definedName name="AC11_3_1__8.5Info1">'CASA Australia'!$B$44</definedName>
    <definedName name="AC11_3_1__8.5Info2">'CASA Australia'!$B$45</definedName>
    <definedName name="AC11_3_1__8.5Info3">'CASA Australia'!$B$46</definedName>
    <definedName name="AC11_3_1__8.5Q1">'CASA Australia'!$B$44</definedName>
    <definedName name="AC11_3_1__8.5Q2">'CASA Australia'!$B$45</definedName>
    <definedName name="AC11_3_1__8.5Q3">'CASA Australia'!$B$46</definedName>
    <definedName name="AC11_3_1__8.6">'CASA Australia'!$B$47</definedName>
    <definedName name="AC11_3_1__8.6Info1">'CASA Australia'!$B$47</definedName>
    <definedName name="AC11_3_1__8.7">'CASA Australia'!$B$48</definedName>
    <definedName name="AC11_3_1__8.7Info1">'CASA Australia'!$B$48</definedName>
    <definedName name="AC11_3_1__8.8">'CASA Australia'!$B$49</definedName>
    <definedName name="AC11_3_1__8.8Info">'CASA Australia'!$B$49</definedName>
    <definedName name="AC11_3_1__8.8Info1">'CASA Australia'!$B$49</definedName>
    <definedName name="AC11_3_1__8.9">'CASA Australia'!$B$51</definedName>
    <definedName name="AC11_3_1__8.9Info1">'CASA Australia'!$B$51</definedName>
    <definedName name="AC11_3_1__9.1">'CASA Australia'!$B$58</definedName>
    <definedName name="AC11_3_1__9.1Info1">'CASA Australia'!$B$58</definedName>
    <definedName name="AC11_3_1__9.2">'CASA Australia'!$B$59</definedName>
    <definedName name="AC11_3_1__9.2Info1">'CASA Australia'!$B$59</definedName>
    <definedName name="AC11_3_1__9.3">'CASA Australia'!$B$60</definedName>
    <definedName name="AC11_3_1__9.3Info1">'CASA Australia'!$B$60</definedName>
    <definedName name="AC120_78A_1_1Info1">' FAA USA'!$B$6</definedName>
    <definedName name="AC120_78A_1_1Info2">' FAA USA'!$B$7</definedName>
    <definedName name="AC120_78A_1_1Q1">' FAA USA'!$B$6</definedName>
    <definedName name="AC120_78A_1_1Q2">' FAA USA'!$B$7</definedName>
    <definedName name="AC120_78A_1_4">' FAA USA'!$B$10</definedName>
    <definedName name="AC120_78A_1_4Q1">' FAA USA'!$B$10</definedName>
    <definedName name="AC120_78A_1_5a">' FAA USA'!$B$13</definedName>
    <definedName name="AC120_78A_1_5aQ1">' FAA USA'!$B$13</definedName>
    <definedName name="AC120_78A_1_5b">' FAA USA'!$B$14</definedName>
    <definedName name="AC120_78A_1_5bQ1">' FAA USA'!$B$14</definedName>
    <definedName name="AC120_78A_1_5c">' FAA USA'!$B$15</definedName>
    <definedName name="AC120_78A_1_5cQ1">' FAA USA'!$B$15</definedName>
    <definedName name="AC120_78A_1_5Q1" localSheetId="5">' FAA USA'!#REF!</definedName>
    <definedName name="AC120_78A_1_5Q1">' FAA USA'!#REF!</definedName>
    <definedName name="AC120_78A_1_6">' FAA USA'!$B$18</definedName>
    <definedName name="AC120_78A_1_6Q1">' FAA USA'!$B$18</definedName>
    <definedName name="AC120_78A_1_7">' FAA USA'!$B$21</definedName>
    <definedName name="AC120_78A_1_7Q1">' FAA USA'!$B$21</definedName>
    <definedName name="AC120_78A_1_8a_1">' FAA USA'!$B$24</definedName>
    <definedName name="AC120_78A_1_8a_1_Q1">' FAA USA'!$B$24</definedName>
    <definedName name="AC120_78A_1_8bQ1">' FAA USA'!$B$25</definedName>
    <definedName name="AC120_78A_1_8bQ2">' FAA USA'!$B$26</definedName>
    <definedName name="AC120_78A_1_8bQ3">' FAA USA'!$B$27</definedName>
    <definedName name="AC120_78A_1_8c">' FAA USA'!$B$28</definedName>
    <definedName name="AC120_78A_1_8cInfo">' FAA USA'!$B$28</definedName>
    <definedName name="AC120_78A_1_8cQ1">' FAA USA'!$B$28</definedName>
    <definedName name="AC120_78A_1_8d">' FAA USA'!$B$29</definedName>
    <definedName name="AC120_78A_1_8de">' FAA USA'!$B$30</definedName>
    <definedName name="AC120_78A_1_8deInfo">' FAA USA'!$B$30</definedName>
    <definedName name="AC120_78A_1_8deQ2">' FAA USA'!$B$30</definedName>
    <definedName name="AC120_78A_1_8dInfo">' FAA USA'!$B$29</definedName>
    <definedName name="AC120_78A_1_8dQ1">' FAA USA'!$B$29</definedName>
    <definedName name="AC120_78A_2_1aQ1">' FAA USA'!$B$34</definedName>
    <definedName name="AC120_78A_2_1aQ2">' FAA USA'!$B$35</definedName>
    <definedName name="AC120_78A_2_1b">' FAA USA'!$B$36</definedName>
    <definedName name="AC120_78A_2_1bQ1">' FAA USA'!$B$36</definedName>
    <definedName name="AC120_78A_2_1cQ1">' FAA USA'!$B$37</definedName>
    <definedName name="AC120_78A_2_1cQ2">' FAA USA'!$B$38</definedName>
    <definedName name="AC120_78A_2_1cQ3">' FAA USA'!$B$39</definedName>
    <definedName name="AC120_78A_2_1cQ4">' FAA USA'!$B$40</definedName>
    <definedName name="AC120_78A_2_1cQ5">' FAA USA'!$B$41</definedName>
    <definedName name="AC120_78A_2_1cQ6">' FAA USA'!$B$42</definedName>
    <definedName name="AC120_78A_2_1cQ7">' FAA USA'!$B$43</definedName>
    <definedName name="AC120_78A_2_1cQ8">' FAA USA'!$B$44</definedName>
    <definedName name="AC120_78A_2_1d">' FAA USA'!$B$45</definedName>
    <definedName name="AC120_78A_2_1d_2">' FAA USA'!$B$46</definedName>
    <definedName name="AC120_78A_2_1d_2_Q1">' FAA USA'!$B$46</definedName>
    <definedName name="AC120_78A_2_1d_2_Q2">' FAA USA'!$B$46</definedName>
    <definedName name="AC120_78A_2_1dInfo1">' FAA USA'!$B$45</definedName>
    <definedName name="AC120_78A_2_1dQ1">' FAA USA'!$B$45</definedName>
    <definedName name="AC120_78A_2_2a">' FAA USA'!$B$49</definedName>
    <definedName name="AC120_78A_2_2aQ1">' FAA USA'!$B$49</definedName>
    <definedName name="AC120_78A_2_2bQ1">' FAA USA'!$B$50</definedName>
    <definedName name="AC120_78A_2_2bQ2">' FAA USA'!$B$51</definedName>
    <definedName name="AC120_78A_2_2c">' FAA USA'!$B$52</definedName>
    <definedName name="AC120_78A_2_2cQ1">' FAA USA'!$B$52</definedName>
    <definedName name="AC120_78A_2_2d">' FAA USA'!$B$53</definedName>
    <definedName name="AC120_78A_2_2dQ1">' FAA USA'!$B$53</definedName>
    <definedName name="AC120_78A_2_2e">' FAA USA'!$B$54</definedName>
    <definedName name="AC120_78A_2_2eQ1">' FAA USA'!$B$54</definedName>
    <definedName name="AC120_78A_2_2f">' FAA USA'!$B$55</definedName>
    <definedName name="AC120_78A_2_2f_1">' FAA USA'!$B$56</definedName>
    <definedName name="AC120_78A_2_2f_1_Q2">' FAA USA'!$B$56</definedName>
    <definedName name="AC120_78A_2_2f_2">' FAA USA'!$B$57</definedName>
    <definedName name="AC120_78A_2_2f_2_Q3">' FAA USA'!$B$57</definedName>
    <definedName name="AC120_78A_2_2fQ1">' FAA USA'!$B$55</definedName>
    <definedName name="AC120_78A_2_2gQ1">' FAA USA'!$B$58</definedName>
    <definedName name="AC120_78A_2_2gQ2">' FAA USA'!$B$59</definedName>
    <definedName name="AC120_78A_2_2h">' FAA USA'!$B$60</definedName>
    <definedName name="AC120_78A_2_2hQ1">' FAA USA'!$B$60</definedName>
    <definedName name="AC120_78A_2_2iQ1">' FAA USA'!$B$61</definedName>
    <definedName name="AC120_78A_2_2iQ2">' FAA USA'!$B$62</definedName>
    <definedName name="AC120_78A_2_2iQ3">' FAA USA'!$B$63</definedName>
    <definedName name="AC120_78A_2_2iQ4">' FAA USA'!$B$64</definedName>
    <definedName name="AC120_78A_2_2jQ1">' FAA USA'!$B$65</definedName>
    <definedName name="AC120_78A_2_2jQ2">' FAA USA'!$B$66</definedName>
    <definedName name="AC120_78A_2_2kQ1">' FAA USA'!$B$67</definedName>
    <definedName name="AC120_78A_2_2kQ2">' FAA USA'!$B$68</definedName>
    <definedName name="AC120_78A_2_2lQ1">' FAA USA'!$B$69</definedName>
    <definedName name="AC120_78A_2_2lQ2">' FAA USA'!$B$70</definedName>
    <definedName name="AC120_78A_2_2lQ3">' FAA USA'!$B$71</definedName>
    <definedName name="AC120_78A_2_2lQ4">' FAA USA'!$B$72</definedName>
    <definedName name="AC120_78A_2_2m">' FAA USA'!$B$73</definedName>
    <definedName name="AC120_78A_2_2mQ1">' FAA USA'!$B$73</definedName>
    <definedName name="AC120_78A_2_2n">' FAA USA'!$B$74</definedName>
    <definedName name="AC120_78A_2_2nQ1">' FAA USA'!$B$74</definedName>
    <definedName name="AC120_78A_2_2o">' FAA USA'!$B$75</definedName>
    <definedName name="AC120_78A_2_2o_1_Q1">' FAA USA'!$B$76</definedName>
    <definedName name="AC120_78A_2_2o_1_Q2">' FAA USA'!$B$76</definedName>
    <definedName name="AC120_78A_2_2o_1_Q3">' FAA USA'!$B$77</definedName>
    <definedName name="AC120_78A_2_2o_10">' FAA USA'!$B$89</definedName>
    <definedName name="AC120_78A_2_2o_10_Q15">' FAA USA'!$B$89</definedName>
    <definedName name="AC120_78A_2_2o_11_Q1">' FAA USA'!$B$90</definedName>
    <definedName name="AC120_78A_2_2o_11_Q16">' FAA USA'!$B$90</definedName>
    <definedName name="AC120_78A_2_2o_11_Q17">' FAA USA'!$B$91</definedName>
    <definedName name="AC120_78A_2_2o_11_Q2">' FAA USA'!$B$91</definedName>
    <definedName name="AC120_78A_2_2o_2_Q1">' FAA USA'!$B$78</definedName>
    <definedName name="AC120_78A_2_2o_2_Q2">' FAA USA'!$B$79</definedName>
    <definedName name="AC120_78A_2_2o_2_Q4">' FAA USA'!$B$78</definedName>
    <definedName name="AC120_78A_2_2o_2_Q5">' FAA USA'!$B$79</definedName>
    <definedName name="AC120_78A_2_2o_3_Q1">' FAA USA'!$B$80</definedName>
    <definedName name="AC120_78A_2_2o_3_Q2">' FAA USA'!$B$81</definedName>
    <definedName name="AC120_78A_2_2o_3_Q6">' FAA USA'!$B$80</definedName>
    <definedName name="AC120_78A_2_2o_3_Q7">' FAA USA'!$B$81</definedName>
    <definedName name="AC120_78A_2_2o_4">' FAA USA'!$B$82</definedName>
    <definedName name="AC120_78A_2_2o_4_Q8">' FAA USA'!$B$82</definedName>
    <definedName name="AC120_78A_2_2o_5">' FAA USA'!$B$83</definedName>
    <definedName name="AC120_78A_2_2o_5_Q9">' FAA USA'!$B$83</definedName>
    <definedName name="AC120_78A_2_2o_6">' FAA USA'!$B$84</definedName>
    <definedName name="AC120_78A_2_2o_6_Q10">' FAA USA'!$B$84</definedName>
    <definedName name="AC120_78A_2_2o_7_Q1">' FAA USA'!$B$85</definedName>
    <definedName name="AC120_78A_2_2o_7_Q11">' FAA USA'!$B$85</definedName>
    <definedName name="AC120_78A_2_2o_7_Q12">' FAA USA'!$B$86</definedName>
    <definedName name="AC120_78A_2_2o_7_Q2">' FAA USA'!$B$86</definedName>
    <definedName name="AC120_78A_2_2o_8">' FAA USA'!$B$87</definedName>
    <definedName name="AC120_78A_2_2o_8_Q13">' FAA USA'!$B$87</definedName>
    <definedName name="AC120_78A_2_2o_9">' FAA USA'!$B$88</definedName>
    <definedName name="AC120_78A_2_2o_9_Q14">' FAA USA'!$B$88</definedName>
    <definedName name="AC120_78A_2_2oQ1">' FAA USA'!$B$75</definedName>
    <definedName name="AC120_78A_2_3a">' FAA USA'!$B$94</definedName>
    <definedName name="AC120_78A_2_3aQ1">' FAA USA'!$B$94</definedName>
    <definedName name="AC120_78A_2_3b">' FAA USA'!$B$95</definedName>
    <definedName name="AC120_78A_2_3bQ1">' FAA USA'!$B$95</definedName>
    <definedName name="AC120_78A_2_3c">' FAA USA'!$B$96</definedName>
    <definedName name="AC120_78A_2_3cInfo1">' FAA USA'!$B$96</definedName>
    <definedName name="AC120_78A_2_3cQ1">' FAA USA'!$B$96</definedName>
    <definedName name="AC120_78A_2_3d">' FAA USA'!$B$97</definedName>
    <definedName name="AC120_78A_2_3dInfo1">' FAA USA'!$B$97</definedName>
    <definedName name="AC120_78A_2_3dQ1">' FAA USA'!$B$97</definedName>
    <definedName name="AC120_78A_3_1">' FAA USA'!$B$101</definedName>
    <definedName name="AC120_78A_3_1Info1">' FAA USA'!$B$101</definedName>
    <definedName name="AC120_78A_3_2">' FAA USA'!$B$104</definedName>
    <definedName name="AC120_78A_3_2Q1">' FAA USA'!$B$104</definedName>
    <definedName name="AC120_78A_3_3">' FAA USA'!$B$107</definedName>
    <definedName name="AC120_78A_3_3a_1">' FAA USA'!$B$108</definedName>
    <definedName name="AC120_78A_3_3a_1_Q1">' FAA USA'!$B$108</definedName>
    <definedName name="AC120_78A_3_3a_2">' FAA USA'!$B$109</definedName>
    <definedName name="AC120_78A_3_3a_2_Q2">' FAA USA'!$B$109</definedName>
    <definedName name="AC120_78A_3_3a_3">' FAA USA'!$B$110</definedName>
    <definedName name="AC120_78A_3_3a_3_Q3">' FAA USA'!$B$110</definedName>
    <definedName name="AC120_78A_3_3b">' FAA USA'!$B$111</definedName>
    <definedName name="AC120_78A_3_3b_1">' FAA USA'!$B$112</definedName>
    <definedName name="AC120_78A_3_3b_1_Q1">' FAA USA'!$B$112</definedName>
    <definedName name="AC120_78A_3_3b_10">' FAA USA'!$B$129</definedName>
    <definedName name="AC120_78A_3_3b_10_">' FAA USA'!$B$129</definedName>
    <definedName name="AC120_78A_3_3b_10_Q18">' FAA USA'!$B$129</definedName>
    <definedName name="AC120_78A_3_3b_2">' FAA USA'!$B$113</definedName>
    <definedName name="AC120_78A_3_3b_2_Q2">' FAA USA'!$B$113</definedName>
    <definedName name="AC120_78A_3_3b_3_Q1">' FAA USA'!$B$114</definedName>
    <definedName name="AC120_78A_3_3b_3_Q2">' FAA USA'!$B$115</definedName>
    <definedName name="AC120_78A_3_3b_3_Q3">' FAA USA'!$B$114</definedName>
    <definedName name="AC120_78A_3_3b_3_Q4">' FAA USA'!$B$115</definedName>
    <definedName name="AC120_78A_3_3b_4">' FAA USA'!$B$116</definedName>
    <definedName name="AC120_78A_3_3b_4_Q5">' FAA USA'!$B$116</definedName>
    <definedName name="AC120_78A_3_3b_5_Q1">' FAA USA'!$B$117</definedName>
    <definedName name="AC120_78A_3_3b_5_Q2">' FAA USA'!$B$118</definedName>
    <definedName name="AC120_78A_3_3b_5_Q3">' FAA USA'!$B$119</definedName>
    <definedName name="AC120_78A_3_3b_5_Q6">' FAA USA'!$B$117</definedName>
    <definedName name="AC120_78A_3_3b_5_Q7">' FAA USA'!$B$118</definedName>
    <definedName name="AC120_78A_3_3b_5_Q8">' FAA USA'!$B$119</definedName>
    <definedName name="AC120_78A_3_3b_6_Q1">' FAA USA'!$B$120</definedName>
    <definedName name="AC120_78A_3_3b_6_Q10">' FAA USA'!$B$121</definedName>
    <definedName name="AC120_78A_3_3b_6_Q11">' FAA USA'!$B$122</definedName>
    <definedName name="AC120_78A_3_3b_6_Q12">' FAA USA'!$B$123</definedName>
    <definedName name="AC120_78A_3_3b_6_Q2">' FAA USA'!$B$121</definedName>
    <definedName name="AC120_78A_3_3b_6_Q3">' FAA USA'!$B$122</definedName>
    <definedName name="AC120_78A_3_3b_6_Q4">' FAA USA'!$B$123</definedName>
    <definedName name="AC120_78A_3_3b_6_Q9">' FAA USA'!$B$120</definedName>
    <definedName name="AC120_78A_3_3b_7_Q1">' FAA USA'!$B$124</definedName>
    <definedName name="AC120_78A_3_3b_7_Q13">' FAA USA'!$B$124</definedName>
    <definedName name="AC120_78A_3_3b_7_Q14">' FAA USA'!$B$125</definedName>
    <definedName name="AC120_78A_3_3b_7_Q15">' FAA USA'!$B$126</definedName>
    <definedName name="AC120_78A_3_3b_7_Q2">' FAA USA'!$B$125</definedName>
    <definedName name="AC120_78A_3_3b_7_Q3">' FAA USA'!$B$126</definedName>
    <definedName name="AC120_78A_3_3b_8">' FAA USA'!$B$127</definedName>
    <definedName name="AC120_78A_3_3b_8_">' FAA USA'!$B$127</definedName>
    <definedName name="AC120_78A_3_3b_8_Q16">' FAA USA'!$B$127</definedName>
    <definedName name="AC120_78A_3_3b_9">' FAA USA'!$B$128</definedName>
    <definedName name="AC120_78A_3_3b_9_">' FAA USA'!$B$128</definedName>
    <definedName name="AC120_78A_3_3b_9_Q17">' FAA USA'!$B$128</definedName>
    <definedName name="AC120_78A_3_3bInfo1">' FAA USA'!$B$111</definedName>
    <definedName name="AC120_78A_3_3cQ1">' FAA USA'!$B$130</definedName>
    <definedName name="AC120_78A_3_3cQ2">' FAA USA'!$B$131</definedName>
    <definedName name="AC120_78A_3_3d">' FAA USA'!$B$132</definedName>
    <definedName name="AC120_78A_3_3d_1">' FAA USA'!$B$133</definedName>
    <definedName name="AC120_78A_3_3d_1_Q2">' FAA USA'!$B$133</definedName>
    <definedName name="AC120_78A_3_3d_2">' FAA USA'!$B$134</definedName>
    <definedName name="AC120_78A_3_3d_2_Q3">' FAA USA'!$B$134</definedName>
    <definedName name="AC120_78A_3_3d_3">' FAA USA'!$B$135</definedName>
    <definedName name="AC120_78A_3_3d_3_Q4">' FAA USA'!$B$135</definedName>
    <definedName name="AC120_78A_3_3dQ1">' FAA USA'!$B$132</definedName>
    <definedName name="AC120_78A_3_3e">' FAA USA'!$B$136</definedName>
    <definedName name="AC120_78A_3_3eQ5">' FAA USA'!$B$136</definedName>
    <definedName name="AC120_78A_3_3fQ1">' FAA USA'!$B$137</definedName>
    <definedName name="AC120_78A_3_3fQ2">' FAA USA'!$B$138</definedName>
    <definedName name="AC120_78A_3_3fQ6">' FAA USA'!$B$137</definedName>
    <definedName name="AC120_78A_3_3fQ7">' FAA USA'!$B$138</definedName>
    <definedName name="AC120_78A_3_3Info1">' FAA USA'!$B$107</definedName>
    <definedName name="AC120_78A_3_4_c">' FAA USA'!$B$157</definedName>
    <definedName name="AC120_78A_3_4_c_Info1">' FAA USA'!$B$157</definedName>
    <definedName name="AC120_78A_3_4_c_Q1">' FAA USA'!$B$157</definedName>
    <definedName name="AC120_78A_3_4_d">' FAA USA'!$B$158</definedName>
    <definedName name="AC120_78A_3_4_d_Info2">' FAA USA'!$B$158</definedName>
    <definedName name="AC120_78A_3_4_d_Q1">' FAA USA'!$B$158</definedName>
    <definedName name="AC120_78A_3_4a">' FAA USA'!$B$141</definedName>
    <definedName name="AC120_78A_3_4a_1">' FAA USA'!$B$142</definedName>
    <definedName name="AC120_78A_3_4a_1__a">' FAA USA'!$B$143</definedName>
    <definedName name="AC120_78A_3_4a_1__a_Q3">' FAA USA'!$B$143</definedName>
    <definedName name="AC120_78A_3_4a_1__b">' FAA USA'!$B$144</definedName>
    <definedName name="AC120_78A_3_4a_1__b_Q4">' FAA USA'!$B$144</definedName>
    <definedName name="AC120_78A_3_4a_1__c">' FAA USA'!$B$145</definedName>
    <definedName name="AC120_78A_3_4a_1__c_Q5">' FAA USA'!$B$145</definedName>
    <definedName name="AC120_78A_3_4a_1_Q2">' FAA USA'!$B$142</definedName>
    <definedName name="AC120_78A_3_4a_2">' FAA USA'!$B$146</definedName>
    <definedName name="AC120_78A_3_4a_2_Q6">' FAA USA'!$B$146</definedName>
    <definedName name="AC120_78A_3_4a_3_Q1">' FAA USA'!$B$147</definedName>
    <definedName name="AC120_78A_3_4a_3_Q2">' FAA USA'!$B$148</definedName>
    <definedName name="AC120_78A_3_4a_3_Q7">' FAA USA'!$B$147</definedName>
    <definedName name="AC120_78A_3_4a_3_Q8">' FAA USA'!$B$148</definedName>
    <definedName name="AC120_78A_3_4a_4">' FAA USA'!$B$149</definedName>
    <definedName name="AC120_78A_3_4a_4_Q9">' FAA USA'!$B$149</definedName>
    <definedName name="AC120_78A_3_4a_5">' FAA USA'!$B$150</definedName>
    <definedName name="AC120_78A_3_4a_5_Q10">' FAA USA'!$B$150</definedName>
    <definedName name="AC120_78A_3_4a_6">' FAA USA'!$B$151</definedName>
    <definedName name="AC120_78A_3_4a_6_Q11">' FAA USA'!$B$151</definedName>
    <definedName name="AC120_78A_3_4aQ1">' FAA USA'!$B$141</definedName>
    <definedName name="AC120_78A_3_4b">' FAA USA'!$B$152</definedName>
    <definedName name="AC120_78A_3_4b_1">' FAA USA'!$B$153</definedName>
    <definedName name="AC120_78A_3_4b_1_Q2">' FAA USA'!$B$153</definedName>
    <definedName name="AC120_78A_3_4b_2">' FAA USA'!$B$154</definedName>
    <definedName name="AC120_78A_3_4b_2_Q3">' FAA USA'!$B$154</definedName>
    <definedName name="AC120_78A_3_4b_3">' FAA USA'!$B$155</definedName>
    <definedName name="AC120_78A_3_4b_3_Q4">' FAA USA'!$B$155</definedName>
    <definedName name="AC120_78A_3_4b_4">' FAA USA'!$B$156</definedName>
    <definedName name="AC120_78A_3_4b_4_Q5">' FAA USA'!$B$156</definedName>
    <definedName name="AC120_78A_3_4bQ1">' FAA USA'!$B$152</definedName>
    <definedName name="AC120_78A_4.2">' FAA USA'!$B$165</definedName>
    <definedName name="AC120_78A_4.2Info1">' FAA USA'!$B$165</definedName>
    <definedName name="AC120_78A_4_1">' FAA USA'!$B$162</definedName>
    <definedName name="AC120_78A_4_1Info1">' FAA USA'!$B$162</definedName>
    <definedName name="AC120_78A_4_2a">' FAA USA'!$B$166</definedName>
    <definedName name="AC120_78A_4_2aQ1">' FAA USA'!$B$166</definedName>
    <definedName name="AC120_78A_4_2b">' FAA USA'!$B$167</definedName>
    <definedName name="AC120_78A_4_2bQ1">' FAA USA'!$B$167</definedName>
    <definedName name="AC120_78A_4_2c">' FAA USA'!$B$168</definedName>
    <definedName name="AC120_78A_4_2cQ1">' FAA USA'!$B$168</definedName>
    <definedName name="AC120_78A_4_2d">' FAA USA'!$B$169</definedName>
    <definedName name="AC120_78A_4_2dInfo1">' FAA USA'!$B$169</definedName>
    <definedName name="AC120_78A_4_2e">' FAA USA'!$B$170</definedName>
    <definedName name="AC120_78A_4_2eQ1">' FAA USA'!$B$170</definedName>
    <definedName name="AC120_78A_4_2f">' FAA USA'!$B$171</definedName>
    <definedName name="AC120_78A_4_2fQ1">' FAA USA'!$B$171</definedName>
    <definedName name="AC120_78A_4_2gQ1">' FAA USA'!$B$172</definedName>
    <definedName name="AC120_78A_4_2gQ2">' FAA USA'!$B$173</definedName>
    <definedName name="AC120_78A_4_2hQ1">' FAA USA'!$B$174</definedName>
    <definedName name="AC120_78A_4_2hQ2">' FAA USA'!$B$175</definedName>
    <definedName name="AC120_78A_4_2i">' FAA USA'!$B$176</definedName>
    <definedName name="AC120_78A_4_2i_1_Q1">' FAA USA'!$B$177</definedName>
    <definedName name="AC120_78A_4_2i_1_Q2">' FAA USA'!$B$178</definedName>
    <definedName name="AC120_78A_4_2i_1_Q3">' FAA USA'!$B$179</definedName>
    <definedName name="AC120_78A_4_2i_1_Q4">' FAA USA'!$B$180</definedName>
    <definedName name="AC120_78A_4_2i_1_Q5">' FAA USA'!$B$181</definedName>
    <definedName name="AC120_78A_4_2i_2_Q1">' FAA USA'!$B$182</definedName>
    <definedName name="AC120_78A_4_2i_2_Q2">' FAA USA'!$B$183</definedName>
    <definedName name="AC120_78A_4_2i_3">' FAA USA'!$B$184</definedName>
    <definedName name="AC120_78A_4_2i_3_Q3">' FAA USA'!$B$184</definedName>
    <definedName name="AC120_78A_4_2i_4_Q1">' FAA USA'!$B$185</definedName>
    <definedName name="AC120_78A_4_2i_4_Q2">' FAA USA'!$B$186</definedName>
    <definedName name="AC120_78A_4_2i_5__a">' FAA USA'!$B$187</definedName>
    <definedName name="AC120_78A_4_2i_5__a_Q3">' FAA USA'!$B$187</definedName>
    <definedName name="AC120_78A_4_2i_5__b">' FAA USA'!$B$188</definedName>
    <definedName name="AC120_78A_4_2i_5__b_Q4">' FAA USA'!$B$188</definedName>
    <definedName name="AC120_78A_4_2iInfo1">' FAA USA'!$B$176</definedName>
    <definedName name="AC120_78A_4_2j">' FAA USA'!$B$189</definedName>
    <definedName name="AC120_78A_4_2jQ1">' FAA USA'!$B$189</definedName>
    <definedName name="AC120_78A_4_2k_2__a_Q4">' FAA USA'!$B$195</definedName>
    <definedName name="AC120_78A_4_2k_2_Info2">' FAA USA'!$B$192</definedName>
    <definedName name="AC120_78A_4_2k_2_Q1">' FAA USA'!$B$192</definedName>
    <definedName name="AC120_78A_4_2k_2_Q2">' FAA USA'!$B$193</definedName>
    <definedName name="AC120_78A_4_2k_2_Q3">' FAA USA'!$B$194</definedName>
    <definedName name="AC120_78A_4_2k_2_Q5">' FAA USA'!$B$196</definedName>
    <definedName name="AC120_78A_4_2k_2_Q6">' FAA USA'!$B$197</definedName>
    <definedName name="AC120_78A_4_2kInfo1">' FAA USA'!$B$190</definedName>
    <definedName name="AC120_78A_4_2kQ1">' FAA USA'!$B$191</definedName>
    <definedName name="AC120_78A_4_2kQ2">' FAA USA'!$B$191</definedName>
    <definedName name="AC120_78A_4_2l">' FAA USA'!$B$198</definedName>
    <definedName name="AC120_78A_4_2mQ1">' FAA USA'!$B$199</definedName>
    <definedName name="AC120_78A_4_2mQ2">' FAA USA'!$B$200</definedName>
    <definedName name="AC120_78A_4_2nInfo1">' FAA USA'!$B$202</definedName>
    <definedName name="AC120_78A_4_2nQ1">' FAA USA'!$B$201</definedName>
    <definedName name="AC120_78A_4_2nQ2">' FAA USA'!$B$202</definedName>
    <definedName name="AC120_78A_4_2o_1">' FAA USA'!$B$205</definedName>
    <definedName name="AC120_78A_4_2o_1_Q2">' FAA USA'!$B$205</definedName>
    <definedName name="AC120_78A_4_2o_2">' FAA USA'!$B$206</definedName>
    <definedName name="AC120_78A_4_2o_2_Q3">' FAA USA'!$B$206</definedName>
    <definedName name="AC120_78A_4_2o_3">' FAA USA'!$B$207</definedName>
    <definedName name="AC120_78A_4_2o_3_Q4">' FAA USA'!$B$207</definedName>
    <definedName name="AC120_78A_4_2o_4">' FAA USA'!$B$208</definedName>
    <definedName name="AC120_78A_4_2o_4_Info2">' FAA USA'!$B$208</definedName>
    <definedName name="AC120_78A_4_2oInfo1">' FAA USA'!$B$204</definedName>
    <definedName name="AC120_78A_4_2oQ1">' FAA USA'!$B$203</definedName>
    <definedName name="AC120_78A_4_2oQ2">' FAA USA'!$B$204</definedName>
    <definedName name="AC120_78A_4_2pQ1">' FAA USA'!$B$209</definedName>
    <definedName name="AC120_78A_4_2pQ2">' FAA USA'!$B$210</definedName>
    <definedName name="AC120_78A_4_2q">' FAA USA'!$B$211</definedName>
    <definedName name="AC120_78A_4_2qQ1">' FAA USA'!$B$211</definedName>
    <definedName name="AC120_78A_4_2r">' FAA USA'!$B$212</definedName>
    <definedName name="AC120_78A_4_2rQ1">' FAA USA'!$B$212</definedName>
    <definedName name="AC120_78A_4_3a">' FAA USA'!$B$215</definedName>
    <definedName name="AC120_78A_4_3a_1">' FAA USA'!$B$216</definedName>
    <definedName name="AC120_78A_4_3a_1_Q2">' FAA USA'!$B$216</definedName>
    <definedName name="AC120_78A_4_3a_2">' FAA USA'!$B$217</definedName>
    <definedName name="AC120_78A_4_3a_2_Q3">' FAA USA'!$B$217</definedName>
    <definedName name="AC120_78A_4_3a_3">' FAA USA'!$B$218</definedName>
    <definedName name="AC120_78A_4_3a_3_Q4">' FAA USA'!$B$218</definedName>
    <definedName name="AC120_78A_4_3a_4">' FAA USA'!$B$219</definedName>
    <definedName name="AC120_78A_4_3a_4_Q5">' FAA USA'!$B$219</definedName>
    <definedName name="AC120_78A_4_3a_5">' FAA USA'!$B$220</definedName>
    <definedName name="AC120_78A_4_3a_5_Q6">' FAA USA'!$B$220</definedName>
    <definedName name="AC120_78A_4_3a_6">' FAA USA'!$B$221</definedName>
    <definedName name="AC120_78A_4_3a_6_Q7">' FAA USA'!$B$221</definedName>
    <definedName name="AC120_78A_4_3aQ1">' FAA USA'!$B$215</definedName>
    <definedName name="AC120_78A_4_3b">' FAA USA'!$B$222</definedName>
    <definedName name="AC120_78A_4_3bQ1">' FAA USA'!$B$222</definedName>
    <definedName name="AC120_78A_4_3c">' FAA USA'!$B$223</definedName>
    <definedName name="AC120_78A_4_3cInfo1">' FAA USA'!$B$223</definedName>
    <definedName name="AC120_78A_4_3d">' FAA USA'!$B$224</definedName>
    <definedName name="AC120_78A_4_3dInfo1">' FAA USA'!$B$224</definedName>
    <definedName name="AC120_78A_5_1a_1">' FAA USA'!$B$230</definedName>
    <definedName name="AC120_78A_5_1a_1_Q3">' FAA USA'!$B$230</definedName>
    <definedName name="AC120_78A_5_1a_2">' FAA USA'!$B$231</definedName>
    <definedName name="AC120_78A_5_1a_2_Q4">' FAA USA'!$B$231</definedName>
    <definedName name="AC120_78A_5_1a_3">' FAA USA'!$B$232</definedName>
    <definedName name="AC120_78A_5_1a_3_Q5">' FAA USA'!$B$232</definedName>
    <definedName name="AC120_78A_5_1a_4">' FAA USA'!$B$233</definedName>
    <definedName name="AC120_78A_5_1a_4_Q6">' FAA USA'!$B$233</definedName>
    <definedName name="AC120_78A_5_1b_1">' FAA USA'!$B$234</definedName>
    <definedName name="AC120_78A_5_1b_1_Q1">' FAA USA'!$B$234</definedName>
    <definedName name="AC120_78A_5_1b_2_Q1">' FAA USA'!$B$235</definedName>
    <definedName name="AC120_78A_5_1b_2_Q2">' FAA USA'!$B$235</definedName>
    <definedName name="AC120_78A_5_1b_2_Q3">' FAA USA'!$B$236</definedName>
    <definedName name="AC120_78A_5_1c_1">' FAA USA'!$B$237</definedName>
    <definedName name="AC120_78A_5_1c_1_Q1">' FAA USA'!$B$237</definedName>
    <definedName name="AC120_78A_5_1c_2_Q1">' FAA USA'!$B$238</definedName>
    <definedName name="AC120_78A_5_1c_2_Q2">' FAA USA'!$B$238</definedName>
    <definedName name="AC120_78A_5_1c_2_Q3">' FAA USA'!$B$239</definedName>
    <definedName name="AC120_78A_5_1Q1">' FAA USA'!$B$228</definedName>
    <definedName name="AC120_78A_5_1Q2">' FAA USA'!$B$229</definedName>
    <definedName name="AC120_78A_6_1">' FAA USA'!$B$242</definedName>
    <definedName name="AC120_78A_6_1Info1">' FAA USA'!$B$242</definedName>
    <definedName name="AC120_78A_6_2">' FAA USA'!$B$244</definedName>
    <definedName name="AC120_78A_6_2Info1">' FAA USA'!$B$244</definedName>
    <definedName name="AC571_006_1.0">'TCCA Canada'!$B$6</definedName>
    <definedName name="AC571_006_1.0Info1">'TCCA Canada'!$B$6</definedName>
    <definedName name="AC571_006_1.1">'TCCA Canada'!$B$7</definedName>
    <definedName name="AC571_006_1.1Info2">'TCCA Canada'!$B$7</definedName>
    <definedName name="AC571_006_1.2">'TCCA Canada'!$B$8</definedName>
    <definedName name="AC571_006_1.2Info3">'TCCA Canada'!$B$8</definedName>
    <definedName name="AC571_006_2.1">'TCCA Canada'!$B$12</definedName>
    <definedName name="AC571_006_2.1Info1">'TCCA Canada'!$B$12</definedName>
    <definedName name="AC571_006_2.3_1">'TCCA Canada'!$B$14</definedName>
    <definedName name="AC571_006_2.3_1__a">'TCCA Canada'!$B$15</definedName>
    <definedName name="AC571_006_2.3_1__a_Info2">'TCCA Canada'!$B$15</definedName>
    <definedName name="AC571_006_2.3_1__b">'TCCA Canada'!$B$16</definedName>
    <definedName name="AC571_006_2.3_1__b_Info3">'TCCA Canada'!$B$16</definedName>
    <definedName name="AC571_006_2.3_1__c">'TCCA Canada'!$B$17</definedName>
    <definedName name="AC571_006_2.3_1__c_Info4">'TCCA Canada'!$B$17</definedName>
    <definedName name="AC571_006_2.3_1__d">'TCCA Canada'!$B$18</definedName>
    <definedName name="AC571_006_2.3_1__d_Info5">'TCCA Canada'!$B$18</definedName>
    <definedName name="AC571_006_2.3_1__e">'TCCA Canada'!$B$19</definedName>
    <definedName name="AC571_006_2.3_1__e_Info6">'TCCA Canada'!$B$19</definedName>
    <definedName name="AC571_006_2.3_1__f">'TCCA Canada'!$B$20</definedName>
    <definedName name="AC571_006_2.3_1__f_Info7">'TCCA Canada'!$B$20</definedName>
    <definedName name="AC571_006_2.3_1__g">'TCCA Canada'!$B$21</definedName>
    <definedName name="AC571_006_2.3_1__g_Info8">'TCCA Canada'!$B$21</definedName>
    <definedName name="AC571_006_2.3_1_Info1">'TCCA Canada'!$B$14</definedName>
    <definedName name="AC571_006_2.3_2_Info1">'TCCA Canada'!$B$23</definedName>
    <definedName name="AC571_006_2.3_2_Q1" localSheetId="5">'TCCA Canada'!#REF!</definedName>
    <definedName name="AC571_006_2.3_2_Q1">'TCCA Canada'!#REF!</definedName>
    <definedName name="AC571_006_2.3_2_Q2">'TCCA Canada'!$B$23</definedName>
    <definedName name="AC571_006_3.0_1">'TCCA Canada'!$B$27</definedName>
    <definedName name="AC571_006_3.0_1_Info1">'TCCA Canada'!$B$27</definedName>
    <definedName name="AC571_006_3.0_2">'TCCA Canada'!$B$28</definedName>
    <definedName name="AC571_006_3.0_2_Info2">'TCCA Canada'!$B$28</definedName>
    <definedName name="AC571_006_3.0_3">'TCCA Canada'!$B$29</definedName>
    <definedName name="AC571_006_3.0_3_Info3">'TCCA Canada'!$B$29</definedName>
    <definedName name="AC571_006_4.2_1">'TCCA Canada'!$B$43</definedName>
    <definedName name="AC571_006_4.2_1_Info1">'TCCA Canada'!$B$43</definedName>
    <definedName name="AC571_006_4_1_1">'TCCA Canada'!$B$33</definedName>
    <definedName name="AC571_006_4_1_1_Info1">'TCCA Canada'!$B$33</definedName>
    <definedName name="AC571_006_5.2_1" localSheetId="5">'TCCA Canada'!#REF!</definedName>
    <definedName name="AC571_006_5.2_1">'TCCA Canada'!#REF!</definedName>
    <definedName name="AC571_006_5.2_1__a">'TCCA Canada'!$B$63</definedName>
    <definedName name="AC571_006_5.2_1__a_Info1">'TCCA Canada'!$B$63</definedName>
    <definedName name="AC571_006_5.2_1__b">'TCCA Canada'!$B$64</definedName>
    <definedName name="AC571_006_5.2_1__b_Q1">'TCCA Canada'!$B$64</definedName>
    <definedName name="AC571_006_5.2_1__c">'TCCA Canada'!$B$65</definedName>
    <definedName name="AC571_006_5.2_1__c_Q2">'TCCA Canada'!$B$65</definedName>
    <definedName name="AC571_006_5.2_1__d">'TCCA Canada'!$B$66</definedName>
    <definedName name="AC571_006_5.2_1__d_Q2">'TCCA Canada'!$B$66</definedName>
    <definedName name="AC571_006_5.2_2">'TCCA Canada'!$B$67</definedName>
    <definedName name="AC571_006_5.2_2__a">'TCCA Canada'!$B$68</definedName>
    <definedName name="AC571_006_5.2_2__a_Info2">'TCCA Canada'!$B$68</definedName>
    <definedName name="AC571_006_5.2_2__b">'TCCA Canada'!$B$69</definedName>
    <definedName name="AC571_006_5.2_2__b_Q5">'TCCA Canada'!$B$69</definedName>
    <definedName name="AC571_006_5.2_2__c" localSheetId="5">'TCCA Canada'!#REF!</definedName>
    <definedName name="AC571_006_5.2_2__c">'TCCA Canada'!#REF!</definedName>
    <definedName name="AC571_006_5.2_2__d" localSheetId="5">'TCCA Canada'!#REF!</definedName>
    <definedName name="AC571_006_5.2_2__d">'TCCA Canada'!#REF!</definedName>
    <definedName name="AC571_006_5.2_2_Q4">'TCCA Canada'!$B$67</definedName>
    <definedName name="AC571_006_5.3_1">'TCCA Canada'!$B$72</definedName>
    <definedName name="AC571_006_5.3_1__a">'TCCA Canada'!$B$73</definedName>
    <definedName name="AC571_006_5.3_1__a_Q1">'TCCA Canada'!$B$73</definedName>
    <definedName name="AC571_006_5.3_1__b">'TCCA Canada'!$B$74</definedName>
    <definedName name="AC571_006_5.3_1__b_Q2">'TCCA Canada'!$B$74</definedName>
    <definedName name="AC571_006_5.3_1__c">'TCCA Canada'!$B$75</definedName>
    <definedName name="AC571_006_5.3_1__c_Q3">'TCCA Canada'!$B$75</definedName>
    <definedName name="AC571_006_5.3_1__d">'TCCA Canada'!$B$76</definedName>
    <definedName name="AC571_006_5.3_1__d_Q4">'TCCA Canada'!$B$76</definedName>
    <definedName name="AC571_006_5.3_1__e">'TCCA Canada'!$B$77</definedName>
    <definedName name="AC571_006_5.3_1__e_Q5">'TCCA Canada'!$B$77</definedName>
    <definedName name="AC571_006_5.3_1__f">'TCCA Canada'!$B$78</definedName>
    <definedName name="AC571_006_5.3_1__f_Q6">'TCCA Canada'!$B$78</definedName>
    <definedName name="AC571_006_5.3_1_Info1">'TCCA Canada'!$B$72</definedName>
    <definedName name="AC571_006_5_1_1">'TCCA Canada'!$B$58</definedName>
    <definedName name="AC571_006_5_1_1_Info1">'TCCA Canada'!$B$58</definedName>
    <definedName name="AC571_006_5_1_2">'TCCA Canada'!$B$59</definedName>
    <definedName name="AC571_006_5_1_2_Info2">'TCCA Canada'!$B$59</definedName>
    <definedName name="AC571_006_5_1_3">'TCCA Canada'!$B$60</definedName>
    <definedName name="AC571_006_5_1_3_Info3">'TCCA Canada'!$B$60</definedName>
    <definedName name="AC571_006_6.1_1">'TCCA Canada'!$B$82</definedName>
    <definedName name="AC571_006_6.1_1_Q1">'TCCA Canada'!$B$82</definedName>
    <definedName name="AC571_006_6.1_2">'TCCA Canada'!$B$83</definedName>
    <definedName name="AC571_006_6.1_2_Q2">'TCCA Canada'!$B$83</definedName>
    <definedName name="AC571_006_6.1_3">'TCCA Canada'!$B$84</definedName>
    <definedName name="AC571_006_6.1_3_Q3">'TCCA Canada'!$B$84</definedName>
    <definedName name="AC571_006_6.1_4">'TCCA Canada'!$B$85</definedName>
    <definedName name="AC571_006_6.1_4_Info1">'TCCA Canada'!$B$85</definedName>
    <definedName name="AC571_006_6.1_5">'TCCA Canada'!$B$86</definedName>
    <definedName name="AC571_006_6.1_5_Q1">'TCCA Canada'!$B$86</definedName>
    <definedName name="AC571_006_6.2_1">'TCCA Canada'!$B$89</definedName>
    <definedName name="AC571_006_6.2_1__a">'TCCA Canada'!$B$90</definedName>
    <definedName name="AC571_006_6.2_1__a_Q1">'TCCA Canada'!$B$90</definedName>
    <definedName name="AC571_006_6.2_1__b">'TCCA Canada'!$B$91</definedName>
    <definedName name="AC571_006_6.2_1__b_Q2">'TCCA Canada'!$B$91</definedName>
    <definedName name="AC571_006_6.2_1__c">'TCCA Canada'!$B$92</definedName>
    <definedName name="AC571_006_6.2_1__c_Q3">'TCCA Canada'!$B$92</definedName>
    <definedName name="AC571_006_6.2_1__d">'TCCA Canada'!$B$93</definedName>
    <definedName name="AC571_006_6.2_1__d_Q4">'TCCA Canada'!$B$93</definedName>
    <definedName name="AC571_006_6.2_1_Info1">'TCCA Canada'!$B$89</definedName>
    <definedName name="AC571_006_6.3_1">'TCCA Canada'!$B$96</definedName>
    <definedName name="AC571_006_6.3_1_Q1">'TCCA Canada'!$B$96</definedName>
    <definedName name="AC571_006_6.3_2">'TCCA Canada'!$B$97</definedName>
    <definedName name="AC571_006_6.3_2_Q2">'TCCA Canada'!$B$97</definedName>
    <definedName name="AC571_006_6.3_3">'TCCA Canada'!$B$98</definedName>
    <definedName name="AC571_006_6.3_3_Q3">'TCCA Canada'!$B$98</definedName>
    <definedName name="AC571_006_7.0_1">'TCCA Canada'!$B$104</definedName>
    <definedName name="AC571_006_7.0_1_Q1">'TCCA Canada'!$B$102</definedName>
    <definedName name="AC571_006_7.0_1_Q2">'TCCA Canada'!$B$103</definedName>
    <definedName name="AC571_006_7.0_1_Q3">'TCCA Canada'!$B$104</definedName>
    <definedName name="AC571_006_7.0_1_Q4">'TCCA Canada'!$B$105</definedName>
    <definedName name="AC571_007_4.2_1__a">'TCCA Canada'!$B$44</definedName>
    <definedName name="AC571_007_4.2_1__a_Q1">'TCCA Canada'!$B$44</definedName>
    <definedName name="AC571_007_4_1_1__a">'TCCA Canada'!$B$34</definedName>
    <definedName name="AC571_007_4_1_1__a_Q1">'TCCA Canada'!$B$34</definedName>
    <definedName name="AC571_008_4.2_1__b">'TCCA Canada'!$B$45</definedName>
    <definedName name="AC571_008_4.2_1__b_Q2">'TCCA Canada'!$B$45</definedName>
    <definedName name="AC571_008_4.2_1__b1" localSheetId="5">'TCCA Canada'!#REF!</definedName>
    <definedName name="AC571_008_4.2_1__b1">'TCCA Canada'!#REF!</definedName>
    <definedName name="AC571_008_4_1_1__b">'TCCA Canada'!$B$35</definedName>
    <definedName name="AC571_008_4_1_1__b_Q2">'TCCA Canada'!$B$35</definedName>
    <definedName name="AC571_008_Blahblah_1" localSheetId="5">'TCCA Canada'!#REF!</definedName>
    <definedName name="AC571_008_Blahblah_1">'TCCA Canada'!#REF!</definedName>
    <definedName name="AC571_008_TEST" localSheetId="5">'TCCA Canada'!#REF!</definedName>
    <definedName name="AC571_008_TEST">'TCCA Canada'!#REF!</definedName>
    <definedName name="AC571_009_4.2_1__c">'TCCA Canada'!$B$46</definedName>
    <definedName name="AC571_009_4.2_1__c_Q3">'TCCA Canada'!$B$46</definedName>
    <definedName name="AC571_009_4_1_1__c">'TCCA Canada'!$B$36</definedName>
    <definedName name="AC571_009_4_1_1__c_Q3">'TCCA Canada'!$B$36</definedName>
    <definedName name="AC571_010_4.2_1__d_Q1">'TCCA Canada'!$B$47</definedName>
    <definedName name="AC571_010_4.2_1__d_Q2">'TCCA Canada'!$B$48</definedName>
    <definedName name="AC571_010_4.2_1__d_Q4">'TCCA Canada'!$B$47</definedName>
    <definedName name="AC571_010_4.2_1__d_Q5">'TCCA Canada'!$B$48</definedName>
    <definedName name="AC571_010_4_1_1__d">'TCCA Canada'!$B$37</definedName>
    <definedName name="AC571_010_4_1_1__d_Q4">'TCCA Canada'!$B$37</definedName>
    <definedName name="AC571_011_4.2_1__e">'TCCA Canada'!$B$49</definedName>
    <definedName name="AC571_011_4.2_1__e_Q6">'TCCA Canada'!$B$49</definedName>
    <definedName name="AC571_011_4_1_1__e">'TCCA Canada'!$B$38</definedName>
    <definedName name="AC571_011_4_1_1__e_Q5">'TCCA Canada'!$B$38</definedName>
    <definedName name="AC571_012_4.2_1__f_Q1">'TCCA Canada'!$B$50</definedName>
    <definedName name="AC571_012_4.2_1__f_Q2">'TCCA Canada'!$B$51</definedName>
    <definedName name="AC571_012_4.2_1__f_Q6">'TCCA Canada'!$B$50</definedName>
    <definedName name="AC571_012_4.2_1__f_Q7">'TCCA Canada'!$B$51</definedName>
    <definedName name="AC571_012_4_1_1__f">'TCCA Canada'!$B$39</definedName>
    <definedName name="AC571_012_4_1_1__f_Q6">'TCCA Canada'!$B$39</definedName>
    <definedName name="AC571_013_4.2_1__g">'TCCA Canada'!$B$52</definedName>
    <definedName name="AC571_013_4.2_1__g_Q8">'TCCA Canada'!$B$52</definedName>
    <definedName name="AC571_013_4_1_1__g">'TCCA Canada'!$B$40</definedName>
    <definedName name="AC571_013_4_1_1__g_Q7">'TCCA Canada'!$B$40</definedName>
    <definedName name="AC571_014_4.2_1__h">'TCCA Canada'!$B$53</definedName>
    <definedName name="AC571_014_4.2_1__h_Q9">'TCCA Canada'!$B$53</definedName>
    <definedName name="AMCtoAppendixIItoPart_M_2a_Info1">'EASA EU'!$B$6</definedName>
    <definedName name="AMCtoAppendixIItoPart_M_2b_Info1">'EASA EU'!$B$14</definedName>
    <definedName name="AMCtoAppendixIItoPart_M_2b_Info2">'EASA EU'!$B$19</definedName>
    <definedName name="AMCtoAppendixIItoPart_M_2b_Info3">'EASA EU'!$B$21</definedName>
    <definedName name="AMCtoAppendixIItoPart_M_2b_Q1">'EASA EU'!$B$7</definedName>
    <definedName name="AMCtoAppendixIItoPart_M_2b_Q10">'EASA EU'!$B$16</definedName>
    <definedName name="AMCtoAppendixIItoPart_M_2b_Q11">'EASA EU'!$B$17</definedName>
    <definedName name="AMCtoAppendixIItoPart_M_2b_Q12">'EASA EU'!$B$18</definedName>
    <definedName name="AMCtoAppendixIItoPart_M_2b_Q13">'EASA EU'!$B$20</definedName>
    <definedName name="AMCtoAppendixIItoPart_M_2b_Q2">'EASA EU'!$B$8</definedName>
    <definedName name="AMCtoAppendixIItoPart_M_2b_Q3">'EASA EU'!$B$9</definedName>
    <definedName name="AMCtoAppendixIItoPart_M_2b_Q4">'EASA EU'!$B$10</definedName>
    <definedName name="AMCtoAppendixIItoPart_M_2b_Q5">'EASA EU'!$B$11</definedName>
    <definedName name="AMCtoAppendixIItoPart_M_2b_Q6">'EASA EU'!$B$12</definedName>
    <definedName name="AMCtoAppendixIItoPart_M_2b_Q7">'EASA EU'!$B$13</definedName>
    <definedName name="AMCtoAppendixIItoPart_M_2b_Q9">'EASA EU'!$B$15</definedName>
    <definedName name="CASA_ID">'CASA Australia'!$B$2</definedName>
    <definedName name="FAA_ID">' FAA USA'!$B$2</definedName>
    <definedName name="Keywords">OFFSET('Key Word List'!$A$6:$A$4000,0,0,COUNTA('Key Word List'!$A$6:$A$4000),1)</definedName>
    <definedName name="_xlnm.Print_Area" localSheetId="2">' FAA USA'!$B$2:$P$93</definedName>
    <definedName name="_xlnm.Print_Area" localSheetId="4">'CASA Australia'!$A$2:$P$21</definedName>
    <definedName name="_xlnm.Print_Area" localSheetId="3">'TCCA Canada'!$B$2:$P$23</definedName>
    <definedName name="_xlnm.Print_Titles" localSheetId="2">' FAA USA'!$2:$2</definedName>
    <definedName name="_xlnm.Print_Titles" localSheetId="4">'CASA Australia'!$2:$2</definedName>
    <definedName name="_xlnm.Print_Titles" localSheetId="3">'TCCA Canada'!$2:$2</definedName>
    <definedName name="TCCA_ID">'TCCA Canada'!$B$2</definedName>
    <definedName name="Z_1A20DB01_E797_42B9_A017_9872A5F2C164_.wvu.Cols" localSheetId="2" hidden="1">' FAA USA'!#REF!</definedName>
    <definedName name="Z_1A20DB01_E797_42B9_A017_9872A5F2C164_.wvu.Cols" localSheetId="4" hidden="1">'CASA Australia'!#REF!</definedName>
    <definedName name="Z_1A20DB01_E797_42B9_A017_9872A5F2C164_.wvu.Cols" localSheetId="5" hidden="1">'EASA EU'!#REF!</definedName>
    <definedName name="Z_1A20DB01_E797_42B9_A017_9872A5F2C164_.wvu.Cols" localSheetId="3" hidden="1">'TCCA Canada'!#REF!</definedName>
    <definedName name="Z_1A20DB01_E797_42B9_A017_9872A5F2C164_.wvu.PrintArea" localSheetId="2" hidden="1">' FAA USA'!#REF!</definedName>
    <definedName name="Z_1A20DB01_E797_42B9_A017_9872A5F2C164_.wvu.PrintArea" localSheetId="4" hidden="1">'CASA Australia'!#REF!</definedName>
    <definedName name="Z_1A20DB01_E797_42B9_A017_9872A5F2C164_.wvu.PrintArea" localSheetId="5" hidden="1">'EASA EU'!#REF!</definedName>
    <definedName name="Z_1A20DB01_E797_42B9_A017_9872A5F2C164_.wvu.PrintArea" localSheetId="3" hidden="1">'TCCA Canada'!#REF!</definedName>
    <definedName name="Z_1A20DB01_E797_42B9_A017_9872A5F2C164_.wvu.PrintTitles" localSheetId="2" hidden="1">' FAA USA'!#REF!</definedName>
    <definedName name="Z_1A20DB01_E797_42B9_A017_9872A5F2C164_.wvu.PrintTitles" localSheetId="4" hidden="1">'CASA Australia'!#REF!</definedName>
    <definedName name="Z_1A20DB01_E797_42B9_A017_9872A5F2C164_.wvu.PrintTitles" localSheetId="5" hidden="1">'EASA EU'!#REF!</definedName>
    <definedName name="Z_1A20DB01_E797_42B9_A017_9872A5F2C164_.wvu.PrintTitles" localSheetId="3" hidden="1">'TCCA Canada'!#REF!</definedName>
    <definedName name="Z_B232931B_7066_446B_8AE8_A1609F2D71AF_.wvu.PrintArea" localSheetId="2" hidden="1">' FAA USA'!#REF!</definedName>
    <definedName name="Z_B232931B_7066_446B_8AE8_A1609F2D71AF_.wvu.PrintArea" localSheetId="4" hidden="1">'CASA Australia'!#REF!</definedName>
    <definedName name="Z_B232931B_7066_446B_8AE8_A1609F2D71AF_.wvu.PrintArea" localSheetId="5" hidden="1">'EASA EU'!#REF!</definedName>
    <definedName name="Z_B232931B_7066_446B_8AE8_A1609F2D71AF_.wvu.PrintArea" localSheetId="3" hidden="1">'TCCA Canada'!#REF!</definedName>
    <definedName name="Z_D3448745_AF3A_4E3E_B01C_E0340C105107_.wvu.Cols" localSheetId="2" hidden="1">' FAA USA'!#REF!</definedName>
    <definedName name="Z_D3448745_AF3A_4E3E_B01C_E0340C105107_.wvu.Cols" localSheetId="4" hidden="1">'CASA Australia'!#REF!</definedName>
    <definedName name="Z_D3448745_AF3A_4E3E_B01C_E0340C105107_.wvu.Cols" localSheetId="5" hidden="1">'EASA EU'!#REF!</definedName>
    <definedName name="Z_D3448745_AF3A_4E3E_B01C_E0340C105107_.wvu.Cols" localSheetId="3" hidden="1">'TCCA Canada'!#REF!</definedName>
    <definedName name="Z_D3448745_AF3A_4E3E_B01C_E0340C105107_.wvu.FilterData" localSheetId="2" hidden="1">' FAA USA'!$B$2:$M$93</definedName>
    <definedName name="Z_D3448745_AF3A_4E3E_B01C_E0340C105107_.wvu.FilterData" localSheetId="4" hidden="1">'CASA Australia'!$A$2:$M$21</definedName>
    <definedName name="Z_D3448745_AF3A_4E3E_B01C_E0340C105107_.wvu.FilterData" localSheetId="5" hidden="1">'EASA EU'!$A$2:$O$25</definedName>
    <definedName name="Z_D3448745_AF3A_4E3E_B01C_E0340C105107_.wvu.FilterData" localSheetId="3" hidden="1">'TCCA Canada'!$B$2:$M$23</definedName>
    <definedName name="Z_D3448745_AF3A_4E3E_B01C_E0340C105107_.wvu.PrintArea" localSheetId="2" hidden="1">' FAA USA'!#REF!</definedName>
    <definedName name="Z_D3448745_AF3A_4E3E_B01C_E0340C105107_.wvu.PrintArea" localSheetId="4" hidden="1">'CASA Australia'!#REF!</definedName>
    <definedName name="Z_D3448745_AF3A_4E3E_B01C_E0340C105107_.wvu.PrintArea" localSheetId="5" hidden="1">'EASA EU'!#REF!</definedName>
    <definedName name="Z_D3448745_AF3A_4E3E_B01C_E0340C105107_.wvu.PrintArea" localSheetId="3" hidden="1">'TCCA Canada'!#REF!</definedName>
  </definedNames>
  <calcPr calcId="171027"/>
  <customWorkbookViews>
    <customWorkbookView name="Civil Aviation Safety Authority - Personal View" guid="{D3448745-AF3A-4E3E-B01C-E0340C105107}" mergeInterval="0" personalView="1" maximized="1" windowWidth="1596" windowHeight="675" tabRatio="795" activeSheetId="2"/>
    <customWorkbookView name="jones_wr - Personal View" guid="{B232931B-7066-446B-8AE8-A1609F2D71AF}" mergeInterval="0" personalView="1" maximized="1" windowWidth="955" windowHeight="626" tabRatio="795" activeSheetId="2"/>
    <customWorkbookView name="FINDLAY_ - Personal View" guid="{7CE8892C-C35F-4B2B-AEBE-E9A70B5EBEF6}" mergeInterval="0" personalView="1" maximized="1" windowWidth="1276" windowHeight="554" tabRatio="795" activeSheetId="2"/>
    <customWorkbookView name="fernan_m - Personal View" guid="{1A20DB01-E797-42B9-A017-9872A5F2C164}" mergeInterval="0" personalView="1" maximized="1" windowWidth="1676" windowHeight="915" tabRatio="795" activeSheetId="2"/>
  </customWorkbookViews>
  <fileRecoveryPr autoRecover="0"/>
</workbook>
</file>

<file path=xl/calcChain.xml><?xml version="1.0" encoding="utf-8"?>
<calcChain xmlns="http://schemas.openxmlformats.org/spreadsheetml/2006/main">
  <c r="W395" i="18" l="1"/>
  <c r="V395" i="18"/>
  <c r="U395" i="18"/>
  <c r="T395" i="18"/>
  <c r="S395" i="18"/>
  <c r="W394" i="18"/>
  <c r="V394" i="18"/>
  <c r="U394" i="18"/>
  <c r="T394" i="18"/>
  <c r="S394" i="18"/>
  <c r="W393" i="18"/>
  <c r="V393" i="18"/>
  <c r="U393" i="18"/>
  <c r="T393" i="18"/>
  <c r="S393" i="18"/>
  <c r="W392" i="18"/>
  <c r="V392" i="18"/>
  <c r="U392" i="18"/>
  <c r="T392" i="18"/>
  <c r="S392" i="18"/>
  <c r="W391" i="18"/>
  <c r="V391" i="18"/>
  <c r="U391" i="18"/>
  <c r="T391" i="18"/>
  <c r="S391" i="18"/>
  <c r="W390" i="18"/>
  <c r="V390" i="18"/>
  <c r="U390" i="18"/>
  <c r="T390" i="18"/>
  <c r="S390" i="18"/>
  <c r="W389" i="18"/>
  <c r="V389" i="18"/>
  <c r="U389" i="18"/>
  <c r="T389" i="18"/>
  <c r="S389" i="18"/>
  <c r="W388" i="18"/>
  <c r="V388" i="18"/>
  <c r="U388" i="18"/>
  <c r="T388" i="18"/>
  <c r="S388" i="18"/>
  <c r="W387" i="18"/>
  <c r="V387" i="18"/>
  <c r="U387" i="18"/>
  <c r="T387" i="18"/>
  <c r="S387" i="18"/>
  <c r="W386" i="18"/>
  <c r="V386" i="18"/>
  <c r="U386" i="18"/>
  <c r="T386" i="18"/>
  <c r="S386" i="18"/>
  <c r="W385" i="18"/>
  <c r="V385" i="18"/>
  <c r="U385" i="18"/>
  <c r="T385" i="18"/>
  <c r="S385" i="18"/>
  <c r="W384" i="18"/>
  <c r="V384" i="18"/>
  <c r="U384" i="18"/>
  <c r="T384" i="18"/>
  <c r="S384" i="18"/>
  <c r="W383" i="18"/>
  <c r="V383" i="18"/>
  <c r="U383" i="18"/>
  <c r="T383" i="18"/>
  <c r="S383" i="18"/>
  <c r="W382" i="18"/>
  <c r="V382" i="18"/>
  <c r="U382" i="18"/>
  <c r="T382" i="18"/>
  <c r="S382" i="18"/>
  <c r="W381" i="18"/>
  <c r="V381" i="18"/>
  <c r="U381" i="18"/>
  <c r="T381" i="18"/>
  <c r="S381" i="18"/>
  <c r="W380" i="18"/>
  <c r="V380" i="18"/>
  <c r="U380" i="18"/>
  <c r="T380" i="18"/>
  <c r="S380" i="18"/>
  <c r="W379" i="18"/>
  <c r="V379" i="18"/>
  <c r="U379" i="18"/>
  <c r="T379" i="18"/>
  <c r="S379" i="18"/>
  <c r="W378" i="18"/>
  <c r="V378" i="18"/>
  <c r="U378" i="18"/>
  <c r="T378" i="18"/>
  <c r="S378" i="18"/>
  <c r="W377" i="18"/>
  <c r="V377" i="18"/>
  <c r="U377" i="18"/>
  <c r="T377" i="18"/>
  <c r="S377" i="18"/>
  <c r="W376" i="18"/>
  <c r="V376" i="18"/>
  <c r="U376" i="18"/>
  <c r="T376" i="18"/>
  <c r="S376" i="18"/>
  <c r="W375" i="18"/>
  <c r="V375" i="18"/>
  <c r="U375" i="18"/>
  <c r="T375" i="18"/>
  <c r="S375" i="18"/>
  <c r="W374" i="18"/>
  <c r="V374" i="18"/>
  <c r="U374" i="18"/>
  <c r="T374" i="18"/>
  <c r="S374" i="18"/>
  <c r="W373" i="18"/>
  <c r="V373" i="18"/>
  <c r="U373" i="18"/>
  <c r="T373" i="18"/>
  <c r="S373" i="18"/>
  <c r="W372" i="18"/>
  <c r="V372" i="18"/>
  <c r="U372" i="18"/>
  <c r="T372" i="18"/>
  <c r="S372" i="18"/>
  <c r="W371" i="18"/>
  <c r="V371" i="18"/>
  <c r="U371" i="18"/>
  <c r="T371" i="18"/>
  <c r="S371" i="18"/>
  <c r="W370" i="18"/>
  <c r="V370" i="18"/>
  <c r="U370" i="18"/>
  <c r="T370" i="18"/>
  <c r="S370" i="18"/>
  <c r="W369" i="18"/>
  <c r="V369" i="18"/>
  <c r="U369" i="18"/>
  <c r="T369" i="18"/>
  <c r="S369" i="18"/>
  <c r="W368" i="18"/>
  <c r="V368" i="18"/>
  <c r="U368" i="18"/>
  <c r="T368" i="18"/>
  <c r="S368" i="18"/>
  <c r="W367" i="18"/>
  <c r="V367" i="18"/>
  <c r="U367" i="18"/>
  <c r="T367" i="18"/>
  <c r="S367" i="18"/>
  <c r="W366" i="18"/>
  <c r="V366" i="18"/>
  <c r="U366" i="18"/>
  <c r="T366" i="18"/>
  <c r="S366" i="18"/>
  <c r="W365" i="18"/>
  <c r="V365" i="18"/>
  <c r="U365" i="18"/>
  <c r="T365" i="18"/>
  <c r="S365" i="18"/>
  <c r="W364" i="18"/>
  <c r="V364" i="18"/>
  <c r="U364" i="18"/>
  <c r="T364" i="18"/>
  <c r="S364" i="18"/>
  <c r="W363" i="18"/>
  <c r="V363" i="18"/>
  <c r="U363" i="18"/>
  <c r="T363" i="18"/>
  <c r="S363" i="18"/>
  <c r="W362" i="18"/>
  <c r="V362" i="18"/>
  <c r="U362" i="18"/>
  <c r="T362" i="18"/>
  <c r="S362" i="18"/>
  <c r="W361" i="18"/>
  <c r="V361" i="18"/>
  <c r="U361" i="18"/>
  <c r="T361" i="18"/>
  <c r="S361" i="18"/>
  <c r="W360" i="18"/>
  <c r="V360" i="18"/>
  <c r="U360" i="18"/>
  <c r="T360" i="18"/>
  <c r="S360" i="18"/>
  <c r="W359" i="18"/>
  <c r="V359" i="18"/>
  <c r="U359" i="18"/>
  <c r="T359" i="18"/>
  <c r="S359" i="18"/>
  <c r="W358" i="18"/>
  <c r="V358" i="18"/>
  <c r="U358" i="18"/>
  <c r="T358" i="18"/>
  <c r="S358" i="18"/>
  <c r="W357" i="18"/>
  <c r="V357" i="18"/>
  <c r="U357" i="18"/>
  <c r="T357" i="18"/>
  <c r="S357" i="18"/>
  <c r="W356" i="18"/>
  <c r="V356" i="18"/>
  <c r="U356" i="18"/>
  <c r="T356" i="18"/>
  <c r="S356" i="18"/>
  <c r="W355" i="18"/>
  <c r="V355" i="18"/>
  <c r="U355" i="18"/>
  <c r="T355" i="18"/>
  <c r="S355" i="18"/>
  <c r="W354" i="18"/>
  <c r="V354" i="18"/>
  <c r="U354" i="18"/>
  <c r="T354" i="18"/>
  <c r="S354" i="18"/>
  <c r="W353" i="18"/>
  <c r="V353" i="18"/>
  <c r="U353" i="18"/>
  <c r="T353" i="18"/>
  <c r="S353" i="18"/>
  <c r="W352" i="18"/>
  <c r="V352" i="18"/>
  <c r="U352" i="18"/>
  <c r="T352" i="18"/>
  <c r="S352" i="18"/>
  <c r="W351" i="18"/>
  <c r="V351" i="18"/>
  <c r="U351" i="18"/>
  <c r="T351" i="18"/>
  <c r="S351" i="18"/>
  <c r="W350" i="18"/>
  <c r="V350" i="18"/>
  <c r="U350" i="18"/>
  <c r="T350" i="18"/>
  <c r="S350" i="18"/>
  <c r="W349" i="18"/>
  <c r="V349" i="18"/>
  <c r="U349" i="18"/>
  <c r="T349" i="18"/>
  <c r="S349" i="18"/>
  <c r="W348" i="18"/>
  <c r="V348" i="18"/>
  <c r="U348" i="18"/>
  <c r="T348" i="18"/>
  <c r="S348" i="18"/>
  <c r="W347" i="18"/>
  <c r="V347" i="18"/>
  <c r="U347" i="18"/>
  <c r="T347" i="18"/>
  <c r="S347" i="18"/>
  <c r="W346" i="18"/>
  <c r="V346" i="18"/>
  <c r="U346" i="18"/>
  <c r="T346" i="18"/>
  <c r="S346" i="18"/>
  <c r="W345" i="18"/>
  <c r="V345" i="18"/>
  <c r="U345" i="18"/>
  <c r="T345" i="18"/>
  <c r="S345" i="18"/>
  <c r="W344" i="18"/>
  <c r="V344" i="18"/>
  <c r="U344" i="18"/>
  <c r="T344" i="18"/>
  <c r="S344" i="18"/>
  <c r="W343" i="18"/>
  <c r="V343" i="18"/>
  <c r="U343" i="18"/>
  <c r="T343" i="18"/>
  <c r="S343" i="18"/>
  <c r="W342" i="18"/>
  <c r="V342" i="18"/>
  <c r="U342" i="18"/>
  <c r="T342" i="18"/>
  <c r="S342" i="18"/>
  <c r="W341" i="18"/>
  <c r="V341" i="18"/>
  <c r="U341" i="18"/>
  <c r="T341" i="18"/>
  <c r="S341" i="18"/>
  <c r="W340" i="18"/>
  <c r="V340" i="18"/>
  <c r="U340" i="18"/>
  <c r="T340" i="18"/>
  <c r="S340" i="18"/>
  <c r="W339" i="18"/>
  <c r="V339" i="18"/>
  <c r="U339" i="18"/>
  <c r="T339" i="18"/>
  <c r="S339" i="18"/>
  <c r="W338" i="18"/>
  <c r="V338" i="18"/>
  <c r="U338" i="18"/>
  <c r="T338" i="18"/>
  <c r="S338" i="18"/>
  <c r="W337" i="18"/>
  <c r="V337" i="18"/>
  <c r="U337" i="18"/>
  <c r="T337" i="18"/>
  <c r="S337" i="18"/>
  <c r="W336" i="18"/>
  <c r="V336" i="18"/>
  <c r="U336" i="18"/>
  <c r="T336" i="18"/>
  <c r="S336" i="18"/>
  <c r="W335" i="18"/>
  <c r="V335" i="18"/>
  <c r="U335" i="18"/>
  <c r="T335" i="18"/>
  <c r="S335" i="18"/>
  <c r="W334" i="18"/>
  <c r="V334" i="18"/>
  <c r="U334" i="18"/>
  <c r="T334" i="18"/>
  <c r="S334" i="18"/>
  <c r="W333" i="18"/>
  <c r="V333" i="18"/>
  <c r="U333" i="18"/>
  <c r="T333" i="18"/>
  <c r="S333" i="18"/>
  <c r="W332" i="18"/>
  <c r="V332" i="18"/>
  <c r="U332" i="18"/>
  <c r="T332" i="18"/>
  <c r="S332" i="18"/>
  <c r="W331" i="18"/>
  <c r="V331" i="18"/>
  <c r="U331" i="18"/>
  <c r="T331" i="18"/>
  <c r="S331" i="18"/>
  <c r="W330" i="18"/>
  <c r="V330" i="18"/>
  <c r="U330" i="18"/>
  <c r="T330" i="18"/>
  <c r="S330" i="18"/>
  <c r="W329" i="18"/>
  <c r="V329" i="18"/>
  <c r="U329" i="18"/>
  <c r="T329" i="18"/>
  <c r="S329" i="18"/>
  <c r="W328" i="18"/>
  <c r="V328" i="18"/>
  <c r="U328" i="18"/>
  <c r="T328" i="18"/>
  <c r="S328" i="18"/>
  <c r="W327" i="18"/>
  <c r="V327" i="18"/>
  <c r="U327" i="18"/>
  <c r="T327" i="18"/>
  <c r="S327" i="18"/>
  <c r="W326" i="18"/>
  <c r="V326" i="18"/>
  <c r="U326" i="18"/>
  <c r="T326" i="18"/>
  <c r="S326" i="18"/>
  <c r="W325" i="18"/>
  <c r="V325" i="18"/>
  <c r="U325" i="18"/>
  <c r="T325" i="18"/>
  <c r="S325" i="18"/>
  <c r="W324" i="18"/>
  <c r="V324" i="18"/>
  <c r="U324" i="18"/>
  <c r="T324" i="18"/>
  <c r="S324" i="18"/>
  <c r="W323" i="18"/>
  <c r="V323" i="18"/>
  <c r="U323" i="18"/>
  <c r="T323" i="18"/>
  <c r="S323" i="18"/>
  <c r="W322" i="18"/>
  <c r="V322" i="18"/>
  <c r="U322" i="18"/>
  <c r="T322" i="18"/>
  <c r="S322" i="18"/>
  <c r="W321" i="18"/>
  <c r="V321" i="18"/>
  <c r="U321" i="18"/>
  <c r="T321" i="18"/>
  <c r="S321" i="18"/>
  <c r="W320" i="18"/>
  <c r="V320" i="18"/>
  <c r="U320" i="18"/>
  <c r="T320" i="18"/>
  <c r="S320" i="18"/>
  <c r="W319" i="18"/>
  <c r="V319" i="18"/>
  <c r="U319" i="18"/>
  <c r="T319" i="18"/>
  <c r="S319" i="18"/>
  <c r="W318" i="18"/>
  <c r="V318" i="18"/>
  <c r="U318" i="18"/>
  <c r="T318" i="18"/>
  <c r="S318" i="18"/>
  <c r="W317" i="18"/>
  <c r="V317" i="18"/>
  <c r="U317" i="18"/>
  <c r="T317" i="18"/>
  <c r="S317" i="18"/>
  <c r="W316" i="18"/>
  <c r="V316" i="18"/>
  <c r="U316" i="18"/>
  <c r="T316" i="18"/>
  <c r="S316" i="18"/>
  <c r="W315" i="18"/>
  <c r="V315" i="18"/>
  <c r="U315" i="18"/>
  <c r="T315" i="18"/>
  <c r="S315" i="18"/>
  <c r="W314" i="18"/>
  <c r="V314" i="18"/>
  <c r="U314" i="18"/>
  <c r="T314" i="18"/>
  <c r="S314" i="18"/>
  <c r="W313" i="18"/>
  <c r="V313" i="18"/>
  <c r="U313" i="18"/>
  <c r="T313" i="18"/>
  <c r="S313" i="18"/>
  <c r="W312" i="18"/>
  <c r="V312" i="18"/>
  <c r="U312" i="18"/>
  <c r="T312" i="18"/>
  <c r="S312" i="18"/>
  <c r="W311" i="18"/>
  <c r="V311" i="18"/>
  <c r="U311" i="18"/>
  <c r="T311" i="18"/>
  <c r="S311" i="18"/>
  <c r="W310" i="18"/>
  <c r="V310" i="18"/>
  <c r="U310" i="18"/>
  <c r="T310" i="18"/>
  <c r="S310" i="18"/>
  <c r="W309" i="18"/>
  <c r="V309" i="18"/>
  <c r="U309" i="18"/>
  <c r="T309" i="18"/>
  <c r="S309" i="18"/>
  <c r="W308" i="18"/>
  <c r="V308" i="18"/>
  <c r="U308" i="18"/>
  <c r="T308" i="18"/>
  <c r="S308" i="18"/>
  <c r="W307" i="18"/>
  <c r="V307" i="18"/>
  <c r="U307" i="18"/>
  <c r="T307" i="18"/>
  <c r="S307" i="18"/>
  <c r="W306" i="18"/>
  <c r="V306" i="18"/>
  <c r="U306" i="18"/>
  <c r="T306" i="18"/>
  <c r="S306" i="18"/>
  <c r="W305" i="18"/>
  <c r="V305" i="18"/>
  <c r="U305" i="18"/>
  <c r="T305" i="18"/>
  <c r="S305" i="18"/>
  <c r="W304" i="18"/>
  <c r="V304" i="18"/>
  <c r="U304" i="18"/>
  <c r="T304" i="18"/>
  <c r="S304" i="18"/>
  <c r="W303" i="18"/>
  <c r="V303" i="18"/>
  <c r="U303" i="18"/>
  <c r="T303" i="18"/>
  <c r="S303" i="18"/>
  <c r="W302" i="18"/>
  <c r="V302" i="18"/>
  <c r="U302" i="18"/>
  <c r="T302" i="18"/>
  <c r="S302" i="18"/>
  <c r="W301" i="18"/>
  <c r="V301" i="18"/>
  <c r="U301" i="18"/>
  <c r="T301" i="18"/>
  <c r="S301" i="18"/>
  <c r="W300" i="18"/>
  <c r="V300" i="18"/>
  <c r="U300" i="18"/>
  <c r="T300" i="18"/>
  <c r="S300" i="18"/>
  <c r="W299" i="18"/>
  <c r="V299" i="18"/>
  <c r="U299" i="18"/>
  <c r="T299" i="18"/>
  <c r="S299" i="18"/>
  <c r="W298" i="18"/>
  <c r="V298" i="18"/>
  <c r="U298" i="18"/>
  <c r="T298" i="18"/>
  <c r="S298" i="18"/>
  <c r="W297" i="18"/>
  <c r="V297" i="18"/>
  <c r="U297" i="18"/>
  <c r="T297" i="18"/>
  <c r="S297" i="18"/>
  <c r="W296" i="18"/>
  <c r="V296" i="18"/>
  <c r="U296" i="18"/>
  <c r="T296" i="18"/>
  <c r="S296" i="18"/>
  <c r="W295" i="18"/>
  <c r="V295" i="18"/>
  <c r="U295" i="18"/>
  <c r="T295" i="18"/>
  <c r="S295" i="18"/>
  <c r="W294" i="18"/>
  <c r="V294" i="18"/>
  <c r="U294" i="18"/>
  <c r="T294" i="18"/>
  <c r="S294" i="18"/>
  <c r="W293" i="18"/>
  <c r="V293" i="18"/>
  <c r="U293" i="18"/>
  <c r="T293" i="18"/>
  <c r="S293" i="18"/>
  <c r="W292" i="18"/>
  <c r="V292" i="18"/>
  <c r="U292" i="18"/>
  <c r="T292" i="18"/>
  <c r="S292" i="18"/>
  <c r="W291" i="18"/>
  <c r="V291" i="18"/>
  <c r="U291" i="18"/>
  <c r="T291" i="18"/>
  <c r="S291" i="18"/>
  <c r="W290" i="18"/>
  <c r="V290" i="18"/>
  <c r="U290" i="18"/>
  <c r="T290" i="18"/>
  <c r="S290" i="18"/>
  <c r="W289" i="18"/>
  <c r="V289" i="18"/>
  <c r="U289" i="18"/>
  <c r="T289" i="18"/>
  <c r="S289" i="18"/>
  <c r="W288" i="18"/>
  <c r="V288" i="18"/>
  <c r="U288" i="18"/>
  <c r="T288" i="18"/>
  <c r="S288" i="18"/>
  <c r="W287" i="18"/>
  <c r="V287" i="18"/>
  <c r="U287" i="18"/>
  <c r="T287" i="18"/>
  <c r="S287" i="18"/>
  <c r="W286" i="18"/>
  <c r="V286" i="18"/>
  <c r="U286" i="18"/>
  <c r="T286" i="18"/>
  <c r="S286" i="18"/>
  <c r="W285" i="18"/>
  <c r="V285" i="18"/>
  <c r="U285" i="18"/>
  <c r="T285" i="18"/>
  <c r="S285" i="18"/>
  <c r="W284" i="18"/>
  <c r="V284" i="18"/>
  <c r="U284" i="18"/>
  <c r="T284" i="18"/>
  <c r="S284" i="18"/>
  <c r="W283" i="18"/>
  <c r="V283" i="18"/>
  <c r="U283" i="18"/>
  <c r="T283" i="18"/>
  <c r="S283" i="18"/>
  <c r="W282" i="18"/>
  <c r="V282" i="18"/>
  <c r="U282" i="18"/>
  <c r="T282" i="18"/>
  <c r="S282" i="18"/>
  <c r="W281" i="18"/>
  <c r="V281" i="18"/>
  <c r="U281" i="18"/>
  <c r="T281" i="18"/>
  <c r="S281" i="18"/>
  <c r="W280" i="18"/>
  <c r="V280" i="18"/>
  <c r="U280" i="18"/>
  <c r="T280" i="18"/>
  <c r="S280" i="18"/>
  <c r="W279" i="18"/>
  <c r="V279" i="18"/>
  <c r="U279" i="18"/>
  <c r="T279" i="18"/>
  <c r="S279" i="18"/>
  <c r="W278" i="18"/>
  <c r="V278" i="18"/>
  <c r="U278" i="18"/>
  <c r="T278" i="18"/>
  <c r="S278" i="18"/>
  <c r="W277" i="18"/>
  <c r="V277" i="18"/>
  <c r="U277" i="18"/>
  <c r="T277" i="18"/>
  <c r="S277" i="18"/>
  <c r="W276" i="18"/>
  <c r="V276" i="18"/>
  <c r="U276" i="18"/>
  <c r="T276" i="18"/>
  <c r="S276" i="18"/>
  <c r="W275" i="18"/>
  <c r="V275" i="18"/>
  <c r="U275" i="18"/>
  <c r="T275" i="18"/>
  <c r="S275" i="18"/>
  <c r="W274" i="18"/>
  <c r="V274" i="18"/>
  <c r="U274" i="18"/>
  <c r="T274" i="18"/>
  <c r="S274" i="18"/>
  <c r="W273" i="18"/>
  <c r="V273" i="18"/>
  <c r="U273" i="18"/>
  <c r="T273" i="18"/>
  <c r="S273" i="18"/>
  <c r="W272" i="18"/>
  <c r="V272" i="18"/>
  <c r="U272" i="18"/>
  <c r="T272" i="18"/>
  <c r="S272" i="18"/>
  <c r="W271" i="18"/>
  <c r="V271" i="18"/>
  <c r="U271" i="18"/>
  <c r="T271" i="18"/>
  <c r="S271" i="18"/>
  <c r="W270" i="18"/>
  <c r="V270" i="18"/>
  <c r="U270" i="18"/>
  <c r="T270" i="18"/>
  <c r="S270" i="18"/>
  <c r="W269" i="18"/>
  <c r="V269" i="18"/>
  <c r="U269" i="18"/>
  <c r="T269" i="18"/>
  <c r="S269" i="18"/>
  <c r="W268" i="18"/>
  <c r="V268" i="18"/>
  <c r="U268" i="18"/>
  <c r="T268" i="18"/>
  <c r="S268" i="18"/>
  <c r="W267" i="18"/>
  <c r="V267" i="18"/>
  <c r="U267" i="18"/>
  <c r="T267" i="18"/>
  <c r="S267" i="18"/>
  <c r="W266" i="18"/>
  <c r="V266" i="18"/>
  <c r="U266" i="18"/>
  <c r="T266" i="18"/>
  <c r="S266" i="18"/>
  <c r="W265" i="18"/>
  <c r="V265" i="18"/>
  <c r="U265" i="18"/>
  <c r="T265" i="18"/>
  <c r="S265" i="18"/>
  <c r="W264" i="18"/>
  <c r="V264" i="18"/>
  <c r="U264" i="18"/>
  <c r="T264" i="18"/>
  <c r="S264" i="18"/>
  <c r="W263" i="18"/>
  <c r="V263" i="18"/>
  <c r="U263" i="18"/>
  <c r="T263" i="18"/>
  <c r="S263" i="18"/>
  <c r="W262" i="18"/>
  <c r="V262" i="18"/>
  <c r="U262" i="18"/>
  <c r="T262" i="18"/>
  <c r="S262" i="18"/>
  <c r="W261" i="18"/>
  <c r="V261" i="18"/>
  <c r="U261" i="18"/>
  <c r="T261" i="18"/>
  <c r="S261" i="18"/>
  <c r="W260" i="18"/>
  <c r="V260" i="18"/>
  <c r="U260" i="18"/>
  <c r="T260" i="18"/>
  <c r="S260" i="18"/>
  <c r="W259" i="18"/>
  <c r="V259" i="18"/>
  <c r="U259" i="18"/>
  <c r="T259" i="18"/>
  <c r="S259" i="18"/>
  <c r="W258" i="18"/>
  <c r="V258" i="18"/>
  <c r="U258" i="18"/>
  <c r="T258" i="18"/>
  <c r="S258" i="18"/>
  <c r="W257" i="18"/>
  <c r="V257" i="18"/>
  <c r="U257" i="18"/>
  <c r="T257" i="18"/>
  <c r="S257" i="18"/>
  <c r="W256" i="18"/>
  <c r="V256" i="18"/>
  <c r="U256" i="18"/>
  <c r="T256" i="18"/>
  <c r="S256" i="18"/>
  <c r="W255" i="18"/>
  <c r="V255" i="18"/>
  <c r="U255" i="18"/>
  <c r="T255" i="18"/>
  <c r="S255" i="18"/>
  <c r="W254" i="18"/>
  <c r="V254" i="18"/>
  <c r="U254" i="18"/>
  <c r="T254" i="18"/>
  <c r="S254" i="18"/>
  <c r="W253" i="18"/>
  <c r="V253" i="18"/>
  <c r="U253" i="18"/>
  <c r="T253" i="18"/>
  <c r="S253" i="18"/>
  <c r="W252" i="18"/>
  <c r="V252" i="18"/>
  <c r="U252" i="18"/>
  <c r="T252" i="18"/>
  <c r="S252" i="18"/>
  <c r="W251" i="18"/>
  <c r="V251" i="18"/>
  <c r="U251" i="18"/>
  <c r="T251" i="18"/>
  <c r="S251" i="18"/>
  <c r="W250" i="18"/>
  <c r="V250" i="18"/>
  <c r="U250" i="18"/>
  <c r="T250" i="18"/>
  <c r="S250" i="18"/>
  <c r="W249" i="18"/>
  <c r="V249" i="18"/>
  <c r="U249" i="18"/>
  <c r="T249" i="18"/>
  <c r="S249" i="18"/>
  <c r="W248" i="18"/>
  <c r="V248" i="18"/>
  <c r="U248" i="18"/>
  <c r="T248" i="18"/>
  <c r="S248" i="18"/>
  <c r="W247" i="18"/>
  <c r="V247" i="18"/>
  <c r="U247" i="18"/>
  <c r="T247" i="18"/>
  <c r="S247" i="18"/>
  <c r="W246" i="18"/>
  <c r="V246" i="18"/>
  <c r="U246" i="18"/>
  <c r="T246" i="18"/>
  <c r="S246" i="18"/>
  <c r="W245" i="18"/>
  <c r="V245" i="18"/>
  <c r="U245" i="18"/>
  <c r="T245" i="18"/>
  <c r="S245" i="18"/>
  <c r="W244" i="18"/>
  <c r="V244" i="18"/>
  <c r="U244" i="18"/>
  <c r="T244" i="18"/>
  <c r="S244" i="18"/>
  <c r="W243" i="18"/>
  <c r="V243" i="18"/>
  <c r="U243" i="18"/>
  <c r="T243" i="18"/>
  <c r="S243" i="18"/>
  <c r="W242" i="18"/>
  <c r="V242" i="18"/>
  <c r="U242" i="18"/>
  <c r="T242" i="18"/>
  <c r="S242" i="18"/>
  <c r="W241" i="18"/>
  <c r="V241" i="18"/>
  <c r="U241" i="18"/>
  <c r="T241" i="18"/>
  <c r="S241" i="18"/>
  <c r="W240" i="18"/>
  <c r="V240" i="18"/>
  <c r="U240" i="18"/>
  <c r="T240" i="18"/>
  <c r="S240" i="18"/>
  <c r="W239" i="18"/>
  <c r="V239" i="18"/>
  <c r="U239" i="18"/>
  <c r="T239" i="18"/>
  <c r="S239" i="18"/>
  <c r="W238" i="18"/>
  <c r="V238" i="18"/>
  <c r="U238" i="18"/>
  <c r="T238" i="18"/>
  <c r="S238" i="18"/>
  <c r="W237" i="18"/>
  <c r="V237" i="18"/>
  <c r="U237" i="18"/>
  <c r="T237" i="18"/>
  <c r="S237" i="18"/>
  <c r="W236" i="18"/>
  <c r="V236" i="18"/>
  <c r="U236" i="18"/>
  <c r="T236" i="18"/>
  <c r="S236" i="18"/>
  <c r="W235" i="18"/>
  <c r="V235" i="18"/>
  <c r="U235" i="18"/>
  <c r="T235" i="18"/>
  <c r="S235" i="18"/>
  <c r="W234" i="18"/>
  <c r="V234" i="18"/>
  <c r="U234" i="18"/>
  <c r="T234" i="18"/>
  <c r="S234" i="18"/>
  <c r="W233" i="18"/>
  <c r="V233" i="18"/>
  <c r="U233" i="18"/>
  <c r="T233" i="18"/>
  <c r="S233" i="18"/>
  <c r="W232" i="18"/>
  <c r="V232" i="18"/>
  <c r="U232" i="18"/>
  <c r="T232" i="18"/>
  <c r="S232" i="18"/>
  <c r="W231" i="18"/>
  <c r="V231" i="18"/>
  <c r="U231" i="18"/>
  <c r="T231" i="18"/>
  <c r="S231" i="18"/>
  <c r="W230" i="18"/>
  <c r="V230" i="18"/>
  <c r="U230" i="18"/>
  <c r="T230" i="18"/>
  <c r="S230" i="18"/>
  <c r="W229" i="18"/>
  <c r="V229" i="18"/>
  <c r="U229" i="18"/>
  <c r="T229" i="18"/>
  <c r="S229" i="18"/>
  <c r="W228" i="18"/>
  <c r="V228" i="18"/>
  <c r="U228" i="18"/>
  <c r="T228" i="18"/>
  <c r="S228" i="18"/>
  <c r="W227" i="18"/>
  <c r="V227" i="18"/>
  <c r="U227" i="18"/>
  <c r="T227" i="18"/>
  <c r="S227" i="18"/>
  <c r="W226" i="18"/>
  <c r="V226" i="18"/>
  <c r="U226" i="18"/>
  <c r="T226" i="18"/>
  <c r="S226" i="18"/>
  <c r="W225" i="18"/>
  <c r="V225" i="18"/>
  <c r="U225" i="18"/>
  <c r="T225" i="18"/>
  <c r="S225" i="18"/>
  <c r="W224" i="18"/>
  <c r="V224" i="18"/>
  <c r="U224" i="18"/>
  <c r="T224" i="18"/>
  <c r="S224" i="18"/>
  <c r="W223" i="18"/>
  <c r="V223" i="18"/>
  <c r="U223" i="18"/>
  <c r="T223" i="18"/>
  <c r="S223" i="18"/>
  <c r="W222" i="18"/>
  <c r="V222" i="18"/>
  <c r="U222" i="18"/>
  <c r="T222" i="18"/>
  <c r="S222" i="18"/>
  <c r="W221" i="18"/>
  <c r="V221" i="18"/>
  <c r="U221" i="18"/>
  <c r="T221" i="18"/>
  <c r="S221" i="18"/>
  <c r="W220" i="18"/>
  <c r="V220" i="18"/>
  <c r="U220" i="18"/>
  <c r="T220" i="18"/>
  <c r="S220" i="18"/>
  <c r="W219" i="18"/>
  <c r="V219" i="18"/>
  <c r="U219" i="18"/>
  <c r="T219" i="18"/>
  <c r="S219" i="18"/>
  <c r="W218" i="18"/>
  <c r="V218" i="18"/>
  <c r="U218" i="18"/>
  <c r="T218" i="18"/>
  <c r="S218" i="18"/>
  <c r="W217" i="18"/>
  <c r="V217" i="18"/>
  <c r="U217" i="18"/>
  <c r="T217" i="18"/>
  <c r="S217" i="18"/>
  <c r="W216" i="18"/>
  <c r="V216" i="18"/>
  <c r="U216" i="18"/>
  <c r="T216" i="18"/>
  <c r="S216" i="18"/>
  <c r="W215" i="18"/>
  <c r="V215" i="18"/>
  <c r="U215" i="18"/>
  <c r="T215" i="18"/>
  <c r="S215" i="18"/>
  <c r="W214" i="18"/>
  <c r="V214" i="18"/>
  <c r="U214" i="18"/>
  <c r="T214" i="18"/>
  <c r="S214" i="18"/>
  <c r="W213" i="18"/>
  <c r="V213" i="18"/>
  <c r="U213" i="18"/>
  <c r="T213" i="18"/>
  <c r="S213" i="18"/>
  <c r="W212" i="18"/>
  <c r="V212" i="18"/>
  <c r="U212" i="18"/>
  <c r="T212" i="18"/>
  <c r="S212" i="18"/>
  <c r="W211" i="18"/>
  <c r="V211" i="18"/>
  <c r="U211" i="18"/>
  <c r="T211" i="18"/>
  <c r="S211" i="18"/>
  <c r="W210" i="18"/>
  <c r="V210" i="18"/>
  <c r="U210" i="18"/>
  <c r="T210" i="18"/>
  <c r="S210" i="18"/>
  <c r="W209" i="18"/>
  <c r="V209" i="18"/>
  <c r="U209" i="18"/>
  <c r="T209" i="18"/>
  <c r="S209" i="18"/>
  <c r="W208" i="18"/>
  <c r="V208" i="18"/>
  <c r="U208" i="18"/>
  <c r="T208" i="18"/>
  <c r="S208" i="18"/>
  <c r="W207" i="18"/>
  <c r="V207" i="18"/>
  <c r="U207" i="18"/>
  <c r="T207" i="18"/>
  <c r="S207" i="18"/>
  <c r="W206" i="18"/>
  <c r="V206" i="18"/>
  <c r="U206" i="18"/>
  <c r="T206" i="18"/>
  <c r="S206" i="18"/>
  <c r="W205" i="18"/>
  <c r="V205" i="18"/>
  <c r="U205" i="18"/>
  <c r="T205" i="18"/>
  <c r="S205" i="18"/>
  <c r="W204" i="18"/>
  <c r="V204" i="18"/>
  <c r="U204" i="18"/>
  <c r="T204" i="18"/>
  <c r="S204" i="18"/>
  <c r="W203" i="18"/>
  <c r="V203" i="18"/>
  <c r="U203" i="18"/>
  <c r="T203" i="18"/>
  <c r="S203" i="18"/>
  <c r="W202" i="18"/>
  <c r="V202" i="18"/>
  <c r="U202" i="18"/>
  <c r="T202" i="18"/>
  <c r="S202" i="18"/>
  <c r="W201" i="18"/>
  <c r="V201" i="18"/>
  <c r="U201" i="18"/>
  <c r="T201" i="18"/>
  <c r="S201" i="18"/>
  <c r="W200" i="18"/>
  <c r="V200" i="18"/>
  <c r="U200" i="18"/>
  <c r="T200" i="18"/>
  <c r="S200" i="18"/>
  <c r="W199" i="18"/>
  <c r="V199" i="18"/>
  <c r="U199" i="18"/>
  <c r="T199" i="18"/>
  <c r="S199" i="18"/>
  <c r="W198" i="18"/>
  <c r="V198" i="18"/>
  <c r="U198" i="18"/>
  <c r="T198" i="18"/>
  <c r="S198" i="18"/>
  <c r="W197" i="18"/>
  <c r="V197" i="18"/>
  <c r="U197" i="18"/>
  <c r="T197" i="18"/>
  <c r="S197" i="18"/>
  <c r="W196" i="18"/>
  <c r="V196" i="18"/>
  <c r="U196" i="18"/>
  <c r="T196" i="18"/>
  <c r="S196" i="18"/>
  <c r="W195" i="18"/>
  <c r="V195" i="18"/>
  <c r="U195" i="18"/>
  <c r="T195" i="18"/>
  <c r="S195" i="18"/>
  <c r="W194" i="18"/>
  <c r="V194" i="18"/>
  <c r="U194" i="18"/>
  <c r="T194" i="18"/>
  <c r="S194" i="18"/>
  <c r="W193" i="18"/>
  <c r="V193" i="18"/>
  <c r="U193" i="18"/>
  <c r="T193" i="18"/>
  <c r="S193" i="18"/>
  <c r="W192" i="18"/>
  <c r="V192" i="18"/>
  <c r="U192" i="18"/>
  <c r="T192" i="18"/>
  <c r="S192" i="18"/>
  <c r="W191" i="18"/>
  <c r="V191" i="18"/>
  <c r="U191" i="18"/>
  <c r="T191" i="18"/>
  <c r="S191" i="18"/>
  <c r="W190" i="18"/>
  <c r="V190" i="18"/>
  <c r="U190" i="18"/>
  <c r="T190" i="18"/>
  <c r="S190" i="18"/>
  <c r="W189" i="18"/>
  <c r="V189" i="18"/>
  <c r="U189" i="18"/>
  <c r="T189" i="18"/>
  <c r="S189" i="18"/>
  <c r="W188" i="18"/>
  <c r="V188" i="18"/>
  <c r="U188" i="18"/>
  <c r="T188" i="18"/>
  <c r="S188" i="18"/>
  <c r="W187" i="18"/>
  <c r="V187" i="18"/>
  <c r="U187" i="18"/>
  <c r="T187" i="18"/>
  <c r="S187" i="18"/>
  <c r="W186" i="18"/>
  <c r="V186" i="18"/>
  <c r="U186" i="18"/>
  <c r="T186" i="18"/>
  <c r="S186" i="18"/>
  <c r="W185" i="18"/>
  <c r="V185" i="18"/>
  <c r="U185" i="18"/>
  <c r="T185" i="18"/>
  <c r="S185" i="18"/>
  <c r="W184" i="18"/>
  <c r="V184" i="18"/>
  <c r="U184" i="18"/>
  <c r="T184" i="18"/>
  <c r="S184" i="18"/>
  <c r="W183" i="18"/>
  <c r="V183" i="18"/>
  <c r="U183" i="18"/>
  <c r="T183" i="18"/>
  <c r="S183" i="18"/>
  <c r="W182" i="18"/>
  <c r="V182" i="18"/>
  <c r="U182" i="18"/>
  <c r="T182" i="18"/>
  <c r="S182" i="18"/>
  <c r="W181" i="18"/>
  <c r="V181" i="18"/>
  <c r="U181" i="18"/>
  <c r="T181" i="18"/>
  <c r="S181" i="18"/>
  <c r="W180" i="18"/>
  <c r="V180" i="18"/>
  <c r="U180" i="18"/>
  <c r="T180" i="18"/>
  <c r="S180" i="18"/>
  <c r="W179" i="18"/>
  <c r="V179" i="18"/>
  <c r="U179" i="18"/>
  <c r="T179" i="18"/>
  <c r="S179" i="18"/>
  <c r="W178" i="18"/>
  <c r="V178" i="18"/>
  <c r="U178" i="18"/>
  <c r="T178" i="18"/>
  <c r="S178" i="18"/>
  <c r="W177" i="18"/>
  <c r="V177" i="18"/>
  <c r="U177" i="18"/>
  <c r="T177" i="18"/>
  <c r="S177" i="18"/>
  <c r="W176" i="18"/>
  <c r="V176" i="18"/>
  <c r="U176" i="18"/>
  <c r="T176" i="18"/>
  <c r="S176" i="18"/>
  <c r="W175" i="18"/>
  <c r="V175" i="18"/>
  <c r="U175" i="18"/>
  <c r="T175" i="18"/>
  <c r="S175" i="18"/>
  <c r="W174" i="18"/>
  <c r="V174" i="18"/>
  <c r="U174" i="18"/>
  <c r="T174" i="18"/>
  <c r="S174" i="18"/>
  <c r="W173" i="18"/>
  <c r="V173" i="18"/>
  <c r="U173" i="18"/>
  <c r="T173" i="18"/>
  <c r="S173" i="18"/>
  <c r="W172" i="18"/>
  <c r="V172" i="18"/>
  <c r="U172" i="18"/>
  <c r="T172" i="18"/>
  <c r="S172" i="18"/>
  <c r="W171" i="18"/>
  <c r="V171" i="18"/>
  <c r="U171" i="18"/>
  <c r="T171" i="18"/>
  <c r="S171" i="18"/>
  <c r="W170" i="18"/>
  <c r="V170" i="18"/>
  <c r="U170" i="18"/>
  <c r="T170" i="18"/>
  <c r="S170" i="18"/>
  <c r="W169" i="18"/>
  <c r="V169" i="18"/>
  <c r="U169" i="18"/>
  <c r="T169" i="18"/>
  <c r="S169" i="18"/>
  <c r="W168" i="18"/>
  <c r="V168" i="18"/>
  <c r="U168" i="18"/>
  <c r="T168" i="18"/>
  <c r="S168" i="18"/>
  <c r="W167" i="18"/>
  <c r="V167" i="18"/>
  <c r="U167" i="18"/>
  <c r="T167" i="18"/>
  <c r="S167" i="18"/>
  <c r="W166" i="18"/>
  <c r="V166" i="18"/>
  <c r="U166" i="18"/>
  <c r="T166" i="18"/>
  <c r="S166" i="18"/>
  <c r="W165" i="18"/>
  <c r="V165" i="18"/>
  <c r="U165" i="18"/>
  <c r="T165" i="18"/>
  <c r="S165" i="18"/>
  <c r="W164" i="18"/>
  <c r="V164" i="18"/>
  <c r="U164" i="18"/>
  <c r="T164" i="18"/>
  <c r="S164" i="18"/>
  <c r="W163" i="18"/>
  <c r="V163" i="18"/>
  <c r="U163" i="18"/>
  <c r="T163" i="18"/>
  <c r="S163" i="18"/>
  <c r="W162" i="18"/>
  <c r="V162" i="18"/>
  <c r="U162" i="18"/>
  <c r="T162" i="18"/>
  <c r="S162" i="18"/>
  <c r="W161" i="18"/>
  <c r="V161" i="18"/>
  <c r="U161" i="18"/>
  <c r="T161" i="18"/>
  <c r="S161" i="18"/>
  <c r="W160" i="18"/>
  <c r="V160" i="18"/>
  <c r="U160" i="18"/>
  <c r="T160" i="18"/>
  <c r="S160" i="18"/>
  <c r="W159" i="18"/>
  <c r="V159" i="18"/>
  <c r="U159" i="18"/>
  <c r="T159" i="18"/>
  <c r="S159" i="18"/>
  <c r="W158" i="18"/>
  <c r="V158" i="18"/>
  <c r="U158" i="18"/>
  <c r="T158" i="18"/>
  <c r="S158" i="18"/>
  <c r="W157" i="18"/>
  <c r="V157" i="18"/>
  <c r="U157" i="18"/>
  <c r="T157" i="18"/>
  <c r="S157" i="18"/>
  <c r="W156" i="18"/>
  <c r="V156" i="18"/>
  <c r="U156" i="18"/>
  <c r="T156" i="18"/>
  <c r="S156" i="18"/>
  <c r="W155" i="18"/>
  <c r="V155" i="18"/>
  <c r="U155" i="18"/>
  <c r="T155" i="18"/>
  <c r="S155" i="18"/>
  <c r="W154" i="18"/>
  <c r="V154" i="18"/>
  <c r="U154" i="18"/>
  <c r="T154" i="18"/>
  <c r="S154" i="18"/>
  <c r="W153" i="18"/>
  <c r="V153" i="18"/>
  <c r="U153" i="18"/>
  <c r="T153" i="18"/>
  <c r="S153" i="18"/>
  <c r="W152" i="18"/>
  <c r="V152" i="18"/>
  <c r="U152" i="18"/>
  <c r="T152" i="18"/>
  <c r="S152" i="18"/>
  <c r="W151" i="18"/>
  <c r="V151" i="18"/>
  <c r="U151" i="18"/>
  <c r="T151" i="18"/>
  <c r="S151" i="18"/>
  <c r="W150" i="18"/>
  <c r="V150" i="18"/>
  <c r="U150" i="18"/>
  <c r="T150" i="18"/>
  <c r="S150" i="18"/>
  <c r="W149" i="18"/>
  <c r="V149" i="18"/>
  <c r="U149" i="18"/>
  <c r="T149" i="18"/>
  <c r="S149" i="18"/>
  <c r="W148" i="18"/>
  <c r="V148" i="18"/>
  <c r="U148" i="18"/>
  <c r="T148" i="18"/>
  <c r="S148" i="18"/>
  <c r="W147" i="18"/>
  <c r="V147" i="18"/>
  <c r="U147" i="18"/>
  <c r="T147" i="18"/>
  <c r="S147" i="18"/>
  <c r="W146" i="18"/>
  <c r="V146" i="18"/>
  <c r="U146" i="18"/>
  <c r="T146" i="18"/>
  <c r="S146" i="18"/>
  <c r="W145" i="18"/>
  <c r="V145" i="18"/>
  <c r="U145" i="18"/>
  <c r="T145" i="18"/>
  <c r="S145" i="18"/>
  <c r="W144" i="18"/>
  <c r="V144" i="18"/>
  <c r="U144" i="18"/>
  <c r="T144" i="18"/>
  <c r="S144" i="18"/>
  <c r="W143" i="18"/>
  <c r="V143" i="18"/>
  <c r="U143" i="18"/>
  <c r="T143" i="18"/>
  <c r="S143" i="18"/>
  <c r="W142" i="18"/>
  <c r="V142" i="18"/>
  <c r="U142" i="18"/>
  <c r="T142" i="18"/>
  <c r="S142" i="18"/>
  <c r="W141" i="18"/>
  <c r="V141" i="18"/>
  <c r="U141" i="18"/>
  <c r="T141" i="18"/>
  <c r="S141" i="18"/>
  <c r="W140" i="18"/>
  <c r="V140" i="18"/>
  <c r="U140" i="18"/>
  <c r="T140" i="18"/>
  <c r="S140" i="18"/>
  <c r="W139" i="18"/>
  <c r="V139" i="18"/>
  <c r="U139" i="18"/>
  <c r="T139" i="18"/>
  <c r="S139" i="18"/>
  <c r="W138" i="18"/>
  <c r="V138" i="18"/>
  <c r="U138" i="18"/>
  <c r="T138" i="18"/>
  <c r="S138" i="18"/>
  <c r="W137" i="18"/>
  <c r="V137" i="18"/>
  <c r="U137" i="18"/>
  <c r="T137" i="18"/>
  <c r="S137" i="18"/>
  <c r="W136" i="18"/>
  <c r="V136" i="18"/>
  <c r="U136" i="18"/>
  <c r="T136" i="18"/>
  <c r="S136" i="18"/>
  <c r="W135" i="18"/>
  <c r="V135" i="18"/>
  <c r="U135" i="18"/>
  <c r="T135" i="18"/>
  <c r="S135" i="18"/>
  <c r="W134" i="18"/>
  <c r="V134" i="18"/>
  <c r="U134" i="18"/>
  <c r="T134" i="18"/>
  <c r="S134" i="18"/>
  <c r="W133" i="18"/>
  <c r="V133" i="18"/>
  <c r="U133" i="18"/>
  <c r="T133" i="18"/>
  <c r="S133" i="18"/>
  <c r="W132" i="18"/>
  <c r="V132" i="18"/>
  <c r="U132" i="18"/>
  <c r="T132" i="18"/>
  <c r="S132" i="18"/>
  <c r="W131" i="18"/>
  <c r="V131" i="18"/>
  <c r="U131" i="18"/>
  <c r="T131" i="18"/>
  <c r="S131" i="18"/>
  <c r="W130" i="18"/>
  <c r="V130" i="18"/>
  <c r="U130" i="18"/>
  <c r="T130" i="18"/>
  <c r="S130" i="18"/>
  <c r="W129" i="18"/>
  <c r="V129" i="18"/>
  <c r="U129" i="18"/>
  <c r="T129" i="18"/>
  <c r="S129" i="18"/>
  <c r="W128" i="18"/>
  <c r="V128" i="18"/>
  <c r="U128" i="18"/>
  <c r="T128" i="18"/>
  <c r="S128" i="18"/>
  <c r="W127" i="18"/>
  <c r="V127" i="18"/>
  <c r="U127" i="18"/>
  <c r="T127" i="18"/>
  <c r="S127" i="18"/>
  <c r="W126" i="18"/>
  <c r="V126" i="18"/>
  <c r="U126" i="18"/>
  <c r="T126" i="18"/>
  <c r="S126" i="18"/>
  <c r="W125" i="18"/>
  <c r="V125" i="18"/>
  <c r="U125" i="18"/>
  <c r="T125" i="18"/>
  <c r="S125" i="18"/>
  <c r="W124" i="18"/>
  <c r="V124" i="18"/>
  <c r="U124" i="18"/>
  <c r="T124" i="18"/>
  <c r="S124" i="18"/>
  <c r="W123" i="18"/>
  <c r="V123" i="18"/>
  <c r="U123" i="18"/>
  <c r="T123" i="18"/>
  <c r="S123" i="18"/>
  <c r="W122" i="18"/>
  <c r="V122" i="18"/>
  <c r="U122" i="18"/>
  <c r="T122" i="18"/>
  <c r="S122" i="18"/>
  <c r="W121" i="18"/>
  <c r="V121" i="18"/>
  <c r="U121" i="18"/>
  <c r="T121" i="18"/>
  <c r="S121" i="18"/>
  <c r="W120" i="18"/>
  <c r="V120" i="18"/>
  <c r="U120" i="18"/>
  <c r="T120" i="18"/>
  <c r="S120" i="18"/>
  <c r="W119" i="18"/>
  <c r="V119" i="18"/>
  <c r="U119" i="18"/>
  <c r="T119" i="18"/>
  <c r="S119" i="18"/>
  <c r="W118" i="18"/>
  <c r="V118" i="18"/>
  <c r="U118" i="18"/>
  <c r="T118" i="18"/>
  <c r="S118" i="18"/>
  <c r="W117" i="18"/>
  <c r="V117" i="18"/>
  <c r="U117" i="18"/>
  <c r="T117" i="18"/>
  <c r="S117" i="18"/>
  <c r="W116" i="18"/>
  <c r="V116" i="18"/>
  <c r="U116" i="18"/>
  <c r="T116" i="18"/>
  <c r="S116" i="18"/>
  <c r="W115" i="18"/>
  <c r="V115" i="18"/>
  <c r="U115" i="18"/>
  <c r="T115" i="18"/>
  <c r="S115" i="18"/>
  <c r="W114" i="18"/>
  <c r="V114" i="18"/>
  <c r="U114" i="18"/>
  <c r="T114" i="18"/>
  <c r="S114" i="18"/>
  <c r="W113" i="18"/>
  <c r="V113" i="18"/>
  <c r="U113" i="18"/>
  <c r="T113" i="18"/>
  <c r="S113" i="18"/>
  <c r="W112" i="18"/>
  <c r="V112" i="18"/>
  <c r="U112" i="18"/>
  <c r="T112" i="18"/>
  <c r="S112" i="18"/>
  <c r="W111" i="18"/>
  <c r="V111" i="18"/>
  <c r="U111" i="18"/>
  <c r="T111" i="18"/>
  <c r="S111" i="18"/>
  <c r="W110" i="18"/>
  <c r="V110" i="18"/>
  <c r="U110" i="18"/>
  <c r="T110" i="18"/>
  <c r="S110" i="18"/>
  <c r="W109" i="18"/>
  <c r="V109" i="18"/>
  <c r="U109" i="18"/>
  <c r="T109" i="18"/>
  <c r="S109" i="18"/>
  <c r="W108" i="18"/>
  <c r="V108" i="18"/>
  <c r="U108" i="18"/>
  <c r="T108" i="18"/>
  <c r="S108" i="18"/>
  <c r="W107" i="18"/>
  <c r="V107" i="18"/>
  <c r="U107" i="18"/>
  <c r="T107" i="18"/>
  <c r="S107" i="18"/>
  <c r="W106" i="18"/>
  <c r="V106" i="18"/>
  <c r="U106" i="18"/>
  <c r="T106" i="18"/>
  <c r="S106" i="18"/>
  <c r="W105" i="18"/>
  <c r="V105" i="18"/>
  <c r="U105" i="18"/>
  <c r="T105" i="18"/>
  <c r="S105" i="18"/>
  <c r="W104" i="18"/>
  <c r="V104" i="18"/>
  <c r="U104" i="18"/>
  <c r="T104" i="18"/>
  <c r="S104" i="18"/>
  <c r="W103" i="18"/>
  <c r="V103" i="18"/>
  <c r="U103" i="18"/>
  <c r="T103" i="18"/>
  <c r="S103" i="18"/>
  <c r="W102" i="18"/>
  <c r="V102" i="18"/>
  <c r="U102" i="18"/>
  <c r="T102" i="18"/>
  <c r="S102" i="18"/>
  <c r="W101" i="18"/>
  <c r="V101" i="18"/>
  <c r="U101" i="18"/>
  <c r="T101" i="18"/>
  <c r="S101" i="18"/>
  <c r="W100" i="18"/>
  <c r="V100" i="18"/>
  <c r="U100" i="18"/>
  <c r="T100" i="18"/>
  <c r="S100" i="18"/>
  <c r="W99" i="18"/>
  <c r="V99" i="18"/>
  <c r="U99" i="18"/>
  <c r="T99" i="18"/>
  <c r="S99" i="18"/>
  <c r="W98" i="18"/>
  <c r="V98" i="18"/>
  <c r="U98" i="18"/>
  <c r="T98" i="18"/>
  <c r="S98" i="18"/>
  <c r="W97" i="18"/>
  <c r="V97" i="18"/>
  <c r="U97" i="18"/>
  <c r="T97" i="18"/>
  <c r="S97" i="18"/>
  <c r="W96" i="18"/>
  <c r="V96" i="18"/>
  <c r="U96" i="18"/>
  <c r="T96" i="18"/>
  <c r="S96" i="18"/>
  <c r="W95" i="18"/>
  <c r="V95" i="18"/>
  <c r="U95" i="18"/>
  <c r="T95" i="18"/>
  <c r="S95" i="18"/>
  <c r="W94" i="18"/>
  <c r="V94" i="18"/>
  <c r="U94" i="18"/>
  <c r="T94" i="18"/>
  <c r="S94" i="18"/>
  <c r="W93" i="18"/>
  <c r="V93" i="18"/>
  <c r="U93" i="18"/>
  <c r="T93" i="18"/>
  <c r="S93" i="18"/>
  <c r="W92" i="18"/>
  <c r="V92" i="18"/>
  <c r="U92" i="18"/>
  <c r="T92" i="18"/>
  <c r="S92" i="18"/>
  <c r="W91" i="18"/>
  <c r="V91" i="18"/>
  <c r="U91" i="18"/>
  <c r="T91" i="18"/>
  <c r="S91" i="18"/>
  <c r="W90" i="18"/>
  <c r="V90" i="18"/>
  <c r="U90" i="18"/>
  <c r="T90" i="18"/>
  <c r="S90" i="18"/>
  <c r="W89" i="18"/>
  <c r="V89" i="18"/>
  <c r="U89" i="18"/>
  <c r="T89" i="18"/>
  <c r="S89" i="18"/>
  <c r="W88" i="18"/>
  <c r="V88" i="18"/>
  <c r="U88" i="18"/>
  <c r="T88" i="18"/>
  <c r="S88" i="18"/>
  <c r="W87" i="18"/>
  <c r="V87" i="18"/>
  <c r="U87" i="18"/>
  <c r="T87" i="18"/>
  <c r="S87" i="18"/>
  <c r="W86" i="18"/>
  <c r="V86" i="18"/>
  <c r="U86" i="18"/>
  <c r="T86" i="18"/>
  <c r="S86" i="18"/>
  <c r="W85" i="18"/>
  <c r="V85" i="18"/>
  <c r="U85" i="18"/>
  <c r="T85" i="18"/>
  <c r="S85" i="18"/>
  <c r="W84" i="18"/>
  <c r="V84" i="18"/>
  <c r="U84" i="18"/>
  <c r="T84" i="18"/>
  <c r="S84" i="18"/>
  <c r="W83" i="18"/>
  <c r="V83" i="18"/>
  <c r="U83" i="18"/>
  <c r="T83" i="18"/>
  <c r="S83" i="18"/>
  <c r="W82" i="18"/>
  <c r="V82" i="18"/>
  <c r="U82" i="18"/>
  <c r="T82" i="18"/>
  <c r="S82" i="18"/>
  <c r="W81" i="18"/>
  <c r="V81" i="18"/>
  <c r="U81" i="18"/>
  <c r="T81" i="18"/>
  <c r="S81" i="18"/>
  <c r="W80" i="18"/>
  <c r="V80" i="18"/>
  <c r="U80" i="18"/>
  <c r="T80" i="18"/>
  <c r="S80" i="18"/>
  <c r="W79" i="18"/>
  <c r="V79" i="18"/>
  <c r="U79" i="18"/>
  <c r="T79" i="18"/>
  <c r="S79" i="18"/>
  <c r="W78" i="18"/>
  <c r="V78" i="18"/>
  <c r="U78" i="18"/>
  <c r="T78" i="18"/>
  <c r="S78" i="18"/>
  <c r="W77" i="18"/>
  <c r="V77" i="18"/>
  <c r="U77" i="18"/>
  <c r="T77" i="18"/>
  <c r="S77" i="18"/>
  <c r="W76" i="18"/>
  <c r="V76" i="18"/>
  <c r="U76" i="18"/>
  <c r="T76" i="18"/>
  <c r="S76" i="18"/>
  <c r="W75" i="18"/>
  <c r="V75" i="18"/>
  <c r="U75" i="18"/>
  <c r="T75" i="18"/>
  <c r="S75" i="18"/>
  <c r="W74" i="18"/>
  <c r="V74" i="18"/>
  <c r="U74" i="18"/>
  <c r="T74" i="18"/>
  <c r="S74" i="18"/>
  <c r="W73" i="18"/>
  <c r="V73" i="18"/>
  <c r="U73" i="18"/>
  <c r="T73" i="18"/>
  <c r="S73" i="18"/>
  <c r="W72" i="18"/>
  <c r="V72" i="18"/>
  <c r="U72" i="18"/>
  <c r="T72" i="18"/>
  <c r="S72" i="18"/>
  <c r="W71" i="18"/>
  <c r="V71" i="18"/>
  <c r="U71" i="18"/>
  <c r="T71" i="18"/>
  <c r="S71" i="18"/>
  <c r="W70" i="18"/>
  <c r="V70" i="18"/>
  <c r="U70" i="18"/>
  <c r="T70" i="18"/>
  <c r="S70" i="18"/>
  <c r="W69" i="18"/>
  <c r="V69" i="18"/>
  <c r="U69" i="18"/>
  <c r="T69" i="18"/>
  <c r="S69" i="18"/>
  <c r="W68" i="18"/>
  <c r="V68" i="18"/>
  <c r="U68" i="18"/>
  <c r="T68" i="18"/>
  <c r="S68" i="18"/>
  <c r="W67" i="18"/>
  <c r="V67" i="18"/>
  <c r="U67" i="18"/>
  <c r="T67" i="18"/>
  <c r="S67" i="18"/>
  <c r="W66" i="18"/>
  <c r="V66" i="18"/>
  <c r="U66" i="18"/>
  <c r="T66" i="18"/>
  <c r="S66" i="18"/>
  <c r="W65" i="18"/>
  <c r="V65" i="18"/>
  <c r="U65" i="18"/>
  <c r="T65" i="18"/>
  <c r="S65" i="18"/>
  <c r="W64" i="18"/>
  <c r="V64" i="18"/>
  <c r="U64" i="18"/>
  <c r="T64" i="18"/>
  <c r="S64" i="18"/>
  <c r="W63" i="18"/>
  <c r="V63" i="18"/>
  <c r="U63" i="18"/>
  <c r="T63" i="18"/>
  <c r="S63" i="18"/>
  <c r="W62" i="18"/>
  <c r="V62" i="18"/>
  <c r="U62" i="18"/>
  <c r="T62" i="18"/>
  <c r="S62" i="18"/>
  <c r="W61" i="18"/>
  <c r="V61" i="18"/>
  <c r="U61" i="18"/>
  <c r="T61" i="18"/>
  <c r="S61" i="18"/>
  <c r="W60" i="18"/>
  <c r="V60" i="18"/>
  <c r="U60" i="18"/>
  <c r="T60" i="18"/>
  <c r="S60" i="18"/>
  <c r="W59" i="18"/>
  <c r="V59" i="18"/>
  <c r="U59" i="18"/>
  <c r="T59" i="18"/>
  <c r="S59" i="18"/>
  <c r="W58" i="18"/>
  <c r="V58" i="18"/>
  <c r="U58" i="18"/>
  <c r="T58" i="18"/>
  <c r="S58" i="18"/>
  <c r="W57" i="18"/>
  <c r="V57" i="18"/>
  <c r="U57" i="18"/>
  <c r="T57" i="18"/>
  <c r="S57" i="18"/>
  <c r="W56" i="18"/>
  <c r="V56" i="18"/>
  <c r="U56" i="18"/>
  <c r="T56" i="18"/>
  <c r="S56" i="18"/>
  <c r="W55" i="18"/>
  <c r="V55" i="18"/>
  <c r="U55" i="18"/>
  <c r="T55" i="18"/>
  <c r="S55" i="18"/>
  <c r="W54" i="18"/>
  <c r="V54" i="18"/>
  <c r="U54" i="18"/>
  <c r="T54" i="18"/>
  <c r="S54" i="18"/>
  <c r="W53" i="18"/>
  <c r="V53" i="18"/>
  <c r="U53" i="18"/>
  <c r="T53" i="18"/>
  <c r="S53" i="18"/>
  <c r="W52" i="18"/>
  <c r="V52" i="18"/>
  <c r="U52" i="18"/>
  <c r="T52" i="18"/>
  <c r="S52" i="18"/>
  <c r="W51" i="18"/>
  <c r="V51" i="18"/>
  <c r="U51" i="18"/>
  <c r="T51" i="18"/>
  <c r="S51" i="18"/>
  <c r="W50" i="18"/>
  <c r="V50" i="18"/>
  <c r="U50" i="18"/>
  <c r="T50" i="18"/>
  <c r="S50" i="18"/>
  <c r="W49" i="18"/>
  <c r="V49" i="18"/>
  <c r="U49" i="18"/>
  <c r="T49" i="18"/>
  <c r="S49" i="18"/>
  <c r="W48" i="18"/>
  <c r="V48" i="18"/>
  <c r="U48" i="18"/>
  <c r="T48" i="18"/>
  <c r="S48" i="18"/>
  <c r="W47" i="18"/>
  <c r="V47" i="18"/>
  <c r="U47" i="18"/>
  <c r="T47" i="18"/>
  <c r="S47" i="18"/>
  <c r="W46" i="18"/>
  <c r="V46" i="18"/>
  <c r="U46" i="18"/>
  <c r="T46" i="18"/>
  <c r="S46" i="18"/>
  <c r="W45" i="18"/>
  <c r="V45" i="18"/>
  <c r="U45" i="18"/>
  <c r="T45" i="18"/>
  <c r="S45" i="18"/>
  <c r="W44" i="18"/>
  <c r="V44" i="18"/>
  <c r="U44" i="18"/>
  <c r="T44" i="18"/>
  <c r="S44" i="18"/>
  <c r="W43" i="18"/>
  <c r="V43" i="18"/>
  <c r="U43" i="18"/>
  <c r="T43" i="18"/>
  <c r="S43" i="18"/>
  <c r="W42" i="18"/>
  <c r="V42" i="18"/>
  <c r="U42" i="18"/>
  <c r="T42" i="18"/>
  <c r="S42" i="18"/>
  <c r="W41" i="18"/>
  <c r="V41" i="18"/>
  <c r="U41" i="18"/>
  <c r="T41" i="18"/>
  <c r="S41" i="18"/>
  <c r="W40" i="18"/>
  <c r="V40" i="18"/>
  <c r="U40" i="18"/>
  <c r="T40" i="18"/>
  <c r="S40" i="18"/>
  <c r="W39" i="18"/>
  <c r="V39" i="18"/>
  <c r="U39" i="18"/>
  <c r="T39" i="18"/>
  <c r="S39" i="18"/>
  <c r="W38" i="18"/>
  <c r="V38" i="18"/>
  <c r="U38" i="18"/>
  <c r="T38" i="18"/>
  <c r="S38" i="18"/>
  <c r="W37" i="18"/>
  <c r="V37" i="18"/>
  <c r="U37" i="18"/>
  <c r="T37" i="18"/>
  <c r="S37" i="18"/>
  <c r="W36" i="18"/>
  <c r="V36" i="18"/>
  <c r="U36" i="18"/>
  <c r="T36" i="18"/>
  <c r="S36" i="18"/>
  <c r="W35" i="18"/>
  <c r="V35" i="18"/>
  <c r="U35" i="18"/>
  <c r="T35" i="18"/>
  <c r="S35" i="18"/>
  <c r="W34" i="18"/>
  <c r="V34" i="18"/>
  <c r="U34" i="18"/>
  <c r="T34" i="18"/>
  <c r="S34" i="18"/>
  <c r="W33" i="18"/>
  <c r="V33" i="18"/>
  <c r="U33" i="18"/>
  <c r="T33" i="18"/>
  <c r="S33" i="18"/>
  <c r="W32" i="18"/>
  <c r="V32" i="18"/>
  <c r="U32" i="18"/>
  <c r="T32" i="18"/>
  <c r="S32" i="18"/>
  <c r="W31" i="18"/>
  <c r="V31" i="18"/>
  <c r="U31" i="18"/>
  <c r="T31" i="18"/>
  <c r="S31" i="18"/>
  <c r="W30" i="18"/>
  <c r="V30" i="18"/>
  <c r="U30" i="18"/>
  <c r="T30" i="18"/>
  <c r="S30" i="18"/>
  <c r="W29" i="18"/>
  <c r="V29" i="18"/>
  <c r="U29" i="18"/>
  <c r="T29" i="18"/>
  <c r="S29" i="18"/>
  <c r="W28" i="18"/>
  <c r="V28" i="18"/>
  <c r="U28" i="18"/>
  <c r="T28" i="18"/>
  <c r="S28" i="18"/>
  <c r="W27" i="18"/>
  <c r="V27" i="18"/>
  <c r="U27" i="18"/>
  <c r="T27" i="18"/>
  <c r="S27" i="18"/>
  <c r="W26" i="18"/>
  <c r="V26" i="18"/>
  <c r="U26" i="18"/>
  <c r="T26" i="18"/>
  <c r="S26" i="18"/>
  <c r="W25" i="18"/>
  <c r="V25" i="18"/>
  <c r="U25" i="18"/>
  <c r="T25" i="18"/>
  <c r="S25" i="18"/>
  <c r="U24" i="18"/>
  <c r="V24" i="18" s="1"/>
  <c r="T24" i="18"/>
  <c r="S24" i="18"/>
  <c r="W23" i="18"/>
  <c r="V23" i="18"/>
  <c r="U23" i="18"/>
  <c r="T23" i="18"/>
  <c r="S23" i="18"/>
  <c r="W22" i="18"/>
  <c r="V22" i="18"/>
  <c r="U22" i="18"/>
  <c r="T22" i="18"/>
  <c r="S22" i="18"/>
  <c r="U21" i="18"/>
  <c r="W21" i="18" s="1"/>
  <c r="T21" i="18"/>
  <c r="S21" i="18"/>
  <c r="U20" i="18"/>
  <c r="V20" i="18" s="1"/>
  <c r="T20" i="18"/>
  <c r="S20" i="18"/>
  <c r="U19" i="18"/>
  <c r="V19" i="18" s="1"/>
  <c r="T19" i="18"/>
  <c r="S19" i="18"/>
  <c r="U18" i="18"/>
  <c r="V18" i="18" s="1"/>
  <c r="T18" i="18"/>
  <c r="S18" i="18"/>
  <c r="U17" i="18"/>
  <c r="V17" i="18" s="1"/>
  <c r="T17" i="18"/>
  <c r="S17" i="18"/>
  <c r="U16" i="18"/>
  <c r="V16" i="18" s="1"/>
  <c r="T16" i="18"/>
  <c r="S16" i="18"/>
  <c r="U15" i="18"/>
  <c r="V15" i="18" s="1"/>
  <c r="T15" i="18"/>
  <c r="S15" i="18"/>
  <c r="U14" i="18"/>
  <c r="V14" i="18" s="1"/>
  <c r="T14" i="18"/>
  <c r="S14" i="18"/>
  <c r="U13" i="18"/>
  <c r="V13" i="18" s="1"/>
  <c r="T13" i="18"/>
  <c r="S13" i="18"/>
  <c r="W12" i="18"/>
  <c r="U12" i="18"/>
  <c r="V12" i="18" s="1"/>
  <c r="T12" i="18"/>
  <c r="S12" i="18"/>
  <c r="U11" i="18"/>
  <c r="V11" i="18" s="1"/>
  <c r="T11" i="18"/>
  <c r="S11" i="18"/>
  <c r="U10" i="18"/>
  <c r="V10" i="18" s="1"/>
  <c r="T10" i="18"/>
  <c r="S10" i="18"/>
  <c r="U9" i="18"/>
  <c r="V9" i="18" s="1"/>
  <c r="T9" i="18"/>
  <c r="S9" i="18"/>
  <c r="U8" i="18"/>
  <c r="V8" i="18" s="1"/>
  <c r="T8" i="18"/>
  <c r="S8" i="18"/>
  <c r="U7" i="18"/>
  <c r="V7" i="18" s="1"/>
  <c r="T7" i="18"/>
  <c r="S7" i="18"/>
  <c r="U6" i="18"/>
  <c r="V6" i="18" s="1"/>
  <c r="T6" i="18"/>
  <c r="S6" i="18"/>
  <c r="W5" i="18"/>
  <c r="V5" i="18"/>
  <c r="U5" i="18"/>
  <c r="T5" i="18"/>
  <c r="S5" i="18"/>
  <c r="W4" i="18"/>
  <c r="V4" i="18"/>
  <c r="U4" i="18"/>
  <c r="T4" i="18"/>
  <c r="S4" i="18"/>
  <c r="W10" i="18" l="1"/>
  <c r="W8" i="18"/>
  <c r="W6" i="18"/>
  <c r="W7" i="18"/>
  <c r="W9" i="18"/>
  <c r="W11" i="18"/>
  <c r="W24" i="18"/>
  <c r="W13" i="18"/>
  <c r="W15" i="18"/>
  <c r="W17" i="18"/>
  <c r="W19" i="18"/>
  <c r="V21" i="18"/>
  <c r="W14" i="18"/>
  <c r="W16" i="18"/>
  <c r="W18" i="18"/>
  <c r="W20" i="18"/>
  <c r="T200" i="16"/>
  <c r="S200" i="16"/>
  <c r="T199" i="16"/>
  <c r="S199" i="16"/>
  <c r="T198" i="16"/>
  <c r="S198" i="16"/>
  <c r="T197" i="16"/>
  <c r="S197" i="16"/>
  <c r="T196" i="16"/>
  <c r="S196" i="16"/>
  <c r="T195" i="16"/>
  <c r="S195" i="16"/>
  <c r="T194" i="16"/>
  <c r="S194" i="16"/>
  <c r="T193" i="16"/>
  <c r="S193" i="16"/>
  <c r="T192" i="16"/>
  <c r="S192" i="16"/>
  <c r="T191" i="16"/>
  <c r="S191" i="16"/>
  <c r="T190" i="16"/>
  <c r="S190" i="16"/>
  <c r="T189" i="16"/>
  <c r="S189" i="16"/>
  <c r="T188" i="16"/>
  <c r="S188" i="16"/>
  <c r="T187" i="16"/>
  <c r="S187" i="16"/>
  <c r="T186" i="16"/>
  <c r="S186" i="16"/>
  <c r="T185" i="16"/>
  <c r="S185" i="16"/>
  <c r="T184" i="16"/>
  <c r="S184" i="16"/>
  <c r="T183" i="16"/>
  <c r="S183" i="16"/>
  <c r="T182" i="16"/>
  <c r="S182" i="16"/>
  <c r="T181" i="16"/>
  <c r="S181" i="16"/>
  <c r="T180" i="16"/>
  <c r="S180" i="16"/>
  <c r="T179" i="16"/>
  <c r="S179" i="16"/>
  <c r="T178" i="16"/>
  <c r="S178" i="16"/>
  <c r="T177" i="16"/>
  <c r="S177" i="16"/>
  <c r="T176" i="16"/>
  <c r="S176" i="16"/>
  <c r="T175" i="16"/>
  <c r="S175" i="16"/>
  <c r="T174" i="16"/>
  <c r="S174" i="16"/>
  <c r="T173" i="16"/>
  <c r="S173" i="16"/>
  <c r="T172" i="16"/>
  <c r="S172" i="16"/>
  <c r="T171" i="16"/>
  <c r="S171" i="16"/>
  <c r="T170" i="16"/>
  <c r="S170" i="16"/>
  <c r="T169" i="16"/>
  <c r="S169" i="16"/>
  <c r="T168" i="16"/>
  <c r="S168" i="16"/>
  <c r="T167" i="16"/>
  <c r="S167" i="16"/>
  <c r="T166" i="16"/>
  <c r="S166" i="16"/>
  <c r="T165" i="16"/>
  <c r="S165" i="16"/>
  <c r="T164" i="16"/>
  <c r="S164" i="16"/>
  <c r="T163" i="16"/>
  <c r="S163" i="16"/>
  <c r="T162" i="16"/>
  <c r="S162" i="16"/>
  <c r="T161" i="16"/>
  <c r="S161" i="16"/>
  <c r="T160" i="16"/>
  <c r="S160" i="16"/>
  <c r="T159" i="16"/>
  <c r="S159" i="16"/>
  <c r="T158" i="16"/>
  <c r="S158" i="16"/>
  <c r="T157" i="16"/>
  <c r="S157" i="16"/>
  <c r="T156" i="16"/>
  <c r="S156" i="16"/>
  <c r="T155" i="16"/>
  <c r="S155" i="16"/>
  <c r="T154" i="16"/>
  <c r="S154" i="16"/>
  <c r="T153" i="16"/>
  <c r="S153" i="16"/>
  <c r="T152" i="16"/>
  <c r="S152" i="16"/>
  <c r="T151" i="16"/>
  <c r="S151" i="16"/>
  <c r="T150" i="16"/>
  <c r="S150" i="16"/>
  <c r="T149" i="16"/>
  <c r="S149" i="16"/>
  <c r="T148" i="16"/>
  <c r="S148" i="16"/>
  <c r="T147" i="16"/>
  <c r="S147" i="16"/>
  <c r="T146" i="16"/>
  <c r="S146" i="16"/>
  <c r="T145" i="16"/>
  <c r="S145" i="16"/>
  <c r="T144" i="16"/>
  <c r="S144" i="16"/>
  <c r="T143" i="16"/>
  <c r="S143" i="16"/>
  <c r="T142" i="16"/>
  <c r="S142" i="16"/>
  <c r="T141" i="16"/>
  <c r="S141" i="16"/>
  <c r="T140" i="16"/>
  <c r="S140" i="16"/>
  <c r="T139" i="16"/>
  <c r="S139" i="16"/>
  <c r="T138" i="16"/>
  <c r="S138" i="16"/>
  <c r="T137" i="16"/>
  <c r="S137" i="16"/>
  <c r="T136" i="16"/>
  <c r="S136" i="16"/>
  <c r="T135" i="16"/>
  <c r="S135" i="16"/>
  <c r="T134" i="16"/>
  <c r="S134" i="16"/>
  <c r="T133" i="16"/>
  <c r="S133" i="16"/>
  <c r="T132" i="16"/>
  <c r="S132" i="16"/>
  <c r="T131" i="16"/>
  <c r="S131" i="16"/>
  <c r="T130" i="16"/>
  <c r="S130" i="16"/>
  <c r="T129" i="16"/>
  <c r="S129" i="16"/>
  <c r="T128" i="16"/>
  <c r="S128" i="16"/>
  <c r="T127" i="16"/>
  <c r="S127" i="16"/>
  <c r="T126" i="16"/>
  <c r="S126" i="16"/>
  <c r="T125" i="16"/>
  <c r="S125" i="16"/>
  <c r="T124" i="16"/>
  <c r="S124" i="16"/>
  <c r="T123" i="16"/>
  <c r="S123" i="16"/>
  <c r="T122" i="16"/>
  <c r="S122" i="16"/>
  <c r="T121" i="16"/>
  <c r="S121" i="16"/>
  <c r="T120" i="16"/>
  <c r="S120" i="16"/>
  <c r="T119" i="16"/>
  <c r="S119" i="16"/>
  <c r="T118" i="16"/>
  <c r="S118" i="16"/>
  <c r="T117" i="16"/>
  <c r="S117" i="16"/>
  <c r="T116" i="16"/>
  <c r="S116" i="16"/>
  <c r="T115" i="16"/>
  <c r="S115" i="16"/>
  <c r="T114" i="16"/>
  <c r="S114" i="16"/>
  <c r="T113" i="16"/>
  <c r="S113" i="16"/>
  <c r="T112" i="16"/>
  <c r="S112" i="16"/>
  <c r="T111" i="16"/>
  <c r="S111" i="16"/>
  <c r="T110" i="16"/>
  <c r="S110" i="16"/>
  <c r="T109" i="16"/>
  <c r="S109" i="16"/>
  <c r="T108" i="16"/>
  <c r="S108" i="16"/>
  <c r="T107" i="16"/>
  <c r="S107" i="16"/>
  <c r="T106" i="16"/>
  <c r="S106" i="16"/>
  <c r="T105" i="16"/>
  <c r="S105" i="16"/>
  <c r="T104" i="16"/>
  <c r="S104" i="16"/>
  <c r="T103" i="16"/>
  <c r="S103" i="16"/>
  <c r="T102" i="16"/>
  <c r="S102" i="16"/>
  <c r="T101" i="16"/>
  <c r="S101" i="16"/>
  <c r="T100" i="16"/>
  <c r="S100" i="16"/>
  <c r="T99" i="16"/>
  <c r="S99" i="16"/>
  <c r="T98" i="16"/>
  <c r="S98" i="16"/>
  <c r="T97" i="16"/>
  <c r="S97" i="16"/>
  <c r="T96" i="16"/>
  <c r="S96" i="16"/>
  <c r="T95" i="16"/>
  <c r="S95" i="16"/>
  <c r="T94" i="16"/>
  <c r="S94" i="16"/>
  <c r="T93" i="16"/>
  <c r="S93" i="16"/>
  <c r="T92" i="16"/>
  <c r="S92" i="16"/>
  <c r="T91" i="16"/>
  <c r="S91" i="16"/>
  <c r="T90" i="16"/>
  <c r="S90" i="16"/>
  <c r="T89" i="16"/>
  <c r="S89" i="16"/>
  <c r="T88" i="16"/>
  <c r="S88" i="16"/>
  <c r="T87" i="16"/>
  <c r="S87" i="16"/>
  <c r="T86" i="16"/>
  <c r="S86" i="16"/>
  <c r="T85" i="16"/>
  <c r="S85" i="16"/>
  <c r="T84" i="16"/>
  <c r="S84" i="16"/>
  <c r="T83" i="16"/>
  <c r="S83" i="16"/>
  <c r="T82" i="16"/>
  <c r="S82" i="16"/>
  <c r="T81" i="16"/>
  <c r="S81" i="16"/>
  <c r="T80" i="16"/>
  <c r="S80" i="16"/>
  <c r="T79" i="16"/>
  <c r="S79" i="16"/>
  <c r="T78" i="16"/>
  <c r="S78" i="16"/>
  <c r="T77" i="16"/>
  <c r="S77" i="16"/>
  <c r="T76" i="16"/>
  <c r="S76" i="16"/>
  <c r="T75" i="16"/>
  <c r="S75" i="16"/>
  <c r="T74" i="16"/>
  <c r="S74" i="16"/>
  <c r="T73" i="16"/>
  <c r="S73" i="16"/>
  <c r="T72" i="16"/>
  <c r="S72" i="16"/>
  <c r="T71" i="16"/>
  <c r="S71" i="16"/>
  <c r="T70" i="16"/>
  <c r="S70" i="16"/>
  <c r="T69" i="16"/>
  <c r="S69" i="16"/>
  <c r="T68" i="16"/>
  <c r="S68" i="16"/>
  <c r="T67" i="16"/>
  <c r="S67" i="16"/>
  <c r="T66" i="16"/>
  <c r="S66" i="16"/>
  <c r="T65" i="16"/>
  <c r="S65" i="16"/>
  <c r="T64" i="16"/>
  <c r="S64" i="16"/>
  <c r="T63" i="16"/>
  <c r="S63" i="16"/>
  <c r="T62" i="16"/>
  <c r="S62" i="16"/>
  <c r="T61" i="16"/>
  <c r="S61" i="16"/>
  <c r="T60" i="16"/>
  <c r="S60" i="16"/>
  <c r="T59" i="16"/>
  <c r="S59" i="16"/>
  <c r="T58" i="16"/>
  <c r="S58" i="16"/>
  <c r="T57" i="16"/>
  <c r="S57" i="16"/>
  <c r="T56" i="16"/>
  <c r="S56" i="16"/>
  <c r="T55" i="16"/>
  <c r="S55" i="16"/>
  <c r="T54" i="16"/>
  <c r="S54" i="16"/>
  <c r="T53" i="16"/>
  <c r="S53" i="16"/>
  <c r="T52" i="16"/>
  <c r="S52" i="16"/>
  <c r="T51" i="16"/>
  <c r="S51" i="16"/>
  <c r="T50" i="16"/>
  <c r="S50" i="16"/>
  <c r="T49" i="16"/>
  <c r="S49" i="16"/>
  <c r="T48" i="16"/>
  <c r="S48" i="16"/>
  <c r="T47" i="16"/>
  <c r="S47" i="16"/>
  <c r="T46" i="16"/>
  <c r="S46" i="16"/>
  <c r="T45" i="16"/>
  <c r="S45" i="16"/>
  <c r="T44" i="16"/>
  <c r="S44" i="16"/>
  <c r="T43" i="16"/>
  <c r="S43" i="16"/>
  <c r="T42" i="16"/>
  <c r="S42" i="16"/>
  <c r="T41" i="16"/>
  <c r="S41" i="16"/>
  <c r="T40" i="16"/>
  <c r="S40" i="16"/>
  <c r="T39" i="16"/>
  <c r="S39" i="16"/>
  <c r="T38" i="16"/>
  <c r="S38" i="16"/>
  <c r="T37" i="16"/>
  <c r="S37" i="16"/>
  <c r="T36" i="16"/>
  <c r="S36" i="16"/>
  <c r="T35" i="16"/>
  <c r="S35" i="16"/>
  <c r="T34" i="16"/>
  <c r="S34" i="16"/>
  <c r="T33" i="16"/>
  <c r="S33" i="16"/>
  <c r="T32" i="16"/>
  <c r="S32" i="16"/>
  <c r="T31" i="16"/>
  <c r="S31" i="16"/>
  <c r="T30" i="16"/>
  <c r="S30" i="16"/>
  <c r="T29" i="16"/>
  <c r="S29" i="16"/>
  <c r="T28" i="16"/>
  <c r="T27" i="16"/>
  <c r="T26" i="16"/>
  <c r="T25" i="16"/>
  <c r="T24" i="16"/>
  <c r="T23" i="16"/>
  <c r="T22" i="16"/>
  <c r="T21" i="16"/>
  <c r="T20" i="16"/>
  <c r="T19" i="16"/>
  <c r="T18" i="16"/>
  <c r="T17" i="16"/>
  <c r="S12" i="16" l="1"/>
  <c r="A24" i="18" l="1"/>
  <c r="A23" i="18"/>
  <c r="G24" i="18" l="1"/>
  <c r="F24" i="18"/>
  <c r="U500" i="12"/>
  <c r="T500" i="12"/>
  <c r="S500" i="12"/>
  <c r="R500" i="12"/>
  <c r="Q500" i="12"/>
  <c r="U499" i="12"/>
  <c r="T499" i="12"/>
  <c r="S499" i="12"/>
  <c r="R499" i="12"/>
  <c r="Q499" i="12"/>
  <c r="U498" i="12"/>
  <c r="T498" i="12"/>
  <c r="S498" i="12"/>
  <c r="R498" i="12"/>
  <c r="Q498" i="12"/>
  <c r="U497" i="12"/>
  <c r="T497" i="12"/>
  <c r="S497" i="12"/>
  <c r="R497" i="12"/>
  <c r="Q497" i="12"/>
  <c r="U496" i="12"/>
  <c r="T496" i="12"/>
  <c r="S496" i="12"/>
  <c r="R496" i="12"/>
  <c r="Q496" i="12"/>
  <c r="U495" i="12"/>
  <c r="T495" i="12"/>
  <c r="S495" i="12"/>
  <c r="R495" i="12"/>
  <c r="Q495" i="12"/>
  <c r="U494" i="12"/>
  <c r="T494" i="12"/>
  <c r="S494" i="12"/>
  <c r="R494" i="12"/>
  <c r="Q494" i="12"/>
  <c r="U493" i="12"/>
  <c r="T493" i="12"/>
  <c r="S493" i="12"/>
  <c r="R493" i="12"/>
  <c r="Q493" i="12"/>
  <c r="U492" i="12"/>
  <c r="T492" i="12"/>
  <c r="S492" i="12"/>
  <c r="R492" i="12"/>
  <c r="Q492" i="12"/>
  <c r="U491" i="12"/>
  <c r="T491" i="12"/>
  <c r="S491" i="12"/>
  <c r="R491" i="12"/>
  <c r="Q491" i="12"/>
  <c r="U490" i="12"/>
  <c r="T490" i="12"/>
  <c r="S490" i="12"/>
  <c r="R490" i="12"/>
  <c r="Q490" i="12"/>
  <c r="U489" i="12"/>
  <c r="T489" i="12"/>
  <c r="S489" i="12"/>
  <c r="R489" i="12"/>
  <c r="Q489" i="12"/>
  <c r="U488" i="12"/>
  <c r="T488" i="12"/>
  <c r="S488" i="12"/>
  <c r="R488" i="12"/>
  <c r="Q488" i="12"/>
  <c r="U487" i="12"/>
  <c r="T487" i="12"/>
  <c r="S487" i="12"/>
  <c r="R487" i="12"/>
  <c r="Q487" i="12"/>
  <c r="U486" i="12"/>
  <c r="T486" i="12"/>
  <c r="S486" i="12"/>
  <c r="R486" i="12"/>
  <c r="Q486" i="12"/>
  <c r="U485" i="12"/>
  <c r="T485" i="12"/>
  <c r="S485" i="12"/>
  <c r="R485" i="12"/>
  <c r="Q485" i="12"/>
  <c r="U484" i="12"/>
  <c r="T484" i="12"/>
  <c r="S484" i="12"/>
  <c r="R484" i="12"/>
  <c r="Q484" i="12"/>
  <c r="U483" i="12"/>
  <c r="T483" i="12"/>
  <c r="S483" i="12"/>
  <c r="R483" i="12"/>
  <c r="Q483" i="12"/>
  <c r="U482" i="12"/>
  <c r="T482" i="12"/>
  <c r="S482" i="12"/>
  <c r="R482" i="12"/>
  <c r="Q482" i="12"/>
  <c r="U481" i="12"/>
  <c r="T481" i="12"/>
  <c r="S481" i="12"/>
  <c r="R481" i="12"/>
  <c r="Q481" i="12"/>
  <c r="U480" i="12"/>
  <c r="T480" i="12"/>
  <c r="S480" i="12"/>
  <c r="R480" i="12"/>
  <c r="Q480" i="12"/>
  <c r="U479" i="12"/>
  <c r="T479" i="12"/>
  <c r="S479" i="12"/>
  <c r="R479" i="12"/>
  <c r="Q479" i="12"/>
  <c r="U478" i="12"/>
  <c r="T478" i="12"/>
  <c r="S478" i="12"/>
  <c r="R478" i="12"/>
  <c r="Q478" i="12"/>
  <c r="U477" i="12"/>
  <c r="T477" i="12"/>
  <c r="S477" i="12"/>
  <c r="R477" i="12"/>
  <c r="Q477" i="12"/>
  <c r="U476" i="12"/>
  <c r="T476" i="12"/>
  <c r="S476" i="12"/>
  <c r="R476" i="12"/>
  <c r="Q476" i="12"/>
  <c r="U475" i="12"/>
  <c r="T475" i="12"/>
  <c r="S475" i="12"/>
  <c r="R475" i="12"/>
  <c r="Q475" i="12"/>
  <c r="U474" i="12"/>
  <c r="T474" i="12"/>
  <c r="S474" i="12"/>
  <c r="R474" i="12"/>
  <c r="Q474" i="12"/>
  <c r="U473" i="12"/>
  <c r="T473" i="12"/>
  <c r="S473" i="12"/>
  <c r="R473" i="12"/>
  <c r="Q473" i="12"/>
  <c r="U472" i="12"/>
  <c r="T472" i="12"/>
  <c r="S472" i="12"/>
  <c r="R472" i="12"/>
  <c r="Q472" i="12"/>
  <c r="U471" i="12"/>
  <c r="T471" i="12"/>
  <c r="S471" i="12"/>
  <c r="R471" i="12"/>
  <c r="Q471" i="12"/>
  <c r="U470" i="12"/>
  <c r="T470" i="12"/>
  <c r="S470" i="12"/>
  <c r="R470" i="12"/>
  <c r="Q470" i="12"/>
  <c r="U469" i="12"/>
  <c r="T469" i="12"/>
  <c r="S469" i="12"/>
  <c r="R469" i="12"/>
  <c r="Q469" i="12"/>
  <c r="U468" i="12"/>
  <c r="T468" i="12"/>
  <c r="S468" i="12"/>
  <c r="R468" i="12"/>
  <c r="Q468" i="12"/>
  <c r="U467" i="12"/>
  <c r="T467" i="12"/>
  <c r="S467" i="12"/>
  <c r="R467" i="12"/>
  <c r="Q467" i="12"/>
  <c r="U466" i="12"/>
  <c r="T466" i="12"/>
  <c r="S466" i="12"/>
  <c r="R466" i="12"/>
  <c r="Q466" i="12"/>
  <c r="U465" i="12"/>
  <c r="T465" i="12"/>
  <c r="S465" i="12"/>
  <c r="R465" i="12"/>
  <c r="Q465" i="12"/>
  <c r="U464" i="12"/>
  <c r="T464" i="12"/>
  <c r="S464" i="12"/>
  <c r="R464" i="12"/>
  <c r="Q464" i="12"/>
  <c r="U463" i="12"/>
  <c r="T463" i="12"/>
  <c r="S463" i="12"/>
  <c r="R463" i="12"/>
  <c r="Q463" i="12"/>
  <c r="U462" i="12"/>
  <c r="T462" i="12"/>
  <c r="S462" i="12"/>
  <c r="R462" i="12"/>
  <c r="Q462" i="12"/>
  <c r="U461" i="12"/>
  <c r="T461" i="12"/>
  <c r="S461" i="12"/>
  <c r="R461" i="12"/>
  <c r="Q461" i="12"/>
  <c r="U460" i="12"/>
  <c r="T460" i="12"/>
  <c r="S460" i="12"/>
  <c r="R460" i="12"/>
  <c r="Q460" i="12"/>
  <c r="U459" i="12"/>
  <c r="T459" i="12"/>
  <c r="S459" i="12"/>
  <c r="R459" i="12"/>
  <c r="Q459" i="12"/>
  <c r="U458" i="12"/>
  <c r="T458" i="12"/>
  <c r="S458" i="12"/>
  <c r="R458" i="12"/>
  <c r="Q458" i="12"/>
  <c r="U457" i="12"/>
  <c r="T457" i="12"/>
  <c r="S457" i="12"/>
  <c r="R457" i="12"/>
  <c r="Q457" i="12"/>
  <c r="U456" i="12"/>
  <c r="T456" i="12"/>
  <c r="S456" i="12"/>
  <c r="R456" i="12"/>
  <c r="Q456" i="12"/>
  <c r="U455" i="12"/>
  <c r="T455" i="12"/>
  <c r="S455" i="12"/>
  <c r="R455" i="12"/>
  <c r="Q455" i="12"/>
  <c r="U454" i="12"/>
  <c r="T454" i="12"/>
  <c r="S454" i="12"/>
  <c r="R454" i="12"/>
  <c r="Q454" i="12"/>
  <c r="U453" i="12"/>
  <c r="T453" i="12"/>
  <c r="S453" i="12"/>
  <c r="R453" i="12"/>
  <c r="Q453" i="12"/>
  <c r="U452" i="12"/>
  <c r="T452" i="12"/>
  <c r="S452" i="12"/>
  <c r="R452" i="12"/>
  <c r="Q452" i="12"/>
  <c r="U451" i="12"/>
  <c r="T451" i="12"/>
  <c r="S451" i="12"/>
  <c r="R451" i="12"/>
  <c r="Q451" i="12"/>
  <c r="U450" i="12"/>
  <c r="T450" i="12"/>
  <c r="S450" i="12"/>
  <c r="R450" i="12"/>
  <c r="Q450" i="12"/>
  <c r="U449" i="12"/>
  <c r="T449" i="12"/>
  <c r="S449" i="12"/>
  <c r="R449" i="12"/>
  <c r="Q449" i="12"/>
  <c r="U448" i="12"/>
  <c r="T448" i="12"/>
  <c r="S448" i="12"/>
  <c r="R448" i="12"/>
  <c r="Q448" i="12"/>
  <c r="U447" i="12"/>
  <c r="T447" i="12"/>
  <c r="S447" i="12"/>
  <c r="R447" i="12"/>
  <c r="Q447" i="12"/>
  <c r="U446" i="12"/>
  <c r="T446" i="12"/>
  <c r="S446" i="12"/>
  <c r="R446" i="12"/>
  <c r="Q446" i="12"/>
  <c r="U445" i="12"/>
  <c r="T445" i="12"/>
  <c r="S445" i="12"/>
  <c r="R445" i="12"/>
  <c r="Q445" i="12"/>
  <c r="U444" i="12"/>
  <c r="T444" i="12"/>
  <c r="S444" i="12"/>
  <c r="R444" i="12"/>
  <c r="Q444" i="12"/>
  <c r="U443" i="12"/>
  <c r="T443" i="12"/>
  <c r="S443" i="12"/>
  <c r="R443" i="12"/>
  <c r="Q443" i="12"/>
  <c r="U442" i="12"/>
  <c r="T442" i="12"/>
  <c r="S442" i="12"/>
  <c r="R442" i="12"/>
  <c r="Q442" i="12"/>
  <c r="U441" i="12"/>
  <c r="T441" i="12"/>
  <c r="S441" i="12"/>
  <c r="R441" i="12"/>
  <c r="Q441" i="12"/>
  <c r="U440" i="12"/>
  <c r="T440" i="12"/>
  <c r="S440" i="12"/>
  <c r="R440" i="12"/>
  <c r="Q440" i="12"/>
  <c r="U439" i="12"/>
  <c r="T439" i="12"/>
  <c r="S439" i="12"/>
  <c r="R439" i="12"/>
  <c r="Q439" i="12"/>
  <c r="U438" i="12"/>
  <c r="T438" i="12"/>
  <c r="S438" i="12"/>
  <c r="R438" i="12"/>
  <c r="Q438" i="12"/>
  <c r="U437" i="12"/>
  <c r="T437" i="12"/>
  <c r="S437" i="12"/>
  <c r="R437" i="12"/>
  <c r="Q437" i="12"/>
  <c r="U436" i="12"/>
  <c r="T436" i="12"/>
  <c r="S436" i="12"/>
  <c r="R436" i="12"/>
  <c r="Q436" i="12"/>
  <c r="U435" i="12"/>
  <c r="T435" i="12"/>
  <c r="S435" i="12"/>
  <c r="R435" i="12"/>
  <c r="Q435" i="12"/>
  <c r="U434" i="12"/>
  <c r="T434" i="12"/>
  <c r="S434" i="12"/>
  <c r="R434" i="12"/>
  <c r="Q434" i="12"/>
  <c r="U433" i="12"/>
  <c r="T433" i="12"/>
  <c r="S433" i="12"/>
  <c r="R433" i="12"/>
  <c r="Q433" i="12"/>
  <c r="U432" i="12"/>
  <c r="T432" i="12"/>
  <c r="S432" i="12"/>
  <c r="R432" i="12"/>
  <c r="Q432" i="12"/>
  <c r="U431" i="12"/>
  <c r="T431" i="12"/>
  <c r="S431" i="12"/>
  <c r="R431" i="12"/>
  <c r="Q431" i="12"/>
  <c r="U430" i="12"/>
  <c r="T430" i="12"/>
  <c r="S430" i="12"/>
  <c r="R430" i="12"/>
  <c r="Q430" i="12"/>
  <c r="U429" i="12"/>
  <c r="T429" i="12"/>
  <c r="S429" i="12"/>
  <c r="R429" i="12"/>
  <c r="Q429" i="12"/>
  <c r="U428" i="12"/>
  <c r="T428" i="12"/>
  <c r="S428" i="12"/>
  <c r="R428" i="12"/>
  <c r="Q428" i="12"/>
  <c r="U427" i="12"/>
  <c r="T427" i="12"/>
  <c r="S427" i="12"/>
  <c r="R427" i="12"/>
  <c r="Q427" i="12"/>
  <c r="U426" i="12"/>
  <c r="T426" i="12"/>
  <c r="S426" i="12"/>
  <c r="R426" i="12"/>
  <c r="Q426" i="12"/>
  <c r="U425" i="12"/>
  <c r="T425" i="12"/>
  <c r="S425" i="12"/>
  <c r="R425" i="12"/>
  <c r="Q425" i="12"/>
  <c r="U424" i="12"/>
  <c r="T424" i="12"/>
  <c r="S424" i="12"/>
  <c r="R424" i="12"/>
  <c r="Q424" i="12"/>
  <c r="U423" i="12"/>
  <c r="T423" i="12"/>
  <c r="S423" i="12"/>
  <c r="R423" i="12"/>
  <c r="Q423" i="12"/>
  <c r="U422" i="12"/>
  <c r="T422" i="12"/>
  <c r="S422" i="12"/>
  <c r="R422" i="12"/>
  <c r="Q422" i="12"/>
  <c r="U421" i="12"/>
  <c r="T421" i="12"/>
  <c r="S421" i="12"/>
  <c r="R421" i="12"/>
  <c r="Q421" i="12"/>
  <c r="U420" i="12"/>
  <c r="T420" i="12"/>
  <c r="S420" i="12"/>
  <c r="R420" i="12"/>
  <c r="Q420" i="12"/>
  <c r="U419" i="12"/>
  <c r="T419" i="12"/>
  <c r="S419" i="12"/>
  <c r="R419" i="12"/>
  <c r="Q419" i="12"/>
  <c r="U418" i="12"/>
  <c r="T418" i="12"/>
  <c r="S418" i="12"/>
  <c r="R418" i="12"/>
  <c r="Q418" i="12"/>
  <c r="U417" i="12"/>
  <c r="T417" i="12"/>
  <c r="S417" i="12"/>
  <c r="R417" i="12"/>
  <c r="Q417" i="12"/>
  <c r="U416" i="12"/>
  <c r="T416" i="12"/>
  <c r="S416" i="12"/>
  <c r="R416" i="12"/>
  <c r="Q416" i="12"/>
  <c r="U415" i="12"/>
  <c r="T415" i="12"/>
  <c r="S415" i="12"/>
  <c r="R415" i="12"/>
  <c r="Q415" i="12"/>
  <c r="U414" i="12"/>
  <c r="T414" i="12"/>
  <c r="S414" i="12"/>
  <c r="R414" i="12"/>
  <c r="Q414" i="12"/>
  <c r="U413" i="12"/>
  <c r="T413" i="12"/>
  <c r="S413" i="12"/>
  <c r="R413" i="12"/>
  <c r="Q413" i="12"/>
  <c r="U412" i="12"/>
  <c r="T412" i="12"/>
  <c r="S412" i="12"/>
  <c r="R412" i="12"/>
  <c r="Q412" i="12"/>
  <c r="U411" i="12"/>
  <c r="T411" i="12"/>
  <c r="S411" i="12"/>
  <c r="R411" i="12"/>
  <c r="Q411" i="12"/>
  <c r="U410" i="12"/>
  <c r="T410" i="12"/>
  <c r="S410" i="12"/>
  <c r="R410" i="12"/>
  <c r="Q410" i="12"/>
  <c r="U409" i="12"/>
  <c r="T409" i="12"/>
  <c r="S409" i="12"/>
  <c r="R409" i="12"/>
  <c r="Q409" i="12"/>
  <c r="U408" i="12"/>
  <c r="T408" i="12"/>
  <c r="S408" i="12"/>
  <c r="R408" i="12"/>
  <c r="Q408" i="12"/>
  <c r="U407" i="12"/>
  <c r="T407" i="12"/>
  <c r="S407" i="12"/>
  <c r="R407" i="12"/>
  <c r="Q407" i="12"/>
  <c r="U406" i="12"/>
  <c r="T406" i="12"/>
  <c r="S406" i="12"/>
  <c r="R406" i="12"/>
  <c r="Q406" i="12"/>
  <c r="U405" i="12"/>
  <c r="T405" i="12"/>
  <c r="S405" i="12"/>
  <c r="R405" i="12"/>
  <c r="Q405" i="12"/>
  <c r="U404" i="12"/>
  <c r="T404" i="12"/>
  <c r="S404" i="12"/>
  <c r="R404" i="12"/>
  <c r="Q404" i="12"/>
  <c r="U403" i="12"/>
  <c r="T403" i="12"/>
  <c r="S403" i="12"/>
  <c r="R403" i="12"/>
  <c r="Q403" i="12"/>
  <c r="U402" i="12"/>
  <c r="T402" i="12"/>
  <c r="S402" i="12"/>
  <c r="R402" i="12"/>
  <c r="Q402" i="12"/>
  <c r="U401" i="12"/>
  <c r="T401" i="12"/>
  <c r="S401" i="12"/>
  <c r="R401" i="12"/>
  <c r="Q401" i="12"/>
  <c r="U400" i="12"/>
  <c r="T400" i="12"/>
  <c r="S400" i="12"/>
  <c r="R400" i="12"/>
  <c r="Q400" i="12"/>
  <c r="U399" i="12"/>
  <c r="T399" i="12"/>
  <c r="S399" i="12"/>
  <c r="R399" i="12"/>
  <c r="Q399" i="12"/>
  <c r="U398" i="12"/>
  <c r="T398" i="12"/>
  <c r="S398" i="12"/>
  <c r="R398" i="12"/>
  <c r="Q398" i="12"/>
  <c r="U397" i="12"/>
  <c r="T397" i="12"/>
  <c r="S397" i="12"/>
  <c r="R397" i="12"/>
  <c r="Q397" i="12"/>
  <c r="U396" i="12"/>
  <c r="T396" i="12"/>
  <c r="S396" i="12"/>
  <c r="R396" i="12"/>
  <c r="Q396" i="12"/>
  <c r="U395" i="12"/>
  <c r="T395" i="12"/>
  <c r="S395" i="12"/>
  <c r="R395" i="12"/>
  <c r="Q395" i="12"/>
  <c r="U394" i="12"/>
  <c r="T394" i="12"/>
  <c r="S394" i="12"/>
  <c r="R394" i="12"/>
  <c r="Q394" i="12"/>
  <c r="U393" i="12"/>
  <c r="T393" i="12"/>
  <c r="S393" i="12"/>
  <c r="R393" i="12"/>
  <c r="Q393" i="12"/>
  <c r="U392" i="12"/>
  <c r="T392" i="12"/>
  <c r="S392" i="12"/>
  <c r="R392" i="12"/>
  <c r="Q392" i="12"/>
  <c r="U391" i="12"/>
  <c r="T391" i="12"/>
  <c r="S391" i="12"/>
  <c r="R391" i="12"/>
  <c r="Q391" i="12"/>
  <c r="U390" i="12"/>
  <c r="T390" i="12"/>
  <c r="S390" i="12"/>
  <c r="R390" i="12"/>
  <c r="Q390" i="12"/>
  <c r="U389" i="12"/>
  <c r="T389" i="12"/>
  <c r="S389" i="12"/>
  <c r="R389" i="12"/>
  <c r="Q389" i="12"/>
  <c r="U388" i="12"/>
  <c r="T388" i="12"/>
  <c r="S388" i="12"/>
  <c r="R388" i="12"/>
  <c r="Q388" i="12"/>
  <c r="U387" i="12"/>
  <c r="T387" i="12"/>
  <c r="S387" i="12"/>
  <c r="R387" i="12"/>
  <c r="Q387" i="12"/>
  <c r="U386" i="12"/>
  <c r="T386" i="12"/>
  <c r="S386" i="12"/>
  <c r="R386" i="12"/>
  <c r="Q386" i="12"/>
  <c r="U385" i="12"/>
  <c r="T385" i="12"/>
  <c r="S385" i="12"/>
  <c r="R385" i="12"/>
  <c r="Q385" i="12"/>
  <c r="U384" i="12"/>
  <c r="T384" i="12"/>
  <c r="S384" i="12"/>
  <c r="R384" i="12"/>
  <c r="Q384" i="12"/>
  <c r="U383" i="12"/>
  <c r="T383" i="12"/>
  <c r="S383" i="12"/>
  <c r="R383" i="12"/>
  <c r="Q383" i="12"/>
  <c r="U382" i="12"/>
  <c r="T382" i="12"/>
  <c r="S382" i="12"/>
  <c r="R382" i="12"/>
  <c r="Q382" i="12"/>
  <c r="U381" i="12"/>
  <c r="T381" i="12"/>
  <c r="S381" i="12"/>
  <c r="R381" i="12"/>
  <c r="Q381" i="12"/>
  <c r="U380" i="12"/>
  <c r="T380" i="12"/>
  <c r="S380" i="12"/>
  <c r="R380" i="12"/>
  <c r="Q380" i="12"/>
  <c r="U379" i="12"/>
  <c r="T379" i="12"/>
  <c r="S379" i="12"/>
  <c r="R379" i="12"/>
  <c r="Q379" i="12"/>
  <c r="U378" i="12"/>
  <c r="T378" i="12"/>
  <c r="S378" i="12"/>
  <c r="R378" i="12"/>
  <c r="Q378" i="12"/>
  <c r="U377" i="12"/>
  <c r="T377" i="12"/>
  <c r="S377" i="12"/>
  <c r="R377" i="12"/>
  <c r="Q377" i="12"/>
  <c r="U376" i="12"/>
  <c r="T376" i="12"/>
  <c r="S376" i="12"/>
  <c r="R376" i="12"/>
  <c r="Q376" i="12"/>
  <c r="U375" i="12"/>
  <c r="T375" i="12"/>
  <c r="S375" i="12"/>
  <c r="R375" i="12"/>
  <c r="Q375" i="12"/>
  <c r="U374" i="12"/>
  <c r="T374" i="12"/>
  <c r="S374" i="12"/>
  <c r="R374" i="12"/>
  <c r="Q374" i="12"/>
  <c r="U373" i="12"/>
  <c r="T373" i="12"/>
  <c r="S373" i="12"/>
  <c r="R373" i="12"/>
  <c r="Q373" i="12"/>
  <c r="U372" i="12"/>
  <c r="T372" i="12"/>
  <c r="S372" i="12"/>
  <c r="R372" i="12"/>
  <c r="Q372" i="12"/>
  <c r="U371" i="12"/>
  <c r="T371" i="12"/>
  <c r="S371" i="12"/>
  <c r="R371" i="12"/>
  <c r="Q371" i="12"/>
  <c r="U370" i="12"/>
  <c r="T370" i="12"/>
  <c r="S370" i="12"/>
  <c r="R370" i="12"/>
  <c r="Q370" i="12"/>
  <c r="U369" i="12"/>
  <c r="T369" i="12"/>
  <c r="S369" i="12"/>
  <c r="R369" i="12"/>
  <c r="Q369" i="12"/>
  <c r="U368" i="12"/>
  <c r="T368" i="12"/>
  <c r="S368" i="12"/>
  <c r="R368" i="12"/>
  <c r="Q368" i="12"/>
  <c r="U367" i="12"/>
  <c r="T367" i="12"/>
  <c r="S367" i="12"/>
  <c r="R367" i="12"/>
  <c r="Q367" i="12"/>
  <c r="U366" i="12"/>
  <c r="T366" i="12"/>
  <c r="S366" i="12"/>
  <c r="R366" i="12"/>
  <c r="Q366" i="12"/>
  <c r="U365" i="12"/>
  <c r="T365" i="12"/>
  <c r="S365" i="12"/>
  <c r="R365" i="12"/>
  <c r="Q365" i="12"/>
  <c r="U364" i="12"/>
  <c r="T364" i="12"/>
  <c r="S364" i="12"/>
  <c r="R364" i="12"/>
  <c r="Q364" i="12"/>
  <c r="U363" i="12"/>
  <c r="T363" i="12"/>
  <c r="S363" i="12"/>
  <c r="R363" i="12"/>
  <c r="Q363" i="12"/>
  <c r="U362" i="12"/>
  <c r="T362" i="12"/>
  <c r="S362" i="12"/>
  <c r="R362" i="12"/>
  <c r="Q362" i="12"/>
  <c r="U361" i="12"/>
  <c r="T361" i="12"/>
  <c r="S361" i="12"/>
  <c r="R361" i="12"/>
  <c r="Q361" i="12"/>
  <c r="U360" i="12"/>
  <c r="T360" i="12"/>
  <c r="S360" i="12"/>
  <c r="R360" i="12"/>
  <c r="Q360" i="12"/>
  <c r="U359" i="12"/>
  <c r="T359" i="12"/>
  <c r="S359" i="12"/>
  <c r="R359" i="12"/>
  <c r="Q359" i="12"/>
  <c r="U358" i="12"/>
  <c r="T358" i="12"/>
  <c r="S358" i="12"/>
  <c r="R358" i="12"/>
  <c r="Q358" i="12"/>
  <c r="U357" i="12"/>
  <c r="T357" i="12"/>
  <c r="S357" i="12"/>
  <c r="R357" i="12"/>
  <c r="Q357" i="12"/>
  <c r="U356" i="12"/>
  <c r="T356" i="12"/>
  <c r="S356" i="12"/>
  <c r="R356" i="12"/>
  <c r="Q356" i="12"/>
  <c r="U355" i="12"/>
  <c r="T355" i="12"/>
  <c r="S355" i="12"/>
  <c r="R355" i="12"/>
  <c r="Q355" i="12"/>
  <c r="U354" i="12"/>
  <c r="T354" i="12"/>
  <c r="S354" i="12"/>
  <c r="R354" i="12"/>
  <c r="Q354" i="12"/>
  <c r="U353" i="12"/>
  <c r="T353" i="12"/>
  <c r="S353" i="12"/>
  <c r="R353" i="12"/>
  <c r="Q353" i="12"/>
  <c r="U352" i="12"/>
  <c r="T352" i="12"/>
  <c r="S352" i="12"/>
  <c r="R352" i="12"/>
  <c r="Q352" i="12"/>
  <c r="U351" i="12"/>
  <c r="T351" i="12"/>
  <c r="S351" i="12"/>
  <c r="R351" i="12"/>
  <c r="Q351" i="12"/>
  <c r="U350" i="12"/>
  <c r="T350" i="12"/>
  <c r="S350" i="12"/>
  <c r="R350" i="12"/>
  <c r="Q350" i="12"/>
  <c r="U349" i="12"/>
  <c r="T349" i="12"/>
  <c r="S349" i="12"/>
  <c r="R349" i="12"/>
  <c r="Q349" i="12"/>
  <c r="U348" i="12"/>
  <c r="T348" i="12"/>
  <c r="S348" i="12"/>
  <c r="R348" i="12"/>
  <c r="Q348" i="12"/>
  <c r="U347" i="12"/>
  <c r="T347" i="12"/>
  <c r="S347" i="12"/>
  <c r="R347" i="12"/>
  <c r="Q347" i="12"/>
  <c r="U346" i="12"/>
  <c r="T346" i="12"/>
  <c r="S346" i="12"/>
  <c r="R346" i="12"/>
  <c r="Q346" i="12"/>
  <c r="U345" i="12"/>
  <c r="T345" i="12"/>
  <c r="S345" i="12"/>
  <c r="R345" i="12"/>
  <c r="Q345" i="12"/>
  <c r="U344" i="12"/>
  <c r="T344" i="12"/>
  <c r="S344" i="12"/>
  <c r="R344" i="12"/>
  <c r="Q344" i="12"/>
  <c r="U343" i="12"/>
  <c r="T343" i="12"/>
  <c r="S343" i="12"/>
  <c r="R343" i="12"/>
  <c r="Q343" i="12"/>
  <c r="U342" i="12"/>
  <c r="T342" i="12"/>
  <c r="S342" i="12"/>
  <c r="R342" i="12"/>
  <c r="Q342" i="12"/>
  <c r="U341" i="12"/>
  <c r="T341" i="12"/>
  <c r="S341" i="12"/>
  <c r="R341" i="12"/>
  <c r="Q341" i="12"/>
  <c r="U340" i="12"/>
  <c r="T340" i="12"/>
  <c r="S340" i="12"/>
  <c r="R340" i="12"/>
  <c r="Q340" i="12"/>
  <c r="U339" i="12"/>
  <c r="T339" i="12"/>
  <c r="S339" i="12"/>
  <c r="R339" i="12"/>
  <c r="Q339" i="12"/>
  <c r="U338" i="12"/>
  <c r="T338" i="12"/>
  <c r="S338" i="12"/>
  <c r="R338" i="12"/>
  <c r="Q338" i="12"/>
  <c r="U337" i="12"/>
  <c r="T337" i="12"/>
  <c r="S337" i="12"/>
  <c r="R337" i="12"/>
  <c r="Q337" i="12"/>
  <c r="U336" i="12"/>
  <c r="T336" i="12"/>
  <c r="S336" i="12"/>
  <c r="R336" i="12"/>
  <c r="Q336" i="12"/>
  <c r="U335" i="12"/>
  <c r="T335" i="12"/>
  <c r="S335" i="12"/>
  <c r="R335" i="12"/>
  <c r="Q335" i="12"/>
  <c r="U334" i="12"/>
  <c r="T334" i="12"/>
  <c r="S334" i="12"/>
  <c r="R334" i="12"/>
  <c r="Q334" i="12"/>
  <c r="U333" i="12"/>
  <c r="T333" i="12"/>
  <c r="S333" i="12"/>
  <c r="R333" i="12"/>
  <c r="Q333" i="12"/>
  <c r="U332" i="12"/>
  <c r="T332" i="12"/>
  <c r="S332" i="12"/>
  <c r="R332" i="12"/>
  <c r="Q332" i="12"/>
  <c r="U331" i="12"/>
  <c r="T331" i="12"/>
  <c r="S331" i="12"/>
  <c r="R331" i="12"/>
  <c r="Q331" i="12"/>
  <c r="U330" i="12"/>
  <c r="T330" i="12"/>
  <c r="S330" i="12"/>
  <c r="R330" i="12"/>
  <c r="Q330" i="12"/>
  <c r="U329" i="12"/>
  <c r="T329" i="12"/>
  <c r="S329" i="12"/>
  <c r="R329" i="12"/>
  <c r="Q329" i="12"/>
  <c r="U328" i="12"/>
  <c r="T328" i="12"/>
  <c r="S328" i="12"/>
  <c r="R328" i="12"/>
  <c r="Q328" i="12"/>
  <c r="U327" i="12"/>
  <c r="T327" i="12"/>
  <c r="S327" i="12"/>
  <c r="R327" i="12"/>
  <c r="Q327" i="12"/>
  <c r="U326" i="12"/>
  <c r="T326" i="12"/>
  <c r="S326" i="12"/>
  <c r="R326" i="12"/>
  <c r="Q326" i="12"/>
  <c r="U325" i="12"/>
  <c r="T325" i="12"/>
  <c r="S325" i="12"/>
  <c r="R325" i="12"/>
  <c r="Q325" i="12"/>
  <c r="U324" i="12"/>
  <c r="T324" i="12"/>
  <c r="S324" i="12"/>
  <c r="R324" i="12"/>
  <c r="Q324" i="12"/>
  <c r="U323" i="12"/>
  <c r="T323" i="12"/>
  <c r="S323" i="12"/>
  <c r="R323" i="12"/>
  <c r="Q323" i="12"/>
  <c r="U322" i="12"/>
  <c r="T322" i="12"/>
  <c r="S322" i="12"/>
  <c r="R322" i="12"/>
  <c r="Q322" i="12"/>
  <c r="U321" i="12"/>
  <c r="T321" i="12"/>
  <c r="S321" i="12"/>
  <c r="R321" i="12"/>
  <c r="Q321" i="12"/>
  <c r="U320" i="12"/>
  <c r="T320" i="12"/>
  <c r="S320" i="12"/>
  <c r="R320" i="12"/>
  <c r="Q320" i="12"/>
  <c r="U319" i="12"/>
  <c r="T319" i="12"/>
  <c r="S319" i="12"/>
  <c r="R319" i="12"/>
  <c r="Q319" i="12"/>
  <c r="U318" i="12"/>
  <c r="T318" i="12"/>
  <c r="S318" i="12"/>
  <c r="R318" i="12"/>
  <c r="Q318" i="12"/>
  <c r="U317" i="12"/>
  <c r="T317" i="12"/>
  <c r="S317" i="12"/>
  <c r="R317" i="12"/>
  <c r="Q317" i="12"/>
  <c r="U316" i="12"/>
  <c r="T316" i="12"/>
  <c r="S316" i="12"/>
  <c r="R316" i="12"/>
  <c r="Q316" i="12"/>
  <c r="U315" i="12"/>
  <c r="T315" i="12"/>
  <c r="S315" i="12"/>
  <c r="R315" i="12"/>
  <c r="Q315" i="12"/>
  <c r="U314" i="12"/>
  <c r="T314" i="12"/>
  <c r="S314" i="12"/>
  <c r="R314" i="12"/>
  <c r="Q314" i="12"/>
  <c r="U313" i="12"/>
  <c r="T313" i="12"/>
  <c r="S313" i="12"/>
  <c r="R313" i="12"/>
  <c r="Q313" i="12"/>
  <c r="U312" i="12"/>
  <c r="T312" i="12"/>
  <c r="S312" i="12"/>
  <c r="R312" i="12"/>
  <c r="Q312" i="12"/>
  <c r="U311" i="12"/>
  <c r="T311" i="12"/>
  <c r="S311" i="12"/>
  <c r="R311" i="12"/>
  <c r="Q311" i="12"/>
  <c r="U310" i="12"/>
  <c r="T310" i="12"/>
  <c r="S310" i="12"/>
  <c r="R310" i="12"/>
  <c r="Q310" i="12"/>
  <c r="U309" i="12"/>
  <c r="T309" i="12"/>
  <c r="S309" i="12"/>
  <c r="R309" i="12"/>
  <c r="Q309" i="12"/>
  <c r="U308" i="12"/>
  <c r="T308" i="12"/>
  <c r="S308" i="12"/>
  <c r="R308" i="12"/>
  <c r="Q308" i="12"/>
  <c r="U307" i="12"/>
  <c r="T307" i="12"/>
  <c r="S307" i="12"/>
  <c r="R307" i="12"/>
  <c r="Q307" i="12"/>
  <c r="U306" i="12"/>
  <c r="T306" i="12"/>
  <c r="S306" i="12"/>
  <c r="R306" i="12"/>
  <c r="Q306" i="12"/>
  <c r="U305" i="12"/>
  <c r="T305" i="12"/>
  <c r="S305" i="12"/>
  <c r="R305" i="12"/>
  <c r="Q305" i="12"/>
  <c r="U304" i="12"/>
  <c r="T304" i="12"/>
  <c r="S304" i="12"/>
  <c r="R304" i="12"/>
  <c r="Q304" i="12"/>
  <c r="U303" i="12"/>
  <c r="T303" i="12"/>
  <c r="S303" i="12"/>
  <c r="R303" i="12"/>
  <c r="Q303" i="12"/>
  <c r="U302" i="12"/>
  <c r="T302" i="12"/>
  <c r="S302" i="12"/>
  <c r="R302" i="12"/>
  <c r="Q302" i="12"/>
  <c r="U301" i="12"/>
  <c r="T301" i="12"/>
  <c r="S301" i="12"/>
  <c r="R301" i="12"/>
  <c r="Q301" i="12"/>
  <c r="U300" i="12"/>
  <c r="T300" i="12"/>
  <c r="S300" i="12"/>
  <c r="R300" i="12"/>
  <c r="Q300" i="12"/>
  <c r="U299" i="12"/>
  <c r="T299" i="12"/>
  <c r="S299" i="12"/>
  <c r="R299" i="12"/>
  <c r="Q299" i="12"/>
  <c r="U298" i="12"/>
  <c r="T298" i="12"/>
  <c r="S298" i="12"/>
  <c r="R298" i="12"/>
  <c r="Q298" i="12"/>
  <c r="U297" i="12"/>
  <c r="T297" i="12"/>
  <c r="S297" i="12"/>
  <c r="R297" i="12"/>
  <c r="Q297" i="12"/>
  <c r="U296" i="12"/>
  <c r="T296" i="12"/>
  <c r="S296" i="12"/>
  <c r="R296" i="12"/>
  <c r="Q296" i="12"/>
  <c r="U295" i="12"/>
  <c r="T295" i="12"/>
  <c r="S295" i="12"/>
  <c r="R295" i="12"/>
  <c r="Q295" i="12"/>
  <c r="U294" i="12"/>
  <c r="T294" i="12"/>
  <c r="S294" i="12"/>
  <c r="R294" i="12"/>
  <c r="Q294" i="12"/>
  <c r="U293" i="12"/>
  <c r="T293" i="12"/>
  <c r="S293" i="12"/>
  <c r="R293" i="12"/>
  <c r="Q293" i="12"/>
  <c r="U292" i="12"/>
  <c r="T292" i="12"/>
  <c r="S292" i="12"/>
  <c r="R292" i="12"/>
  <c r="Q292" i="12"/>
  <c r="U291" i="12"/>
  <c r="T291" i="12"/>
  <c r="S291" i="12"/>
  <c r="R291" i="12"/>
  <c r="Q291" i="12"/>
  <c r="U290" i="12"/>
  <c r="T290" i="12"/>
  <c r="S290" i="12"/>
  <c r="R290" i="12"/>
  <c r="Q290" i="12"/>
  <c r="U289" i="12"/>
  <c r="T289" i="12"/>
  <c r="S289" i="12"/>
  <c r="R289" i="12"/>
  <c r="Q289" i="12"/>
  <c r="U288" i="12"/>
  <c r="T288" i="12"/>
  <c r="S288" i="12"/>
  <c r="R288" i="12"/>
  <c r="Q288" i="12"/>
  <c r="U287" i="12"/>
  <c r="T287" i="12"/>
  <c r="S287" i="12"/>
  <c r="R287" i="12"/>
  <c r="Q287" i="12"/>
  <c r="U286" i="12"/>
  <c r="T286" i="12"/>
  <c r="S286" i="12"/>
  <c r="R286" i="12"/>
  <c r="Q286" i="12"/>
  <c r="U285" i="12"/>
  <c r="T285" i="12"/>
  <c r="S285" i="12"/>
  <c r="R285" i="12"/>
  <c r="Q285" i="12"/>
  <c r="U284" i="12"/>
  <c r="T284" i="12"/>
  <c r="S284" i="12"/>
  <c r="R284" i="12"/>
  <c r="Q284" i="12"/>
  <c r="U283" i="12"/>
  <c r="T283" i="12"/>
  <c r="S283" i="12"/>
  <c r="R283" i="12"/>
  <c r="Q283" i="12"/>
  <c r="U282" i="12"/>
  <c r="T282" i="12"/>
  <c r="S282" i="12"/>
  <c r="R282" i="12"/>
  <c r="Q282" i="12"/>
  <c r="U281" i="12"/>
  <c r="T281" i="12"/>
  <c r="S281" i="12"/>
  <c r="R281" i="12"/>
  <c r="Q281" i="12"/>
  <c r="U280" i="12"/>
  <c r="T280" i="12"/>
  <c r="S280" i="12"/>
  <c r="R280" i="12"/>
  <c r="Q280" i="12"/>
  <c r="U279" i="12"/>
  <c r="T279" i="12"/>
  <c r="S279" i="12"/>
  <c r="R279" i="12"/>
  <c r="Q279" i="12"/>
  <c r="U278" i="12"/>
  <c r="T278" i="12"/>
  <c r="S278" i="12"/>
  <c r="R278" i="12"/>
  <c r="Q278" i="12"/>
  <c r="U277" i="12"/>
  <c r="T277" i="12"/>
  <c r="S277" i="12"/>
  <c r="R277" i="12"/>
  <c r="Q277" i="12"/>
  <c r="U276" i="12"/>
  <c r="T276" i="12"/>
  <c r="S276" i="12"/>
  <c r="R276" i="12"/>
  <c r="Q276" i="12"/>
  <c r="U275" i="12"/>
  <c r="T275" i="12"/>
  <c r="S275" i="12"/>
  <c r="R275" i="12"/>
  <c r="Q275" i="12"/>
  <c r="U274" i="12"/>
  <c r="T274" i="12"/>
  <c r="S274" i="12"/>
  <c r="R274" i="12"/>
  <c r="Q274" i="12"/>
  <c r="U273" i="12"/>
  <c r="T273" i="12"/>
  <c r="S273" i="12"/>
  <c r="R273" i="12"/>
  <c r="Q273" i="12"/>
  <c r="U272" i="12"/>
  <c r="T272" i="12"/>
  <c r="S272" i="12"/>
  <c r="R272" i="12"/>
  <c r="Q272" i="12"/>
  <c r="U271" i="12"/>
  <c r="T271" i="12"/>
  <c r="S271" i="12"/>
  <c r="R271" i="12"/>
  <c r="Q271" i="12"/>
  <c r="U270" i="12"/>
  <c r="T270" i="12"/>
  <c r="S270" i="12"/>
  <c r="R270" i="12"/>
  <c r="Q270" i="12"/>
  <c r="U269" i="12"/>
  <c r="T269" i="12"/>
  <c r="S269" i="12"/>
  <c r="R269" i="12"/>
  <c r="Q269" i="12"/>
  <c r="U268" i="12"/>
  <c r="T268" i="12"/>
  <c r="S268" i="12"/>
  <c r="R268" i="12"/>
  <c r="Q268" i="12"/>
  <c r="U267" i="12"/>
  <c r="T267" i="12"/>
  <c r="S267" i="12"/>
  <c r="R267" i="12"/>
  <c r="Q267" i="12"/>
  <c r="U266" i="12"/>
  <c r="T266" i="12"/>
  <c r="S266" i="12"/>
  <c r="R266" i="12"/>
  <c r="Q266" i="12"/>
  <c r="U265" i="12"/>
  <c r="T265" i="12"/>
  <c r="S265" i="12"/>
  <c r="R265" i="12"/>
  <c r="Q265" i="12"/>
  <c r="U264" i="12"/>
  <c r="T264" i="12"/>
  <c r="S264" i="12"/>
  <c r="R264" i="12"/>
  <c r="Q264" i="12"/>
  <c r="U263" i="12"/>
  <c r="T263" i="12"/>
  <c r="S263" i="12"/>
  <c r="R263" i="12"/>
  <c r="Q263" i="12"/>
  <c r="U262" i="12"/>
  <c r="T262" i="12"/>
  <c r="S262" i="12"/>
  <c r="R262" i="12"/>
  <c r="Q262" i="12"/>
  <c r="U261" i="12"/>
  <c r="T261" i="12"/>
  <c r="S261" i="12"/>
  <c r="R261" i="12"/>
  <c r="Q261" i="12"/>
  <c r="U260" i="12"/>
  <c r="T260" i="12"/>
  <c r="S260" i="12"/>
  <c r="R260" i="12"/>
  <c r="Q260" i="12"/>
  <c r="U259" i="12"/>
  <c r="T259" i="12"/>
  <c r="S259" i="12"/>
  <c r="R259" i="12"/>
  <c r="Q259" i="12"/>
  <c r="U258" i="12"/>
  <c r="T258" i="12"/>
  <c r="S258" i="12"/>
  <c r="R258" i="12"/>
  <c r="Q258" i="12"/>
  <c r="U257" i="12"/>
  <c r="T257" i="12"/>
  <c r="S257" i="12"/>
  <c r="R257" i="12"/>
  <c r="Q257" i="12"/>
  <c r="U256" i="12"/>
  <c r="T256" i="12"/>
  <c r="S256" i="12"/>
  <c r="R256" i="12"/>
  <c r="Q256" i="12"/>
  <c r="U255" i="12"/>
  <c r="T255" i="12"/>
  <c r="S255" i="12"/>
  <c r="R255" i="12"/>
  <c r="Q255" i="12"/>
  <c r="U254" i="12"/>
  <c r="T254" i="12"/>
  <c r="S254" i="12"/>
  <c r="R254" i="12"/>
  <c r="Q254" i="12"/>
  <c r="U253" i="12"/>
  <c r="T253" i="12"/>
  <c r="S253" i="12"/>
  <c r="R253" i="12"/>
  <c r="Q253" i="12"/>
  <c r="U252" i="12"/>
  <c r="T252" i="12"/>
  <c r="S252" i="12"/>
  <c r="R252" i="12"/>
  <c r="Q252" i="12"/>
  <c r="U251" i="12"/>
  <c r="T251" i="12"/>
  <c r="S251" i="12"/>
  <c r="R251" i="12"/>
  <c r="Q251" i="12"/>
  <c r="U250" i="12"/>
  <c r="T250" i="12"/>
  <c r="S250" i="12"/>
  <c r="R250" i="12"/>
  <c r="Q250" i="12"/>
  <c r="U249" i="12"/>
  <c r="T249" i="12"/>
  <c r="S249" i="12"/>
  <c r="R249" i="12"/>
  <c r="Q249" i="12"/>
  <c r="U248" i="12"/>
  <c r="T248" i="12"/>
  <c r="S248" i="12"/>
  <c r="R248" i="12"/>
  <c r="Q248" i="12"/>
  <c r="U247" i="12"/>
  <c r="T247" i="12"/>
  <c r="S247" i="12"/>
  <c r="R247" i="12"/>
  <c r="Q247" i="12"/>
  <c r="U246" i="12"/>
  <c r="T246" i="12"/>
  <c r="S246" i="12"/>
  <c r="R246" i="12"/>
  <c r="Q246" i="12"/>
  <c r="U245" i="12"/>
  <c r="T245" i="12"/>
  <c r="S245" i="12"/>
  <c r="R245" i="12"/>
  <c r="Q245" i="12"/>
  <c r="U244" i="12"/>
  <c r="T244" i="12"/>
  <c r="S244" i="12"/>
  <c r="R244" i="12"/>
  <c r="Q244" i="12"/>
  <c r="U243" i="12"/>
  <c r="T243" i="12"/>
  <c r="S243" i="12"/>
  <c r="R243" i="12"/>
  <c r="Q243" i="12"/>
  <c r="U242" i="12"/>
  <c r="T242" i="12"/>
  <c r="S242" i="12"/>
  <c r="R242" i="12"/>
  <c r="Q242" i="12"/>
  <c r="U241" i="12"/>
  <c r="T241" i="12"/>
  <c r="S241" i="12"/>
  <c r="R241" i="12"/>
  <c r="Q241" i="12"/>
  <c r="U240" i="12"/>
  <c r="T240" i="12"/>
  <c r="S240" i="12"/>
  <c r="R240" i="12"/>
  <c r="Q240" i="12"/>
  <c r="U239" i="12"/>
  <c r="T239" i="12"/>
  <c r="S239" i="12"/>
  <c r="R239" i="12"/>
  <c r="Q239" i="12"/>
  <c r="U238" i="12"/>
  <c r="T238" i="12"/>
  <c r="S238" i="12"/>
  <c r="R238" i="12"/>
  <c r="Q238" i="12"/>
  <c r="U237" i="12"/>
  <c r="T237" i="12"/>
  <c r="S237" i="12"/>
  <c r="R237" i="12"/>
  <c r="Q237" i="12"/>
  <c r="U236" i="12"/>
  <c r="T236" i="12"/>
  <c r="S236" i="12"/>
  <c r="R236" i="12"/>
  <c r="Q236" i="12"/>
  <c r="U235" i="12"/>
  <c r="T235" i="12"/>
  <c r="S235" i="12"/>
  <c r="R235" i="12"/>
  <c r="Q235" i="12"/>
  <c r="U234" i="12"/>
  <c r="T234" i="12"/>
  <c r="S234" i="12"/>
  <c r="R234" i="12"/>
  <c r="Q234" i="12"/>
  <c r="U233" i="12"/>
  <c r="T233" i="12"/>
  <c r="S233" i="12"/>
  <c r="R233" i="12"/>
  <c r="Q233" i="12"/>
  <c r="U232" i="12"/>
  <c r="T232" i="12"/>
  <c r="S232" i="12"/>
  <c r="R232" i="12"/>
  <c r="Q232" i="12"/>
  <c r="U231" i="12"/>
  <c r="T231" i="12"/>
  <c r="S231" i="12"/>
  <c r="R231" i="12"/>
  <c r="Q231" i="12"/>
  <c r="U230" i="12"/>
  <c r="T230" i="12"/>
  <c r="S230" i="12"/>
  <c r="R230" i="12"/>
  <c r="Q230" i="12"/>
  <c r="U229" i="12"/>
  <c r="T229" i="12"/>
  <c r="S229" i="12"/>
  <c r="R229" i="12"/>
  <c r="Q229" i="12"/>
  <c r="U228" i="12"/>
  <c r="T228" i="12"/>
  <c r="S228" i="12"/>
  <c r="R228" i="12"/>
  <c r="Q228" i="12"/>
  <c r="U227" i="12"/>
  <c r="T227" i="12"/>
  <c r="S227" i="12"/>
  <c r="R227" i="12"/>
  <c r="Q227" i="12"/>
  <c r="U226" i="12"/>
  <c r="T226" i="12"/>
  <c r="S226" i="12"/>
  <c r="R226" i="12"/>
  <c r="Q226" i="12"/>
  <c r="U225" i="12"/>
  <c r="T225" i="12"/>
  <c r="S225" i="12"/>
  <c r="R225" i="12"/>
  <c r="Q225" i="12"/>
  <c r="U224" i="12"/>
  <c r="T224" i="12"/>
  <c r="S224" i="12"/>
  <c r="R224" i="12"/>
  <c r="Q224" i="12"/>
  <c r="U223" i="12"/>
  <c r="T223" i="12"/>
  <c r="S223" i="12"/>
  <c r="R223" i="12"/>
  <c r="Q223" i="12"/>
  <c r="U222" i="12"/>
  <c r="T222" i="12"/>
  <c r="S222" i="12"/>
  <c r="R222" i="12"/>
  <c r="Q222" i="12"/>
  <c r="U221" i="12"/>
  <c r="T221" i="12"/>
  <c r="S221" i="12"/>
  <c r="R221" i="12"/>
  <c r="Q221" i="12"/>
  <c r="U220" i="12"/>
  <c r="T220" i="12"/>
  <c r="S220" i="12"/>
  <c r="R220" i="12"/>
  <c r="Q220" i="12"/>
  <c r="U219" i="12"/>
  <c r="T219" i="12"/>
  <c r="S219" i="12"/>
  <c r="R219" i="12"/>
  <c r="Q219" i="12"/>
  <c r="U218" i="12"/>
  <c r="T218" i="12"/>
  <c r="S218" i="12"/>
  <c r="R218" i="12"/>
  <c r="Q218" i="12"/>
  <c r="U217" i="12"/>
  <c r="T217" i="12"/>
  <c r="S217" i="12"/>
  <c r="R217" i="12"/>
  <c r="Q217" i="12"/>
  <c r="U216" i="12"/>
  <c r="T216" i="12"/>
  <c r="S216" i="12"/>
  <c r="R216" i="12"/>
  <c r="Q216" i="12"/>
  <c r="U215" i="12"/>
  <c r="T215" i="12"/>
  <c r="S215" i="12"/>
  <c r="R215" i="12"/>
  <c r="Q215" i="12"/>
  <c r="U214" i="12"/>
  <c r="T214" i="12"/>
  <c r="S214" i="12"/>
  <c r="R214" i="12"/>
  <c r="Q214" i="12"/>
  <c r="U213" i="12"/>
  <c r="T213" i="12"/>
  <c r="S213" i="12"/>
  <c r="R213" i="12"/>
  <c r="Q213" i="12"/>
  <c r="U212" i="12"/>
  <c r="T212" i="12"/>
  <c r="S212" i="12"/>
  <c r="R212" i="12"/>
  <c r="Q212" i="12"/>
  <c r="U211" i="12"/>
  <c r="T211" i="12"/>
  <c r="S211" i="12"/>
  <c r="R211" i="12"/>
  <c r="Q211" i="12"/>
  <c r="U210" i="12"/>
  <c r="T210" i="12"/>
  <c r="S210" i="12"/>
  <c r="R210" i="12"/>
  <c r="Q210" i="12"/>
  <c r="U209" i="12"/>
  <c r="T209" i="12"/>
  <c r="S209" i="12"/>
  <c r="R209" i="12"/>
  <c r="Q209" i="12"/>
  <c r="U208" i="12"/>
  <c r="T208" i="12"/>
  <c r="S208" i="12"/>
  <c r="R208" i="12"/>
  <c r="Q208" i="12"/>
  <c r="U207" i="12"/>
  <c r="T207" i="12"/>
  <c r="S207" i="12"/>
  <c r="R207" i="12"/>
  <c r="Q207" i="12"/>
  <c r="U206" i="12"/>
  <c r="T206" i="12"/>
  <c r="S206" i="12"/>
  <c r="R206" i="12"/>
  <c r="Q206" i="12"/>
  <c r="U205" i="12"/>
  <c r="T205" i="12"/>
  <c r="S205" i="12"/>
  <c r="R205" i="12"/>
  <c r="Q205" i="12"/>
  <c r="U204" i="12"/>
  <c r="T204" i="12"/>
  <c r="S204" i="12"/>
  <c r="R204" i="12"/>
  <c r="Q204" i="12"/>
  <c r="U203" i="12"/>
  <c r="T203" i="12"/>
  <c r="S203" i="12"/>
  <c r="R203" i="12"/>
  <c r="Q203" i="12"/>
  <c r="U202" i="12"/>
  <c r="T202" i="12"/>
  <c r="S202" i="12"/>
  <c r="R202" i="12"/>
  <c r="Q202" i="12"/>
  <c r="U201" i="12"/>
  <c r="T201" i="12"/>
  <c r="S201" i="12"/>
  <c r="R201" i="12"/>
  <c r="Q201" i="12"/>
  <c r="U200" i="12"/>
  <c r="T200" i="12"/>
  <c r="S200" i="12"/>
  <c r="R200" i="12"/>
  <c r="Q200" i="12"/>
  <c r="U199" i="12"/>
  <c r="T199" i="12"/>
  <c r="S199" i="12"/>
  <c r="R199" i="12"/>
  <c r="Q199" i="12"/>
  <c r="U198" i="12"/>
  <c r="T198" i="12"/>
  <c r="S198" i="12"/>
  <c r="R198" i="12"/>
  <c r="Q198" i="12"/>
  <c r="U197" i="12"/>
  <c r="T197" i="12"/>
  <c r="S197" i="12"/>
  <c r="R197" i="12"/>
  <c r="Q197" i="12"/>
  <c r="U196" i="12"/>
  <c r="T196" i="12"/>
  <c r="S196" i="12"/>
  <c r="R196" i="12"/>
  <c r="Q196" i="12"/>
  <c r="U195" i="12"/>
  <c r="T195" i="12"/>
  <c r="S195" i="12"/>
  <c r="R195" i="12"/>
  <c r="Q195" i="12"/>
  <c r="U194" i="12"/>
  <c r="T194" i="12"/>
  <c r="S194" i="12"/>
  <c r="R194" i="12"/>
  <c r="Q194" i="12"/>
  <c r="U193" i="12"/>
  <c r="T193" i="12"/>
  <c r="S193" i="12"/>
  <c r="R193" i="12"/>
  <c r="Q193" i="12"/>
  <c r="U192" i="12"/>
  <c r="T192" i="12"/>
  <c r="S192" i="12"/>
  <c r="R192" i="12"/>
  <c r="Q192" i="12"/>
  <c r="U191" i="12"/>
  <c r="T191" i="12"/>
  <c r="S191" i="12"/>
  <c r="R191" i="12"/>
  <c r="Q191" i="12"/>
  <c r="U190" i="12"/>
  <c r="T190" i="12"/>
  <c r="S190" i="12"/>
  <c r="R190" i="12"/>
  <c r="Q190" i="12"/>
  <c r="U189" i="12"/>
  <c r="T189" i="12"/>
  <c r="S189" i="12"/>
  <c r="R189" i="12"/>
  <c r="Q189" i="12"/>
  <c r="U188" i="12"/>
  <c r="T188" i="12"/>
  <c r="S188" i="12"/>
  <c r="R188" i="12"/>
  <c r="Q188" i="12"/>
  <c r="U187" i="12"/>
  <c r="T187" i="12"/>
  <c r="S187" i="12"/>
  <c r="R187" i="12"/>
  <c r="Q187" i="12"/>
  <c r="U186" i="12"/>
  <c r="T186" i="12"/>
  <c r="S186" i="12"/>
  <c r="R186" i="12"/>
  <c r="Q186" i="12"/>
  <c r="U185" i="12"/>
  <c r="T185" i="12"/>
  <c r="S185" i="12"/>
  <c r="R185" i="12"/>
  <c r="Q185" i="12"/>
  <c r="U184" i="12"/>
  <c r="T184" i="12"/>
  <c r="S184" i="12"/>
  <c r="R184" i="12"/>
  <c r="Q184" i="12"/>
  <c r="U183" i="12"/>
  <c r="T183" i="12"/>
  <c r="S183" i="12"/>
  <c r="R183" i="12"/>
  <c r="Q183" i="12"/>
  <c r="U182" i="12"/>
  <c r="T182" i="12"/>
  <c r="S182" i="12"/>
  <c r="R182" i="12"/>
  <c r="Q182" i="12"/>
  <c r="U181" i="12"/>
  <c r="T181" i="12"/>
  <c r="S181" i="12"/>
  <c r="R181" i="12"/>
  <c r="Q181" i="12"/>
  <c r="U180" i="12"/>
  <c r="T180" i="12"/>
  <c r="S180" i="12"/>
  <c r="R180" i="12"/>
  <c r="Q180" i="12"/>
  <c r="U179" i="12"/>
  <c r="T179" i="12"/>
  <c r="S179" i="12"/>
  <c r="R179" i="12"/>
  <c r="Q179" i="12"/>
  <c r="U178" i="12"/>
  <c r="T178" i="12"/>
  <c r="S178" i="12"/>
  <c r="R178" i="12"/>
  <c r="Q178" i="12"/>
  <c r="U177" i="12"/>
  <c r="T177" i="12"/>
  <c r="S177" i="12"/>
  <c r="R177" i="12"/>
  <c r="Q177" i="12"/>
  <c r="U176" i="12"/>
  <c r="T176" i="12"/>
  <c r="S176" i="12"/>
  <c r="R176" i="12"/>
  <c r="Q176" i="12"/>
  <c r="U175" i="12"/>
  <c r="T175" i="12"/>
  <c r="S175" i="12"/>
  <c r="R175" i="12"/>
  <c r="Q175" i="12"/>
  <c r="U174" i="12"/>
  <c r="T174" i="12"/>
  <c r="S174" i="12"/>
  <c r="R174" i="12"/>
  <c r="Q174" i="12"/>
  <c r="U173" i="12"/>
  <c r="T173" i="12"/>
  <c r="S173" i="12"/>
  <c r="R173" i="12"/>
  <c r="Q173" i="12"/>
  <c r="U172" i="12"/>
  <c r="T172" i="12"/>
  <c r="S172" i="12"/>
  <c r="R172" i="12"/>
  <c r="Q172" i="12"/>
  <c r="U171" i="12"/>
  <c r="T171" i="12"/>
  <c r="S171" i="12"/>
  <c r="R171" i="12"/>
  <c r="Q171" i="12"/>
  <c r="U170" i="12"/>
  <c r="T170" i="12"/>
  <c r="S170" i="12"/>
  <c r="R170" i="12"/>
  <c r="Q170" i="12"/>
  <c r="U169" i="12"/>
  <c r="T169" i="12"/>
  <c r="S169" i="12"/>
  <c r="R169" i="12"/>
  <c r="Q169" i="12"/>
  <c r="U168" i="12"/>
  <c r="T168" i="12"/>
  <c r="S168" i="12"/>
  <c r="R168" i="12"/>
  <c r="Q168" i="12"/>
  <c r="U167" i="12"/>
  <c r="T167" i="12"/>
  <c r="S167" i="12"/>
  <c r="R167" i="12"/>
  <c r="Q167" i="12"/>
  <c r="S166" i="12"/>
  <c r="U166" i="12" s="1"/>
  <c r="R166" i="12"/>
  <c r="Q166" i="12"/>
  <c r="S165" i="12"/>
  <c r="U165" i="12" s="1"/>
  <c r="R165" i="12"/>
  <c r="Q165" i="12"/>
  <c r="S164" i="12"/>
  <c r="R164" i="12"/>
  <c r="Q164" i="12"/>
  <c r="S163" i="12"/>
  <c r="R163" i="12"/>
  <c r="Q163" i="12"/>
  <c r="S162" i="12"/>
  <c r="R162" i="12"/>
  <c r="Q162" i="12"/>
  <c r="S161" i="12"/>
  <c r="R161" i="12"/>
  <c r="Q161" i="12"/>
  <c r="U160" i="12"/>
  <c r="T160" i="12"/>
  <c r="S160" i="12"/>
  <c r="R160" i="12"/>
  <c r="Q160" i="12"/>
  <c r="U159" i="12"/>
  <c r="T159" i="12"/>
  <c r="S159" i="12"/>
  <c r="R159" i="12"/>
  <c r="Q159" i="12"/>
  <c r="U158" i="12"/>
  <c r="T158" i="12"/>
  <c r="S158" i="12"/>
  <c r="R158" i="12"/>
  <c r="Q158" i="12"/>
  <c r="S157" i="12"/>
  <c r="R157" i="12"/>
  <c r="Q157" i="12"/>
  <c r="S156" i="12"/>
  <c r="R156" i="12"/>
  <c r="Q156" i="12"/>
  <c r="S155" i="12"/>
  <c r="R155" i="12"/>
  <c r="Q155" i="12"/>
  <c r="S154" i="12"/>
  <c r="R154" i="12"/>
  <c r="Q154" i="12"/>
  <c r="S153" i="12"/>
  <c r="R153" i="12"/>
  <c r="Q153" i="12"/>
  <c r="U152" i="12"/>
  <c r="T152" i="12"/>
  <c r="S152" i="12"/>
  <c r="R152" i="12"/>
  <c r="Q152" i="12"/>
  <c r="U151" i="12"/>
  <c r="T151" i="12"/>
  <c r="S151" i="12"/>
  <c r="R151" i="12"/>
  <c r="Q151" i="12"/>
  <c r="S150" i="12"/>
  <c r="R150" i="12"/>
  <c r="Q150" i="12"/>
  <c r="U149" i="12"/>
  <c r="T149" i="12"/>
  <c r="S149" i="12"/>
  <c r="R149" i="12"/>
  <c r="Q149" i="12"/>
  <c r="S148" i="12"/>
  <c r="R148" i="12"/>
  <c r="Q148" i="12"/>
  <c r="U147" i="12"/>
  <c r="T147" i="12"/>
  <c r="S147" i="12"/>
  <c r="R147" i="12"/>
  <c r="Q147" i="12"/>
  <c r="U146" i="12"/>
  <c r="T146" i="12"/>
  <c r="S146" i="12"/>
  <c r="R146" i="12"/>
  <c r="Q146" i="12"/>
  <c r="S145" i="12"/>
  <c r="T145" i="12" s="1"/>
  <c r="R145" i="12"/>
  <c r="Q145" i="12"/>
  <c r="U144" i="12"/>
  <c r="T144" i="12"/>
  <c r="S144" i="12"/>
  <c r="R144" i="12"/>
  <c r="Q144" i="12"/>
  <c r="S143" i="12"/>
  <c r="T143" i="12" s="1"/>
  <c r="R143" i="12"/>
  <c r="Q143" i="12"/>
  <c r="S142" i="12"/>
  <c r="T142" i="12" s="1"/>
  <c r="R142" i="12"/>
  <c r="Q142" i="12"/>
  <c r="U141" i="12"/>
  <c r="T141" i="12"/>
  <c r="S141" i="12"/>
  <c r="R141" i="12"/>
  <c r="Q141" i="12"/>
  <c r="U140" i="12"/>
  <c r="T140" i="12"/>
  <c r="S140" i="12"/>
  <c r="R140" i="12"/>
  <c r="Q140" i="12"/>
  <c r="S139" i="12"/>
  <c r="T139" i="12" s="1"/>
  <c r="R139" i="12"/>
  <c r="Q139" i="12"/>
  <c r="S138" i="12"/>
  <c r="T138" i="12" s="1"/>
  <c r="R138" i="12"/>
  <c r="Q138" i="12"/>
  <c r="S137" i="12"/>
  <c r="T137" i="12" s="1"/>
  <c r="R137" i="12"/>
  <c r="Q137" i="12"/>
  <c r="S136" i="12"/>
  <c r="T136" i="12" s="1"/>
  <c r="R136" i="12"/>
  <c r="Q136" i="12"/>
  <c r="S135" i="12"/>
  <c r="T135" i="12" s="1"/>
  <c r="R135" i="12"/>
  <c r="Q135" i="12"/>
  <c r="U134" i="12"/>
  <c r="T134" i="12"/>
  <c r="S134" i="12"/>
  <c r="R134" i="12"/>
  <c r="Q134" i="12"/>
  <c r="U133" i="12"/>
  <c r="T133" i="12"/>
  <c r="S133" i="12"/>
  <c r="R133" i="12"/>
  <c r="Q133" i="12"/>
  <c r="S132" i="12"/>
  <c r="T132" i="12" s="1"/>
  <c r="R132" i="12"/>
  <c r="Q132" i="12"/>
  <c r="S131" i="12"/>
  <c r="T131" i="12" s="1"/>
  <c r="R131" i="12"/>
  <c r="Q131" i="12"/>
  <c r="S130" i="12"/>
  <c r="T130" i="12" s="1"/>
  <c r="R130" i="12"/>
  <c r="Q130" i="12"/>
  <c r="S129" i="12"/>
  <c r="T129" i="12" s="1"/>
  <c r="R129" i="12"/>
  <c r="Q129" i="12"/>
  <c r="U128" i="12"/>
  <c r="T128" i="12"/>
  <c r="S128" i="12"/>
  <c r="R128" i="12"/>
  <c r="Q128" i="12"/>
  <c r="U127" i="12"/>
  <c r="T127" i="12"/>
  <c r="S127" i="12"/>
  <c r="R127" i="12"/>
  <c r="Q127" i="12"/>
  <c r="S126" i="12"/>
  <c r="T126" i="12" s="1"/>
  <c r="R126" i="12"/>
  <c r="Q126" i="12"/>
  <c r="U125" i="12"/>
  <c r="T125" i="12"/>
  <c r="S125" i="12"/>
  <c r="R125" i="12"/>
  <c r="Q125" i="12"/>
  <c r="U124" i="12"/>
  <c r="T124" i="12"/>
  <c r="S124" i="12"/>
  <c r="R124" i="12"/>
  <c r="Q124" i="12"/>
  <c r="S123" i="12"/>
  <c r="T123" i="12" s="1"/>
  <c r="R123" i="12"/>
  <c r="Q123" i="12"/>
  <c r="U122" i="12"/>
  <c r="T122" i="12"/>
  <c r="S122" i="12"/>
  <c r="R122" i="12"/>
  <c r="Q122" i="12"/>
  <c r="U121" i="12"/>
  <c r="T121" i="12"/>
  <c r="S121" i="12"/>
  <c r="R121" i="12"/>
  <c r="Q121" i="12"/>
  <c r="S120" i="12"/>
  <c r="T120" i="12" s="1"/>
  <c r="R120" i="12"/>
  <c r="Q120" i="12"/>
  <c r="S119" i="12"/>
  <c r="T119" i="12" s="1"/>
  <c r="R119" i="12"/>
  <c r="Q119" i="12"/>
  <c r="S118" i="12"/>
  <c r="T118" i="12" s="1"/>
  <c r="R118" i="12"/>
  <c r="Q118" i="12"/>
  <c r="U117" i="12"/>
  <c r="T117" i="12"/>
  <c r="S117" i="12"/>
  <c r="R117" i="12"/>
  <c r="Q117" i="12"/>
  <c r="U116" i="12"/>
  <c r="T116" i="12"/>
  <c r="S116" i="12"/>
  <c r="R116" i="12"/>
  <c r="Q116" i="12"/>
  <c r="S115" i="12"/>
  <c r="T115" i="12" s="1"/>
  <c r="R115" i="12"/>
  <c r="Q115" i="12"/>
  <c r="S114" i="12"/>
  <c r="T114" i="12" s="1"/>
  <c r="R114" i="12"/>
  <c r="Q114" i="12"/>
  <c r="S113" i="12"/>
  <c r="T113" i="12" s="1"/>
  <c r="R113" i="12"/>
  <c r="Q113" i="12"/>
  <c r="U112" i="12"/>
  <c r="T112" i="12"/>
  <c r="S112" i="12"/>
  <c r="R112" i="12"/>
  <c r="Q112" i="12"/>
  <c r="S111" i="12"/>
  <c r="T111" i="12" s="1"/>
  <c r="R111" i="12"/>
  <c r="Q111" i="12"/>
  <c r="S110" i="12"/>
  <c r="T110" i="12" s="1"/>
  <c r="R110" i="12"/>
  <c r="Q110" i="12"/>
  <c r="S109" i="12"/>
  <c r="T109" i="12" s="1"/>
  <c r="R109" i="12"/>
  <c r="Q109" i="12"/>
  <c r="S108" i="12"/>
  <c r="T108" i="12" s="1"/>
  <c r="R108" i="12"/>
  <c r="Q108" i="12"/>
  <c r="S107" i="12"/>
  <c r="T107" i="12" s="1"/>
  <c r="R107" i="12"/>
  <c r="Q107" i="12"/>
  <c r="S106" i="12"/>
  <c r="T106" i="12" s="1"/>
  <c r="R106" i="12"/>
  <c r="Q106" i="12"/>
  <c r="U105" i="12"/>
  <c r="T105" i="12"/>
  <c r="S105" i="12"/>
  <c r="R105" i="12"/>
  <c r="Q105" i="12"/>
  <c r="S104" i="12"/>
  <c r="T104" i="12" s="1"/>
  <c r="R104" i="12"/>
  <c r="Q104" i="12"/>
  <c r="U103" i="12"/>
  <c r="T103" i="12"/>
  <c r="S103" i="12"/>
  <c r="R103" i="12"/>
  <c r="Q103" i="12"/>
  <c r="S102" i="12"/>
  <c r="T102" i="12" s="1"/>
  <c r="R102" i="12"/>
  <c r="Q102" i="12"/>
  <c r="S101" i="12"/>
  <c r="T101" i="12" s="1"/>
  <c r="R101" i="12"/>
  <c r="Q101" i="12"/>
  <c r="U100" i="12"/>
  <c r="T100" i="12"/>
  <c r="S100" i="12"/>
  <c r="R100" i="12"/>
  <c r="Q100" i="12"/>
  <c r="S99" i="12"/>
  <c r="T99" i="12" s="1"/>
  <c r="R99" i="12"/>
  <c r="Q99" i="12"/>
  <c r="S98" i="12"/>
  <c r="T98" i="12" s="1"/>
  <c r="R98" i="12"/>
  <c r="Q98" i="12"/>
  <c r="S97" i="12"/>
  <c r="T97" i="12" s="1"/>
  <c r="R97" i="12"/>
  <c r="Q97" i="12"/>
  <c r="S96" i="12"/>
  <c r="T96" i="12" s="1"/>
  <c r="R96" i="12"/>
  <c r="Q96" i="12"/>
  <c r="S95" i="12"/>
  <c r="T95" i="12" s="1"/>
  <c r="R95" i="12"/>
  <c r="Q95" i="12"/>
  <c r="S94" i="12"/>
  <c r="T94" i="12" s="1"/>
  <c r="R94" i="12"/>
  <c r="Q94" i="12"/>
  <c r="S93" i="12"/>
  <c r="T93" i="12" s="1"/>
  <c r="R93" i="12"/>
  <c r="Q93" i="12"/>
  <c r="S92" i="12"/>
  <c r="T92" i="12" s="1"/>
  <c r="R92" i="12"/>
  <c r="Q92" i="12"/>
  <c r="S91" i="12"/>
  <c r="T91" i="12" s="1"/>
  <c r="R91" i="12"/>
  <c r="Q91" i="12"/>
  <c r="U90" i="12"/>
  <c r="T90" i="12"/>
  <c r="S90" i="12"/>
  <c r="R90" i="12"/>
  <c r="Q90" i="12"/>
  <c r="S89" i="12"/>
  <c r="T89" i="12" s="1"/>
  <c r="R89" i="12"/>
  <c r="Q89" i="12"/>
  <c r="U88" i="12"/>
  <c r="T88" i="12"/>
  <c r="S88" i="12"/>
  <c r="R88" i="12"/>
  <c r="Q88" i="12"/>
  <c r="U87" i="12"/>
  <c r="T87" i="12"/>
  <c r="S87" i="12"/>
  <c r="R87" i="12"/>
  <c r="Q87" i="12"/>
  <c r="U86" i="12"/>
  <c r="T86" i="12"/>
  <c r="S86" i="12"/>
  <c r="R86" i="12"/>
  <c r="Q86" i="12"/>
  <c r="S85" i="12"/>
  <c r="T85" i="12" s="1"/>
  <c r="R85" i="12"/>
  <c r="Q85" i="12"/>
  <c r="S84" i="12"/>
  <c r="T84" i="12" s="1"/>
  <c r="R84" i="12"/>
  <c r="Q84" i="12"/>
  <c r="S83" i="12"/>
  <c r="T83" i="12" s="1"/>
  <c r="R83" i="12"/>
  <c r="Q83" i="12"/>
  <c r="S82" i="12"/>
  <c r="T82" i="12" s="1"/>
  <c r="R82" i="12"/>
  <c r="Q82" i="12"/>
  <c r="S81" i="12"/>
  <c r="T81" i="12" s="1"/>
  <c r="R81" i="12"/>
  <c r="Q81" i="12"/>
  <c r="U80" i="12"/>
  <c r="T80" i="12"/>
  <c r="S80" i="12"/>
  <c r="R80" i="12"/>
  <c r="Q80" i="12"/>
  <c r="U79" i="12"/>
  <c r="T79" i="12"/>
  <c r="S79" i="12"/>
  <c r="R79" i="12"/>
  <c r="Q79" i="12"/>
  <c r="U78" i="12"/>
  <c r="T78" i="12"/>
  <c r="S78" i="12"/>
  <c r="R78" i="12"/>
  <c r="Q78" i="12"/>
  <c r="S77" i="12"/>
  <c r="T77" i="12" s="1"/>
  <c r="R77" i="12"/>
  <c r="Q77" i="12"/>
  <c r="U76" i="12"/>
  <c r="T76" i="12"/>
  <c r="S76" i="12"/>
  <c r="R76" i="12"/>
  <c r="Q76" i="12"/>
  <c r="S75" i="12"/>
  <c r="T75" i="12" s="1"/>
  <c r="R75" i="12"/>
  <c r="Q75" i="12"/>
  <c r="U74" i="12"/>
  <c r="T74" i="12"/>
  <c r="S74" i="12"/>
  <c r="R74" i="12"/>
  <c r="Q74" i="12"/>
  <c r="S73" i="12"/>
  <c r="T73" i="12" s="1"/>
  <c r="R73" i="12"/>
  <c r="Q73" i="12"/>
  <c r="S72" i="12"/>
  <c r="T72" i="12" s="1"/>
  <c r="R72" i="12"/>
  <c r="Q72" i="12"/>
  <c r="S71" i="12"/>
  <c r="T71" i="12" s="1"/>
  <c r="R71" i="12"/>
  <c r="Q71" i="12"/>
  <c r="S70" i="12"/>
  <c r="T70" i="12" s="1"/>
  <c r="R70" i="12"/>
  <c r="Q70" i="12"/>
  <c r="S69" i="12"/>
  <c r="T69" i="12" s="1"/>
  <c r="R69" i="12"/>
  <c r="Q69" i="12"/>
  <c r="S68" i="12"/>
  <c r="U68" i="12" s="1"/>
  <c r="R68" i="12"/>
  <c r="Q68" i="12"/>
  <c r="S67" i="12"/>
  <c r="U67" i="12" s="1"/>
  <c r="R67" i="12"/>
  <c r="Q67" i="12"/>
  <c r="S66" i="12"/>
  <c r="U66" i="12" s="1"/>
  <c r="R66" i="12"/>
  <c r="Q66" i="12"/>
  <c r="U65" i="12"/>
  <c r="T65" i="12"/>
  <c r="S65" i="12"/>
  <c r="R65" i="12"/>
  <c r="Q65" i="12"/>
  <c r="S64" i="12"/>
  <c r="U64" i="12" s="1"/>
  <c r="R64" i="12"/>
  <c r="Q64" i="12"/>
  <c r="U63" i="12"/>
  <c r="T63" i="12"/>
  <c r="S63" i="12"/>
  <c r="R63" i="12"/>
  <c r="Q63" i="12"/>
  <c r="U62" i="12"/>
  <c r="T62" i="12"/>
  <c r="S62" i="12"/>
  <c r="R62" i="12"/>
  <c r="Q62" i="12"/>
  <c r="U61" i="12"/>
  <c r="T61" i="12"/>
  <c r="S61" i="12"/>
  <c r="R61" i="12"/>
  <c r="Q61" i="12"/>
  <c r="S60" i="12"/>
  <c r="U60" i="12" s="1"/>
  <c r="R60" i="12"/>
  <c r="Q60" i="12"/>
  <c r="S59" i="12"/>
  <c r="U59" i="12" s="1"/>
  <c r="R59" i="12"/>
  <c r="Q59" i="12"/>
  <c r="S58" i="12"/>
  <c r="U58" i="12" s="1"/>
  <c r="R58" i="12"/>
  <c r="Q58" i="12"/>
  <c r="U57" i="12"/>
  <c r="T57" i="12"/>
  <c r="S57" i="12"/>
  <c r="R57" i="12"/>
  <c r="Q57" i="12"/>
  <c r="U56" i="12"/>
  <c r="T56" i="12"/>
  <c r="S56" i="12"/>
  <c r="R56" i="12"/>
  <c r="Q56" i="12"/>
  <c r="U55" i="12"/>
  <c r="T55" i="12"/>
  <c r="S55" i="12"/>
  <c r="R55" i="12"/>
  <c r="Q55" i="12"/>
  <c r="S54" i="12"/>
  <c r="U54" i="12" s="1"/>
  <c r="R54" i="12"/>
  <c r="Q54" i="12"/>
  <c r="S53" i="12"/>
  <c r="U53" i="12" s="1"/>
  <c r="R53" i="12"/>
  <c r="Q53" i="12"/>
  <c r="S52" i="12"/>
  <c r="U52" i="12" s="1"/>
  <c r="R52" i="12"/>
  <c r="Q52" i="12"/>
  <c r="S51" i="12"/>
  <c r="U51" i="12" s="1"/>
  <c r="R51" i="12"/>
  <c r="Q51" i="12"/>
  <c r="U50" i="12"/>
  <c r="T50" i="12"/>
  <c r="S50" i="12"/>
  <c r="R50" i="12"/>
  <c r="Q50" i="12"/>
  <c r="S49" i="12"/>
  <c r="U49" i="12" s="1"/>
  <c r="R49" i="12"/>
  <c r="Q49" i="12"/>
  <c r="S48" i="12"/>
  <c r="U48" i="12" s="1"/>
  <c r="R48" i="12"/>
  <c r="Q48" i="12"/>
  <c r="S47" i="12"/>
  <c r="U47" i="12" s="1"/>
  <c r="R47" i="12"/>
  <c r="Q47" i="12"/>
  <c r="S46" i="12"/>
  <c r="U46" i="12" s="1"/>
  <c r="R46" i="12"/>
  <c r="Q46" i="12"/>
  <c r="S45" i="12"/>
  <c r="U45" i="12" s="1"/>
  <c r="R45" i="12"/>
  <c r="Q45" i="12"/>
  <c r="S44" i="12"/>
  <c r="U44" i="12" s="1"/>
  <c r="R44" i="12"/>
  <c r="Q44" i="12"/>
  <c r="S43" i="12"/>
  <c r="U43" i="12" s="1"/>
  <c r="R43" i="12"/>
  <c r="Q43" i="12"/>
  <c r="S42" i="12"/>
  <c r="U42" i="12" s="1"/>
  <c r="R42" i="12"/>
  <c r="Q42" i="12"/>
  <c r="S41" i="12"/>
  <c r="U41" i="12" s="1"/>
  <c r="R41" i="12"/>
  <c r="Q41" i="12"/>
  <c r="S40" i="12"/>
  <c r="U40" i="12" s="1"/>
  <c r="R40" i="12"/>
  <c r="Q40" i="12"/>
  <c r="S39" i="12"/>
  <c r="U39" i="12" s="1"/>
  <c r="R39" i="12"/>
  <c r="Q39" i="12"/>
  <c r="S38" i="12"/>
  <c r="U38" i="12" s="1"/>
  <c r="R38" i="12"/>
  <c r="Q38" i="12"/>
  <c r="S37" i="12"/>
  <c r="U37" i="12" s="1"/>
  <c r="R37" i="12"/>
  <c r="Q37" i="12"/>
  <c r="S36" i="12"/>
  <c r="U36" i="12" s="1"/>
  <c r="R36" i="12"/>
  <c r="Q36" i="12"/>
  <c r="U35" i="12"/>
  <c r="T35" i="12"/>
  <c r="S35" i="12"/>
  <c r="R35" i="12"/>
  <c r="Q35" i="12"/>
  <c r="U34" i="12"/>
  <c r="T34" i="12"/>
  <c r="S34" i="12"/>
  <c r="R34" i="12"/>
  <c r="Q34" i="12"/>
  <c r="U33" i="12"/>
  <c r="T33" i="12"/>
  <c r="S33" i="12"/>
  <c r="R33" i="12"/>
  <c r="Q33" i="12"/>
  <c r="U32" i="12"/>
  <c r="T32" i="12"/>
  <c r="S32" i="12"/>
  <c r="R32" i="12"/>
  <c r="Q32" i="12"/>
  <c r="S31" i="12"/>
  <c r="U31" i="12" s="1"/>
  <c r="R31" i="12"/>
  <c r="Q31" i="12"/>
  <c r="S30" i="12"/>
  <c r="U30" i="12" s="1"/>
  <c r="R30" i="12"/>
  <c r="Q30" i="12"/>
  <c r="U29" i="12"/>
  <c r="T29" i="12"/>
  <c r="S29" i="12"/>
  <c r="R29" i="12"/>
  <c r="Q29" i="12"/>
  <c r="U28" i="12"/>
  <c r="T28" i="12"/>
  <c r="S28" i="12"/>
  <c r="R28" i="12"/>
  <c r="Q28" i="12"/>
  <c r="U27" i="12"/>
  <c r="T27" i="12"/>
  <c r="S27" i="12"/>
  <c r="R27" i="12"/>
  <c r="Q27" i="12"/>
  <c r="S26" i="12"/>
  <c r="U26" i="12" s="1"/>
  <c r="R26" i="12"/>
  <c r="Q26" i="12"/>
  <c r="S25" i="12"/>
  <c r="U25" i="12" s="1"/>
  <c r="R25" i="12"/>
  <c r="Q25" i="12"/>
  <c r="U24" i="12"/>
  <c r="T24" i="12"/>
  <c r="S24" i="12"/>
  <c r="R24" i="12"/>
  <c r="Q24" i="12"/>
  <c r="U23" i="12"/>
  <c r="T23" i="12"/>
  <c r="S23" i="12"/>
  <c r="R23" i="12"/>
  <c r="Q23" i="12"/>
  <c r="U22" i="12"/>
  <c r="T22" i="12"/>
  <c r="S22" i="12"/>
  <c r="R22" i="12"/>
  <c r="Q22" i="12"/>
  <c r="S21" i="12"/>
  <c r="U21" i="12" s="1"/>
  <c r="R21" i="12"/>
  <c r="Q21" i="12"/>
  <c r="S20" i="12"/>
  <c r="U20" i="12" s="1"/>
  <c r="R20" i="12"/>
  <c r="Q20" i="12"/>
  <c r="S19" i="12"/>
  <c r="U19" i="12" s="1"/>
  <c r="R19" i="12"/>
  <c r="Q19" i="12"/>
  <c r="S18" i="12"/>
  <c r="U18" i="12" s="1"/>
  <c r="R18" i="12"/>
  <c r="Q18" i="12"/>
  <c r="U17" i="12"/>
  <c r="T17" i="12"/>
  <c r="S17" i="12"/>
  <c r="R17" i="12"/>
  <c r="Q17" i="12"/>
  <c r="U16" i="12"/>
  <c r="T16" i="12"/>
  <c r="S16" i="12"/>
  <c r="R16" i="12"/>
  <c r="Q16" i="12"/>
  <c r="U15" i="12"/>
  <c r="T15" i="12"/>
  <c r="S15" i="12"/>
  <c r="R15" i="12"/>
  <c r="Q15" i="12"/>
  <c r="S14" i="12"/>
  <c r="U14" i="12" s="1"/>
  <c r="R14" i="12"/>
  <c r="Q14" i="12"/>
  <c r="U13" i="12"/>
  <c r="T13" i="12"/>
  <c r="S13" i="12"/>
  <c r="R13" i="12"/>
  <c r="Q13" i="12"/>
  <c r="U12" i="12"/>
  <c r="T12" i="12"/>
  <c r="S12" i="12"/>
  <c r="R12" i="12"/>
  <c r="Q12" i="12"/>
  <c r="U11" i="12"/>
  <c r="T11" i="12"/>
  <c r="S11" i="12"/>
  <c r="R11" i="12"/>
  <c r="Q11" i="12"/>
  <c r="S10" i="12"/>
  <c r="U10" i="12" s="1"/>
  <c r="R10" i="12"/>
  <c r="Q10" i="12"/>
  <c r="S9" i="12"/>
  <c r="U9" i="12" s="1"/>
  <c r="R9" i="12"/>
  <c r="Q9" i="12"/>
  <c r="S8" i="12"/>
  <c r="U8" i="12" s="1"/>
  <c r="R8" i="12"/>
  <c r="Q8" i="12"/>
  <c r="S7" i="12"/>
  <c r="U7" i="12" s="1"/>
  <c r="R7" i="12"/>
  <c r="Q7" i="12"/>
  <c r="S6" i="12"/>
  <c r="U6" i="12" s="1"/>
  <c r="R6" i="12"/>
  <c r="Q6" i="12"/>
  <c r="U5" i="12"/>
  <c r="T5" i="12"/>
  <c r="S5" i="12"/>
  <c r="R5" i="12"/>
  <c r="Q5" i="12"/>
  <c r="U4" i="12"/>
  <c r="T4" i="12"/>
  <c r="S4" i="12"/>
  <c r="R4" i="12"/>
  <c r="Q4" i="12"/>
  <c r="A500" i="12"/>
  <c r="A499" i="12"/>
  <c r="A498" i="12"/>
  <c r="A497" i="12"/>
  <c r="A496" i="12"/>
  <c r="A495" i="12"/>
  <c r="A494" i="12"/>
  <c r="A493" i="12"/>
  <c r="A492" i="12"/>
  <c r="A491" i="12"/>
  <c r="A490" i="12"/>
  <c r="A489" i="12"/>
  <c r="A488" i="12"/>
  <c r="A487" i="12"/>
  <c r="A486" i="12"/>
  <c r="A485" i="12"/>
  <c r="A484" i="12"/>
  <c r="A483" i="12"/>
  <c r="A482" i="12"/>
  <c r="A481" i="12"/>
  <c r="A480" i="12"/>
  <c r="A479" i="12"/>
  <c r="A478" i="12"/>
  <c r="A477" i="12"/>
  <c r="A476" i="12"/>
  <c r="A475" i="12"/>
  <c r="A474" i="12"/>
  <c r="A473" i="12"/>
  <c r="A472" i="12"/>
  <c r="A471" i="12"/>
  <c r="A470" i="12"/>
  <c r="A469" i="12"/>
  <c r="A468" i="12"/>
  <c r="A467" i="12"/>
  <c r="A466" i="12"/>
  <c r="A465" i="12"/>
  <c r="A464" i="12"/>
  <c r="A463" i="12"/>
  <c r="A462" i="12"/>
  <c r="A461" i="12"/>
  <c r="A460" i="12"/>
  <c r="A459" i="12"/>
  <c r="A458" i="12"/>
  <c r="A457" i="12"/>
  <c r="A456" i="12"/>
  <c r="A455" i="12"/>
  <c r="A454" i="12"/>
  <c r="A453" i="12"/>
  <c r="A452" i="12"/>
  <c r="A451" i="12"/>
  <c r="A450" i="12"/>
  <c r="A449" i="12"/>
  <c r="A448" i="12"/>
  <c r="A447" i="12"/>
  <c r="A446" i="12"/>
  <c r="A445" i="12"/>
  <c r="A444" i="12"/>
  <c r="A443" i="12"/>
  <c r="A442" i="12"/>
  <c r="A441" i="12"/>
  <c r="A440" i="12"/>
  <c r="A439" i="12"/>
  <c r="A438" i="12"/>
  <c r="A437" i="12"/>
  <c r="A436" i="12"/>
  <c r="A435" i="12"/>
  <c r="A434" i="12"/>
  <c r="A433" i="12"/>
  <c r="A432" i="12"/>
  <c r="A431" i="12"/>
  <c r="A430" i="12"/>
  <c r="A429" i="12"/>
  <c r="A428" i="12"/>
  <c r="A427" i="12"/>
  <c r="A426" i="12"/>
  <c r="A425" i="12"/>
  <c r="A424" i="12"/>
  <c r="A423" i="12"/>
  <c r="A422" i="12"/>
  <c r="A421" i="12"/>
  <c r="A420" i="12"/>
  <c r="A419" i="12"/>
  <c r="A418" i="12"/>
  <c r="A417" i="12"/>
  <c r="A416" i="12"/>
  <c r="A415" i="12"/>
  <c r="A414" i="12"/>
  <c r="A413" i="12"/>
  <c r="A412" i="12"/>
  <c r="A411" i="12"/>
  <c r="A410" i="12"/>
  <c r="A409" i="12"/>
  <c r="A408" i="12"/>
  <c r="A407" i="12"/>
  <c r="A406" i="12"/>
  <c r="A405" i="12"/>
  <c r="A404" i="12"/>
  <c r="A403" i="12"/>
  <c r="A402" i="12"/>
  <c r="A401" i="12"/>
  <c r="A400" i="12"/>
  <c r="A399" i="12"/>
  <c r="A398" i="12"/>
  <c r="A397" i="12"/>
  <c r="A396" i="12"/>
  <c r="A395" i="12"/>
  <c r="A394" i="12"/>
  <c r="A393" i="12"/>
  <c r="A392" i="12"/>
  <c r="A391" i="12"/>
  <c r="A390" i="12"/>
  <c r="A389" i="12"/>
  <c r="A388" i="12"/>
  <c r="A387" i="12"/>
  <c r="A386" i="12"/>
  <c r="A385" i="12"/>
  <c r="A384" i="12"/>
  <c r="A383" i="12"/>
  <c r="A382" i="12"/>
  <c r="A381" i="12"/>
  <c r="A380" i="12"/>
  <c r="A379" i="12"/>
  <c r="A378" i="12"/>
  <c r="A377" i="12"/>
  <c r="A376" i="12"/>
  <c r="A375" i="12"/>
  <c r="A374" i="12"/>
  <c r="A373" i="12"/>
  <c r="A372" i="12"/>
  <c r="A371" i="12"/>
  <c r="A370" i="12"/>
  <c r="A369" i="12"/>
  <c r="A368" i="12"/>
  <c r="A367" i="12"/>
  <c r="A366" i="12"/>
  <c r="A365" i="12"/>
  <c r="A364" i="12"/>
  <c r="A363" i="12"/>
  <c r="A362" i="12"/>
  <c r="A361" i="12"/>
  <c r="A360" i="12"/>
  <c r="A359" i="12"/>
  <c r="A358" i="12"/>
  <c r="A357" i="12"/>
  <c r="A356" i="12"/>
  <c r="A355" i="12"/>
  <c r="A354" i="12"/>
  <c r="A353" i="12"/>
  <c r="A352" i="12"/>
  <c r="A351" i="12"/>
  <c r="A350" i="12"/>
  <c r="A349" i="12"/>
  <c r="A348" i="12"/>
  <c r="A347" i="12"/>
  <c r="A346" i="12"/>
  <c r="A345" i="12"/>
  <c r="A344" i="12"/>
  <c r="A343" i="12"/>
  <c r="A342" i="12"/>
  <c r="A341" i="12"/>
  <c r="A340" i="12"/>
  <c r="A339" i="12"/>
  <c r="A338" i="12"/>
  <c r="A337" i="12"/>
  <c r="A336" i="12"/>
  <c r="A335" i="12"/>
  <c r="A334" i="12"/>
  <c r="A333" i="12"/>
  <c r="A332" i="12"/>
  <c r="A331" i="12"/>
  <c r="A330" i="12"/>
  <c r="A329" i="12"/>
  <c r="A328" i="12"/>
  <c r="A327" i="12"/>
  <c r="A326" i="12"/>
  <c r="A325" i="12"/>
  <c r="A324" i="12"/>
  <c r="A323" i="12"/>
  <c r="A322" i="12"/>
  <c r="A321" i="12"/>
  <c r="A320" i="12"/>
  <c r="A319" i="12"/>
  <c r="A318" i="12"/>
  <c r="A317" i="12"/>
  <c r="A316" i="12"/>
  <c r="A315" i="12"/>
  <c r="A314" i="12"/>
  <c r="A313" i="12"/>
  <c r="A312" i="12"/>
  <c r="A311" i="12"/>
  <c r="A310" i="12"/>
  <c r="A309" i="12"/>
  <c r="A308" i="12"/>
  <c r="A307" i="12"/>
  <c r="A306" i="12"/>
  <c r="A305" i="12"/>
  <c r="A304" i="12"/>
  <c r="A303" i="12"/>
  <c r="A302" i="12"/>
  <c r="A301" i="12"/>
  <c r="A300" i="12"/>
  <c r="A299" i="12"/>
  <c r="A298" i="12"/>
  <c r="A297" i="12"/>
  <c r="A296" i="12"/>
  <c r="A295" i="12"/>
  <c r="A294" i="12"/>
  <c r="A293" i="12"/>
  <c r="A292" i="12"/>
  <c r="A291" i="12"/>
  <c r="A290" i="12"/>
  <c r="A289" i="12"/>
  <c r="A288" i="12"/>
  <c r="A287" i="12"/>
  <c r="A286" i="12"/>
  <c r="A285" i="12"/>
  <c r="A284" i="12"/>
  <c r="A283" i="12"/>
  <c r="A282" i="12"/>
  <c r="A281" i="12"/>
  <c r="A280" i="12"/>
  <c r="A279" i="12"/>
  <c r="A278" i="12"/>
  <c r="A277" i="12"/>
  <c r="A276" i="12"/>
  <c r="A275" i="12"/>
  <c r="A274" i="12"/>
  <c r="A273" i="12"/>
  <c r="A272" i="12"/>
  <c r="A271" i="12"/>
  <c r="A270" i="12"/>
  <c r="A269" i="12"/>
  <c r="A268" i="12"/>
  <c r="A267" i="12"/>
  <c r="A266" i="12"/>
  <c r="A265" i="12"/>
  <c r="A264" i="12"/>
  <c r="A263" i="12"/>
  <c r="A262" i="12"/>
  <c r="A261" i="12"/>
  <c r="A260" i="12"/>
  <c r="A259" i="12"/>
  <c r="A258" i="12"/>
  <c r="A257" i="12"/>
  <c r="A256" i="12"/>
  <c r="A255" i="12"/>
  <c r="A254" i="12"/>
  <c r="A253" i="12"/>
  <c r="A252" i="12"/>
  <c r="A251" i="12"/>
  <c r="A250" i="12"/>
  <c r="A249" i="12"/>
  <c r="A248" i="12"/>
  <c r="A247" i="12"/>
  <c r="A246" i="12"/>
  <c r="A245" i="12"/>
  <c r="A244" i="12"/>
  <c r="A243" i="12"/>
  <c r="A242" i="12"/>
  <c r="A241" i="12"/>
  <c r="A240" i="12"/>
  <c r="A239" i="12"/>
  <c r="A238" i="12"/>
  <c r="A237" i="12"/>
  <c r="A236" i="12"/>
  <c r="A235" i="12"/>
  <c r="A234" i="12"/>
  <c r="A233" i="12"/>
  <c r="A232" i="12"/>
  <c r="A231" i="12"/>
  <c r="A230" i="12"/>
  <c r="A229" i="12"/>
  <c r="A228" i="12"/>
  <c r="A227" i="12"/>
  <c r="A226" i="12"/>
  <c r="A225" i="12"/>
  <c r="A224" i="12"/>
  <c r="A223" i="12"/>
  <c r="A222" i="12"/>
  <c r="A221" i="12"/>
  <c r="A220" i="12"/>
  <c r="A219" i="12"/>
  <c r="A218" i="12"/>
  <c r="A217" i="12"/>
  <c r="A216" i="12"/>
  <c r="A215" i="12"/>
  <c r="A214" i="12"/>
  <c r="A213" i="12"/>
  <c r="A212" i="12"/>
  <c r="A211" i="12"/>
  <c r="A210" i="12"/>
  <c r="A209" i="12"/>
  <c r="A208" i="12"/>
  <c r="A207" i="12"/>
  <c r="A206" i="12"/>
  <c r="A205" i="12"/>
  <c r="A204" i="12"/>
  <c r="A203" i="12"/>
  <c r="A202" i="12"/>
  <c r="A201" i="12"/>
  <c r="A200" i="12"/>
  <c r="A199" i="12"/>
  <c r="A198" i="12"/>
  <c r="A197" i="12"/>
  <c r="A196" i="12"/>
  <c r="A195" i="12"/>
  <c r="A194" i="12"/>
  <c r="A193" i="12"/>
  <c r="A192" i="12"/>
  <c r="A191" i="12"/>
  <c r="A190" i="12"/>
  <c r="A189" i="12"/>
  <c r="A188" i="12"/>
  <c r="A187" i="12"/>
  <c r="A186" i="12"/>
  <c r="A185" i="12"/>
  <c r="A184" i="12"/>
  <c r="A183" i="12"/>
  <c r="A182" i="12"/>
  <c r="A181" i="12"/>
  <c r="A180" i="12"/>
  <c r="A179" i="12"/>
  <c r="A178" i="12"/>
  <c r="A177" i="12"/>
  <c r="A176" i="12"/>
  <c r="A175" i="12"/>
  <c r="A174" i="12"/>
  <c r="A173" i="12"/>
  <c r="A172" i="12"/>
  <c r="A171" i="12"/>
  <c r="A170" i="12"/>
  <c r="A169" i="12"/>
  <c r="A168" i="12"/>
  <c r="A167" i="12"/>
  <c r="A166" i="12"/>
  <c r="A165" i="12"/>
  <c r="A164" i="12"/>
  <c r="A163" i="12"/>
  <c r="A162" i="12"/>
  <c r="A161" i="12"/>
  <c r="A160" i="12"/>
  <c r="A159" i="12"/>
  <c r="A158" i="12"/>
  <c r="A157" i="12"/>
  <c r="A156" i="12"/>
  <c r="A155" i="12"/>
  <c r="A154" i="12"/>
  <c r="A153" i="12"/>
  <c r="A152" i="12"/>
  <c r="A151" i="12"/>
  <c r="A150" i="12"/>
  <c r="A149" i="12"/>
  <c r="A148" i="12"/>
  <c r="A147" i="12"/>
  <c r="A146" i="12"/>
  <c r="A145" i="12"/>
  <c r="A144" i="12"/>
  <c r="A143" i="12"/>
  <c r="A142" i="12"/>
  <c r="A141" i="12"/>
  <c r="A140" i="12"/>
  <c r="A139" i="12"/>
  <c r="A138" i="12"/>
  <c r="A137" i="12"/>
  <c r="A136" i="12"/>
  <c r="A135" i="12"/>
  <c r="A134" i="12"/>
  <c r="A133" i="12"/>
  <c r="A132" i="12"/>
  <c r="A131" i="12"/>
  <c r="A130" i="12"/>
  <c r="A129" i="12"/>
  <c r="A128" i="12"/>
  <c r="A127" i="12"/>
  <c r="A126" i="12"/>
  <c r="A125" i="12"/>
  <c r="A124" i="12"/>
  <c r="A123" i="12"/>
  <c r="A122" i="12"/>
  <c r="A121" i="12"/>
  <c r="A120" i="12"/>
  <c r="A119" i="12"/>
  <c r="A118" i="12"/>
  <c r="A117" i="12"/>
  <c r="A116" i="12"/>
  <c r="A115" i="12"/>
  <c r="A114" i="12"/>
  <c r="A113" i="12"/>
  <c r="A112" i="12"/>
  <c r="A111" i="12"/>
  <c r="A110" i="12"/>
  <c r="A109" i="12"/>
  <c r="A108" i="12"/>
  <c r="A107" i="12"/>
  <c r="A106" i="12"/>
  <c r="A105" i="12"/>
  <c r="A104" i="12"/>
  <c r="A103" i="12"/>
  <c r="A102" i="12"/>
  <c r="A101" i="12"/>
  <c r="A100" i="12"/>
  <c r="A99" i="12"/>
  <c r="A98" i="12"/>
  <c r="A97" i="12"/>
  <c r="A96" i="12"/>
  <c r="A95" i="12"/>
  <c r="A94" i="12"/>
  <c r="A93" i="12"/>
  <c r="A92" i="12"/>
  <c r="A91" i="12"/>
  <c r="A90" i="12"/>
  <c r="A89" i="12"/>
  <c r="A88" i="12"/>
  <c r="A87" i="12"/>
  <c r="A86" i="12"/>
  <c r="A85" i="12"/>
  <c r="A84" i="12"/>
  <c r="A83" i="12"/>
  <c r="A82" i="12"/>
  <c r="A81" i="12"/>
  <c r="A80" i="12"/>
  <c r="A79" i="12"/>
  <c r="A78" i="12"/>
  <c r="A77" i="12"/>
  <c r="A76" i="12"/>
  <c r="A75" i="12"/>
  <c r="A74" i="12"/>
  <c r="A73" i="12"/>
  <c r="A72" i="12"/>
  <c r="A71" i="12"/>
  <c r="A70" i="12"/>
  <c r="A69" i="12"/>
  <c r="A68" i="12"/>
  <c r="A67" i="12"/>
  <c r="A66" i="12"/>
  <c r="A65" i="12"/>
  <c r="A64" i="12"/>
  <c r="A63" i="12"/>
  <c r="A62" i="12"/>
  <c r="A61" i="12"/>
  <c r="A60" i="12"/>
  <c r="A59" i="12"/>
  <c r="A58" i="12"/>
  <c r="A57" i="12"/>
  <c r="A56" i="12"/>
  <c r="A55" i="12"/>
  <c r="A54" i="12"/>
  <c r="A53" i="12"/>
  <c r="A52" i="12"/>
  <c r="A51" i="12"/>
  <c r="A50" i="12"/>
  <c r="A49" i="12"/>
  <c r="A48" i="12"/>
  <c r="A47" i="12"/>
  <c r="A46" i="12"/>
  <c r="A45" i="12"/>
  <c r="A44" i="12"/>
  <c r="A43" i="12"/>
  <c r="A42" i="12"/>
  <c r="A41" i="12"/>
  <c r="A40" i="12"/>
  <c r="A39" i="12"/>
  <c r="A38" i="12"/>
  <c r="A37" i="12"/>
  <c r="A36" i="12"/>
  <c r="A35" i="12"/>
  <c r="A34" i="12"/>
  <c r="A33" i="12"/>
  <c r="A32" i="12"/>
  <c r="A31" i="12"/>
  <c r="A30" i="12"/>
  <c r="A29" i="12"/>
  <c r="A28" i="12"/>
  <c r="A27" i="12"/>
  <c r="A26" i="12"/>
  <c r="A25" i="12"/>
  <c r="A24" i="12"/>
  <c r="A23" i="12"/>
  <c r="A22" i="12"/>
  <c r="A21" i="12"/>
  <c r="A20" i="12"/>
  <c r="A19" i="12"/>
  <c r="A18" i="12"/>
  <c r="A17" i="12"/>
  <c r="A16" i="12"/>
  <c r="A15" i="12"/>
  <c r="A14" i="12"/>
  <c r="A13" i="12"/>
  <c r="A12" i="12"/>
  <c r="A11" i="12"/>
  <c r="A10" i="12"/>
  <c r="F10" i="12" s="1"/>
  <c r="A9" i="12"/>
  <c r="A8" i="12"/>
  <c r="F8" i="12" s="1"/>
  <c r="A7" i="12"/>
  <c r="A5" i="12"/>
  <c r="A4" i="12"/>
  <c r="A3" i="12"/>
  <c r="U500" i="11"/>
  <c r="T500" i="11"/>
  <c r="S500" i="11"/>
  <c r="R500" i="11"/>
  <c r="Q500" i="11"/>
  <c r="U499" i="11"/>
  <c r="T499" i="11"/>
  <c r="S499" i="11"/>
  <c r="R499" i="11"/>
  <c r="Q499" i="11"/>
  <c r="U498" i="11"/>
  <c r="T498" i="11"/>
  <c r="S498" i="11"/>
  <c r="R498" i="11"/>
  <c r="Q498" i="11"/>
  <c r="U497" i="11"/>
  <c r="T497" i="11"/>
  <c r="S497" i="11"/>
  <c r="R497" i="11"/>
  <c r="Q497" i="11"/>
  <c r="U496" i="11"/>
  <c r="T496" i="11"/>
  <c r="S496" i="11"/>
  <c r="R496" i="11"/>
  <c r="Q496" i="11"/>
  <c r="U495" i="11"/>
  <c r="T495" i="11"/>
  <c r="S495" i="11"/>
  <c r="R495" i="11"/>
  <c r="Q495" i="11"/>
  <c r="U494" i="11"/>
  <c r="T494" i="11"/>
  <c r="S494" i="11"/>
  <c r="R494" i="11"/>
  <c r="Q494" i="11"/>
  <c r="U493" i="11"/>
  <c r="T493" i="11"/>
  <c r="S493" i="11"/>
  <c r="R493" i="11"/>
  <c r="Q493" i="11"/>
  <c r="U492" i="11"/>
  <c r="T492" i="11"/>
  <c r="S492" i="11"/>
  <c r="R492" i="11"/>
  <c r="Q492" i="11"/>
  <c r="U491" i="11"/>
  <c r="T491" i="11"/>
  <c r="S491" i="11"/>
  <c r="R491" i="11"/>
  <c r="Q491" i="11"/>
  <c r="U490" i="11"/>
  <c r="T490" i="11"/>
  <c r="S490" i="11"/>
  <c r="R490" i="11"/>
  <c r="Q490" i="11"/>
  <c r="U489" i="11"/>
  <c r="T489" i="11"/>
  <c r="S489" i="11"/>
  <c r="R489" i="11"/>
  <c r="Q489" i="11"/>
  <c r="U488" i="11"/>
  <c r="T488" i="11"/>
  <c r="S488" i="11"/>
  <c r="R488" i="11"/>
  <c r="Q488" i="11"/>
  <c r="U487" i="11"/>
  <c r="T487" i="11"/>
  <c r="S487" i="11"/>
  <c r="R487" i="11"/>
  <c r="Q487" i="11"/>
  <c r="U486" i="11"/>
  <c r="T486" i="11"/>
  <c r="S486" i="11"/>
  <c r="R486" i="11"/>
  <c r="Q486" i="11"/>
  <c r="U485" i="11"/>
  <c r="T485" i="11"/>
  <c r="S485" i="11"/>
  <c r="R485" i="11"/>
  <c r="Q485" i="11"/>
  <c r="U484" i="11"/>
  <c r="T484" i="11"/>
  <c r="S484" i="11"/>
  <c r="R484" i="11"/>
  <c r="Q484" i="11"/>
  <c r="U483" i="11"/>
  <c r="T483" i="11"/>
  <c r="S483" i="11"/>
  <c r="R483" i="11"/>
  <c r="Q483" i="11"/>
  <c r="U482" i="11"/>
  <c r="T482" i="11"/>
  <c r="S482" i="11"/>
  <c r="R482" i="11"/>
  <c r="Q482" i="11"/>
  <c r="U481" i="11"/>
  <c r="T481" i="11"/>
  <c r="S481" i="11"/>
  <c r="R481" i="11"/>
  <c r="Q481" i="11"/>
  <c r="U480" i="11"/>
  <c r="T480" i="11"/>
  <c r="S480" i="11"/>
  <c r="R480" i="11"/>
  <c r="Q480" i="11"/>
  <c r="U479" i="11"/>
  <c r="T479" i="11"/>
  <c r="S479" i="11"/>
  <c r="R479" i="11"/>
  <c r="Q479" i="11"/>
  <c r="U478" i="11"/>
  <c r="T478" i="11"/>
  <c r="S478" i="11"/>
  <c r="R478" i="11"/>
  <c r="Q478" i="11"/>
  <c r="U477" i="11"/>
  <c r="T477" i="11"/>
  <c r="S477" i="11"/>
  <c r="R477" i="11"/>
  <c r="Q477" i="11"/>
  <c r="U476" i="11"/>
  <c r="T476" i="11"/>
  <c r="S476" i="11"/>
  <c r="R476" i="11"/>
  <c r="Q476" i="11"/>
  <c r="U475" i="11"/>
  <c r="T475" i="11"/>
  <c r="S475" i="11"/>
  <c r="R475" i="11"/>
  <c r="Q475" i="11"/>
  <c r="U474" i="11"/>
  <c r="T474" i="11"/>
  <c r="S474" i="11"/>
  <c r="R474" i="11"/>
  <c r="Q474" i="11"/>
  <c r="U473" i="11"/>
  <c r="T473" i="11"/>
  <c r="S473" i="11"/>
  <c r="R473" i="11"/>
  <c r="Q473" i="11"/>
  <c r="U472" i="11"/>
  <c r="T472" i="11"/>
  <c r="S472" i="11"/>
  <c r="R472" i="11"/>
  <c r="Q472" i="11"/>
  <c r="U471" i="11"/>
  <c r="T471" i="11"/>
  <c r="S471" i="11"/>
  <c r="R471" i="11"/>
  <c r="Q471" i="11"/>
  <c r="U470" i="11"/>
  <c r="T470" i="11"/>
  <c r="S470" i="11"/>
  <c r="R470" i="11"/>
  <c r="Q470" i="11"/>
  <c r="U469" i="11"/>
  <c r="T469" i="11"/>
  <c r="S469" i="11"/>
  <c r="R469" i="11"/>
  <c r="Q469" i="11"/>
  <c r="U468" i="11"/>
  <c r="T468" i="11"/>
  <c r="S468" i="11"/>
  <c r="R468" i="11"/>
  <c r="Q468" i="11"/>
  <c r="U467" i="11"/>
  <c r="T467" i="11"/>
  <c r="S467" i="11"/>
  <c r="R467" i="11"/>
  <c r="Q467" i="11"/>
  <c r="U466" i="11"/>
  <c r="T466" i="11"/>
  <c r="S466" i="11"/>
  <c r="R466" i="11"/>
  <c r="Q466" i="11"/>
  <c r="U465" i="11"/>
  <c r="T465" i="11"/>
  <c r="S465" i="11"/>
  <c r="R465" i="11"/>
  <c r="Q465" i="11"/>
  <c r="U464" i="11"/>
  <c r="T464" i="11"/>
  <c r="S464" i="11"/>
  <c r="R464" i="11"/>
  <c r="Q464" i="11"/>
  <c r="U463" i="11"/>
  <c r="T463" i="11"/>
  <c r="S463" i="11"/>
  <c r="R463" i="11"/>
  <c r="Q463" i="11"/>
  <c r="U462" i="11"/>
  <c r="T462" i="11"/>
  <c r="S462" i="11"/>
  <c r="R462" i="11"/>
  <c r="Q462" i="11"/>
  <c r="U461" i="11"/>
  <c r="T461" i="11"/>
  <c r="S461" i="11"/>
  <c r="R461" i="11"/>
  <c r="Q461" i="11"/>
  <c r="U460" i="11"/>
  <c r="T460" i="11"/>
  <c r="S460" i="11"/>
  <c r="R460" i="11"/>
  <c r="Q460" i="11"/>
  <c r="U459" i="11"/>
  <c r="T459" i="11"/>
  <c r="S459" i="11"/>
  <c r="R459" i="11"/>
  <c r="Q459" i="11"/>
  <c r="U458" i="11"/>
  <c r="T458" i="11"/>
  <c r="S458" i="11"/>
  <c r="R458" i="11"/>
  <c r="Q458" i="11"/>
  <c r="U457" i="11"/>
  <c r="T457" i="11"/>
  <c r="S457" i="11"/>
  <c r="R457" i="11"/>
  <c r="Q457" i="11"/>
  <c r="U456" i="11"/>
  <c r="T456" i="11"/>
  <c r="S456" i="11"/>
  <c r="R456" i="11"/>
  <c r="Q456" i="11"/>
  <c r="U455" i="11"/>
  <c r="T455" i="11"/>
  <c r="S455" i="11"/>
  <c r="R455" i="11"/>
  <c r="Q455" i="11"/>
  <c r="U454" i="11"/>
  <c r="T454" i="11"/>
  <c r="S454" i="11"/>
  <c r="R454" i="11"/>
  <c r="Q454" i="11"/>
  <c r="U453" i="11"/>
  <c r="T453" i="11"/>
  <c r="S453" i="11"/>
  <c r="R453" i="11"/>
  <c r="Q453" i="11"/>
  <c r="U452" i="11"/>
  <c r="T452" i="11"/>
  <c r="S452" i="11"/>
  <c r="R452" i="11"/>
  <c r="Q452" i="11"/>
  <c r="U451" i="11"/>
  <c r="T451" i="11"/>
  <c r="S451" i="11"/>
  <c r="R451" i="11"/>
  <c r="Q451" i="11"/>
  <c r="U450" i="11"/>
  <c r="T450" i="11"/>
  <c r="S450" i="11"/>
  <c r="R450" i="11"/>
  <c r="Q450" i="11"/>
  <c r="U449" i="11"/>
  <c r="T449" i="11"/>
  <c r="S449" i="11"/>
  <c r="R449" i="11"/>
  <c r="Q449" i="11"/>
  <c r="U448" i="11"/>
  <c r="T448" i="11"/>
  <c r="S448" i="11"/>
  <c r="R448" i="11"/>
  <c r="Q448" i="11"/>
  <c r="U447" i="11"/>
  <c r="T447" i="11"/>
  <c r="S447" i="11"/>
  <c r="R447" i="11"/>
  <c r="Q447" i="11"/>
  <c r="U446" i="11"/>
  <c r="T446" i="11"/>
  <c r="S446" i="11"/>
  <c r="R446" i="11"/>
  <c r="Q446" i="11"/>
  <c r="U445" i="11"/>
  <c r="T445" i="11"/>
  <c r="S445" i="11"/>
  <c r="R445" i="11"/>
  <c r="Q445" i="11"/>
  <c r="U444" i="11"/>
  <c r="T444" i="11"/>
  <c r="S444" i="11"/>
  <c r="R444" i="11"/>
  <c r="Q444" i="11"/>
  <c r="U443" i="11"/>
  <c r="T443" i="11"/>
  <c r="S443" i="11"/>
  <c r="R443" i="11"/>
  <c r="Q443" i="11"/>
  <c r="U442" i="11"/>
  <c r="T442" i="11"/>
  <c r="S442" i="11"/>
  <c r="R442" i="11"/>
  <c r="Q442" i="11"/>
  <c r="U441" i="11"/>
  <c r="T441" i="11"/>
  <c r="S441" i="11"/>
  <c r="R441" i="11"/>
  <c r="Q441" i="11"/>
  <c r="U440" i="11"/>
  <c r="T440" i="11"/>
  <c r="S440" i="11"/>
  <c r="R440" i="11"/>
  <c r="Q440" i="11"/>
  <c r="U439" i="11"/>
  <c r="T439" i="11"/>
  <c r="S439" i="11"/>
  <c r="R439" i="11"/>
  <c r="Q439" i="11"/>
  <c r="U438" i="11"/>
  <c r="T438" i="11"/>
  <c r="S438" i="11"/>
  <c r="R438" i="11"/>
  <c r="Q438" i="11"/>
  <c r="U437" i="11"/>
  <c r="T437" i="11"/>
  <c r="S437" i="11"/>
  <c r="R437" i="11"/>
  <c r="Q437" i="11"/>
  <c r="U436" i="11"/>
  <c r="T436" i="11"/>
  <c r="S436" i="11"/>
  <c r="R436" i="11"/>
  <c r="Q436" i="11"/>
  <c r="U435" i="11"/>
  <c r="T435" i="11"/>
  <c r="S435" i="11"/>
  <c r="R435" i="11"/>
  <c r="Q435" i="11"/>
  <c r="U434" i="11"/>
  <c r="T434" i="11"/>
  <c r="S434" i="11"/>
  <c r="R434" i="11"/>
  <c r="Q434" i="11"/>
  <c r="U433" i="11"/>
  <c r="T433" i="11"/>
  <c r="S433" i="11"/>
  <c r="R433" i="11"/>
  <c r="Q433" i="11"/>
  <c r="U432" i="11"/>
  <c r="T432" i="11"/>
  <c r="S432" i="11"/>
  <c r="R432" i="11"/>
  <c r="Q432" i="11"/>
  <c r="U431" i="11"/>
  <c r="T431" i="11"/>
  <c r="S431" i="11"/>
  <c r="R431" i="11"/>
  <c r="Q431" i="11"/>
  <c r="U430" i="11"/>
  <c r="T430" i="11"/>
  <c r="S430" i="11"/>
  <c r="R430" i="11"/>
  <c r="Q430" i="11"/>
  <c r="U429" i="11"/>
  <c r="T429" i="11"/>
  <c r="S429" i="11"/>
  <c r="R429" i="11"/>
  <c r="Q429" i="11"/>
  <c r="U428" i="11"/>
  <c r="T428" i="11"/>
  <c r="S428" i="11"/>
  <c r="R428" i="11"/>
  <c r="Q428" i="11"/>
  <c r="U427" i="11"/>
  <c r="T427" i="11"/>
  <c r="S427" i="11"/>
  <c r="R427" i="11"/>
  <c r="Q427" i="11"/>
  <c r="U426" i="11"/>
  <c r="T426" i="11"/>
  <c r="S426" i="11"/>
  <c r="R426" i="11"/>
  <c r="Q426" i="11"/>
  <c r="U425" i="11"/>
  <c r="T425" i="11"/>
  <c r="S425" i="11"/>
  <c r="R425" i="11"/>
  <c r="Q425" i="11"/>
  <c r="U424" i="11"/>
  <c r="T424" i="11"/>
  <c r="S424" i="11"/>
  <c r="R424" i="11"/>
  <c r="Q424" i="11"/>
  <c r="U423" i="11"/>
  <c r="T423" i="11"/>
  <c r="S423" i="11"/>
  <c r="R423" i="11"/>
  <c r="Q423" i="11"/>
  <c r="U422" i="11"/>
  <c r="T422" i="11"/>
  <c r="S422" i="11"/>
  <c r="R422" i="11"/>
  <c r="Q422" i="11"/>
  <c r="U421" i="11"/>
  <c r="T421" i="11"/>
  <c r="S421" i="11"/>
  <c r="R421" i="11"/>
  <c r="Q421" i="11"/>
  <c r="U420" i="11"/>
  <c r="T420" i="11"/>
  <c r="S420" i="11"/>
  <c r="R420" i="11"/>
  <c r="Q420" i="11"/>
  <c r="U419" i="11"/>
  <c r="T419" i="11"/>
  <c r="S419" i="11"/>
  <c r="R419" i="11"/>
  <c r="Q419" i="11"/>
  <c r="U418" i="11"/>
  <c r="T418" i="11"/>
  <c r="S418" i="11"/>
  <c r="R418" i="11"/>
  <c r="Q418" i="11"/>
  <c r="U417" i="11"/>
  <c r="T417" i="11"/>
  <c r="S417" i="11"/>
  <c r="R417" i="11"/>
  <c r="Q417" i="11"/>
  <c r="U416" i="11"/>
  <c r="T416" i="11"/>
  <c r="S416" i="11"/>
  <c r="R416" i="11"/>
  <c r="Q416" i="11"/>
  <c r="U415" i="11"/>
  <c r="T415" i="11"/>
  <c r="S415" i="11"/>
  <c r="R415" i="11"/>
  <c r="Q415" i="11"/>
  <c r="U414" i="11"/>
  <c r="T414" i="11"/>
  <c r="S414" i="11"/>
  <c r="R414" i="11"/>
  <c r="Q414" i="11"/>
  <c r="U413" i="11"/>
  <c r="T413" i="11"/>
  <c r="S413" i="11"/>
  <c r="R413" i="11"/>
  <c r="Q413" i="11"/>
  <c r="U412" i="11"/>
  <c r="T412" i="11"/>
  <c r="S412" i="11"/>
  <c r="R412" i="11"/>
  <c r="Q412" i="11"/>
  <c r="U411" i="11"/>
  <c r="T411" i="11"/>
  <c r="S411" i="11"/>
  <c r="R411" i="11"/>
  <c r="Q411" i="11"/>
  <c r="U410" i="11"/>
  <c r="T410" i="11"/>
  <c r="S410" i="11"/>
  <c r="R410" i="11"/>
  <c r="Q410" i="11"/>
  <c r="U409" i="11"/>
  <c r="T409" i="11"/>
  <c r="S409" i="11"/>
  <c r="R409" i="11"/>
  <c r="Q409" i="11"/>
  <c r="U408" i="11"/>
  <c r="T408" i="11"/>
  <c r="S408" i="11"/>
  <c r="R408" i="11"/>
  <c r="Q408" i="11"/>
  <c r="U407" i="11"/>
  <c r="T407" i="11"/>
  <c r="S407" i="11"/>
  <c r="R407" i="11"/>
  <c r="Q407" i="11"/>
  <c r="U406" i="11"/>
  <c r="T406" i="11"/>
  <c r="S406" i="11"/>
  <c r="R406" i="11"/>
  <c r="Q406" i="11"/>
  <c r="U405" i="11"/>
  <c r="T405" i="11"/>
  <c r="S405" i="11"/>
  <c r="R405" i="11"/>
  <c r="Q405" i="11"/>
  <c r="U404" i="11"/>
  <c r="T404" i="11"/>
  <c r="S404" i="11"/>
  <c r="R404" i="11"/>
  <c r="Q404" i="11"/>
  <c r="U403" i="11"/>
  <c r="T403" i="11"/>
  <c r="S403" i="11"/>
  <c r="R403" i="11"/>
  <c r="Q403" i="11"/>
  <c r="U402" i="11"/>
  <c r="T402" i="11"/>
  <c r="S402" i="11"/>
  <c r="R402" i="11"/>
  <c r="Q402" i="11"/>
  <c r="U401" i="11"/>
  <c r="T401" i="11"/>
  <c r="S401" i="11"/>
  <c r="R401" i="11"/>
  <c r="Q401" i="11"/>
  <c r="U400" i="11"/>
  <c r="T400" i="11"/>
  <c r="S400" i="11"/>
  <c r="R400" i="11"/>
  <c r="Q400" i="11"/>
  <c r="U399" i="11"/>
  <c r="T399" i="11"/>
  <c r="S399" i="11"/>
  <c r="R399" i="11"/>
  <c r="Q399" i="11"/>
  <c r="U398" i="11"/>
  <c r="T398" i="11"/>
  <c r="S398" i="11"/>
  <c r="R398" i="11"/>
  <c r="Q398" i="11"/>
  <c r="U397" i="11"/>
  <c r="T397" i="11"/>
  <c r="S397" i="11"/>
  <c r="R397" i="11"/>
  <c r="Q397" i="11"/>
  <c r="U396" i="11"/>
  <c r="T396" i="11"/>
  <c r="S396" i="11"/>
  <c r="R396" i="11"/>
  <c r="Q396" i="11"/>
  <c r="U395" i="11"/>
  <c r="T395" i="11"/>
  <c r="S395" i="11"/>
  <c r="R395" i="11"/>
  <c r="Q395" i="11"/>
  <c r="U394" i="11"/>
  <c r="T394" i="11"/>
  <c r="S394" i="11"/>
  <c r="R394" i="11"/>
  <c r="Q394" i="11"/>
  <c r="U393" i="11"/>
  <c r="T393" i="11"/>
  <c r="S393" i="11"/>
  <c r="R393" i="11"/>
  <c r="Q393" i="11"/>
  <c r="U392" i="11"/>
  <c r="T392" i="11"/>
  <c r="S392" i="11"/>
  <c r="R392" i="11"/>
  <c r="Q392" i="11"/>
  <c r="U391" i="11"/>
  <c r="T391" i="11"/>
  <c r="S391" i="11"/>
  <c r="R391" i="11"/>
  <c r="Q391" i="11"/>
  <c r="U390" i="11"/>
  <c r="T390" i="11"/>
  <c r="S390" i="11"/>
  <c r="R390" i="11"/>
  <c r="Q390" i="11"/>
  <c r="U389" i="11"/>
  <c r="T389" i="11"/>
  <c r="S389" i="11"/>
  <c r="R389" i="11"/>
  <c r="Q389" i="11"/>
  <c r="U388" i="11"/>
  <c r="T388" i="11"/>
  <c r="S388" i="11"/>
  <c r="R388" i="11"/>
  <c r="Q388" i="11"/>
  <c r="U387" i="11"/>
  <c r="T387" i="11"/>
  <c r="S387" i="11"/>
  <c r="R387" i="11"/>
  <c r="Q387" i="11"/>
  <c r="U386" i="11"/>
  <c r="T386" i="11"/>
  <c r="S386" i="11"/>
  <c r="R386" i="11"/>
  <c r="Q386" i="11"/>
  <c r="U385" i="11"/>
  <c r="T385" i="11"/>
  <c r="S385" i="11"/>
  <c r="R385" i="11"/>
  <c r="Q385" i="11"/>
  <c r="U384" i="11"/>
  <c r="T384" i="11"/>
  <c r="S384" i="11"/>
  <c r="R384" i="11"/>
  <c r="Q384" i="11"/>
  <c r="U383" i="11"/>
  <c r="T383" i="11"/>
  <c r="S383" i="11"/>
  <c r="R383" i="11"/>
  <c r="Q383" i="11"/>
  <c r="U382" i="11"/>
  <c r="T382" i="11"/>
  <c r="S382" i="11"/>
  <c r="R382" i="11"/>
  <c r="Q382" i="11"/>
  <c r="U381" i="11"/>
  <c r="T381" i="11"/>
  <c r="S381" i="11"/>
  <c r="R381" i="11"/>
  <c r="Q381" i="11"/>
  <c r="U380" i="11"/>
  <c r="T380" i="11"/>
  <c r="S380" i="11"/>
  <c r="R380" i="11"/>
  <c r="Q380" i="11"/>
  <c r="U379" i="11"/>
  <c r="T379" i="11"/>
  <c r="S379" i="11"/>
  <c r="R379" i="11"/>
  <c r="Q379" i="11"/>
  <c r="U378" i="11"/>
  <c r="T378" i="11"/>
  <c r="S378" i="11"/>
  <c r="R378" i="11"/>
  <c r="Q378" i="11"/>
  <c r="U377" i="11"/>
  <c r="T377" i="11"/>
  <c r="S377" i="11"/>
  <c r="R377" i="11"/>
  <c r="Q377" i="11"/>
  <c r="U376" i="11"/>
  <c r="T376" i="11"/>
  <c r="S376" i="11"/>
  <c r="R376" i="11"/>
  <c r="Q376" i="11"/>
  <c r="U375" i="11"/>
  <c r="T375" i="11"/>
  <c r="S375" i="11"/>
  <c r="R375" i="11"/>
  <c r="Q375" i="11"/>
  <c r="U374" i="11"/>
  <c r="T374" i="11"/>
  <c r="S374" i="11"/>
  <c r="R374" i="11"/>
  <c r="Q374" i="11"/>
  <c r="U373" i="11"/>
  <c r="T373" i="11"/>
  <c r="S373" i="11"/>
  <c r="R373" i="11"/>
  <c r="Q373" i="11"/>
  <c r="U372" i="11"/>
  <c r="T372" i="11"/>
  <c r="S372" i="11"/>
  <c r="R372" i="11"/>
  <c r="Q372" i="11"/>
  <c r="U371" i="11"/>
  <c r="T371" i="11"/>
  <c r="S371" i="11"/>
  <c r="R371" i="11"/>
  <c r="Q371" i="11"/>
  <c r="U370" i="11"/>
  <c r="T370" i="11"/>
  <c r="S370" i="11"/>
  <c r="R370" i="11"/>
  <c r="Q370" i="11"/>
  <c r="U369" i="11"/>
  <c r="T369" i="11"/>
  <c r="S369" i="11"/>
  <c r="R369" i="11"/>
  <c r="Q369" i="11"/>
  <c r="U368" i="11"/>
  <c r="T368" i="11"/>
  <c r="S368" i="11"/>
  <c r="R368" i="11"/>
  <c r="Q368" i="11"/>
  <c r="U367" i="11"/>
  <c r="T367" i="11"/>
  <c r="S367" i="11"/>
  <c r="R367" i="11"/>
  <c r="Q367" i="11"/>
  <c r="U366" i="11"/>
  <c r="T366" i="11"/>
  <c r="S366" i="11"/>
  <c r="R366" i="11"/>
  <c r="Q366" i="11"/>
  <c r="U365" i="11"/>
  <c r="T365" i="11"/>
  <c r="S365" i="11"/>
  <c r="R365" i="11"/>
  <c r="Q365" i="11"/>
  <c r="U364" i="11"/>
  <c r="T364" i="11"/>
  <c r="S364" i="11"/>
  <c r="R364" i="11"/>
  <c r="Q364" i="11"/>
  <c r="U363" i="11"/>
  <c r="T363" i="11"/>
  <c r="S363" i="11"/>
  <c r="R363" i="11"/>
  <c r="Q363" i="11"/>
  <c r="U362" i="11"/>
  <c r="T362" i="11"/>
  <c r="S362" i="11"/>
  <c r="R362" i="11"/>
  <c r="Q362" i="11"/>
  <c r="U361" i="11"/>
  <c r="T361" i="11"/>
  <c r="S361" i="11"/>
  <c r="R361" i="11"/>
  <c r="Q361" i="11"/>
  <c r="U360" i="11"/>
  <c r="T360" i="11"/>
  <c r="S360" i="11"/>
  <c r="R360" i="11"/>
  <c r="Q360" i="11"/>
  <c r="U359" i="11"/>
  <c r="T359" i="11"/>
  <c r="S359" i="11"/>
  <c r="R359" i="11"/>
  <c r="Q359" i="11"/>
  <c r="U358" i="11"/>
  <c r="T358" i="11"/>
  <c r="S358" i="11"/>
  <c r="R358" i="11"/>
  <c r="Q358" i="11"/>
  <c r="U357" i="11"/>
  <c r="T357" i="11"/>
  <c r="S357" i="11"/>
  <c r="R357" i="11"/>
  <c r="Q357" i="11"/>
  <c r="U356" i="11"/>
  <c r="T356" i="11"/>
  <c r="S356" i="11"/>
  <c r="R356" i="11"/>
  <c r="Q356" i="11"/>
  <c r="U355" i="11"/>
  <c r="T355" i="11"/>
  <c r="S355" i="11"/>
  <c r="R355" i="11"/>
  <c r="Q355" i="11"/>
  <c r="U354" i="11"/>
  <c r="T354" i="11"/>
  <c r="S354" i="11"/>
  <c r="R354" i="11"/>
  <c r="Q354" i="11"/>
  <c r="U353" i="11"/>
  <c r="T353" i="11"/>
  <c r="S353" i="11"/>
  <c r="R353" i="11"/>
  <c r="Q353" i="11"/>
  <c r="U352" i="11"/>
  <c r="T352" i="11"/>
  <c r="S352" i="11"/>
  <c r="R352" i="11"/>
  <c r="Q352" i="11"/>
  <c r="U351" i="11"/>
  <c r="T351" i="11"/>
  <c r="S351" i="11"/>
  <c r="R351" i="11"/>
  <c r="Q351" i="11"/>
  <c r="U350" i="11"/>
  <c r="T350" i="11"/>
  <c r="S350" i="11"/>
  <c r="R350" i="11"/>
  <c r="Q350" i="11"/>
  <c r="U349" i="11"/>
  <c r="T349" i="11"/>
  <c r="S349" i="11"/>
  <c r="R349" i="11"/>
  <c r="Q349" i="11"/>
  <c r="U348" i="11"/>
  <c r="T348" i="11"/>
  <c r="S348" i="11"/>
  <c r="R348" i="11"/>
  <c r="Q348" i="11"/>
  <c r="U347" i="11"/>
  <c r="T347" i="11"/>
  <c r="S347" i="11"/>
  <c r="R347" i="11"/>
  <c r="Q347" i="11"/>
  <c r="U346" i="11"/>
  <c r="T346" i="11"/>
  <c r="S346" i="11"/>
  <c r="R346" i="11"/>
  <c r="Q346" i="11"/>
  <c r="U345" i="11"/>
  <c r="T345" i="11"/>
  <c r="S345" i="11"/>
  <c r="R345" i="11"/>
  <c r="Q345" i="11"/>
  <c r="U344" i="11"/>
  <c r="T344" i="11"/>
  <c r="S344" i="11"/>
  <c r="R344" i="11"/>
  <c r="Q344" i="11"/>
  <c r="U343" i="11"/>
  <c r="T343" i="11"/>
  <c r="S343" i="11"/>
  <c r="R343" i="11"/>
  <c r="Q343" i="11"/>
  <c r="U342" i="11"/>
  <c r="T342" i="11"/>
  <c r="S342" i="11"/>
  <c r="R342" i="11"/>
  <c r="Q342" i="11"/>
  <c r="U341" i="11"/>
  <c r="T341" i="11"/>
  <c r="S341" i="11"/>
  <c r="R341" i="11"/>
  <c r="Q341" i="11"/>
  <c r="U340" i="11"/>
  <c r="T340" i="11"/>
  <c r="S340" i="11"/>
  <c r="R340" i="11"/>
  <c r="Q340" i="11"/>
  <c r="U339" i="11"/>
  <c r="T339" i="11"/>
  <c r="S339" i="11"/>
  <c r="R339" i="11"/>
  <c r="Q339" i="11"/>
  <c r="U338" i="11"/>
  <c r="T338" i="11"/>
  <c r="S338" i="11"/>
  <c r="R338" i="11"/>
  <c r="Q338" i="11"/>
  <c r="U337" i="11"/>
  <c r="T337" i="11"/>
  <c r="S337" i="11"/>
  <c r="R337" i="11"/>
  <c r="Q337" i="11"/>
  <c r="U336" i="11"/>
  <c r="T336" i="11"/>
  <c r="S336" i="11"/>
  <c r="R336" i="11"/>
  <c r="Q336" i="11"/>
  <c r="U335" i="11"/>
  <c r="T335" i="11"/>
  <c r="S335" i="11"/>
  <c r="R335" i="11"/>
  <c r="Q335" i="11"/>
  <c r="U334" i="11"/>
  <c r="T334" i="11"/>
  <c r="S334" i="11"/>
  <c r="R334" i="11"/>
  <c r="Q334" i="11"/>
  <c r="U333" i="11"/>
  <c r="T333" i="11"/>
  <c r="S333" i="11"/>
  <c r="R333" i="11"/>
  <c r="Q333" i="11"/>
  <c r="U332" i="11"/>
  <c r="T332" i="11"/>
  <c r="S332" i="11"/>
  <c r="R332" i="11"/>
  <c r="Q332" i="11"/>
  <c r="U331" i="11"/>
  <c r="T331" i="11"/>
  <c r="S331" i="11"/>
  <c r="R331" i="11"/>
  <c r="Q331" i="11"/>
  <c r="U330" i="11"/>
  <c r="T330" i="11"/>
  <c r="S330" i="11"/>
  <c r="R330" i="11"/>
  <c r="Q330" i="11"/>
  <c r="U329" i="11"/>
  <c r="T329" i="11"/>
  <c r="S329" i="11"/>
  <c r="R329" i="11"/>
  <c r="Q329" i="11"/>
  <c r="U328" i="11"/>
  <c r="T328" i="11"/>
  <c r="S328" i="11"/>
  <c r="R328" i="11"/>
  <c r="Q328" i="11"/>
  <c r="U327" i="11"/>
  <c r="T327" i="11"/>
  <c r="S327" i="11"/>
  <c r="R327" i="11"/>
  <c r="Q327" i="11"/>
  <c r="U326" i="11"/>
  <c r="T326" i="11"/>
  <c r="S326" i="11"/>
  <c r="R326" i="11"/>
  <c r="Q326" i="11"/>
  <c r="U325" i="11"/>
  <c r="T325" i="11"/>
  <c r="S325" i="11"/>
  <c r="R325" i="11"/>
  <c r="Q325" i="11"/>
  <c r="U324" i="11"/>
  <c r="T324" i="11"/>
  <c r="S324" i="11"/>
  <c r="R324" i="11"/>
  <c r="Q324" i="11"/>
  <c r="U323" i="11"/>
  <c r="T323" i="11"/>
  <c r="S323" i="11"/>
  <c r="R323" i="11"/>
  <c r="Q323" i="11"/>
  <c r="U322" i="11"/>
  <c r="T322" i="11"/>
  <c r="S322" i="11"/>
  <c r="R322" i="11"/>
  <c r="Q322" i="11"/>
  <c r="U321" i="11"/>
  <c r="T321" i="11"/>
  <c r="S321" i="11"/>
  <c r="R321" i="11"/>
  <c r="Q321" i="11"/>
  <c r="U320" i="11"/>
  <c r="T320" i="11"/>
  <c r="S320" i="11"/>
  <c r="R320" i="11"/>
  <c r="Q320" i="11"/>
  <c r="U319" i="11"/>
  <c r="T319" i="11"/>
  <c r="S319" i="11"/>
  <c r="R319" i="11"/>
  <c r="Q319" i="11"/>
  <c r="U318" i="11"/>
  <c r="T318" i="11"/>
  <c r="S318" i="11"/>
  <c r="R318" i="11"/>
  <c r="Q318" i="11"/>
  <c r="U317" i="11"/>
  <c r="T317" i="11"/>
  <c r="S317" i="11"/>
  <c r="R317" i="11"/>
  <c r="Q317" i="11"/>
  <c r="U316" i="11"/>
  <c r="T316" i="11"/>
  <c r="S316" i="11"/>
  <c r="R316" i="11"/>
  <c r="Q316" i="11"/>
  <c r="U315" i="11"/>
  <c r="T315" i="11"/>
  <c r="S315" i="11"/>
  <c r="R315" i="11"/>
  <c r="Q315" i="11"/>
  <c r="U314" i="11"/>
  <c r="T314" i="11"/>
  <c r="S314" i="11"/>
  <c r="R314" i="11"/>
  <c r="Q314" i="11"/>
  <c r="U313" i="11"/>
  <c r="T313" i="11"/>
  <c r="S313" i="11"/>
  <c r="R313" i="11"/>
  <c r="Q313" i="11"/>
  <c r="U312" i="11"/>
  <c r="T312" i="11"/>
  <c r="S312" i="11"/>
  <c r="R312" i="11"/>
  <c r="Q312" i="11"/>
  <c r="U311" i="11"/>
  <c r="T311" i="11"/>
  <c r="S311" i="11"/>
  <c r="R311" i="11"/>
  <c r="Q311" i="11"/>
  <c r="U310" i="11"/>
  <c r="T310" i="11"/>
  <c r="S310" i="11"/>
  <c r="R310" i="11"/>
  <c r="Q310" i="11"/>
  <c r="U309" i="11"/>
  <c r="T309" i="11"/>
  <c r="S309" i="11"/>
  <c r="R309" i="11"/>
  <c r="Q309" i="11"/>
  <c r="U308" i="11"/>
  <c r="T308" i="11"/>
  <c r="S308" i="11"/>
  <c r="R308" i="11"/>
  <c r="Q308" i="11"/>
  <c r="U307" i="11"/>
  <c r="T307" i="11"/>
  <c r="S307" i="11"/>
  <c r="R307" i="11"/>
  <c r="Q307" i="11"/>
  <c r="U306" i="11"/>
  <c r="T306" i="11"/>
  <c r="S306" i="11"/>
  <c r="R306" i="11"/>
  <c r="Q306" i="11"/>
  <c r="U305" i="11"/>
  <c r="T305" i="11"/>
  <c r="S305" i="11"/>
  <c r="R305" i="11"/>
  <c r="Q305" i="11"/>
  <c r="U304" i="11"/>
  <c r="T304" i="11"/>
  <c r="S304" i="11"/>
  <c r="R304" i="11"/>
  <c r="Q304" i="11"/>
  <c r="U303" i="11"/>
  <c r="T303" i="11"/>
  <c r="S303" i="11"/>
  <c r="R303" i="11"/>
  <c r="Q303" i="11"/>
  <c r="U302" i="11"/>
  <c r="T302" i="11"/>
  <c r="S302" i="11"/>
  <c r="R302" i="11"/>
  <c r="Q302" i="11"/>
  <c r="U301" i="11"/>
  <c r="T301" i="11"/>
  <c r="S301" i="11"/>
  <c r="R301" i="11"/>
  <c r="Q301" i="11"/>
  <c r="U300" i="11"/>
  <c r="T300" i="11"/>
  <c r="S300" i="11"/>
  <c r="R300" i="11"/>
  <c r="Q300" i="11"/>
  <c r="U299" i="11"/>
  <c r="T299" i="11"/>
  <c r="S299" i="11"/>
  <c r="R299" i="11"/>
  <c r="Q299" i="11"/>
  <c r="U298" i="11"/>
  <c r="T298" i="11"/>
  <c r="S298" i="11"/>
  <c r="R298" i="11"/>
  <c r="Q298" i="11"/>
  <c r="U297" i="11"/>
  <c r="T297" i="11"/>
  <c r="S297" i="11"/>
  <c r="R297" i="11"/>
  <c r="Q297" i="11"/>
  <c r="U296" i="11"/>
  <c r="T296" i="11"/>
  <c r="S296" i="11"/>
  <c r="R296" i="11"/>
  <c r="Q296" i="11"/>
  <c r="U295" i="11"/>
  <c r="T295" i="11"/>
  <c r="S295" i="11"/>
  <c r="R295" i="11"/>
  <c r="Q295" i="11"/>
  <c r="U294" i="11"/>
  <c r="T294" i="11"/>
  <c r="S294" i="11"/>
  <c r="R294" i="11"/>
  <c r="Q294" i="11"/>
  <c r="U293" i="11"/>
  <c r="T293" i="11"/>
  <c r="S293" i="11"/>
  <c r="R293" i="11"/>
  <c r="Q293" i="11"/>
  <c r="U292" i="11"/>
  <c r="T292" i="11"/>
  <c r="S292" i="11"/>
  <c r="R292" i="11"/>
  <c r="Q292" i="11"/>
  <c r="U291" i="11"/>
  <c r="T291" i="11"/>
  <c r="S291" i="11"/>
  <c r="R291" i="11"/>
  <c r="Q291" i="11"/>
  <c r="U290" i="11"/>
  <c r="T290" i="11"/>
  <c r="S290" i="11"/>
  <c r="R290" i="11"/>
  <c r="Q290" i="11"/>
  <c r="U289" i="11"/>
  <c r="T289" i="11"/>
  <c r="S289" i="11"/>
  <c r="R289" i="11"/>
  <c r="Q289" i="11"/>
  <c r="U288" i="11"/>
  <c r="T288" i="11"/>
  <c r="S288" i="11"/>
  <c r="R288" i="11"/>
  <c r="Q288" i="11"/>
  <c r="U287" i="11"/>
  <c r="T287" i="11"/>
  <c r="S287" i="11"/>
  <c r="R287" i="11"/>
  <c r="Q287" i="11"/>
  <c r="U286" i="11"/>
  <c r="T286" i="11"/>
  <c r="S286" i="11"/>
  <c r="R286" i="11"/>
  <c r="Q286" i="11"/>
  <c r="U285" i="11"/>
  <c r="T285" i="11"/>
  <c r="S285" i="11"/>
  <c r="R285" i="11"/>
  <c r="Q285" i="11"/>
  <c r="U284" i="11"/>
  <c r="T284" i="11"/>
  <c r="S284" i="11"/>
  <c r="R284" i="11"/>
  <c r="Q284" i="11"/>
  <c r="U283" i="11"/>
  <c r="T283" i="11"/>
  <c r="S283" i="11"/>
  <c r="R283" i="11"/>
  <c r="Q283" i="11"/>
  <c r="U282" i="11"/>
  <c r="T282" i="11"/>
  <c r="S282" i="11"/>
  <c r="R282" i="11"/>
  <c r="Q282" i="11"/>
  <c r="U281" i="11"/>
  <c r="T281" i="11"/>
  <c r="S281" i="11"/>
  <c r="R281" i="11"/>
  <c r="Q281" i="11"/>
  <c r="U280" i="11"/>
  <c r="T280" i="11"/>
  <c r="S280" i="11"/>
  <c r="R280" i="11"/>
  <c r="Q280" i="11"/>
  <c r="U279" i="11"/>
  <c r="T279" i="11"/>
  <c r="S279" i="11"/>
  <c r="R279" i="11"/>
  <c r="Q279" i="11"/>
  <c r="U278" i="11"/>
  <c r="T278" i="11"/>
  <c r="S278" i="11"/>
  <c r="R278" i="11"/>
  <c r="Q278" i="11"/>
  <c r="U277" i="11"/>
  <c r="T277" i="11"/>
  <c r="S277" i="11"/>
  <c r="R277" i="11"/>
  <c r="Q277" i="11"/>
  <c r="U276" i="11"/>
  <c r="T276" i="11"/>
  <c r="S276" i="11"/>
  <c r="R276" i="11"/>
  <c r="Q276" i="11"/>
  <c r="U275" i="11"/>
  <c r="T275" i="11"/>
  <c r="S275" i="11"/>
  <c r="R275" i="11"/>
  <c r="Q275" i="11"/>
  <c r="U274" i="11"/>
  <c r="T274" i="11"/>
  <c r="S274" i="11"/>
  <c r="R274" i="11"/>
  <c r="Q274" i="11"/>
  <c r="U273" i="11"/>
  <c r="T273" i="11"/>
  <c r="S273" i="11"/>
  <c r="R273" i="11"/>
  <c r="Q273" i="11"/>
  <c r="U272" i="11"/>
  <c r="T272" i="11"/>
  <c r="S272" i="11"/>
  <c r="R272" i="11"/>
  <c r="Q272" i="11"/>
  <c r="U271" i="11"/>
  <c r="T271" i="11"/>
  <c r="S271" i="11"/>
  <c r="R271" i="11"/>
  <c r="Q271" i="11"/>
  <c r="U270" i="11"/>
  <c r="T270" i="11"/>
  <c r="S270" i="11"/>
  <c r="R270" i="11"/>
  <c r="Q270" i="11"/>
  <c r="U269" i="11"/>
  <c r="T269" i="11"/>
  <c r="S269" i="11"/>
  <c r="R269" i="11"/>
  <c r="Q269" i="11"/>
  <c r="U268" i="11"/>
  <c r="T268" i="11"/>
  <c r="S268" i="11"/>
  <c r="R268" i="11"/>
  <c r="Q268" i="11"/>
  <c r="U267" i="11"/>
  <c r="T267" i="11"/>
  <c r="S267" i="11"/>
  <c r="R267" i="11"/>
  <c r="Q267" i="11"/>
  <c r="U266" i="11"/>
  <c r="T266" i="11"/>
  <c r="S266" i="11"/>
  <c r="R266" i="11"/>
  <c r="Q266" i="11"/>
  <c r="U265" i="11"/>
  <c r="T265" i="11"/>
  <c r="S265" i="11"/>
  <c r="R265" i="11"/>
  <c r="Q265" i="11"/>
  <c r="U264" i="11"/>
  <c r="T264" i="11"/>
  <c r="S264" i="11"/>
  <c r="R264" i="11"/>
  <c r="Q264" i="11"/>
  <c r="U263" i="11"/>
  <c r="T263" i="11"/>
  <c r="S263" i="11"/>
  <c r="R263" i="11"/>
  <c r="Q263" i="11"/>
  <c r="U262" i="11"/>
  <c r="T262" i="11"/>
  <c r="S262" i="11"/>
  <c r="R262" i="11"/>
  <c r="Q262" i="11"/>
  <c r="U261" i="11"/>
  <c r="T261" i="11"/>
  <c r="S261" i="11"/>
  <c r="R261" i="11"/>
  <c r="Q261" i="11"/>
  <c r="U260" i="11"/>
  <c r="T260" i="11"/>
  <c r="S260" i="11"/>
  <c r="R260" i="11"/>
  <c r="Q260" i="11"/>
  <c r="U259" i="11"/>
  <c r="T259" i="11"/>
  <c r="S259" i="11"/>
  <c r="R259" i="11"/>
  <c r="Q259" i="11"/>
  <c r="U258" i="11"/>
  <c r="T258" i="11"/>
  <c r="S258" i="11"/>
  <c r="R258" i="11"/>
  <c r="Q258" i="11"/>
  <c r="U257" i="11"/>
  <c r="T257" i="11"/>
  <c r="S257" i="11"/>
  <c r="R257" i="11"/>
  <c r="Q257" i="11"/>
  <c r="U256" i="11"/>
  <c r="T256" i="11"/>
  <c r="S256" i="11"/>
  <c r="R256" i="11"/>
  <c r="Q256" i="11"/>
  <c r="U255" i="11"/>
  <c r="T255" i="11"/>
  <c r="S255" i="11"/>
  <c r="R255" i="11"/>
  <c r="Q255" i="11"/>
  <c r="U254" i="11"/>
  <c r="T254" i="11"/>
  <c r="S254" i="11"/>
  <c r="R254" i="11"/>
  <c r="Q254" i="11"/>
  <c r="U253" i="11"/>
  <c r="T253" i="11"/>
  <c r="S253" i="11"/>
  <c r="R253" i="11"/>
  <c r="Q253" i="11"/>
  <c r="U252" i="11"/>
  <c r="T252" i="11"/>
  <c r="S252" i="11"/>
  <c r="R252" i="11"/>
  <c r="Q252" i="11"/>
  <c r="U251" i="11"/>
  <c r="T251" i="11"/>
  <c r="S251" i="11"/>
  <c r="R251" i="11"/>
  <c r="Q251" i="11"/>
  <c r="U250" i="11"/>
  <c r="T250" i="11"/>
  <c r="S250" i="11"/>
  <c r="R250" i="11"/>
  <c r="Q250" i="11"/>
  <c r="U249" i="11"/>
  <c r="T249" i="11"/>
  <c r="S249" i="11"/>
  <c r="R249" i="11"/>
  <c r="Q249" i="11"/>
  <c r="U248" i="11"/>
  <c r="T248" i="11"/>
  <c r="S248" i="11"/>
  <c r="R248" i="11"/>
  <c r="Q248" i="11"/>
  <c r="U247" i="11"/>
  <c r="T247" i="11"/>
  <c r="S247" i="11"/>
  <c r="R247" i="11"/>
  <c r="Q247" i="11"/>
  <c r="U246" i="11"/>
  <c r="T246" i="11"/>
  <c r="S246" i="11"/>
  <c r="R246" i="11"/>
  <c r="Q246" i="11"/>
  <c r="U245" i="11"/>
  <c r="T245" i="11"/>
  <c r="S245" i="11"/>
  <c r="R245" i="11"/>
  <c r="Q245" i="11"/>
  <c r="U244" i="11"/>
  <c r="T244" i="11"/>
  <c r="S244" i="11"/>
  <c r="R244" i="11"/>
  <c r="Q244" i="11"/>
  <c r="U243" i="11"/>
  <c r="T243" i="11"/>
  <c r="S243" i="11"/>
  <c r="R243" i="11"/>
  <c r="Q243" i="11"/>
  <c r="U242" i="11"/>
  <c r="T242" i="11"/>
  <c r="S242" i="11"/>
  <c r="R242" i="11"/>
  <c r="Q242" i="11"/>
  <c r="U241" i="11"/>
  <c r="T241" i="11"/>
  <c r="S241" i="11"/>
  <c r="R241" i="11"/>
  <c r="Q241" i="11"/>
  <c r="U240" i="11"/>
  <c r="T240" i="11"/>
  <c r="S240" i="11"/>
  <c r="R240" i="11"/>
  <c r="Q240" i="11"/>
  <c r="U239" i="11"/>
  <c r="T239" i="11"/>
  <c r="S239" i="11"/>
  <c r="R239" i="11"/>
  <c r="Q239" i="11"/>
  <c r="U238" i="11"/>
  <c r="T238" i="11"/>
  <c r="S238" i="11"/>
  <c r="R238" i="11"/>
  <c r="Q238" i="11"/>
  <c r="U237" i="11"/>
  <c r="T237" i="11"/>
  <c r="S237" i="11"/>
  <c r="R237" i="11"/>
  <c r="Q237" i="11"/>
  <c r="U236" i="11"/>
  <c r="T236" i="11"/>
  <c r="S236" i="11"/>
  <c r="R236" i="11"/>
  <c r="Q236" i="11"/>
  <c r="U235" i="11"/>
  <c r="T235" i="11"/>
  <c r="S235" i="11"/>
  <c r="R235" i="11"/>
  <c r="Q235" i="11"/>
  <c r="U234" i="11"/>
  <c r="T234" i="11"/>
  <c r="S234" i="11"/>
  <c r="R234" i="11"/>
  <c r="Q234" i="11"/>
  <c r="U233" i="11"/>
  <c r="T233" i="11"/>
  <c r="S233" i="11"/>
  <c r="R233" i="11"/>
  <c r="Q233" i="11"/>
  <c r="U232" i="11"/>
  <c r="T232" i="11"/>
  <c r="S232" i="11"/>
  <c r="R232" i="11"/>
  <c r="Q232" i="11"/>
  <c r="U231" i="11"/>
  <c r="T231" i="11"/>
  <c r="S231" i="11"/>
  <c r="R231" i="11"/>
  <c r="Q231" i="11"/>
  <c r="U230" i="11"/>
  <c r="T230" i="11"/>
  <c r="S230" i="11"/>
  <c r="R230" i="11"/>
  <c r="Q230" i="11"/>
  <c r="U229" i="11"/>
  <c r="T229" i="11"/>
  <c r="S229" i="11"/>
  <c r="R229" i="11"/>
  <c r="Q229" i="11"/>
  <c r="U228" i="11"/>
  <c r="T228" i="11"/>
  <c r="S228" i="11"/>
  <c r="R228" i="11"/>
  <c r="Q228" i="11"/>
  <c r="U227" i="11"/>
  <c r="T227" i="11"/>
  <c r="S227" i="11"/>
  <c r="R227" i="11"/>
  <c r="Q227" i="11"/>
  <c r="U226" i="11"/>
  <c r="T226" i="11"/>
  <c r="S226" i="11"/>
  <c r="R226" i="11"/>
  <c r="Q226" i="11"/>
  <c r="U225" i="11"/>
  <c r="T225" i="11"/>
  <c r="S225" i="11"/>
  <c r="R225" i="11"/>
  <c r="Q225" i="11"/>
  <c r="U224" i="11"/>
  <c r="T224" i="11"/>
  <c r="S224" i="11"/>
  <c r="R224" i="11"/>
  <c r="Q224" i="11"/>
  <c r="U223" i="11"/>
  <c r="T223" i="11"/>
  <c r="S223" i="11"/>
  <c r="R223" i="11"/>
  <c r="Q223" i="11"/>
  <c r="U222" i="11"/>
  <c r="T222" i="11"/>
  <c r="S222" i="11"/>
  <c r="R222" i="11"/>
  <c r="Q222" i="11"/>
  <c r="U221" i="11"/>
  <c r="T221" i="11"/>
  <c r="S221" i="11"/>
  <c r="R221" i="11"/>
  <c r="Q221" i="11"/>
  <c r="U220" i="11"/>
  <c r="T220" i="11"/>
  <c r="S220" i="11"/>
  <c r="R220" i="11"/>
  <c r="Q220" i="11"/>
  <c r="U219" i="11"/>
  <c r="T219" i="11"/>
  <c r="S219" i="11"/>
  <c r="R219" i="11"/>
  <c r="Q219" i="11"/>
  <c r="U218" i="11"/>
  <c r="T218" i="11"/>
  <c r="S218" i="11"/>
  <c r="R218" i="11"/>
  <c r="Q218" i="11"/>
  <c r="U217" i="11"/>
  <c r="T217" i="11"/>
  <c r="S217" i="11"/>
  <c r="R217" i="11"/>
  <c r="Q217" i="11"/>
  <c r="U216" i="11"/>
  <c r="T216" i="11"/>
  <c r="S216" i="11"/>
  <c r="R216" i="11"/>
  <c r="Q216" i="11"/>
  <c r="U215" i="11"/>
  <c r="T215" i="11"/>
  <c r="S215" i="11"/>
  <c r="R215" i="11"/>
  <c r="Q215" i="11"/>
  <c r="U214" i="11"/>
  <c r="T214" i="11"/>
  <c r="S214" i="11"/>
  <c r="R214" i="11"/>
  <c r="Q214" i="11"/>
  <c r="U213" i="11"/>
  <c r="T213" i="11"/>
  <c r="S213" i="11"/>
  <c r="R213" i="11"/>
  <c r="Q213" i="11"/>
  <c r="U212" i="11"/>
  <c r="T212" i="11"/>
  <c r="S212" i="11"/>
  <c r="R212" i="11"/>
  <c r="Q212" i="11"/>
  <c r="U211" i="11"/>
  <c r="T211" i="11"/>
  <c r="S211" i="11"/>
  <c r="R211" i="11"/>
  <c r="Q211" i="11"/>
  <c r="U210" i="11"/>
  <c r="T210" i="11"/>
  <c r="S210" i="11"/>
  <c r="R210" i="11"/>
  <c r="Q210" i="11"/>
  <c r="U209" i="11"/>
  <c r="T209" i="11"/>
  <c r="S209" i="11"/>
  <c r="R209" i="11"/>
  <c r="Q209" i="11"/>
  <c r="U208" i="11"/>
  <c r="T208" i="11"/>
  <c r="S208" i="11"/>
  <c r="R208" i="11"/>
  <c r="Q208" i="11"/>
  <c r="U207" i="11"/>
  <c r="T207" i="11"/>
  <c r="S207" i="11"/>
  <c r="R207" i="11"/>
  <c r="Q207" i="11"/>
  <c r="U206" i="11"/>
  <c r="T206" i="11"/>
  <c r="S206" i="11"/>
  <c r="R206" i="11"/>
  <c r="Q206" i="11"/>
  <c r="U205" i="11"/>
  <c r="T205" i="11"/>
  <c r="S205" i="11"/>
  <c r="R205" i="11"/>
  <c r="Q205" i="11"/>
  <c r="U204" i="11"/>
  <c r="T204" i="11"/>
  <c r="S204" i="11"/>
  <c r="R204" i="11"/>
  <c r="Q204" i="11"/>
  <c r="U203" i="11"/>
  <c r="T203" i="11"/>
  <c r="S203" i="11"/>
  <c r="R203" i="11"/>
  <c r="Q203" i="11"/>
  <c r="U202" i="11"/>
  <c r="T202" i="11"/>
  <c r="S202" i="11"/>
  <c r="R202" i="11"/>
  <c r="Q202" i="11"/>
  <c r="U201" i="11"/>
  <c r="T201" i="11"/>
  <c r="S201" i="11"/>
  <c r="R201" i="11"/>
  <c r="Q201" i="11"/>
  <c r="U200" i="11"/>
  <c r="T200" i="11"/>
  <c r="S200" i="11"/>
  <c r="R200" i="11"/>
  <c r="Q200" i="11"/>
  <c r="U199" i="11"/>
  <c r="T199" i="11"/>
  <c r="S199" i="11"/>
  <c r="R199" i="11"/>
  <c r="Q199" i="11"/>
  <c r="U198" i="11"/>
  <c r="T198" i="11"/>
  <c r="S198" i="11"/>
  <c r="R198" i="11"/>
  <c r="Q198" i="11"/>
  <c r="U197" i="11"/>
  <c r="T197" i="11"/>
  <c r="S197" i="11"/>
  <c r="R197" i="11"/>
  <c r="Q197" i="11"/>
  <c r="U196" i="11"/>
  <c r="T196" i="11"/>
  <c r="S196" i="11"/>
  <c r="R196" i="11"/>
  <c r="Q196" i="11"/>
  <c r="U195" i="11"/>
  <c r="T195" i="11"/>
  <c r="S195" i="11"/>
  <c r="R195" i="11"/>
  <c r="Q195" i="11"/>
  <c r="U194" i="11"/>
  <c r="T194" i="11"/>
  <c r="S194" i="11"/>
  <c r="R194" i="11"/>
  <c r="Q194" i="11"/>
  <c r="U193" i="11"/>
  <c r="T193" i="11"/>
  <c r="S193" i="11"/>
  <c r="R193" i="11"/>
  <c r="Q193" i="11"/>
  <c r="U192" i="11"/>
  <c r="T192" i="11"/>
  <c r="S192" i="11"/>
  <c r="R192" i="11"/>
  <c r="Q192" i="11"/>
  <c r="U191" i="11"/>
  <c r="T191" i="11"/>
  <c r="S191" i="11"/>
  <c r="R191" i="11"/>
  <c r="Q191" i="11"/>
  <c r="U190" i="11"/>
  <c r="T190" i="11"/>
  <c r="S190" i="11"/>
  <c r="R190" i="11"/>
  <c r="Q190" i="11"/>
  <c r="U189" i="11"/>
  <c r="T189" i="11"/>
  <c r="S189" i="11"/>
  <c r="R189" i="11"/>
  <c r="Q189" i="11"/>
  <c r="U188" i="11"/>
  <c r="T188" i="11"/>
  <c r="S188" i="11"/>
  <c r="R188" i="11"/>
  <c r="Q188" i="11"/>
  <c r="U187" i="11"/>
  <c r="T187" i="11"/>
  <c r="S187" i="11"/>
  <c r="R187" i="11"/>
  <c r="Q187" i="11"/>
  <c r="U186" i="11"/>
  <c r="T186" i="11"/>
  <c r="S186" i="11"/>
  <c r="R186" i="11"/>
  <c r="Q186" i="11"/>
  <c r="U185" i="11"/>
  <c r="T185" i="11"/>
  <c r="S185" i="11"/>
  <c r="R185" i="11"/>
  <c r="Q185" i="11"/>
  <c r="U184" i="11"/>
  <c r="T184" i="11"/>
  <c r="S184" i="11"/>
  <c r="R184" i="11"/>
  <c r="Q184" i="11"/>
  <c r="U183" i="11"/>
  <c r="T183" i="11"/>
  <c r="S183" i="11"/>
  <c r="R183" i="11"/>
  <c r="Q183" i="11"/>
  <c r="U182" i="11"/>
  <c r="T182" i="11"/>
  <c r="S182" i="11"/>
  <c r="R182" i="11"/>
  <c r="Q182" i="11"/>
  <c r="U181" i="11"/>
  <c r="T181" i="11"/>
  <c r="S181" i="11"/>
  <c r="R181" i="11"/>
  <c r="Q181" i="11"/>
  <c r="U180" i="11"/>
  <c r="T180" i="11"/>
  <c r="S180" i="11"/>
  <c r="R180" i="11"/>
  <c r="Q180" i="11"/>
  <c r="U179" i="11"/>
  <c r="T179" i="11"/>
  <c r="S179" i="11"/>
  <c r="R179" i="11"/>
  <c r="Q179" i="11"/>
  <c r="U178" i="11"/>
  <c r="T178" i="11"/>
  <c r="S178" i="11"/>
  <c r="R178" i="11"/>
  <c r="Q178" i="11"/>
  <c r="U177" i="11"/>
  <c r="T177" i="11"/>
  <c r="S177" i="11"/>
  <c r="R177" i="11"/>
  <c r="Q177" i="11"/>
  <c r="U176" i="11"/>
  <c r="T176" i="11"/>
  <c r="S176" i="11"/>
  <c r="R176" i="11"/>
  <c r="Q176" i="11"/>
  <c r="U175" i="11"/>
  <c r="T175" i="11"/>
  <c r="S175" i="11"/>
  <c r="R175" i="11"/>
  <c r="Q175" i="11"/>
  <c r="U174" i="11"/>
  <c r="T174" i="11"/>
  <c r="S174" i="11"/>
  <c r="R174" i="11"/>
  <c r="Q174" i="11"/>
  <c r="U173" i="11"/>
  <c r="T173" i="11"/>
  <c r="S173" i="11"/>
  <c r="R173" i="11"/>
  <c r="Q173" i="11"/>
  <c r="U172" i="11"/>
  <c r="T172" i="11"/>
  <c r="S172" i="11"/>
  <c r="R172" i="11"/>
  <c r="Q172" i="11"/>
  <c r="U171" i="11"/>
  <c r="T171" i="11"/>
  <c r="S171" i="11"/>
  <c r="R171" i="11"/>
  <c r="Q171" i="11"/>
  <c r="U170" i="11"/>
  <c r="T170" i="11"/>
  <c r="S170" i="11"/>
  <c r="R170" i="11"/>
  <c r="Q170" i="11"/>
  <c r="U169" i="11"/>
  <c r="T169" i="11"/>
  <c r="S169" i="11"/>
  <c r="R169" i="11"/>
  <c r="Q169" i="11"/>
  <c r="U168" i="11"/>
  <c r="T168" i="11"/>
  <c r="S168" i="11"/>
  <c r="R168" i="11"/>
  <c r="Q168" i="11"/>
  <c r="U167" i="11"/>
  <c r="T167" i="11"/>
  <c r="S167" i="11"/>
  <c r="R167" i="11"/>
  <c r="Q167" i="11"/>
  <c r="U166" i="11"/>
  <c r="T166" i="11"/>
  <c r="S166" i="11"/>
  <c r="R166" i="11"/>
  <c r="Q166" i="11"/>
  <c r="U165" i="11"/>
  <c r="T165" i="11"/>
  <c r="S165" i="11"/>
  <c r="R165" i="11"/>
  <c r="Q165" i="11"/>
  <c r="U164" i="11"/>
  <c r="T164" i="11"/>
  <c r="S164" i="11"/>
  <c r="R164" i="11"/>
  <c r="Q164" i="11"/>
  <c r="U163" i="11"/>
  <c r="T163" i="11"/>
  <c r="S163" i="11"/>
  <c r="R163" i="11"/>
  <c r="Q163" i="11"/>
  <c r="U162" i="11"/>
  <c r="T162" i="11"/>
  <c r="S162" i="11"/>
  <c r="R162" i="11"/>
  <c r="Q162" i="11"/>
  <c r="U161" i="11"/>
  <c r="T161" i="11"/>
  <c r="S161" i="11"/>
  <c r="R161" i="11"/>
  <c r="Q161" i="11"/>
  <c r="U160" i="11"/>
  <c r="T160" i="11"/>
  <c r="S160" i="11"/>
  <c r="R160" i="11"/>
  <c r="Q160" i="11"/>
  <c r="U159" i="11"/>
  <c r="T159" i="11"/>
  <c r="S159" i="11"/>
  <c r="R159" i="11"/>
  <c r="Q159" i="11"/>
  <c r="U158" i="11"/>
  <c r="T158" i="11"/>
  <c r="S158" i="11"/>
  <c r="R158" i="11"/>
  <c r="Q158" i="11"/>
  <c r="U157" i="11"/>
  <c r="T157" i="11"/>
  <c r="S157" i="11"/>
  <c r="R157" i="11"/>
  <c r="Q157" i="11"/>
  <c r="U156" i="11"/>
  <c r="T156" i="11"/>
  <c r="S156" i="11"/>
  <c r="R156" i="11"/>
  <c r="Q156" i="11"/>
  <c r="U155" i="11"/>
  <c r="T155" i="11"/>
  <c r="S155" i="11"/>
  <c r="R155" i="11"/>
  <c r="Q155" i="11"/>
  <c r="U154" i="11"/>
  <c r="T154" i="11"/>
  <c r="S154" i="11"/>
  <c r="R154" i="11"/>
  <c r="Q154" i="11"/>
  <c r="U153" i="11"/>
  <c r="T153" i="11"/>
  <c r="S153" i="11"/>
  <c r="R153" i="11"/>
  <c r="Q153" i="11"/>
  <c r="U152" i="11"/>
  <c r="T152" i="11"/>
  <c r="S152" i="11"/>
  <c r="R152" i="11"/>
  <c r="Q152" i="11"/>
  <c r="U151" i="11"/>
  <c r="T151" i="11"/>
  <c r="S151" i="11"/>
  <c r="R151" i="11"/>
  <c r="Q151" i="11"/>
  <c r="U150" i="11"/>
  <c r="T150" i="11"/>
  <c r="S150" i="11"/>
  <c r="R150" i="11"/>
  <c r="Q150" i="11"/>
  <c r="U149" i="11"/>
  <c r="T149" i="11"/>
  <c r="S149" i="11"/>
  <c r="R149" i="11"/>
  <c r="Q149" i="11"/>
  <c r="U148" i="11"/>
  <c r="T148" i="11"/>
  <c r="S148" i="11"/>
  <c r="R148" i="11"/>
  <c r="Q148" i="11"/>
  <c r="U147" i="11"/>
  <c r="T147" i="11"/>
  <c r="S147" i="11"/>
  <c r="R147" i="11"/>
  <c r="Q147" i="11"/>
  <c r="U146" i="11"/>
  <c r="T146" i="11"/>
  <c r="S146" i="11"/>
  <c r="R146" i="11"/>
  <c r="Q146" i="11"/>
  <c r="U145" i="11"/>
  <c r="T145" i="11"/>
  <c r="S145" i="11"/>
  <c r="R145" i="11"/>
  <c r="Q145" i="11"/>
  <c r="U144" i="11"/>
  <c r="T144" i="11"/>
  <c r="S144" i="11"/>
  <c r="R144" i="11"/>
  <c r="Q144" i="11"/>
  <c r="U143" i="11"/>
  <c r="T143" i="11"/>
  <c r="S143" i="11"/>
  <c r="R143" i="11"/>
  <c r="Q143" i="11"/>
  <c r="U142" i="11"/>
  <c r="T142" i="11"/>
  <c r="S142" i="11"/>
  <c r="R142" i="11"/>
  <c r="Q142" i="11"/>
  <c r="U141" i="11"/>
  <c r="T141" i="11"/>
  <c r="S141" i="11"/>
  <c r="R141" i="11"/>
  <c r="Q141" i="11"/>
  <c r="U140" i="11"/>
  <c r="T140" i="11"/>
  <c r="S140" i="11"/>
  <c r="R140" i="11"/>
  <c r="Q140" i="11"/>
  <c r="U139" i="11"/>
  <c r="T139" i="11"/>
  <c r="S139" i="11"/>
  <c r="R139" i="11"/>
  <c r="Q139" i="11"/>
  <c r="U138" i="11"/>
  <c r="T138" i="11"/>
  <c r="S138" i="11"/>
  <c r="R138" i="11"/>
  <c r="Q138" i="11"/>
  <c r="U137" i="11"/>
  <c r="T137" i="11"/>
  <c r="S137" i="11"/>
  <c r="R137" i="11"/>
  <c r="Q137" i="11"/>
  <c r="U136" i="11"/>
  <c r="T136" i="11"/>
  <c r="S136" i="11"/>
  <c r="R136" i="11"/>
  <c r="Q136" i="11"/>
  <c r="U135" i="11"/>
  <c r="T135" i="11"/>
  <c r="S135" i="11"/>
  <c r="R135" i="11"/>
  <c r="Q135" i="11"/>
  <c r="U134" i="11"/>
  <c r="T134" i="11"/>
  <c r="S134" i="11"/>
  <c r="R134" i="11"/>
  <c r="Q134" i="11"/>
  <c r="U133" i="11"/>
  <c r="T133" i="11"/>
  <c r="S133" i="11"/>
  <c r="R133" i="11"/>
  <c r="Q133" i="11"/>
  <c r="U132" i="11"/>
  <c r="T132" i="11"/>
  <c r="S132" i="11"/>
  <c r="R132" i="11"/>
  <c r="Q132" i="11"/>
  <c r="U131" i="11"/>
  <c r="T131" i="11"/>
  <c r="S131" i="11"/>
  <c r="R131" i="11"/>
  <c r="Q131" i="11"/>
  <c r="U130" i="11"/>
  <c r="T130" i="11"/>
  <c r="S130" i="11"/>
  <c r="R130" i="11"/>
  <c r="Q130" i="11"/>
  <c r="U129" i="11"/>
  <c r="T129" i="11"/>
  <c r="S129" i="11"/>
  <c r="R129" i="11"/>
  <c r="Q129" i="11"/>
  <c r="U128" i="11"/>
  <c r="T128" i="11"/>
  <c r="S128" i="11"/>
  <c r="R128" i="11"/>
  <c r="Q128" i="11"/>
  <c r="U127" i="11"/>
  <c r="T127" i="11"/>
  <c r="S127" i="11"/>
  <c r="R127" i="11"/>
  <c r="Q127" i="11"/>
  <c r="U126" i="11"/>
  <c r="T126" i="11"/>
  <c r="S126" i="11"/>
  <c r="R126" i="11"/>
  <c r="Q126" i="11"/>
  <c r="U125" i="11"/>
  <c r="T125" i="11"/>
  <c r="S125" i="11"/>
  <c r="R125" i="11"/>
  <c r="Q125" i="11"/>
  <c r="U124" i="11"/>
  <c r="T124" i="11"/>
  <c r="S124" i="11"/>
  <c r="R124" i="11"/>
  <c r="Q124" i="11"/>
  <c r="U123" i="11"/>
  <c r="T123" i="11"/>
  <c r="S123" i="11"/>
  <c r="R123" i="11"/>
  <c r="Q123" i="11"/>
  <c r="U122" i="11"/>
  <c r="T122" i="11"/>
  <c r="S122" i="11"/>
  <c r="R122" i="11"/>
  <c r="Q122" i="11"/>
  <c r="U121" i="11"/>
  <c r="T121" i="11"/>
  <c r="S121" i="11"/>
  <c r="R121" i="11"/>
  <c r="Q121" i="11"/>
  <c r="U120" i="11"/>
  <c r="T120" i="11"/>
  <c r="S120" i="11"/>
  <c r="R120" i="11"/>
  <c r="Q120" i="11"/>
  <c r="U119" i="11"/>
  <c r="T119" i="11"/>
  <c r="S119" i="11"/>
  <c r="R119" i="11"/>
  <c r="Q119" i="11"/>
  <c r="U118" i="11"/>
  <c r="T118" i="11"/>
  <c r="S118" i="11"/>
  <c r="R118" i="11"/>
  <c r="Q118" i="11"/>
  <c r="U117" i="11"/>
  <c r="T117" i="11"/>
  <c r="S117" i="11"/>
  <c r="R117" i="11"/>
  <c r="Q117" i="11"/>
  <c r="U116" i="11"/>
  <c r="T116" i="11"/>
  <c r="S116" i="11"/>
  <c r="R116" i="11"/>
  <c r="Q116" i="11"/>
  <c r="U115" i="11"/>
  <c r="T115" i="11"/>
  <c r="S115" i="11"/>
  <c r="R115" i="11"/>
  <c r="Q115" i="11"/>
  <c r="U114" i="11"/>
  <c r="T114" i="11"/>
  <c r="S114" i="11"/>
  <c r="R114" i="11"/>
  <c r="Q114" i="11"/>
  <c r="U113" i="11"/>
  <c r="T113" i="11"/>
  <c r="S113" i="11"/>
  <c r="R113" i="11"/>
  <c r="Q113" i="11"/>
  <c r="U112" i="11"/>
  <c r="T112" i="11"/>
  <c r="S112" i="11"/>
  <c r="R112" i="11"/>
  <c r="Q112" i="11"/>
  <c r="U111" i="11"/>
  <c r="T111" i="11"/>
  <c r="S111" i="11"/>
  <c r="R111" i="11"/>
  <c r="Q111" i="11"/>
  <c r="U110" i="11"/>
  <c r="T110" i="11"/>
  <c r="S110" i="11"/>
  <c r="R110" i="11"/>
  <c r="Q110" i="11"/>
  <c r="U109" i="11"/>
  <c r="T109" i="11"/>
  <c r="S109" i="11"/>
  <c r="R109" i="11"/>
  <c r="Q109" i="11"/>
  <c r="U108" i="11"/>
  <c r="T108" i="11"/>
  <c r="S108" i="11"/>
  <c r="R108" i="11"/>
  <c r="Q108" i="11"/>
  <c r="U107" i="11"/>
  <c r="T107" i="11"/>
  <c r="S107" i="11"/>
  <c r="R107" i="11"/>
  <c r="Q107" i="11"/>
  <c r="U106" i="11"/>
  <c r="T106" i="11"/>
  <c r="S106" i="11"/>
  <c r="R106" i="11"/>
  <c r="Q106" i="11"/>
  <c r="S105" i="11"/>
  <c r="R105" i="11"/>
  <c r="Q105" i="11"/>
  <c r="S104" i="11"/>
  <c r="R104" i="11"/>
  <c r="Q104" i="11"/>
  <c r="S103" i="11"/>
  <c r="T103" i="11" s="1"/>
  <c r="R103" i="11"/>
  <c r="Q103" i="11"/>
  <c r="S102" i="11"/>
  <c r="T102" i="11" s="1"/>
  <c r="R102" i="11"/>
  <c r="Q102" i="11"/>
  <c r="U101" i="11"/>
  <c r="T101" i="11"/>
  <c r="S101" i="11"/>
  <c r="R101" i="11"/>
  <c r="Q101" i="11"/>
  <c r="U100" i="11"/>
  <c r="T100" i="11"/>
  <c r="S100" i="11"/>
  <c r="R100" i="11"/>
  <c r="Q100" i="11"/>
  <c r="U99" i="11"/>
  <c r="T99" i="11"/>
  <c r="S99" i="11"/>
  <c r="R99" i="11"/>
  <c r="Q99" i="11"/>
  <c r="S98" i="11"/>
  <c r="T98" i="11" s="1"/>
  <c r="R98" i="11"/>
  <c r="Q98" i="11"/>
  <c r="S97" i="11"/>
  <c r="T97" i="11" s="1"/>
  <c r="R97" i="11"/>
  <c r="Q97" i="11"/>
  <c r="S96" i="11"/>
  <c r="T96" i="11" s="1"/>
  <c r="R96" i="11"/>
  <c r="Q96" i="11"/>
  <c r="U95" i="11"/>
  <c r="T95" i="11"/>
  <c r="S95" i="11"/>
  <c r="R95" i="11"/>
  <c r="Q95" i="11"/>
  <c r="U94" i="11"/>
  <c r="T94" i="11"/>
  <c r="S94" i="11"/>
  <c r="R94" i="11"/>
  <c r="Q94" i="11"/>
  <c r="S93" i="11"/>
  <c r="T93" i="11" s="1"/>
  <c r="R93" i="11"/>
  <c r="Q93" i="11"/>
  <c r="S92" i="11"/>
  <c r="T92" i="11" s="1"/>
  <c r="R92" i="11"/>
  <c r="Q92" i="11"/>
  <c r="S91" i="11"/>
  <c r="U91" i="11" s="1"/>
  <c r="R91" i="11"/>
  <c r="Q91" i="11"/>
  <c r="S90" i="11"/>
  <c r="U90" i="11" s="1"/>
  <c r="R90" i="11"/>
  <c r="Q90" i="11"/>
  <c r="S89" i="11"/>
  <c r="R89" i="11"/>
  <c r="Q89" i="11"/>
  <c r="U88" i="11"/>
  <c r="T88" i="11"/>
  <c r="S88" i="11"/>
  <c r="R88" i="11"/>
  <c r="Q88" i="11"/>
  <c r="U87" i="11"/>
  <c r="T87" i="11"/>
  <c r="S87" i="11"/>
  <c r="R87" i="11"/>
  <c r="Q87" i="11"/>
  <c r="S86" i="11"/>
  <c r="R86" i="11"/>
  <c r="Q86" i="11"/>
  <c r="S85" i="11"/>
  <c r="R85" i="11"/>
  <c r="Q85" i="11"/>
  <c r="S84" i="11"/>
  <c r="R84" i="11"/>
  <c r="Q84" i="11"/>
  <c r="S83" i="11"/>
  <c r="R83" i="11"/>
  <c r="Q83" i="11"/>
  <c r="S82" i="11"/>
  <c r="R82" i="11"/>
  <c r="Q82" i="11"/>
  <c r="U81" i="11"/>
  <c r="T81" i="11"/>
  <c r="S81" i="11"/>
  <c r="R81" i="11"/>
  <c r="Q81" i="11"/>
  <c r="U80" i="11"/>
  <c r="T80" i="11"/>
  <c r="S80" i="11"/>
  <c r="R80" i="11"/>
  <c r="Q80" i="11"/>
  <c r="U79" i="11"/>
  <c r="T79" i="11"/>
  <c r="S79" i="11"/>
  <c r="R79" i="11"/>
  <c r="Q79" i="11"/>
  <c r="S78" i="11"/>
  <c r="R78" i="11"/>
  <c r="Q78" i="11"/>
  <c r="S77" i="11"/>
  <c r="R77" i="11"/>
  <c r="Q77" i="11"/>
  <c r="S76" i="11"/>
  <c r="R76" i="11"/>
  <c r="Q76" i="11"/>
  <c r="S75" i="11"/>
  <c r="R75" i="11"/>
  <c r="Q75" i="11"/>
  <c r="S74" i="11"/>
  <c r="R74" i="11"/>
  <c r="Q74" i="11"/>
  <c r="S73" i="11"/>
  <c r="R73" i="11"/>
  <c r="Q73" i="11"/>
  <c r="S72" i="11"/>
  <c r="R72" i="11"/>
  <c r="Q72" i="11"/>
  <c r="U71" i="11"/>
  <c r="T71" i="11"/>
  <c r="S71" i="11"/>
  <c r="R71" i="11"/>
  <c r="Q71" i="11"/>
  <c r="U70" i="11"/>
  <c r="T70" i="11"/>
  <c r="S70" i="11"/>
  <c r="R70" i="11"/>
  <c r="Q70" i="11"/>
  <c r="S69" i="11"/>
  <c r="T69" i="11" s="1"/>
  <c r="R69" i="11"/>
  <c r="Q69" i="11"/>
  <c r="S68" i="11"/>
  <c r="T68" i="11" s="1"/>
  <c r="R68" i="11"/>
  <c r="Q68" i="11"/>
  <c r="S67" i="11"/>
  <c r="T67" i="11" s="1"/>
  <c r="R67" i="11"/>
  <c r="Q67" i="11"/>
  <c r="S66" i="11"/>
  <c r="T66" i="11" s="1"/>
  <c r="R66" i="11"/>
  <c r="Q66" i="11"/>
  <c r="S65" i="11"/>
  <c r="T65" i="11" s="1"/>
  <c r="R65" i="11"/>
  <c r="Q65" i="11"/>
  <c r="S64" i="11"/>
  <c r="T64" i="11" s="1"/>
  <c r="R64" i="11"/>
  <c r="Q64" i="11"/>
  <c r="S63" i="11"/>
  <c r="T63" i="11" s="1"/>
  <c r="R63" i="11"/>
  <c r="Q63" i="11"/>
  <c r="U62" i="11"/>
  <c r="T62" i="11"/>
  <c r="S62" i="11"/>
  <c r="R62" i="11"/>
  <c r="Q62" i="11"/>
  <c r="U61" i="11"/>
  <c r="T61" i="11"/>
  <c r="S61" i="11"/>
  <c r="R61" i="11"/>
  <c r="Q61" i="11"/>
  <c r="S60" i="11"/>
  <c r="T60" i="11" s="1"/>
  <c r="R60" i="11"/>
  <c r="Q60" i="11"/>
  <c r="S59" i="11"/>
  <c r="T59" i="11" s="1"/>
  <c r="R59" i="11"/>
  <c r="Q59" i="11"/>
  <c r="S58" i="11"/>
  <c r="T58" i="11" s="1"/>
  <c r="R58" i="11"/>
  <c r="Q58" i="11"/>
  <c r="U57" i="11"/>
  <c r="T57" i="11"/>
  <c r="S57" i="11"/>
  <c r="R57" i="11"/>
  <c r="Q57" i="11"/>
  <c r="U56" i="11"/>
  <c r="T56" i="11"/>
  <c r="S56" i="11"/>
  <c r="R56" i="11"/>
  <c r="Q56" i="11"/>
  <c r="U55" i="11"/>
  <c r="T55" i="11"/>
  <c r="S55" i="11"/>
  <c r="R55" i="11"/>
  <c r="Q55" i="11"/>
  <c r="U54" i="11"/>
  <c r="T54" i="11"/>
  <c r="S54" i="11"/>
  <c r="R54" i="11"/>
  <c r="Q54" i="11"/>
  <c r="S53" i="11"/>
  <c r="T53" i="11" s="1"/>
  <c r="R53" i="11"/>
  <c r="Q53" i="11"/>
  <c r="S52" i="11"/>
  <c r="T52" i="11" s="1"/>
  <c r="R52" i="11"/>
  <c r="Q52" i="11"/>
  <c r="S51" i="11"/>
  <c r="T51" i="11" s="1"/>
  <c r="R51" i="11"/>
  <c r="Q51" i="11"/>
  <c r="S50" i="11"/>
  <c r="T50" i="11" s="1"/>
  <c r="R50" i="11"/>
  <c r="Q50" i="11"/>
  <c r="S49" i="11"/>
  <c r="T49" i="11" s="1"/>
  <c r="R49" i="11"/>
  <c r="Q49" i="11"/>
  <c r="S48" i="11"/>
  <c r="T48" i="11" s="1"/>
  <c r="R48" i="11"/>
  <c r="Q48" i="11"/>
  <c r="S47" i="11"/>
  <c r="T47" i="11" s="1"/>
  <c r="R47" i="11"/>
  <c r="Q47" i="11"/>
  <c r="S46" i="11"/>
  <c r="T46" i="11" s="1"/>
  <c r="R46" i="11"/>
  <c r="Q46" i="11"/>
  <c r="S45" i="11"/>
  <c r="T45" i="11" s="1"/>
  <c r="R45" i="11"/>
  <c r="Q45" i="11"/>
  <c r="S44" i="11"/>
  <c r="T44" i="11" s="1"/>
  <c r="R44" i="11"/>
  <c r="Q44" i="11"/>
  <c r="S43" i="11"/>
  <c r="T43" i="11" s="1"/>
  <c r="R43" i="11"/>
  <c r="Q43" i="11"/>
  <c r="U42" i="11"/>
  <c r="T42" i="11"/>
  <c r="S42" i="11"/>
  <c r="R42" i="11"/>
  <c r="Q42" i="11"/>
  <c r="U41" i="11"/>
  <c r="T41" i="11"/>
  <c r="S41" i="11"/>
  <c r="R41" i="11"/>
  <c r="Q41" i="11"/>
  <c r="S40" i="11"/>
  <c r="T40" i="11" s="1"/>
  <c r="R40" i="11"/>
  <c r="Q40" i="11"/>
  <c r="S39" i="11"/>
  <c r="T39" i="11" s="1"/>
  <c r="R39" i="11"/>
  <c r="Q39" i="11"/>
  <c r="S38" i="11"/>
  <c r="T38" i="11" s="1"/>
  <c r="R38" i="11"/>
  <c r="Q38" i="11"/>
  <c r="S37" i="11"/>
  <c r="T37" i="11" s="1"/>
  <c r="R37" i="11"/>
  <c r="Q37" i="11"/>
  <c r="S36" i="11"/>
  <c r="T36" i="11" s="1"/>
  <c r="R36" i="11"/>
  <c r="Q36" i="11"/>
  <c r="S35" i="11"/>
  <c r="T35" i="11" s="1"/>
  <c r="R35" i="11"/>
  <c r="Q35" i="11"/>
  <c r="S34" i="11"/>
  <c r="T34" i="11" s="1"/>
  <c r="R34" i="11"/>
  <c r="Q34" i="11"/>
  <c r="S33" i="11"/>
  <c r="T33" i="11" s="1"/>
  <c r="R33" i="11"/>
  <c r="Q33" i="11"/>
  <c r="U32" i="11"/>
  <c r="T32" i="11"/>
  <c r="S32" i="11"/>
  <c r="R32" i="11"/>
  <c r="Q32" i="11"/>
  <c r="U31" i="11"/>
  <c r="T31" i="11"/>
  <c r="S31" i="11"/>
  <c r="R31" i="11"/>
  <c r="Q31" i="11"/>
  <c r="U30" i="11"/>
  <c r="T30" i="11"/>
  <c r="S30" i="11"/>
  <c r="R30" i="11"/>
  <c r="Q30" i="11"/>
  <c r="S29" i="11"/>
  <c r="T29" i="11" s="1"/>
  <c r="R29" i="11"/>
  <c r="Q29" i="11"/>
  <c r="S28" i="11"/>
  <c r="T28" i="11" s="1"/>
  <c r="R28" i="11"/>
  <c r="Q28" i="11"/>
  <c r="S27" i="11"/>
  <c r="T27" i="11" s="1"/>
  <c r="R27" i="11"/>
  <c r="Q27" i="11"/>
  <c r="U26" i="11"/>
  <c r="T26" i="11"/>
  <c r="S26" i="11"/>
  <c r="R26" i="11"/>
  <c r="Q26" i="11"/>
  <c r="U25" i="11"/>
  <c r="T25" i="11"/>
  <c r="S25" i="11"/>
  <c r="R25" i="11"/>
  <c r="Q25" i="11"/>
  <c r="U24" i="11"/>
  <c r="T24" i="11"/>
  <c r="S24" i="11"/>
  <c r="R24" i="11"/>
  <c r="Q24" i="11"/>
  <c r="S23" i="11"/>
  <c r="T23" i="11" s="1"/>
  <c r="R23" i="11"/>
  <c r="Q23" i="11"/>
  <c r="U22" i="11"/>
  <c r="T22" i="11"/>
  <c r="S22" i="11"/>
  <c r="R22" i="11"/>
  <c r="Q22" i="11"/>
  <c r="S21" i="11"/>
  <c r="T21" i="11" s="1"/>
  <c r="R21" i="11"/>
  <c r="Q21" i="11"/>
  <c r="S20" i="11"/>
  <c r="T20" i="11" s="1"/>
  <c r="R20" i="11"/>
  <c r="Q20" i="11"/>
  <c r="S19" i="11"/>
  <c r="T19" i="11" s="1"/>
  <c r="R19" i="11"/>
  <c r="Q19" i="11"/>
  <c r="S18" i="11"/>
  <c r="T18" i="11" s="1"/>
  <c r="R18" i="11"/>
  <c r="Q18" i="11"/>
  <c r="S17" i="11"/>
  <c r="T17" i="11" s="1"/>
  <c r="R17" i="11"/>
  <c r="Q17" i="11"/>
  <c r="S16" i="11"/>
  <c r="T16" i="11" s="1"/>
  <c r="R16" i="11"/>
  <c r="Q16" i="11"/>
  <c r="S15" i="11"/>
  <c r="T15" i="11" s="1"/>
  <c r="R15" i="11"/>
  <c r="Q15" i="11"/>
  <c r="S14" i="11"/>
  <c r="T14" i="11" s="1"/>
  <c r="R14" i="11"/>
  <c r="Q14" i="11"/>
  <c r="U13" i="11"/>
  <c r="T13" i="11"/>
  <c r="S13" i="11"/>
  <c r="R13" i="11"/>
  <c r="Q13" i="11"/>
  <c r="S12" i="11"/>
  <c r="T12" i="11" s="1"/>
  <c r="R12" i="11"/>
  <c r="Q12" i="11"/>
  <c r="U11" i="11"/>
  <c r="T11" i="11"/>
  <c r="S11" i="11"/>
  <c r="R11" i="11"/>
  <c r="Q11" i="11"/>
  <c r="U10" i="11"/>
  <c r="T10" i="11"/>
  <c r="S10" i="11"/>
  <c r="R10" i="11"/>
  <c r="Q10" i="11"/>
  <c r="U9" i="11"/>
  <c r="T9" i="11"/>
  <c r="S9" i="11"/>
  <c r="R9" i="11"/>
  <c r="Q9" i="11"/>
  <c r="S8" i="11"/>
  <c r="T8" i="11" s="1"/>
  <c r="R8" i="11"/>
  <c r="Q8" i="11"/>
  <c r="S7" i="11"/>
  <c r="T7" i="11" s="1"/>
  <c r="R7" i="11"/>
  <c r="Q7" i="11"/>
  <c r="S6" i="11"/>
  <c r="T6" i="11" s="1"/>
  <c r="R6" i="11"/>
  <c r="Q6" i="11"/>
  <c r="U5" i="11"/>
  <c r="T5" i="11"/>
  <c r="S5" i="11"/>
  <c r="R5" i="11"/>
  <c r="Q5" i="11"/>
  <c r="U4" i="11"/>
  <c r="T4" i="11"/>
  <c r="S4" i="11"/>
  <c r="R4" i="11"/>
  <c r="Q4" i="11"/>
  <c r="A500" i="11"/>
  <c r="A499" i="11"/>
  <c r="A498" i="11"/>
  <c r="A497" i="11"/>
  <c r="A496" i="11"/>
  <c r="A495" i="11"/>
  <c r="A494" i="11"/>
  <c r="A493" i="11"/>
  <c r="A492" i="11"/>
  <c r="A491" i="11"/>
  <c r="A490" i="11"/>
  <c r="A489" i="11"/>
  <c r="A488" i="11"/>
  <c r="A487" i="11"/>
  <c r="A486" i="11"/>
  <c r="A485" i="11"/>
  <c r="A484" i="11"/>
  <c r="A483" i="11"/>
  <c r="A482" i="11"/>
  <c r="A481" i="11"/>
  <c r="A480" i="11"/>
  <c r="A479" i="11"/>
  <c r="A478" i="11"/>
  <c r="A477" i="11"/>
  <c r="A476" i="11"/>
  <c r="A475" i="11"/>
  <c r="A474" i="11"/>
  <c r="A473" i="11"/>
  <c r="A472" i="11"/>
  <c r="A471" i="11"/>
  <c r="A470" i="11"/>
  <c r="A469" i="11"/>
  <c r="A468" i="11"/>
  <c r="A467" i="11"/>
  <c r="A466" i="11"/>
  <c r="A465" i="11"/>
  <c r="A464" i="11"/>
  <c r="A463" i="11"/>
  <c r="A462" i="11"/>
  <c r="A461" i="11"/>
  <c r="A460" i="11"/>
  <c r="A459" i="11"/>
  <c r="A458" i="11"/>
  <c r="A457" i="11"/>
  <c r="A456" i="11"/>
  <c r="A455" i="11"/>
  <c r="A454" i="11"/>
  <c r="A453" i="11"/>
  <c r="A452" i="11"/>
  <c r="A451" i="11"/>
  <c r="A450" i="11"/>
  <c r="A449" i="11"/>
  <c r="A448" i="11"/>
  <c r="A447" i="11"/>
  <c r="A446" i="11"/>
  <c r="A445" i="11"/>
  <c r="A444" i="11"/>
  <c r="A443" i="11"/>
  <c r="A442" i="11"/>
  <c r="A441" i="11"/>
  <c r="A440" i="11"/>
  <c r="A439" i="11"/>
  <c r="A438" i="11"/>
  <c r="A437" i="11"/>
  <c r="A436" i="11"/>
  <c r="A435" i="11"/>
  <c r="A434" i="11"/>
  <c r="A433" i="11"/>
  <c r="A432" i="11"/>
  <c r="A431" i="11"/>
  <c r="A430" i="11"/>
  <c r="A429" i="11"/>
  <c r="A428" i="11"/>
  <c r="A427" i="11"/>
  <c r="A426" i="11"/>
  <c r="A425" i="11"/>
  <c r="A424" i="11"/>
  <c r="A423" i="11"/>
  <c r="A422" i="11"/>
  <c r="A421" i="11"/>
  <c r="A420" i="11"/>
  <c r="A419" i="11"/>
  <c r="A418" i="11"/>
  <c r="A417" i="11"/>
  <c r="A416" i="11"/>
  <c r="A415" i="11"/>
  <c r="A414" i="11"/>
  <c r="A413" i="11"/>
  <c r="A412" i="11"/>
  <c r="A411" i="11"/>
  <c r="A410" i="11"/>
  <c r="A409" i="11"/>
  <c r="A408" i="11"/>
  <c r="A407" i="11"/>
  <c r="A406" i="11"/>
  <c r="A405" i="11"/>
  <c r="A404" i="11"/>
  <c r="A403" i="11"/>
  <c r="A402" i="11"/>
  <c r="A401" i="11"/>
  <c r="A400" i="11"/>
  <c r="A399" i="11"/>
  <c r="A398" i="11"/>
  <c r="A397" i="11"/>
  <c r="A396" i="11"/>
  <c r="A395" i="11"/>
  <c r="A394" i="11"/>
  <c r="A393" i="11"/>
  <c r="A392" i="11"/>
  <c r="A391" i="11"/>
  <c r="A390" i="11"/>
  <c r="A389" i="11"/>
  <c r="A388" i="11"/>
  <c r="A387" i="11"/>
  <c r="A386" i="11"/>
  <c r="A385" i="11"/>
  <c r="A384" i="11"/>
  <c r="A383" i="11"/>
  <c r="A382" i="11"/>
  <c r="A381" i="11"/>
  <c r="A380" i="11"/>
  <c r="A379" i="11"/>
  <c r="A378" i="11"/>
  <c r="A377" i="11"/>
  <c r="A376" i="11"/>
  <c r="A375" i="11"/>
  <c r="A374" i="11"/>
  <c r="A373" i="11"/>
  <c r="A372" i="11"/>
  <c r="A371" i="11"/>
  <c r="A370" i="11"/>
  <c r="A369" i="11"/>
  <c r="A368" i="11"/>
  <c r="A367" i="11"/>
  <c r="A366" i="11"/>
  <c r="A365" i="11"/>
  <c r="A364" i="11"/>
  <c r="A363" i="11"/>
  <c r="A362" i="11"/>
  <c r="A361" i="11"/>
  <c r="A360" i="11"/>
  <c r="A359" i="11"/>
  <c r="A358" i="11"/>
  <c r="A357" i="11"/>
  <c r="A356" i="11"/>
  <c r="A355" i="11"/>
  <c r="A354" i="11"/>
  <c r="A353" i="11"/>
  <c r="A352" i="11"/>
  <c r="A351" i="11"/>
  <c r="A350" i="11"/>
  <c r="A349" i="11"/>
  <c r="A348" i="11"/>
  <c r="A347" i="11"/>
  <c r="A346" i="11"/>
  <c r="A345" i="11"/>
  <c r="A344" i="11"/>
  <c r="A343" i="11"/>
  <c r="A342" i="11"/>
  <c r="A341" i="11"/>
  <c r="A340" i="11"/>
  <c r="A339" i="11"/>
  <c r="A338" i="11"/>
  <c r="A337" i="11"/>
  <c r="A336" i="11"/>
  <c r="A335" i="11"/>
  <c r="A334" i="11"/>
  <c r="A333" i="11"/>
  <c r="A332" i="11"/>
  <c r="A331" i="11"/>
  <c r="A330" i="11"/>
  <c r="A329" i="11"/>
  <c r="A328" i="11"/>
  <c r="A327" i="11"/>
  <c r="A326" i="11"/>
  <c r="A325" i="11"/>
  <c r="A324" i="11"/>
  <c r="A323" i="11"/>
  <c r="A322" i="11"/>
  <c r="A321" i="11"/>
  <c r="A320" i="11"/>
  <c r="A319" i="11"/>
  <c r="A318" i="11"/>
  <c r="A317" i="11"/>
  <c r="A316" i="11"/>
  <c r="A315" i="11"/>
  <c r="A314" i="11"/>
  <c r="A313" i="11"/>
  <c r="A312" i="11"/>
  <c r="A311" i="11"/>
  <c r="A310" i="11"/>
  <c r="A309" i="11"/>
  <c r="A308" i="11"/>
  <c r="A307" i="11"/>
  <c r="A306" i="11"/>
  <c r="A305" i="11"/>
  <c r="A304" i="11"/>
  <c r="A303" i="11"/>
  <c r="A302" i="11"/>
  <c r="A301" i="11"/>
  <c r="A300" i="11"/>
  <c r="A299" i="11"/>
  <c r="A298" i="11"/>
  <c r="A297" i="11"/>
  <c r="A296" i="11"/>
  <c r="A295" i="11"/>
  <c r="A294" i="11"/>
  <c r="A293" i="11"/>
  <c r="A292" i="11"/>
  <c r="A291" i="11"/>
  <c r="A290" i="11"/>
  <c r="A289" i="11"/>
  <c r="A288" i="11"/>
  <c r="A287" i="11"/>
  <c r="A286" i="11"/>
  <c r="A285" i="11"/>
  <c r="A284" i="11"/>
  <c r="A283" i="11"/>
  <c r="A282" i="11"/>
  <c r="A281" i="11"/>
  <c r="A280" i="11"/>
  <c r="A279" i="11"/>
  <c r="A278" i="11"/>
  <c r="A277" i="11"/>
  <c r="A276" i="11"/>
  <c r="A275" i="11"/>
  <c r="A274" i="11"/>
  <c r="A273" i="11"/>
  <c r="A272" i="11"/>
  <c r="A271" i="11"/>
  <c r="A270" i="11"/>
  <c r="A269" i="11"/>
  <c r="A268" i="11"/>
  <c r="A267" i="11"/>
  <c r="A266" i="11"/>
  <c r="A265" i="11"/>
  <c r="A264" i="11"/>
  <c r="A263" i="11"/>
  <c r="A262" i="11"/>
  <c r="A261" i="11"/>
  <c r="A260" i="11"/>
  <c r="A259" i="11"/>
  <c r="A258" i="11"/>
  <c r="A257" i="11"/>
  <c r="A256" i="11"/>
  <c r="A255" i="11"/>
  <c r="A254" i="11"/>
  <c r="A253" i="11"/>
  <c r="A252" i="11"/>
  <c r="A251" i="11"/>
  <c r="A250" i="11"/>
  <c r="A249" i="11"/>
  <c r="A248" i="11"/>
  <c r="A247" i="11"/>
  <c r="A246" i="11"/>
  <c r="A245" i="11"/>
  <c r="A244" i="11"/>
  <c r="A243" i="11"/>
  <c r="A242" i="11"/>
  <c r="A241" i="11"/>
  <c r="A240" i="11"/>
  <c r="A239" i="11"/>
  <c r="A238" i="11"/>
  <c r="A237" i="11"/>
  <c r="A236" i="11"/>
  <c r="A235" i="11"/>
  <c r="A234" i="11"/>
  <c r="A233" i="11"/>
  <c r="A232" i="11"/>
  <c r="A231" i="11"/>
  <c r="A230" i="11"/>
  <c r="A229" i="11"/>
  <c r="A228" i="11"/>
  <c r="A227" i="11"/>
  <c r="A226" i="11"/>
  <c r="A225" i="11"/>
  <c r="A224" i="11"/>
  <c r="A223" i="11"/>
  <c r="A222" i="11"/>
  <c r="A221" i="11"/>
  <c r="A220" i="11"/>
  <c r="A219" i="11"/>
  <c r="A218" i="11"/>
  <c r="A217" i="11"/>
  <c r="A216" i="11"/>
  <c r="A215" i="11"/>
  <c r="A214" i="11"/>
  <c r="A213" i="11"/>
  <c r="A212" i="11"/>
  <c r="A211" i="11"/>
  <c r="A210" i="11"/>
  <c r="A209" i="11"/>
  <c r="A208" i="11"/>
  <c r="A207" i="11"/>
  <c r="A206" i="11"/>
  <c r="A205" i="11"/>
  <c r="A204" i="11"/>
  <c r="A203" i="11"/>
  <c r="A202" i="11"/>
  <c r="A201" i="11"/>
  <c r="A200" i="11"/>
  <c r="A199" i="11"/>
  <c r="A198" i="11"/>
  <c r="A197" i="11"/>
  <c r="A196" i="11"/>
  <c r="A195" i="11"/>
  <c r="A194" i="11"/>
  <c r="A193" i="11"/>
  <c r="A192" i="11"/>
  <c r="A191" i="11"/>
  <c r="A190" i="11"/>
  <c r="A189" i="11"/>
  <c r="A188" i="11"/>
  <c r="A187" i="11"/>
  <c r="A186" i="11"/>
  <c r="A185" i="11"/>
  <c r="A184" i="11"/>
  <c r="A183" i="11"/>
  <c r="A182" i="11"/>
  <c r="A181" i="11"/>
  <c r="A180" i="11"/>
  <c r="A179" i="11"/>
  <c r="A178" i="11"/>
  <c r="A177" i="11"/>
  <c r="A176" i="11"/>
  <c r="A175" i="11"/>
  <c r="A174" i="11"/>
  <c r="A173" i="11"/>
  <c r="A172" i="11"/>
  <c r="A171" i="11"/>
  <c r="A170" i="11"/>
  <c r="A169" i="11"/>
  <c r="A168" i="11"/>
  <c r="A167" i="11"/>
  <c r="A166" i="11"/>
  <c r="A165" i="11"/>
  <c r="A164" i="11"/>
  <c r="A163" i="11"/>
  <c r="A162" i="11"/>
  <c r="A161" i="11"/>
  <c r="A160" i="11"/>
  <c r="A159" i="11"/>
  <c r="A158" i="11"/>
  <c r="A157" i="11"/>
  <c r="A156" i="11"/>
  <c r="A155" i="11"/>
  <c r="A154" i="11"/>
  <c r="A153" i="11"/>
  <c r="A152" i="11"/>
  <c r="A151" i="11"/>
  <c r="A150" i="11"/>
  <c r="A149" i="11"/>
  <c r="A148" i="11"/>
  <c r="A147" i="11"/>
  <c r="A146" i="11"/>
  <c r="A145" i="11"/>
  <c r="A144" i="11"/>
  <c r="A143" i="11"/>
  <c r="A142" i="11"/>
  <c r="A141" i="11"/>
  <c r="A140" i="11"/>
  <c r="A139" i="11"/>
  <c r="A138" i="11"/>
  <c r="A137" i="11"/>
  <c r="A136" i="11"/>
  <c r="A135" i="11"/>
  <c r="A134" i="11"/>
  <c r="A133" i="11"/>
  <c r="A132" i="11"/>
  <c r="A131" i="11"/>
  <c r="A130" i="11"/>
  <c r="A129" i="11"/>
  <c r="A128" i="11"/>
  <c r="A127" i="11"/>
  <c r="A126" i="11"/>
  <c r="A125" i="11"/>
  <c r="A124" i="11"/>
  <c r="A123" i="11"/>
  <c r="A122" i="11"/>
  <c r="A121" i="11"/>
  <c r="A120" i="11"/>
  <c r="A119" i="11"/>
  <c r="A118" i="11"/>
  <c r="A117" i="11"/>
  <c r="A116" i="11"/>
  <c r="A115" i="11"/>
  <c r="A114" i="11"/>
  <c r="A113" i="11"/>
  <c r="A112" i="11"/>
  <c r="A111" i="11"/>
  <c r="A110" i="11"/>
  <c r="A109" i="11"/>
  <c r="A108" i="11"/>
  <c r="A107" i="11"/>
  <c r="A106" i="11"/>
  <c r="A101" i="11"/>
  <c r="A100" i="11"/>
  <c r="A99" i="11"/>
  <c r="A95" i="11"/>
  <c r="A94" i="11"/>
  <c r="A88" i="11"/>
  <c r="A87" i="11"/>
  <c r="A81" i="11"/>
  <c r="A80" i="11"/>
  <c r="A79" i="11"/>
  <c r="A71" i="11"/>
  <c r="A70" i="11"/>
  <c r="A62" i="11"/>
  <c r="A61" i="11"/>
  <c r="A57" i="11"/>
  <c r="A56" i="11"/>
  <c r="A55" i="11"/>
  <c r="A54" i="11"/>
  <c r="A42" i="11"/>
  <c r="A41" i="11"/>
  <c r="A32" i="11"/>
  <c r="A31" i="11"/>
  <c r="A30" i="11"/>
  <c r="A26" i="11"/>
  <c r="A25" i="11"/>
  <c r="A24" i="11"/>
  <c r="A22" i="11"/>
  <c r="A13" i="11"/>
  <c r="A11" i="11"/>
  <c r="A10" i="11"/>
  <c r="A9" i="11"/>
  <c r="A5" i="11"/>
  <c r="A4" i="11"/>
  <c r="A3" i="11"/>
  <c r="U500" i="10"/>
  <c r="T500" i="10"/>
  <c r="S500" i="10"/>
  <c r="R500" i="10"/>
  <c r="Q500" i="10"/>
  <c r="U499" i="10"/>
  <c r="T499" i="10"/>
  <c r="S499" i="10"/>
  <c r="R499" i="10"/>
  <c r="Q499" i="10"/>
  <c r="U498" i="10"/>
  <c r="T498" i="10"/>
  <c r="S498" i="10"/>
  <c r="R498" i="10"/>
  <c r="Q498" i="10"/>
  <c r="U497" i="10"/>
  <c r="T497" i="10"/>
  <c r="S497" i="10"/>
  <c r="R497" i="10"/>
  <c r="Q497" i="10"/>
  <c r="U496" i="10"/>
  <c r="T496" i="10"/>
  <c r="S496" i="10"/>
  <c r="R496" i="10"/>
  <c r="Q496" i="10"/>
  <c r="U495" i="10"/>
  <c r="T495" i="10"/>
  <c r="S495" i="10"/>
  <c r="R495" i="10"/>
  <c r="Q495" i="10"/>
  <c r="U494" i="10"/>
  <c r="T494" i="10"/>
  <c r="S494" i="10"/>
  <c r="R494" i="10"/>
  <c r="Q494" i="10"/>
  <c r="U493" i="10"/>
  <c r="T493" i="10"/>
  <c r="S493" i="10"/>
  <c r="R493" i="10"/>
  <c r="Q493" i="10"/>
  <c r="U492" i="10"/>
  <c r="T492" i="10"/>
  <c r="S492" i="10"/>
  <c r="R492" i="10"/>
  <c r="Q492" i="10"/>
  <c r="U491" i="10"/>
  <c r="T491" i="10"/>
  <c r="S491" i="10"/>
  <c r="R491" i="10"/>
  <c r="Q491" i="10"/>
  <c r="U490" i="10"/>
  <c r="T490" i="10"/>
  <c r="S490" i="10"/>
  <c r="R490" i="10"/>
  <c r="Q490" i="10"/>
  <c r="U489" i="10"/>
  <c r="T489" i="10"/>
  <c r="S489" i="10"/>
  <c r="R489" i="10"/>
  <c r="Q489" i="10"/>
  <c r="U488" i="10"/>
  <c r="T488" i="10"/>
  <c r="S488" i="10"/>
  <c r="R488" i="10"/>
  <c r="Q488" i="10"/>
  <c r="U487" i="10"/>
  <c r="T487" i="10"/>
  <c r="S487" i="10"/>
  <c r="R487" i="10"/>
  <c r="Q487" i="10"/>
  <c r="U486" i="10"/>
  <c r="T486" i="10"/>
  <c r="S486" i="10"/>
  <c r="R486" i="10"/>
  <c r="Q486" i="10"/>
  <c r="U485" i="10"/>
  <c r="T485" i="10"/>
  <c r="S485" i="10"/>
  <c r="R485" i="10"/>
  <c r="Q485" i="10"/>
  <c r="U484" i="10"/>
  <c r="T484" i="10"/>
  <c r="S484" i="10"/>
  <c r="R484" i="10"/>
  <c r="Q484" i="10"/>
  <c r="U483" i="10"/>
  <c r="T483" i="10"/>
  <c r="S483" i="10"/>
  <c r="R483" i="10"/>
  <c r="Q483" i="10"/>
  <c r="U482" i="10"/>
  <c r="T482" i="10"/>
  <c r="S482" i="10"/>
  <c r="R482" i="10"/>
  <c r="Q482" i="10"/>
  <c r="U481" i="10"/>
  <c r="T481" i="10"/>
  <c r="S481" i="10"/>
  <c r="R481" i="10"/>
  <c r="Q481" i="10"/>
  <c r="U480" i="10"/>
  <c r="T480" i="10"/>
  <c r="S480" i="10"/>
  <c r="R480" i="10"/>
  <c r="Q480" i="10"/>
  <c r="U479" i="10"/>
  <c r="T479" i="10"/>
  <c r="S479" i="10"/>
  <c r="R479" i="10"/>
  <c r="Q479" i="10"/>
  <c r="U478" i="10"/>
  <c r="T478" i="10"/>
  <c r="S478" i="10"/>
  <c r="R478" i="10"/>
  <c r="Q478" i="10"/>
  <c r="U477" i="10"/>
  <c r="T477" i="10"/>
  <c r="S477" i="10"/>
  <c r="R477" i="10"/>
  <c r="Q477" i="10"/>
  <c r="U476" i="10"/>
  <c r="T476" i="10"/>
  <c r="S476" i="10"/>
  <c r="R476" i="10"/>
  <c r="Q476" i="10"/>
  <c r="U475" i="10"/>
  <c r="T475" i="10"/>
  <c r="S475" i="10"/>
  <c r="R475" i="10"/>
  <c r="Q475" i="10"/>
  <c r="U474" i="10"/>
  <c r="T474" i="10"/>
  <c r="S474" i="10"/>
  <c r="R474" i="10"/>
  <c r="Q474" i="10"/>
  <c r="U473" i="10"/>
  <c r="T473" i="10"/>
  <c r="S473" i="10"/>
  <c r="R473" i="10"/>
  <c r="Q473" i="10"/>
  <c r="U472" i="10"/>
  <c r="T472" i="10"/>
  <c r="S472" i="10"/>
  <c r="R472" i="10"/>
  <c r="Q472" i="10"/>
  <c r="U471" i="10"/>
  <c r="T471" i="10"/>
  <c r="S471" i="10"/>
  <c r="R471" i="10"/>
  <c r="Q471" i="10"/>
  <c r="U470" i="10"/>
  <c r="T470" i="10"/>
  <c r="S470" i="10"/>
  <c r="R470" i="10"/>
  <c r="Q470" i="10"/>
  <c r="U469" i="10"/>
  <c r="T469" i="10"/>
  <c r="S469" i="10"/>
  <c r="R469" i="10"/>
  <c r="Q469" i="10"/>
  <c r="U468" i="10"/>
  <c r="T468" i="10"/>
  <c r="S468" i="10"/>
  <c r="R468" i="10"/>
  <c r="Q468" i="10"/>
  <c r="U467" i="10"/>
  <c r="T467" i="10"/>
  <c r="S467" i="10"/>
  <c r="R467" i="10"/>
  <c r="Q467" i="10"/>
  <c r="U466" i="10"/>
  <c r="T466" i="10"/>
  <c r="S466" i="10"/>
  <c r="R466" i="10"/>
  <c r="Q466" i="10"/>
  <c r="U465" i="10"/>
  <c r="T465" i="10"/>
  <c r="S465" i="10"/>
  <c r="R465" i="10"/>
  <c r="Q465" i="10"/>
  <c r="U464" i="10"/>
  <c r="T464" i="10"/>
  <c r="S464" i="10"/>
  <c r="R464" i="10"/>
  <c r="Q464" i="10"/>
  <c r="U463" i="10"/>
  <c r="T463" i="10"/>
  <c r="S463" i="10"/>
  <c r="R463" i="10"/>
  <c r="Q463" i="10"/>
  <c r="U462" i="10"/>
  <c r="T462" i="10"/>
  <c r="S462" i="10"/>
  <c r="R462" i="10"/>
  <c r="Q462" i="10"/>
  <c r="U461" i="10"/>
  <c r="T461" i="10"/>
  <c r="S461" i="10"/>
  <c r="R461" i="10"/>
  <c r="Q461" i="10"/>
  <c r="U460" i="10"/>
  <c r="T460" i="10"/>
  <c r="S460" i="10"/>
  <c r="R460" i="10"/>
  <c r="Q460" i="10"/>
  <c r="U459" i="10"/>
  <c r="T459" i="10"/>
  <c r="S459" i="10"/>
  <c r="R459" i="10"/>
  <c r="Q459" i="10"/>
  <c r="U458" i="10"/>
  <c r="T458" i="10"/>
  <c r="S458" i="10"/>
  <c r="R458" i="10"/>
  <c r="Q458" i="10"/>
  <c r="U457" i="10"/>
  <c r="T457" i="10"/>
  <c r="S457" i="10"/>
  <c r="R457" i="10"/>
  <c r="Q457" i="10"/>
  <c r="U456" i="10"/>
  <c r="T456" i="10"/>
  <c r="S456" i="10"/>
  <c r="R456" i="10"/>
  <c r="Q456" i="10"/>
  <c r="U455" i="10"/>
  <c r="T455" i="10"/>
  <c r="S455" i="10"/>
  <c r="R455" i="10"/>
  <c r="Q455" i="10"/>
  <c r="U454" i="10"/>
  <c r="T454" i="10"/>
  <c r="S454" i="10"/>
  <c r="R454" i="10"/>
  <c r="Q454" i="10"/>
  <c r="U453" i="10"/>
  <c r="T453" i="10"/>
  <c r="S453" i="10"/>
  <c r="R453" i="10"/>
  <c r="Q453" i="10"/>
  <c r="U452" i="10"/>
  <c r="T452" i="10"/>
  <c r="S452" i="10"/>
  <c r="R452" i="10"/>
  <c r="Q452" i="10"/>
  <c r="U451" i="10"/>
  <c r="T451" i="10"/>
  <c r="S451" i="10"/>
  <c r="R451" i="10"/>
  <c r="Q451" i="10"/>
  <c r="U450" i="10"/>
  <c r="T450" i="10"/>
  <c r="S450" i="10"/>
  <c r="R450" i="10"/>
  <c r="Q450" i="10"/>
  <c r="U449" i="10"/>
  <c r="T449" i="10"/>
  <c r="S449" i="10"/>
  <c r="R449" i="10"/>
  <c r="Q449" i="10"/>
  <c r="U448" i="10"/>
  <c r="T448" i="10"/>
  <c r="S448" i="10"/>
  <c r="R448" i="10"/>
  <c r="Q448" i="10"/>
  <c r="U447" i="10"/>
  <c r="T447" i="10"/>
  <c r="S447" i="10"/>
  <c r="R447" i="10"/>
  <c r="Q447" i="10"/>
  <c r="U446" i="10"/>
  <c r="T446" i="10"/>
  <c r="S446" i="10"/>
  <c r="R446" i="10"/>
  <c r="Q446" i="10"/>
  <c r="U445" i="10"/>
  <c r="T445" i="10"/>
  <c r="S445" i="10"/>
  <c r="R445" i="10"/>
  <c r="Q445" i="10"/>
  <c r="U444" i="10"/>
  <c r="T444" i="10"/>
  <c r="S444" i="10"/>
  <c r="R444" i="10"/>
  <c r="Q444" i="10"/>
  <c r="U443" i="10"/>
  <c r="T443" i="10"/>
  <c r="S443" i="10"/>
  <c r="R443" i="10"/>
  <c r="Q443" i="10"/>
  <c r="U442" i="10"/>
  <c r="T442" i="10"/>
  <c r="S442" i="10"/>
  <c r="R442" i="10"/>
  <c r="Q442" i="10"/>
  <c r="U441" i="10"/>
  <c r="T441" i="10"/>
  <c r="S441" i="10"/>
  <c r="R441" i="10"/>
  <c r="Q441" i="10"/>
  <c r="U440" i="10"/>
  <c r="T440" i="10"/>
  <c r="S440" i="10"/>
  <c r="R440" i="10"/>
  <c r="Q440" i="10"/>
  <c r="U439" i="10"/>
  <c r="T439" i="10"/>
  <c r="S439" i="10"/>
  <c r="R439" i="10"/>
  <c r="Q439" i="10"/>
  <c r="U438" i="10"/>
  <c r="T438" i="10"/>
  <c r="S438" i="10"/>
  <c r="R438" i="10"/>
  <c r="Q438" i="10"/>
  <c r="U437" i="10"/>
  <c r="T437" i="10"/>
  <c r="S437" i="10"/>
  <c r="R437" i="10"/>
  <c r="Q437" i="10"/>
  <c r="U436" i="10"/>
  <c r="T436" i="10"/>
  <c r="S436" i="10"/>
  <c r="R436" i="10"/>
  <c r="Q436" i="10"/>
  <c r="U435" i="10"/>
  <c r="T435" i="10"/>
  <c r="S435" i="10"/>
  <c r="R435" i="10"/>
  <c r="Q435" i="10"/>
  <c r="U434" i="10"/>
  <c r="T434" i="10"/>
  <c r="S434" i="10"/>
  <c r="R434" i="10"/>
  <c r="Q434" i="10"/>
  <c r="U433" i="10"/>
  <c r="T433" i="10"/>
  <c r="S433" i="10"/>
  <c r="R433" i="10"/>
  <c r="Q433" i="10"/>
  <c r="U432" i="10"/>
  <c r="T432" i="10"/>
  <c r="S432" i="10"/>
  <c r="R432" i="10"/>
  <c r="Q432" i="10"/>
  <c r="U431" i="10"/>
  <c r="T431" i="10"/>
  <c r="S431" i="10"/>
  <c r="R431" i="10"/>
  <c r="Q431" i="10"/>
  <c r="U430" i="10"/>
  <c r="T430" i="10"/>
  <c r="S430" i="10"/>
  <c r="R430" i="10"/>
  <c r="Q430" i="10"/>
  <c r="U429" i="10"/>
  <c r="T429" i="10"/>
  <c r="S429" i="10"/>
  <c r="R429" i="10"/>
  <c r="Q429" i="10"/>
  <c r="U428" i="10"/>
  <c r="T428" i="10"/>
  <c r="S428" i="10"/>
  <c r="R428" i="10"/>
  <c r="Q428" i="10"/>
  <c r="U427" i="10"/>
  <c r="T427" i="10"/>
  <c r="S427" i="10"/>
  <c r="R427" i="10"/>
  <c r="Q427" i="10"/>
  <c r="U426" i="10"/>
  <c r="T426" i="10"/>
  <c r="S426" i="10"/>
  <c r="R426" i="10"/>
  <c r="Q426" i="10"/>
  <c r="U425" i="10"/>
  <c r="T425" i="10"/>
  <c r="S425" i="10"/>
  <c r="R425" i="10"/>
  <c r="Q425" i="10"/>
  <c r="U424" i="10"/>
  <c r="T424" i="10"/>
  <c r="S424" i="10"/>
  <c r="R424" i="10"/>
  <c r="Q424" i="10"/>
  <c r="U423" i="10"/>
  <c r="T423" i="10"/>
  <c r="S423" i="10"/>
  <c r="R423" i="10"/>
  <c r="Q423" i="10"/>
  <c r="U422" i="10"/>
  <c r="T422" i="10"/>
  <c r="S422" i="10"/>
  <c r="R422" i="10"/>
  <c r="Q422" i="10"/>
  <c r="U421" i="10"/>
  <c r="T421" i="10"/>
  <c r="S421" i="10"/>
  <c r="R421" i="10"/>
  <c r="Q421" i="10"/>
  <c r="U420" i="10"/>
  <c r="T420" i="10"/>
  <c r="S420" i="10"/>
  <c r="R420" i="10"/>
  <c r="Q420" i="10"/>
  <c r="U419" i="10"/>
  <c r="T419" i="10"/>
  <c r="S419" i="10"/>
  <c r="R419" i="10"/>
  <c r="Q419" i="10"/>
  <c r="U418" i="10"/>
  <c r="T418" i="10"/>
  <c r="S418" i="10"/>
  <c r="R418" i="10"/>
  <c r="Q418" i="10"/>
  <c r="U417" i="10"/>
  <c r="T417" i="10"/>
  <c r="S417" i="10"/>
  <c r="R417" i="10"/>
  <c r="Q417" i="10"/>
  <c r="U416" i="10"/>
  <c r="T416" i="10"/>
  <c r="S416" i="10"/>
  <c r="R416" i="10"/>
  <c r="Q416" i="10"/>
  <c r="U415" i="10"/>
  <c r="T415" i="10"/>
  <c r="S415" i="10"/>
  <c r="R415" i="10"/>
  <c r="Q415" i="10"/>
  <c r="U414" i="10"/>
  <c r="T414" i="10"/>
  <c r="S414" i="10"/>
  <c r="R414" i="10"/>
  <c r="Q414" i="10"/>
  <c r="U413" i="10"/>
  <c r="T413" i="10"/>
  <c r="S413" i="10"/>
  <c r="R413" i="10"/>
  <c r="Q413" i="10"/>
  <c r="U412" i="10"/>
  <c r="T412" i="10"/>
  <c r="S412" i="10"/>
  <c r="R412" i="10"/>
  <c r="Q412" i="10"/>
  <c r="U411" i="10"/>
  <c r="T411" i="10"/>
  <c r="S411" i="10"/>
  <c r="R411" i="10"/>
  <c r="Q411" i="10"/>
  <c r="U410" i="10"/>
  <c r="T410" i="10"/>
  <c r="S410" i="10"/>
  <c r="R410" i="10"/>
  <c r="Q410" i="10"/>
  <c r="U409" i="10"/>
  <c r="T409" i="10"/>
  <c r="S409" i="10"/>
  <c r="R409" i="10"/>
  <c r="Q409" i="10"/>
  <c r="U408" i="10"/>
  <c r="T408" i="10"/>
  <c r="S408" i="10"/>
  <c r="R408" i="10"/>
  <c r="Q408" i="10"/>
  <c r="U407" i="10"/>
  <c r="T407" i="10"/>
  <c r="S407" i="10"/>
  <c r="R407" i="10"/>
  <c r="Q407" i="10"/>
  <c r="U406" i="10"/>
  <c r="T406" i="10"/>
  <c r="S406" i="10"/>
  <c r="R406" i="10"/>
  <c r="Q406" i="10"/>
  <c r="U405" i="10"/>
  <c r="T405" i="10"/>
  <c r="S405" i="10"/>
  <c r="R405" i="10"/>
  <c r="Q405" i="10"/>
  <c r="U404" i="10"/>
  <c r="T404" i="10"/>
  <c r="S404" i="10"/>
  <c r="R404" i="10"/>
  <c r="Q404" i="10"/>
  <c r="U403" i="10"/>
  <c r="T403" i="10"/>
  <c r="S403" i="10"/>
  <c r="R403" i="10"/>
  <c r="Q403" i="10"/>
  <c r="U402" i="10"/>
  <c r="T402" i="10"/>
  <c r="S402" i="10"/>
  <c r="R402" i="10"/>
  <c r="Q402" i="10"/>
  <c r="U401" i="10"/>
  <c r="T401" i="10"/>
  <c r="S401" i="10"/>
  <c r="R401" i="10"/>
  <c r="Q401" i="10"/>
  <c r="U400" i="10"/>
  <c r="T400" i="10"/>
  <c r="S400" i="10"/>
  <c r="R400" i="10"/>
  <c r="Q400" i="10"/>
  <c r="U399" i="10"/>
  <c r="T399" i="10"/>
  <c r="S399" i="10"/>
  <c r="R399" i="10"/>
  <c r="Q399" i="10"/>
  <c r="U398" i="10"/>
  <c r="T398" i="10"/>
  <c r="S398" i="10"/>
  <c r="R398" i="10"/>
  <c r="Q398" i="10"/>
  <c r="U397" i="10"/>
  <c r="T397" i="10"/>
  <c r="S397" i="10"/>
  <c r="R397" i="10"/>
  <c r="Q397" i="10"/>
  <c r="U396" i="10"/>
  <c r="T396" i="10"/>
  <c r="S396" i="10"/>
  <c r="R396" i="10"/>
  <c r="Q396" i="10"/>
  <c r="U395" i="10"/>
  <c r="T395" i="10"/>
  <c r="S395" i="10"/>
  <c r="R395" i="10"/>
  <c r="Q395" i="10"/>
  <c r="U394" i="10"/>
  <c r="T394" i="10"/>
  <c r="S394" i="10"/>
  <c r="R394" i="10"/>
  <c r="Q394" i="10"/>
  <c r="U393" i="10"/>
  <c r="T393" i="10"/>
  <c r="S393" i="10"/>
  <c r="R393" i="10"/>
  <c r="Q393" i="10"/>
  <c r="U392" i="10"/>
  <c r="T392" i="10"/>
  <c r="S392" i="10"/>
  <c r="R392" i="10"/>
  <c r="Q392" i="10"/>
  <c r="U391" i="10"/>
  <c r="T391" i="10"/>
  <c r="S391" i="10"/>
  <c r="R391" i="10"/>
  <c r="Q391" i="10"/>
  <c r="U390" i="10"/>
  <c r="T390" i="10"/>
  <c r="S390" i="10"/>
  <c r="R390" i="10"/>
  <c r="Q390" i="10"/>
  <c r="U389" i="10"/>
  <c r="T389" i="10"/>
  <c r="S389" i="10"/>
  <c r="R389" i="10"/>
  <c r="Q389" i="10"/>
  <c r="U388" i="10"/>
  <c r="T388" i="10"/>
  <c r="S388" i="10"/>
  <c r="R388" i="10"/>
  <c r="Q388" i="10"/>
  <c r="U387" i="10"/>
  <c r="T387" i="10"/>
  <c r="S387" i="10"/>
  <c r="R387" i="10"/>
  <c r="Q387" i="10"/>
  <c r="U386" i="10"/>
  <c r="T386" i="10"/>
  <c r="S386" i="10"/>
  <c r="R386" i="10"/>
  <c r="Q386" i="10"/>
  <c r="U385" i="10"/>
  <c r="T385" i="10"/>
  <c r="S385" i="10"/>
  <c r="R385" i="10"/>
  <c r="Q385" i="10"/>
  <c r="U384" i="10"/>
  <c r="T384" i="10"/>
  <c r="S384" i="10"/>
  <c r="R384" i="10"/>
  <c r="Q384" i="10"/>
  <c r="U383" i="10"/>
  <c r="T383" i="10"/>
  <c r="S383" i="10"/>
  <c r="R383" i="10"/>
  <c r="Q383" i="10"/>
  <c r="U382" i="10"/>
  <c r="T382" i="10"/>
  <c r="S382" i="10"/>
  <c r="R382" i="10"/>
  <c r="Q382" i="10"/>
  <c r="U381" i="10"/>
  <c r="T381" i="10"/>
  <c r="S381" i="10"/>
  <c r="R381" i="10"/>
  <c r="Q381" i="10"/>
  <c r="U380" i="10"/>
  <c r="T380" i="10"/>
  <c r="S380" i="10"/>
  <c r="R380" i="10"/>
  <c r="Q380" i="10"/>
  <c r="U379" i="10"/>
  <c r="T379" i="10"/>
  <c r="S379" i="10"/>
  <c r="R379" i="10"/>
  <c r="Q379" i="10"/>
  <c r="U378" i="10"/>
  <c r="T378" i="10"/>
  <c r="S378" i="10"/>
  <c r="R378" i="10"/>
  <c r="Q378" i="10"/>
  <c r="U377" i="10"/>
  <c r="T377" i="10"/>
  <c r="S377" i="10"/>
  <c r="R377" i="10"/>
  <c r="Q377" i="10"/>
  <c r="U376" i="10"/>
  <c r="T376" i="10"/>
  <c r="S376" i="10"/>
  <c r="R376" i="10"/>
  <c r="Q376" i="10"/>
  <c r="U375" i="10"/>
  <c r="T375" i="10"/>
  <c r="S375" i="10"/>
  <c r="R375" i="10"/>
  <c r="Q375" i="10"/>
  <c r="U374" i="10"/>
  <c r="T374" i="10"/>
  <c r="S374" i="10"/>
  <c r="R374" i="10"/>
  <c r="Q374" i="10"/>
  <c r="U373" i="10"/>
  <c r="T373" i="10"/>
  <c r="S373" i="10"/>
  <c r="R373" i="10"/>
  <c r="Q373" i="10"/>
  <c r="U372" i="10"/>
  <c r="T372" i="10"/>
  <c r="S372" i="10"/>
  <c r="R372" i="10"/>
  <c r="Q372" i="10"/>
  <c r="U371" i="10"/>
  <c r="T371" i="10"/>
  <c r="S371" i="10"/>
  <c r="R371" i="10"/>
  <c r="Q371" i="10"/>
  <c r="U370" i="10"/>
  <c r="T370" i="10"/>
  <c r="S370" i="10"/>
  <c r="R370" i="10"/>
  <c r="Q370" i="10"/>
  <c r="U369" i="10"/>
  <c r="T369" i="10"/>
  <c r="S369" i="10"/>
  <c r="R369" i="10"/>
  <c r="Q369" i="10"/>
  <c r="U368" i="10"/>
  <c r="T368" i="10"/>
  <c r="S368" i="10"/>
  <c r="R368" i="10"/>
  <c r="Q368" i="10"/>
  <c r="U367" i="10"/>
  <c r="T367" i="10"/>
  <c r="S367" i="10"/>
  <c r="R367" i="10"/>
  <c r="Q367" i="10"/>
  <c r="U366" i="10"/>
  <c r="T366" i="10"/>
  <c r="S366" i="10"/>
  <c r="R366" i="10"/>
  <c r="Q366" i="10"/>
  <c r="U365" i="10"/>
  <c r="T365" i="10"/>
  <c r="S365" i="10"/>
  <c r="R365" i="10"/>
  <c r="Q365" i="10"/>
  <c r="U364" i="10"/>
  <c r="T364" i="10"/>
  <c r="S364" i="10"/>
  <c r="R364" i="10"/>
  <c r="Q364" i="10"/>
  <c r="U363" i="10"/>
  <c r="T363" i="10"/>
  <c r="S363" i="10"/>
  <c r="R363" i="10"/>
  <c r="Q363" i="10"/>
  <c r="U362" i="10"/>
  <c r="T362" i="10"/>
  <c r="S362" i="10"/>
  <c r="R362" i="10"/>
  <c r="Q362" i="10"/>
  <c r="U361" i="10"/>
  <c r="T361" i="10"/>
  <c r="S361" i="10"/>
  <c r="R361" i="10"/>
  <c r="Q361" i="10"/>
  <c r="U360" i="10"/>
  <c r="T360" i="10"/>
  <c r="S360" i="10"/>
  <c r="R360" i="10"/>
  <c r="Q360" i="10"/>
  <c r="U359" i="10"/>
  <c r="T359" i="10"/>
  <c r="S359" i="10"/>
  <c r="R359" i="10"/>
  <c r="Q359" i="10"/>
  <c r="U358" i="10"/>
  <c r="T358" i="10"/>
  <c r="S358" i="10"/>
  <c r="R358" i="10"/>
  <c r="Q358" i="10"/>
  <c r="U357" i="10"/>
  <c r="T357" i="10"/>
  <c r="S357" i="10"/>
  <c r="R357" i="10"/>
  <c r="Q357" i="10"/>
  <c r="U356" i="10"/>
  <c r="T356" i="10"/>
  <c r="S356" i="10"/>
  <c r="R356" i="10"/>
  <c r="Q356" i="10"/>
  <c r="U355" i="10"/>
  <c r="T355" i="10"/>
  <c r="S355" i="10"/>
  <c r="R355" i="10"/>
  <c r="Q355" i="10"/>
  <c r="U354" i="10"/>
  <c r="T354" i="10"/>
  <c r="S354" i="10"/>
  <c r="R354" i="10"/>
  <c r="Q354" i="10"/>
  <c r="U353" i="10"/>
  <c r="T353" i="10"/>
  <c r="S353" i="10"/>
  <c r="R353" i="10"/>
  <c r="Q353" i="10"/>
  <c r="U352" i="10"/>
  <c r="T352" i="10"/>
  <c r="S352" i="10"/>
  <c r="R352" i="10"/>
  <c r="Q352" i="10"/>
  <c r="U351" i="10"/>
  <c r="T351" i="10"/>
  <c r="S351" i="10"/>
  <c r="R351" i="10"/>
  <c r="Q351" i="10"/>
  <c r="U350" i="10"/>
  <c r="T350" i="10"/>
  <c r="S350" i="10"/>
  <c r="R350" i="10"/>
  <c r="Q350" i="10"/>
  <c r="U349" i="10"/>
  <c r="T349" i="10"/>
  <c r="S349" i="10"/>
  <c r="R349" i="10"/>
  <c r="Q349" i="10"/>
  <c r="U348" i="10"/>
  <c r="T348" i="10"/>
  <c r="S348" i="10"/>
  <c r="R348" i="10"/>
  <c r="Q348" i="10"/>
  <c r="U347" i="10"/>
  <c r="T347" i="10"/>
  <c r="S347" i="10"/>
  <c r="R347" i="10"/>
  <c r="Q347" i="10"/>
  <c r="U346" i="10"/>
  <c r="T346" i="10"/>
  <c r="S346" i="10"/>
  <c r="R346" i="10"/>
  <c r="Q346" i="10"/>
  <c r="U345" i="10"/>
  <c r="T345" i="10"/>
  <c r="S345" i="10"/>
  <c r="R345" i="10"/>
  <c r="Q345" i="10"/>
  <c r="U344" i="10"/>
  <c r="T344" i="10"/>
  <c r="S344" i="10"/>
  <c r="R344" i="10"/>
  <c r="Q344" i="10"/>
  <c r="U343" i="10"/>
  <c r="T343" i="10"/>
  <c r="S343" i="10"/>
  <c r="R343" i="10"/>
  <c r="Q343" i="10"/>
  <c r="U342" i="10"/>
  <c r="T342" i="10"/>
  <c r="S342" i="10"/>
  <c r="R342" i="10"/>
  <c r="Q342" i="10"/>
  <c r="U341" i="10"/>
  <c r="T341" i="10"/>
  <c r="S341" i="10"/>
  <c r="R341" i="10"/>
  <c r="Q341" i="10"/>
  <c r="U340" i="10"/>
  <c r="T340" i="10"/>
  <c r="S340" i="10"/>
  <c r="R340" i="10"/>
  <c r="Q340" i="10"/>
  <c r="U339" i="10"/>
  <c r="T339" i="10"/>
  <c r="S339" i="10"/>
  <c r="R339" i="10"/>
  <c r="Q339" i="10"/>
  <c r="U338" i="10"/>
  <c r="T338" i="10"/>
  <c r="S338" i="10"/>
  <c r="R338" i="10"/>
  <c r="Q338" i="10"/>
  <c r="U337" i="10"/>
  <c r="T337" i="10"/>
  <c r="S337" i="10"/>
  <c r="R337" i="10"/>
  <c r="Q337" i="10"/>
  <c r="U336" i="10"/>
  <c r="T336" i="10"/>
  <c r="S336" i="10"/>
  <c r="R336" i="10"/>
  <c r="Q336" i="10"/>
  <c r="U335" i="10"/>
  <c r="T335" i="10"/>
  <c r="S335" i="10"/>
  <c r="R335" i="10"/>
  <c r="Q335" i="10"/>
  <c r="U334" i="10"/>
  <c r="T334" i="10"/>
  <c r="S334" i="10"/>
  <c r="R334" i="10"/>
  <c r="Q334" i="10"/>
  <c r="U333" i="10"/>
  <c r="T333" i="10"/>
  <c r="S333" i="10"/>
  <c r="R333" i="10"/>
  <c r="Q333" i="10"/>
  <c r="U332" i="10"/>
  <c r="T332" i="10"/>
  <c r="S332" i="10"/>
  <c r="R332" i="10"/>
  <c r="Q332" i="10"/>
  <c r="U331" i="10"/>
  <c r="T331" i="10"/>
  <c r="S331" i="10"/>
  <c r="R331" i="10"/>
  <c r="Q331" i="10"/>
  <c r="U330" i="10"/>
  <c r="T330" i="10"/>
  <c r="S330" i="10"/>
  <c r="R330" i="10"/>
  <c r="Q330" i="10"/>
  <c r="U329" i="10"/>
  <c r="T329" i="10"/>
  <c r="S329" i="10"/>
  <c r="R329" i="10"/>
  <c r="Q329" i="10"/>
  <c r="U328" i="10"/>
  <c r="T328" i="10"/>
  <c r="S328" i="10"/>
  <c r="R328" i="10"/>
  <c r="Q328" i="10"/>
  <c r="U327" i="10"/>
  <c r="T327" i="10"/>
  <c r="S327" i="10"/>
  <c r="R327" i="10"/>
  <c r="Q327" i="10"/>
  <c r="U326" i="10"/>
  <c r="T326" i="10"/>
  <c r="S326" i="10"/>
  <c r="R326" i="10"/>
  <c r="Q326" i="10"/>
  <c r="U325" i="10"/>
  <c r="T325" i="10"/>
  <c r="S325" i="10"/>
  <c r="R325" i="10"/>
  <c r="Q325" i="10"/>
  <c r="U324" i="10"/>
  <c r="T324" i="10"/>
  <c r="S324" i="10"/>
  <c r="R324" i="10"/>
  <c r="Q324" i="10"/>
  <c r="U323" i="10"/>
  <c r="T323" i="10"/>
  <c r="S323" i="10"/>
  <c r="R323" i="10"/>
  <c r="Q323" i="10"/>
  <c r="U322" i="10"/>
  <c r="T322" i="10"/>
  <c r="S322" i="10"/>
  <c r="R322" i="10"/>
  <c r="Q322" i="10"/>
  <c r="U321" i="10"/>
  <c r="T321" i="10"/>
  <c r="S321" i="10"/>
  <c r="R321" i="10"/>
  <c r="Q321" i="10"/>
  <c r="U320" i="10"/>
  <c r="T320" i="10"/>
  <c r="S320" i="10"/>
  <c r="R320" i="10"/>
  <c r="Q320" i="10"/>
  <c r="U319" i="10"/>
  <c r="T319" i="10"/>
  <c r="S319" i="10"/>
  <c r="R319" i="10"/>
  <c r="Q319" i="10"/>
  <c r="U318" i="10"/>
  <c r="T318" i="10"/>
  <c r="S318" i="10"/>
  <c r="R318" i="10"/>
  <c r="Q318" i="10"/>
  <c r="U317" i="10"/>
  <c r="T317" i="10"/>
  <c r="S317" i="10"/>
  <c r="R317" i="10"/>
  <c r="Q317" i="10"/>
  <c r="U316" i="10"/>
  <c r="T316" i="10"/>
  <c r="S316" i="10"/>
  <c r="R316" i="10"/>
  <c r="Q316" i="10"/>
  <c r="U315" i="10"/>
  <c r="T315" i="10"/>
  <c r="S315" i="10"/>
  <c r="R315" i="10"/>
  <c r="Q315" i="10"/>
  <c r="U314" i="10"/>
  <c r="T314" i="10"/>
  <c r="S314" i="10"/>
  <c r="R314" i="10"/>
  <c r="Q314" i="10"/>
  <c r="U313" i="10"/>
  <c r="T313" i="10"/>
  <c r="S313" i="10"/>
  <c r="R313" i="10"/>
  <c r="Q313" i="10"/>
  <c r="U312" i="10"/>
  <c r="T312" i="10"/>
  <c r="S312" i="10"/>
  <c r="R312" i="10"/>
  <c r="Q312" i="10"/>
  <c r="U311" i="10"/>
  <c r="T311" i="10"/>
  <c r="S311" i="10"/>
  <c r="R311" i="10"/>
  <c r="Q311" i="10"/>
  <c r="U310" i="10"/>
  <c r="T310" i="10"/>
  <c r="S310" i="10"/>
  <c r="R310" i="10"/>
  <c r="Q310" i="10"/>
  <c r="U309" i="10"/>
  <c r="T309" i="10"/>
  <c r="S309" i="10"/>
  <c r="R309" i="10"/>
  <c r="Q309" i="10"/>
  <c r="U308" i="10"/>
  <c r="T308" i="10"/>
  <c r="S308" i="10"/>
  <c r="R308" i="10"/>
  <c r="Q308" i="10"/>
  <c r="U307" i="10"/>
  <c r="T307" i="10"/>
  <c r="S307" i="10"/>
  <c r="R307" i="10"/>
  <c r="Q307" i="10"/>
  <c r="U306" i="10"/>
  <c r="T306" i="10"/>
  <c r="S306" i="10"/>
  <c r="R306" i="10"/>
  <c r="Q306" i="10"/>
  <c r="U305" i="10"/>
  <c r="T305" i="10"/>
  <c r="S305" i="10"/>
  <c r="R305" i="10"/>
  <c r="Q305" i="10"/>
  <c r="U304" i="10"/>
  <c r="T304" i="10"/>
  <c r="S304" i="10"/>
  <c r="R304" i="10"/>
  <c r="Q304" i="10"/>
  <c r="U303" i="10"/>
  <c r="T303" i="10"/>
  <c r="S303" i="10"/>
  <c r="R303" i="10"/>
  <c r="Q303" i="10"/>
  <c r="U302" i="10"/>
  <c r="T302" i="10"/>
  <c r="S302" i="10"/>
  <c r="R302" i="10"/>
  <c r="Q302" i="10"/>
  <c r="U301" i="10"/>
  <c r="T301" i="10"/>
  <c r="S301" i="10"/>
  <c r="R301" i="10"/>
  <c r="Q301" i="10"/>
  <c r="U300" i="10"/>
  <c r="T300" i="10"/>
  <c r="S300" i="10"/>
  <c r="R300" i="10"/>
  <c r="Q300" i="10"/>
  <c r="U299" i="10"/>
  <c r="T299" i="10"/>
  <c r="S299" i="10"/>
  <c r="R299" i="10"/>
  <c r="Q299" i="10"/>
  <c r="U298" i="10"/>
  <c r="T298" i="10"/>
  <c r="S298" i="10"/>
  <c r="R298" i="10"/>
  <c r="Q298" i="10"/>
  <c r="U297" i="10"/>
  <c r="T297" i="10"/>
  <c r="S297" i="10"/>
  <c r="R297" i="10"/>
  <c r="Q297" i="10"/>
  <c r="U296" i="10"/>
  <c r="T296" i="10"/>
  <c r="S296" i="10"/>
  <c r="R296" i="10"/>
  <c r="Q296" i="10"/>
  <c r="U295" i="10"/>
  <c r="T295" i="10"/>
  <c r="S295" i="10"/>
  <c r="R295" i="10"/>
  <c r="Q295" i="10"/>
  <c r="U294" i="10"/>
  <c r="T294" i="10"/>
  <c r="S294" i="10"/>
  <c r="R294" i="10"/>
  <c r="Q294" i="10"/>
  <c r="U293" i="10"/>
  <c r="T293" i="10"/>
  <c r="S293" i="10"/>
  <c r="R293" i="10"/>
  <c r="Q293" i="10"/>
  <c r="U292" i="10"/>
  <c r="T292" i="10"/>
  <c r="S292" i="10"/>
  <c r="R292" i="10"/>
  <c r="Q292" i="10"/>
  <c r="U291" i="10"/>
  <c r="T291" i="10"/>
  <c r="S291" i="10"/>
  <c r="R291" i="10"/>
  <c r="Q291" i="10"/>
  <c r="U290" i="10"/>
  <c r="T290" i="10"/>
  <c r="S290" i="10"/>
  <c r="R290" i="10"/>
  <c r="Q290" i="10"/>
  <c r="U289" i="10"/>
  <c r="T289" i="10"/>
  <c r="S289" i="10"/>
  <c r="R289" i="10"/>
  <c r="Q289" i="10"/>
  <c r="U288" i="10"/>
  <c r="T288" i="10"/>
  <c r="S288" i="10"/>
  <c r="R288" i="10"/>
  <c r="Q288" i="10"/>
  <c r="U287" i="10"/>
  <c r="T287" i="10"/>
  <c r="S287" i="10"/>
  <c r="R287" i="10"/>
  <c r="Q287" i="10"/>
  <c r="U286" i="10"/>
  <c r="T286" i="10"/>
  <c r="S286" i="10"/>
  <c r="R286" i="10"/>
  <c r="Q286" i="10"/>
  <c r="U285" i="10"/>
  <c r="T285" i="10"/>
  <c r="S285" i="10"/>
  <c r="R285" i="10"/>
  <c r="Q285" i="10"/>
  <c r="U284" i="10"/>
  <c r="T284" i="10"/>
  <c r="S284" i="10"/>
  <c r="R284" i="10"/>
  <c r="Q284" i="10"/>
  <c r="U283" i="10"/>
  <c r="T283" i="10"/>
  <c r="S283" i="10"/>
  <c r="R283" i="10"/>
  <c r="Q283" i="10"/>
  <c r="U282" i="10"/>
  <c r="T282" i="10"/>
  <c r="S282" i="10"/>
  <c r="R282" i="10"/>
  <c r="Q282" i="10"/>
  <c r="U281" i="10"/>
  <c r="T281" i="10"/>
  <c r="S281" i="10"/>
  <c r="R281" i="10"/>
  <c r="Q281" i="10"/>
  <c r="U280" i="10"/>
  <c r="T280" i="10"/>
  <c r="S280" i="10"/>
  <c r="R280" i="10"/>
  <c r="Q280" i="10"/>
  <c r="U279" i="10"/>
  <c r="T279" i="10"/>
  <c r="S279" i="10"/>
  <c r="R279" i="10"/>
  <c r="Q279" i="10"/>
  <c r="U278" i="10"/>
  <c r="T278" i="10"/>
  <c r="S278" i="10"/>
  <c r="R278" i="10"/>
  <c r="Q278" i="10"/>
  <c r="U277" i="10"/>
  <c r="T277" i="10"/>
  <c r="S277" i="10"/>
  <c r="R277" i="10"/>
  <c r="Q277" i="10"/>
  <c r="U276" i="10"/>
  <c r="T276" i="10"/>
  <c r="S276" i="10"/>
  <c r="R276" i="10"/>
  <c r="Q276" i="10"/>
  <c r="U275" i="10"/>
  <c r="T275" i="10"/>
  <c r="S275" i="10"/>
  <c r="R275" i="10"/>
  <c r="Q275" i="10"/>
  <c r="U274" i="10"/>
  <c r="T274" i="10"/>
  <c r="S274" i="10"/>
  <c r="R274" i="10"/>
  <c r="Q274" i="10"/>
  <c r="U273" i="10"/>
  <c r="T273" i="10"/>
  <c r="S273" i="10"/>
  <c r="R273" i="10"/>
  <c r="Q273" i="10"/>
  <c r="U272" i="10"/>
  <c r="T272" i="10"/>
  <c r="S272" i="10"/>
  <c r="R272" i="10"/>
  <c r="Q272" i="10"/>
  <c r="U271" i="10"/>
  <c r="T271" i="10"/>
  <c r="S271" i="10"/>
  <c r="R271" i="10"/>
  <c r="Q271" i="10"/>
  <c r="U270" i="10"/>
  <c r="T270" i="10"/>
  <c r="S270" i="10"/>
  <c r="R270" i="10"/>
  <c r="Q270" i="10"/>
  <c r="U269" i="10"/>
  <c r="T269" i="10"/>
  <c r="S269" i="10"/>
  <c r="R269" i="10"/>
  <c r="Q269" i="10"/>
  <c r="U268" i="10"/>
  <c r="T268" i="10"/>
  <c r="S268" i="10"/>
  <c r="R268" i="10"/>
  <c r="Q268" i="10"/>
  <c r="U267" i="10"/>
  <c r="T267" i="10"/>
  <c r="S267" i="10"/>
  <c r="R267" i="10"/>
  <c r="Q267" i="10"/>
  <c r="U266" i="10"/>
  <c r="T266" i="10"/>
  <c r="S266" i="10"/>
  <c r="R266" i="10"/>
  <c r="Q266" i="10"/>
  <c r="U265" i="10"/>
  <c r="T265" i="10"/>
  <c r="S265" i="10"/>
  <c r="R265" i="10"/>
  <c r="Q265" i="10"/>
  <c r="U264" i="10"/>
  <c r="T264" i="10"/>
  <c r="S264" i="10"/>
  <c r="R264" i="10"/>
  <c r="Q264" i="10"/>
  <c r="U263" i="10"/>
  <c r="T263" i="10"/>
  <c r="S263" i="10"/>
  <c r="R263" i="10"/>
  <c r="Q263" i="10"/>
  <c r="U262" i="10"/>
  <c r="T262" i="10"/>
  <c r="S262" i="10"/>
  <c r="R262" i="10"/>
  <c r="Q262" i="10"/>
  <c r="U261" i="10"/>
  <c r="T261" i="10"/>
  <c r="S261" i="10"/>
  <c r="R261" i="10"/>
  <c r="Q261" i="10"/>
  <c r="U260" i="10"/>
  <c r="T260" i="10"/>
  <c r="S260" i="10"/>
  <c r="R260" i="10"/>
  <c r="Q260" i="10"/>
  <c r="U259" i="10"/>
  <c r="T259" i="10"/>
  <c r="S259" i="10"/>
  <c r="R259" i="10"/>
  <c r="Q259" i="10"/>
  <c r="U258" i="10"/>
  <c r="T258" i="10"/>
  <c r="S258" i="10"/>
  <c r="R258" i="10"/>
  <c r="Q258" i="10"/>
  <c r="U257" i="10"/>
  <c r="T257" i="10"/>
  <c r="S257" i="10"/>
  <c r="R257" i="10"/>
  <c r="Q257" i="10"/>
  <c r="U256" i="10"/>
  <c r="T256" i="10"/>
  <c r="S256" i="10"/>
  <c r="R256" i="10"/>
  <c r="Q256" i="10"/>
  <c r="U255" i="10"/>
  <c r="T255" i="10"/>
  <c r="S255" i="10"/>
  <c r="R255" i="10"/>
  <c r="Q255" i="10"/>
  <c r="U254" i="10"/>
  <c r="T254" i="10"/>
  <c r="S254" i="10"/>
  <c r="R254" i="10"/>
  <c r="Q254" i="10"/>
  <c r="U253" i="10"/>
  <c r="T253" i="10"/>
  <c r="S253" i="10"/>
  <c r="R253" i="10"/>
  <c r="Q253" i="10"/>
  <c r="U252" i="10"/>
  <c r="T252" i="10"/>
  <c r="S252" i="10"/>
  <c r="R252" i="10"/>
  <c r="Q252" i="10"/>
  <c r="U251" i="10"/>
  <c r="T251" i="10"/>
  <c r="S251" i="10"/>
  <c r="R251" i="10"/>
  <c r="Q251" i="10"/>
  <c r="U250" i="10"/>
  <c r="T250" i="10"/>
  <c r="S250" i="10"/>
  <c r="R250" i="10"/>
  <c r="Q250" i="10"/>
  <c r="U249" i="10"/>
  <c r="T249" i="10"/>
  <c r="S249" i="10"/>
  <c r="R249" i="10"/>
  <c r="Q249" i="10"/>
  <c r="U248" i="10"/>
  <c r="T248" i="10"/>
  <c r="S248" i="10"/>
  <c r="R248" i="10"/>
  <c r="Q248" i="10"/>
  <c r="U247" i="10"/>
  <c r="T247" i="10"/>
  <c r="S247" i="10"/>
  <c r="R247" i="10"/>
  <c r="Q247" i="10"/>
  <c r="U246" i="10"/>
  <c r="T246" i="10"/>
  <c r="S246" i="10"/>
  <c r="R246" i="10"/>
  <c r="Q246" i="10"/>
  <c r="U245" i="10"/>
  <c r="T245" i="10"/>
  <c r="S245" i="10"/>
  <c r="R245" i="10"/>
  <c r="Q245" i="10"/>
  <c r="S244" i="10"/>
  <c r="U244" i="10" s="1"/>
  <c r="R244" i="10"/>
  <c r="Q244" i="10"/>
  <c r="U243" i="10"/>
  <c r="T243" i="10"/>
  <c r="S243" i="10"/>
  <c r="R243" i="10"/>
  <c r="Q243" i="10"/>
  <c r="S242" i="10"/>
  <c r="R242" i="10"/>
  <c r="Q242" i="10"/>
  <c r="U241" i="10"/>
  <c r="T241" i="10"/>
  <c r="S241" i="10"/>
  <c r="R241" i="10"/>
  <c r="Q241" i="10"/>
  <c r="U240" i="10"/>
  <c r="T240" i="10"/>
  <c r="S240" i="10"/>
  <c r="R240" i="10"/>
  <c r="Q240" i="10"/>
  <c r="S239" i="10"/>
  <c r="R239" i="10"/>
  <c r="Q239" i="10"/>
  <c r="S238" i="10"/>
  <c r="T238" i="10" s="1"/>
  <c r="R238" i="10"/>
  <c r="Q238" i="10"/>
  <c r="S237" i="10"/>
  <c r="T237" i="10" s="1"/>
  <c r="R237" i="10"/>
  <c r="Q237" i="10"/>
  <c r="S236" i="10"/>
  <c r="T236" i="10" s="1"/>
  <c r="R236" i="10"/>
  <c r="Q236" i="10"/>
  <c r="S235" i="10"/>
  <c r="T235" i="10" s="1"/>
  <c r="R235" i="10"/>
  <c r="Q235" i="10"/>
  <c r="S234" i="10"/>
  <c r="T234" i="10" s="1"/>
  <c r="R234" i="10"/>
  <c r="Q234" i="10"/>
  <c r="S233" i="10"/>
  <c r="T233" i="10" s="1"/>
  <c r="R233" i="10"/>
  <c r="Q233" i="10"/>
  <c r="S232" i="10"/>
  <c r="T232" i="10" s="1"/>
  <c r="R232" i="10"/>
  <c r="Q232" i="10"/>
  <c r="S231" i="10"/>
  <c r="T231" i="10" s="1"/>
  <c r="R231" i="10"/>
  <c r="Q231" i="10"/>
  <c r="S230" i="10"/>
  <c r="T230" i="10" s="1"/>
  <c r="R230" i="10"/>
  <c r="Q230" i="10"/>
  <c r="S229" i="10"/>
  <c r="T229" i="10" s="1"/>
  <c r="R229" i="10"/>
  <c r="Q229" i="10"/>
  <c r="S228" i="10"/>
  <c r="T228" i="10" s="1"/>
  <c r="R228" i="10"/>
  <c r="Q228" i="10"/>
  <c r="U227" i="10"/>
  <c r="T227" i="10"/>
  <c r="S227" i="10"/>
  <c r="R227" i="10"/>
  <c r="Q227" i="10"/>
  <c r="U226" i="10"/>
  <c r="T226" i="10"/>
  <c r="S226" i="10"/>
  <c r="R226" i="10"/>
  <c r="Q226" i="10"/>
  <c r="U225" i="10"/>
  <c r="T225" i="10"/>
  <c r="S225" i="10"/>
  <c r="R225" i="10"/>
  <c r="Q225" i="10"/>
  <c r="S224" i="10"/>
  <c r="T224" i="10" s="1"/>
  <c r="R224" i="10"/>
  <c r="Q224" i="10"/>
  <c r="S223" i="10"/>
  <c r="T223" i="10" s="1"/>
  <c r="R223" i="10"/>
  <c r="Q223" i="10"/>
  <c r="S222" i="10"/>
  <c r="T222" i="10" s="1"/>
  <c r="R222" i="10"/>
  <c r="Q222" i="10"/>
  <c r="S221" i="10"/>
  <c r="T221" i="10" s="1"/>
  <c r="R221" i="10"/>
  <c r="Q221" i="10"/>
  <c r="S220" i="10"/>
  <c r="T220" i="10" s="1"/>
  <c r="R220" i="10"/>
  <c r="Q220" i="10"/>
  <c r="S219" i="10"/>
  <c r="T219" i="10" s="1"/>
  <c r="R219" i="10"/>
  <c r="Q219" i="10"/>
  <c r="S218" i="10"/>
  <c r="T218" i="10" s="1"/>
  <c r="R218" i="10"/>
  <c r="Q218" i="10"/>
  <c r="S217" i="10"/>
  <c r="T217" i="10" s="1"/>
  <c r="R217" i="10"/>
  <c r="Q217" i="10"/>
  <c r="S216" i="10"/>
  <c r="T216" i="10" s="1"/>
  <c r="R216" i="10"/>
  <c r="Q216" i="10"/>
  <c r="S215" i="10"/>
  <c r="T215" i="10" s="1"/>
  <c r="R215" i="10"/>
  <c r="Q215" i="10"/>
  <c r="U214" i="10"/>
  <c r="T214" i="10"/>
  <c r="S214" i="10"/>
  <c r="R214" i="10"/>
  <c r="Q214" i="10"/>
  <c r="U213" i="10"/>
  <c r="T213" i="10"/>
  <c r="S213" i="10"/>
  <c r="R213" i="10"/>
  <c r="Q213" i="10"/>
  <c r="S212" i="10"/>
  <c r="T212" i="10" s="1"/>
  <c r="R212" i="10"/>
  <c r="Q212" i="10"/>
  <c r="S211" i="10"/>
  <c r="T211" i="10" s="1"/>
  <c r="R211" i="10"/>
  <c r="Q211" i="10"/>
  <c r="S210" i="10"/>
  <c r="T210" i="10" s="1"/>
  <c r="R210" i="10"/>
  <c r="Q210" i="10"/>
  <c r="S209" i="10"/>
  <c r="T209" i="10" s="1"/>
  <c r="R209" i="10"/>
  <c r="Q209" i="10"/>
  <c r="S208" i="10"/>
  <c r="T208" i="10" s="1"/>
  <c r="R208" i="10"/>
  <c r="Q208" i="10"/>
  <c r="S207" i="10"/>
  <c r="T207" i="10" s="1"/>
  <c r="R207" i="10"/>
  <c r="Q207" i="10"/>
  <c r="S206" i="10"/>
  <c r="T206" i="10" s="1"/>
  <c r="R206" i="10"/>
  <c r="Q206" i="10"/>
  <c r="S205" i="10"/>
  <c r="T205" i="10" s="1"/>
  <c r="R205" i="10"/>
  <c r="Q205" i="10"/>
  <c r="S204" i="10"/>
  <c r="T204" i="10" s="1"/>
  <c r="R204" i="10"/>
  <c r="Q204" i="10"/>
  <c r="S203" i="10"/>
  <c r="T203" i="10" s="1"/>
  <c r="R203" i="10"/>
  <c r="Q203" i="10"/>
  <c r="S202" i="10"/>
  <c r="U202" i="10" s="1"/>
  <c r="R202" i="10"/>
  <c r="Q202" i="10"/>
  <c r="S201" i="10"/>
  <c r="U201" i="10" s="1"/>
  <c r="R201" i="10"/>
  <c r="Q201" i="10"/>
  <c r="S200" i="10"/>
  <c r="T200" i="10" s="1"/>
  <c r="R200" i="10"/>
  <c r="Q200" i="10"/>
  <c r="S199" i="10"/>
  <c r="T199" i="10" s="1"/>
  <c r="R199" i="10"/>
  <c r="Q199" i="10"/>
  <c r="S198" i="10"/>
  <c r="T198" i="10" s="1"/>
  <c r="R198" i="10"/>
  <c r="Q198" i="10"/>
  <c r="S197" i="10"/>
  <c r="T197" i="10" s="1"/>
  <c r="R197" i="10"/>
  <c r="Q197" i="10"/>
  <c r="S196" i="10"/>
  <c r="T196" i="10" s="1"/>
  <c r="R196" i="10"/>
  <c r="Q196" i="10"/>
  <c r="S195" i="10"/>
  <c r="T195" i="10" s="1"/>
  <c r="R195" i="10"/>
  <c r="Q195" i="10"/>
  <c r="S194" i="10"/>
  <c r="U194" i="10" s="1"/>
  <c r="R194" i="10"/>
  <c r="Q194" i="10"/>
  <c r="S193" i="10"/>
  <c r="U193" i="10" s="1"/>
  <c r="R193" i="10"/>
  <c r="Q193" i="10"/>
  <c r="S192" i="10"/>
  <c r="T192" i="10" s="1"/>
  <c r="R192" i="10"/>
  <c r="Q192" i="10"/>
  <c r="S191" i="10"/>
  <c r="T191" i="10" s="1"/>
  <c r="R191" i="10"/>
  <c r="Q191" i="10"/>
  <c r="S190" i="10"/>
  <c r="T190" i="10" s="1"/>
  <c r="R190" i="10"/>
  <c r="Q190" i="10"/>
  <c r="S189" i="10"/>
  <c r="T189" i="10" s="1"/>
  <c r="R189" i="10"/>
  <c r="Q189" i="10"/>
  <c r="S188" i="10"/>
  <c r="T188" i="10" s="1"/>
  <c r="R188" i="10"/>
  <c r="Q188" i="10"/>
  <c r="S187" i="10"/>
  <c r="T187" i="10" s="1"/>
  <c r="R187" i="10"/>
  <c r="Q187" i="10"/>
  <c r="S186" i="10"/>
  <c r="T186" i="10" s="1"/>
  <c r="R186" i="10"/>
  <c r="Q186" i="10"/>
  <c r="S185" i="10"/>
  <c r="T185" i="10" s="1"/>
  <c r="R185" i="10"/>
  <c r="Q185" i="10"/>
  <c r="S184" i="10"/>
  <c r="T184" i="10" s="1"/>
  <c r="R184" i="10"/>
  <c r="Q184" i="10"/>
  <c r="S183" i="10"/>
  <c r="T183" i="10" s="1"/>
  <c r="R183" i="10"/>
  <c r="Q183" i="10"/>
  <c r="S182" i="10"/>
  <c r="T182" i="10" s="1"/>
  <c r="R182" i="10"/>
  <c r="Q182" i="10"/>
  <c r="S181" i="10"/>
  <c r="T181" i="10" s="1"/>
  <c r="R181" i="10"/>
  <c r="Q181" i="10"/>
  <c r="S180" i="10"/>
  <c r="T180" i="10" s="1"/>
  <c r="R180" i="10"/>
  <c r="Q180" i="10"/>
  <c r="S179" i="10"/>
  <c r="T179" i="10" s="1"/>
  <c r="R179" i="10"/>
  <c r="Q179" i="10"/>
  <c r="S178" i="10"/>
  <c r="T178" i="10" s="1"/>
  <c r="R178" i="10"/>
  <c r="Q178" i="10"/>
  <c r="S177" i="10"/>
  <c r="T177" i="10" s="1"/>
  <c r="R177" i="10"/>
  <c r="Q177" i="10"/>
  <c r="S176" i="10"/>
  <c r="T176" i="10" s="1"/>
  <c r="R176" i="10"/>
  <c r="Q176" i="10"/>
  <c r="S175" i="10"/>
  <c r="T175" i="10" s="1"/>
  <c r="R175" i="10"/>
  <c r="Q175" i="10"/>
  <c r="S174" i="10"/>
  <c r="T174" i="10" s="1"/>
  <c r="R174" i="10"/>
  <c r="Q174" i="10"/>
  <c r="S173" i="10"/>
  <c r="T173" i="10" s="1"/>
  <c r="R173" i="10"/>
  <c r="Q173" i="10"/>
  <c r="S172" i="10"/>
  <c r="T172" i="10" s="1"/>
  <c r="R172" i="10"/>
  <c r="Q172" i="10"/>
  <c r="S171" i="10"/>
  <c r="T171" i="10" s="1"/>
  <c r="R171" i="10"/>
  <c r="Q171" i="10"/>
  <c r="S170" i="10"/>
  <c r="T170" i="10" s="1"/>
  <c r="R170" i="10"/>
  <c r="Q170" i="10"/>
  <c r="S169" i="10"/>
  <c r="T169" i="10" s="1"/>
  <c r="R169" i="10"/>
  <c r="Q169" i="10"/>
  <c r="S168" i="10"/>
  <c r="T168" i="10" s="1"/>
  <c r="R168" i="10"/>
  <c r="Q168" i="10"/>
  <c r="S167" i="10"/>
  <c r="T167" i="10" s="1"/>
  <c r="R167" i="10"/>
  <c r="Q167" i="10"/>
  <c r="S166" i="10"/>
  <c r="T166" i="10" s="1"/>
  <c r="R166" i="10"/>
  <c r="Q166" i="10"/>
  <c r="S165" i="10"/>
  <c r="T165" i="10" s="1"/>
  <c r="R165" i="10"/>
  <c r="Q165" i="10"/>
  <c r="U164" i="10"/>
  <c r="T164" i="10"/>
  <c r="S164" i="10"/>
  <c r="R164" i="10"/>
  <c r="Q164" i="10"/>
  <c r="U163" i="10"/>
  <c r="T163" i="10"/>
  <c r="S163" i="10"/>
  <c r="R163" i="10"/>
  <c r="Q163" i="10"/>
  <c r="S162" i="10"/>
  <c r="T162" i="10" s="1"/>
  <c r="R162" i="10"/>
  <c r="Q162" i="10"/>
  <c r="U161" i="10"/>
  <c r="T161" i="10"/>
  <c r="S161" i="10"/>
  <c r="R161" i="10"/>
  <c r="Q161" i="10"/>
  <c r="U160" i="10"/>
  <c r="T160" i="10"/>
  <c r="S160" i="10"/>
  <c r="R160" i="10"/>
  <c r="Q160" i="10"/>
  <c r="U159" i="10"/>
  <c r="T159" i="10"/>
  <c r="S159" i="10"/>
  <c r="R159" i="10"/>
  <c r="Q159" i="10"/>
  <c r="S158" i="10"/>
  <c r="T158" i="10" s="1"/>
  <c r="R158" i="10"/>
  <c r="Q158" i="10"/>
  <c r="S157" i="10"/>
  <c r="T157" i="10" s="1"/>
  <c r="R157" i="10"/>
  <c r="Q157" i="10"/>
  <c r="S156" i="10"/>
  <c r="T156" i="10" s="1"/>
  <c r="R156" i="10"/>
  <c r="Q156" i="10"/>
  <c r="S155" i="10"/>
  <c r="R155" i="10"/>
  <c r="Q155" i="10"/>
  <c r="S154" i="10"/>
  <c r="T154" i="10" s="1"/>
  <c r="R154" i="10"/>
  <c r="Q154" i="10"/>
  <c r="S153" i="10"/>
  <c r="R153" i="10"/>
  <c r="Q153" i="10"/>
  <c r="S152" i="10"/>
  <c r="T152" i="10" s="1"/>
  <c r="R152" i="10"/>
  <c r="Q152" i="10"/>
  <c r="S151" i="10"/>
  <c r="R151" i="10"/>
  <c r="Q151" i="10"/>
  <c r="S150" i="10"/>
  <c r="T150" i="10" s="1"/>
  <c r="R150" i="10"/>
  <c r="Q150" i="10"/>
  <c r="S149" i="10"/>
  <c r="R149" i="10"/>
  <c r="Q149" i="10"/>
  <c r="S148" i="10"/>
  <c r="T148" i="10" s="1"/>
  <c r="R148" i="10"/>
  <c r="Q148" i="10"/>
  <c r="S147" i="10"/>
  <c r="R147" i="10"/>
  <c r="Q147" i="10"/>
  <c r="S146" i="10"/>
  <c r="T146" i="10" s="1"/>
  <c r="R146" i="10"/>
  <c r="Q146" i="10"/>
  <c r="S145" i="10"/>
  <c r="R145" i="10"/>
  <c r="Q145" i="10"/>
  <c r="S144" i="10"/>
  <c r="T144" i="10" s="1"/>
  <c r="R144" i="10"/>
  <c r="Q144" i="10"/>
  <c r="S143" i="10"/>
  <c r="R143" i="10"/>
  <c r="Q143" i="10"/>
  <c r="S142" i="10"/>
  <c r="T142" i="10" s="1"/>
  <c r="R142" i="10"/>
  <c r="Q142" i="10"/>
  <c r="S141" i="10"/>
  <c r="R141" i="10"/>
  <c r="Q141" i="10"/>
  <c r="U140" i="10"/>
  <c r="T140" i="10"/>
  <c r="S140" i="10"/>
  <c r="R140" i="10"/>
  <c r="Q140" i="10"/>
  <c r="U139" i="10"/>
  <c r="T139" i="10"/>
  <c r="S139" i="10"/>
  <c r="R139" i="10"/>
  <c r="Q139" i="10"/>
  <c r="S138" i="10"/>
  <c r="R138" i="10"/>
  <c r="Q138" i="10"/>
  <c r="S137" i="10"/>
  <c r="T137" i="10" s="1"/>
  <c r="R137" i="10"/>
  <c r="Q137" i="10"/>
  <c r="S136" i="10"/>
  <c r="R136" i="10"/>
  <c r="Q136" i="10"/>
  <c r="S135" i="10"/>
  <c r="T135" i="10" s="1"/>
  <c r="R135" i="10"/>
  <c r="Q135" i="10"/>
  <c r="S134" i="10"/>
  <c r="R134" i="10"/>
  <c r="Q134" i="10"/>
  <c r="S133" i="10"/>
  <c r="T133" i="10" s="1"/>
  <c r="R133" i="10"/>
  <c r="Q133" i="10"/>
  <c r="S132" i="10"/>
  <c r="R132" i="10"/>
  <c r="Q132" i="10"/>
  <c r="S131" i="10"/>
  <c r="T131" i="10" s="1"/>
  <c r="R131" i="10"/>
  <c r="Q131" i="10"/>
  <c r="S130" i="10"/>
  <c r="R130" i="10"/>
  <c r="Q130" i="10"/>
  <c r="S129" i="10"/>
  <c r="T129" i="10" s="1"/>
  <c r="R129" i="10"/>
  <c r="Q129" i="10"/>
  <c r="S128" i="10"/>
  <c r="R128" i="10"/>
  <c r="Q128" i="10"/>
  <c r="S127" i="10"/>
  <c r="T127" i="10" s="1"/>
  <c r="R127" i="10"/>
  <c r="Q127" i="10"/>
  <c r="S126" i="10"/>
  <c r="R126" i="10"/>
  <c r="Q126" i="10"/>
  <c r="S125" i="10"/>
  <c r="T125" i="10" s="1"/>
  <c r="R125" i="10"/>
  <c r="Q125" i="10"/>
  <c r="S124" i="10"/>
  <c r="R124" i="10"/>
  <c r="Q124" i="10"/>
  <c r="S123" i="10"/>
  <c r="T123" i="10" s="1"/>
  <c r="R123" i="10"/>
  <c r="Q123" i="10"/>
  <c r="S122" i="10"/>
  <c r="R122" i="10"/>
  <c r="Q122" i="10"/>
  <c r="S121" i="10"/>
  <c r="T121" i="10" s="1"/>
  <c r="R121" i="10"/>
  <c r="Q121" i="10"/>
  <c r="S120" i="10"/>
  <c r="R120" i="10"/>
  <c r="Q120" i="10"/>
  <c r="S119" i="10"/>
  <c r="T119" i="10" s="1"/>
  <c r="R119" i="10"/>
  <c r="Q119" i="10"/>
  <c r="S118" i="10"/>
  <c r="R118" i="10"/>
  <c r="Q118" i="10"/>
  <c r="S117" i="10"/>
  <c r="T117" i="10" s="1"/>
  <c r="R117" i="10"/>
  <c r="Q117" i="10"/>
  <c r="S116" i="10"/>
  <c r="R116" i="10"/>
  <c r="Q116" i="10"/>
  <c r="S115" i="10"/>
  <c r="T115" i="10" s="1"/>
  <c r="R115" i="10"/>
  <c r="Q115" i="10"/>
  <c r="S114" i="10"/>
  <c r="R114" i="10"/>
  <c r="Q114" i="10"/>
  <c r="S113" i="10"/>
  <c r="T113" i="10" s="1"/>
  <c r="R113" i="10"/>
  <c r="Q113" i="10"/>
  <c r="S112" i="10"/>
  <c r="R112" i="10"/>
  <c r="Q112" i="10"/>
  <c r="S111" i="10"/>
  <c r="T111" i="10" s="1"/>
  <c r="R111" i="10"/>
  <c r="Q111" i="10"/>
  <c r="S110" i="10"/>
  <c r="R110" i="10"/>
  <c r="Q110" i="10"/>
  <c r="S109" i="10"/>
  <c r="T109" i="10" s="1"/>
  <c r="R109" i="10"/>
  <c r="Q109" i="10"/>
  <c r="S108" i="10"/>
  <c r="R108" i="10"/>
  <c r="Q108" i="10"/>
  <c r="S107" i="10"/>
  <c r="T107" i="10" s="1"/>
  <c r="R107" i="10"/>
  <c r="Q107" i="10"/>
  <c r="U106" i="10"/>
  <c r="T106" i="10"/>
  <c r="S106" i="10"/>
  <c r="R106" i="10"/>
  <c r="Q106" i="10"/>
  <c r="U105" i="10"/>
  <c r="T105" i="10"/>
  <c r="S105" i="10"/>
  <c r="R105" i="10"/>
  <c r="Q105" i="10"/>
  <c r="S104" i="10"/>
  <c r="T104" i="10" s="1"/>
  <c r="R104" i="10"/>
  <c r="Q104" i="10"/>
  <c r="U103" i="10"/>
  <c r="T103" i="10"/>
  <c r="S103" i="10"/>
  <c r="R103" i="10"/>
  <c r="Q103" i="10"/>
  <c r="U102" i="10"/>
  <c r="T102" i="10"/>
  <c r="S102" i="10"/>
  <c r="R102" i="10"/>
  <c r="Q102" i="10"/>
  <c r="S101" i="10"/>
  <c r="T101" i="10" s="1"/>
  <c r="R101" i="10"/>
  <c r="Q101" i="10"/>
  <c r="U100" i="10"/>
  <c r="T100" i="10"/>
  <c r="S100" i="10"/>
  <c r="R100" i="10"/>
  <c r="Q100" i="10"/>
  <c r="U99" i="10"/>
  <c r="T99" i="10"/>
  <c r="S99" i="10"/>
  <c r="R99" i="10"/>
  <c r="Q99" i="10"/>
  <c r="U98" i="10"/>
  <c r="T98" i="10"/>
  <c r="S98" i="10"/>
  <c r="R98" i="10"/>
  <c r="Q98" i="10"/>
  <c r="S97" i="10"/>
  <c r="T97" i="10" s="1"/>
  <c r="R97" i="10"/>
  <c r="Q97" i="10"/>
  <c r="S96" i="10"/>
  <c r="T96" i="10" s="1"/>
  <c r="R96" i="10"/>
  <c r="Q96" i="10"/>
  <c r="S95" i="10"/>
  <c r="R95" i="10"/>
  <c r="Q95" i="10"/>
  <c r="S94" i="10"/>
  <c r="T94" i="10" s="1"/>
  <c r="R94" i="10"/>
  <c r="Q94" i="10"/>
  <c r="U93" i="10"/>
  <c r="T93" i="10"/>
  <c r="S93" i="10"/>
  <c r="R93" i="10"/>
  <c r="Q93" i="10"/>
  <c r="U92" i="10"/>
  <c r="T92" i="10"/>
  <c r="S92" i="10"/>
  <c r="R92" i="10"/>
  <c r="Q92" i="10"/>
  <c r="S91" i="10"/>
  <c r="T91" i="10" s="1"/>
  <c r="R91" i="10"/>
  <c r="Q91" i="10"/>
  <c r="S90" i="10"/>
  <c r="T90" i="10" s="1"/>
  <c r="R90" i="10"/>
  <c r="Q90" i="10"/>
  <c r="S89" i="10"/>
  <c r="T89" i="10" s="1"/>
  <c r="R89" i="10"/>
  <c r="Q89" i="10"/>
  <c r="S88" i="10"/>
  <c r="T88" i="10" s="1"/>
  <c r="R88" i="10"/>
  <c r="Q88" i="10"/>
  <c r="S87" i="10"/>
  <c r="T87" i="10" s="1"/>
  <c r="R87" i="10"/>
  <c r="Q87" i="10"/>
  <c r="S86" i="10"/>
  <c r="R86" i="10"/>
  <c r="Q86" i="10"/>
  <c r="S85" i="10"/>
  <c r="T85" i="10" s="1"/>
  <c r="R85" i="10"/>
  <c r="Q85" i="10"/>
  <c r="S84" i="10"/>
  <c r="T84" i="10" s="1"/>
  <c r="R84" i="10"/>
  <c r="Q84" i="10"/>
  <c r="S83" i="10"/>
  <c r="T83" i="10" s="1"/>
  <c r="R83" i="10"/>
  <c r="Q83" i="10"/>
  <c r="S82" i="10"/>
  <c r="T82" i="10" s="1"/>
  <c r="R82" i="10"/>
  <c r="Q82" i="10"/>
  <c r="S81" i="10"/>
  <c r="R81" i="10"/>
  <c r="Q81" i="10"/>
  <c r="S80" i="10"/>
  <c r="T80" i="10" s="1"/>
  <c r="R80" i="10"/>
  <c r="Q80" i="10"/>
  <c r="S79" i="10"/>
  <c r="R79" i="10"/>
  <c r="Q79" i="10"/>
  <c r="S78" i="10"/>
  <c r="T78" i="10" s="1"/>
  <c r="R78" i="10"/>
  <c r="Q78" i="10"/>
  <c r="S77" i="10"/>
  <c r="R77" i="10"/>
  <c r="Q77" i="10"/>
  <c r="S76" i="10"/>
  <c r="T76" i="10" s="1"/>
  <c r="R76" i="10"/>
  <c r="Q76" i="10"/>
  <c r="S75" i="10"/>
  <c r="T75" i="10" s="1"/>
  <c r="R75" i="10"/>
  <c r="Q75" i="10"/>
  <c r="S74" i="10"/>
  <c r="T74" i="10" s="1"/>
  <c r="R74" i="10"/>
  <c r="Q74" i="10"/>
  <c r="S73" i="10"/>
  <c r="T73" i="10" s="1"/>
  <c r="R73" i="10"/>
  <c r="Q73" i="10"/>
  <c r="S72" i="10"/>
  <c r="T72" i="10" s="1"/>
  <c r="R72" i="10"/>
  <c r="Q72" i="10"/>
  <c r="S71" i="10"/>
  <c r="T71" i="10" s="1"/>
  <c r="R71" i="10"/>
  <c r="Q71" i="10"/>
  <c r="S70" i="10"/>
  <c r="T70" i="10" s="1"/>
  <c r="R70" i="10"/>
  <c r="Q70" i="10"/>
  <c r="S69" i="10"/>
  <c r="T69" i="10" s="1"/>
  <c r="R69" i="10"/>
  <c r="Q69" i="10"/>
  <c r="S68" i="10"/>
  <c r="T68" i="10" s="1"/>
  <c r="R68" i="10"/>
  <c r="Q68" i="10"/>
  <c r="S67" i="10"/>
  <c r="T67" i="10" s="1"/>
  <c r="R67" i="10"/>
  <c r="Q67" i="10"/>
  <c r="S66" i="10"/>
  <c r="T66" i="10" s="1"/>
  <c r="R66" i="10"/>
  <c r="Q66" i="10"/>
  <c r="S65" i="10"/>
  <c r="T65" i="10" s="1"/>
  <c r="R65" i="10"/>
  <c r="Q65" i="10"/>
  <c r="S64" i="10"/>
  <c r="T64" i="10" s="1"/>
  <c r="R64" i="10"/>
  <c r="Q64" i="10"/>
  <c r="S63" i="10"/>
  <c r="T63" i="10" s="1"/>
  <c r="R63" i="10"/>
  <c r="Q63" i="10"/>
  <c r="S62" i="10"/>
  <c r="T62" i="10" s="1"/>
  <c r="R62" i="10"/>
  <c r="Q62" i="10"/>
  <c r="S61" i="10"/>
  <c r="T61" i="10" s="1"/>
  <c r="R61" i="10"/>
  <c r="Q61" i="10"/>
  <c r="S60" i="10"/>
  <c r="T60" i="10" s="1"/>
  <c r="R60" i="10"/>
  <c r="Q60" i="10"/>
  <c r="S59" i="10"/>
  <c r="T59" i="10" s="1"/>
  <c r="R59" i="10"/>
  <c r="Q59" i="10"/>
  <c r="S58" i="10"/>
  <c r="T58" i="10" s="1"/>
  <c r="R58" i="10"/>
  <c r="Q58" i="10"/>
  <c r="S57" i="10"/>
  <c r="T57" i="10" s="1"/>
  <c r="R57" i="10"/>
  <c r="Q57" i="10"/>
  <c r="S56" i="10"/>
  <c r="T56" i="10" s="1"/>
  <c r="R56" i="10"/>
  <c r="Q56" i="10"/>
  <c r="S55" i="10"/>
  <c r="T55" i="10" s="1"/>
  <c r="R55" i="10"/>
  <c r="Q55" i="10"/>
  <c r="S54" i="10"/>
  <c r="T54" i="10" s="1"/>
  <c r="R54" i="10"/>
  <c r="Q54" i="10"/>
  <c r="S53" i="10"/>
  <c r="T53" i="10" s="1"/>
  <c r="R53" i="10"/>
  <c r="Q53" i="10"/>
  <c r="S52" i="10"/>
  <c r="T52" i="10" s="1"/>
  <c r="R52" i="10"/>
  <c r="Q52" i="10"/>
  <c r="S51" i="10"/>
  <c r="T51" i="10" s="1"/>
  <c r="R51" i="10"/>
  <c r="Q51" i="10"/>
  <c r="S50" i="10"/>
  <c r="T50" i="10" s="1"/>
  <c r="R50" i="10"/>
  <c r="Q50" i="10"/>
  <c r="S49" i="10"/>
  <c r="T49" i="10" s="1"/>
  <c r="R49" i="10"/>
  <c r="Q49" i="10"/>
  <c r="U48" i="10"/>
  <c r="T48" i="10"/>
  <c r="S48" i="10"/>
  <c r="R48" i="10"/>
  <c r="Q48" i="10"/>
  <c r="U47" i="10"/>
  <c r="T47" i="10"/>
  <c r="S47" i="10"/>
  <c r="R47" i="10"/>
  <c r="Q47" i="10"/>
  <c r="S46" i="10"/>
  <c r="T46" i="10" s="1"/>
  <c r="R46" i="10"/>
  <c r="Q46" i="10"/>
  <c r="S45" i="10"/>
  <c r="T45" i="10" s="1"/>
  <c r="R45" i="10"/>
  <c r="Q45" i="10"/>
  <c r="S44" i="10"/>
  <c r="T44" i="10" s="1"/>
  <c r="R44" i="10"/>
  <c r="Q44" i="10"/>
  <c r="S43" i="10"/>
  <c r="T43" i="10" s="1"/>
  <c r="R43" i="10"/>
  <c r="Q43" i="10"/>
  <c r="S42" i="10"/>
  <c r="T42" i="10" s="1"/>
  <c r="R42" i="10"/>
  <c r="Q42" i="10"/>
  <c r="S41" i="10"/>
  <c r="T41" i="10" s="1"/>
  <c r="R41" i="10"/>
  <c r="Q41" i="10"/>
  <c r="S40" i="10"/>
  <c r="T40" i="10" s="1"/>
  <c r="R40" i="10"/>
  <c r="Q40" i="10"/>
  <c r="S39" i="10"/>
  <c r="T39" i="10" s="1"/>
  <c r="R39" i="10"/>
  <c r="Q39" i="10"/>
  <c r="S38" i="10"/>
  <c r="T38" i="10" s="1"/>
  <c r="R38" i="10"/>
  <c r="Q38" i="10"/>
  <c r="S37" i="10"/>
  <c r="U37" i="10" s="1"/>
  <c r="R37" i="10"/>
  <c r="Q37" i="10"/>
  <c r="S36" i="10"/>
  <c r="U36" i="10" s="1"/>
  <c r="R36" i="10"/>
  <c r="Q36" i="10"/>
  <c r="S35" i="10"/>
  <c r="U35" i="10" s="1"/>
  <c r="R35" i="10"/>
  <c r="Q35" i="10"/>
  <c r="S34" i="10"/>
  <c r="T34" i="10" s="1"/>
  <c r="R34" i="10"/>
  <c r="Q34" i="10"/>
  <c r="U33" i="10"/>
  <c r="T33" i="10"/>
  <c r="S33" i="10"/>
  <c r="R33" i="10"/>
  <c r="Q33" i="10"/>
  <c r="U32" i="10"/>
  <c r="T32" i="10"/>
  <c r="S32" i="10"/>
  <c r="R32" i="10"/>
  <c r="Q32" i="10"/>
  <c r="U31" i="10"/>
  <c r="T31" i="10"/>
  <c r="S31" i="10"/>
  <c r="R31" i="10"/>
  <c r="Q31" i="10"/>
  <c r="S30" i="10"/>
  <c r="U30" i="10" s="1"/>
  <c r="R30" i="10"/>
  <c r="Q30" i="10"/>
  <c r="S29" i="10"/>
  <c r="T29" i="10" s="1"/>
  <c r="R29" i="10"/>
  <c r="Q29" i="10"/>
  <c r="S28" i="10"/>
  <c r="T28" i="10" s="1"/>
  <c r="R28" i="10"/>
  <c r="Q28" i="10"/>
  <c r="S27" i="10"/>
  <c r="T27" i="10" s="1"/>
  <c r="R27" i="10"/>
  <c r="Q27" i="10"/>
  <c r="S26" i="10"/>
  <c r="T26" i="10" s="1"/>
  <c r="R26" i="10"/>
  <c r="Q26" i="10"/>
  <c r="S25" i="10"/>
  <c r="T25" i="10" s="1"/>
  <c r="R25" i="10"/>
  <c r="Q25" i="10"/>
  <c r="S24" i="10"/>
  <c r="T24" i="10" s="1"/>
  <c r="R24" i="10"/>
  <c r="Q24" i="10"/>
  <c r="U23" i="10"/>
  <c r="T23" i="10"/>
  <c r="S23" i="10"/>
  <c r="R23" i="10"/>
  <c r="Q23" i="10"/>
  <c r="U22" i="10"/>
  <c r="T22" i="10"/>
  <c r="S22" i="10"/>
  <c r="R22" i="10"/>
  <c r="Q22" i="10"/>
  <c r="S21" i="10"/>
  <c r="T21" i="10" s="1"/>
  <c r="R21" i="10"/>
  <c r="Q21" i="10"/>
  <c r="U20" i="10"/>
  <c r="T20" i="10"/>
  <c r="S20" i="10"/>
  <c r="R20" i="10"/>
  <c r="Q20" i="10"/>
  <c r="U19" i="10"/>
  <c r="T19" i="10"/>
  <c r="S19" i="10"/>
  <c r="R19" i="10"/>
  <c r="Q19" i="10"/>
  <c r="S18" i="10"/>
  <c r="T18" i="10" s="1"/>
  <c r="R18" i="10"/>
  <c r="Q18" i="10"/>
  <c r="U17" i="10"/>
  <c r="T17" i="10"/>
  <c r="S17" i="10"/>
  <c r="R17" i="10"/>
  <c r="Q17" i="10"/>
  <c r="U16" i="10"/>
  <c r="T16" i="10"/>
  <c r="S16" i="10"/>
  <c r="R16" i="10"/>
  <c r="Q16" i="10"/>
  <c r="S15" i="10"/>
  <c r="T15" i="10" s="1"/>
  <c r="R15" i="10"/>
  <c r="Q15" i="10"/>
  <c r="S14" i="10"/>
  <c r="T14" i="10" s="1"/>
  <c r="R14" i="10"/>
  <c r="Q14" i="10"/>
  <c r="S13" i="10"/>
  <c r="T13" i="10" s="1"/>
  <c r="R13" i="10"/>
  <c r="Q13" i="10"/>
  <c r="U12" i="10"/>
  <c r="T12" i="10"/>
  <c r="S12" i="10"/>
  <c r="R12" i="10"/>
  <c r="Q12" i="10"/>
  <c r="U11" i="10"/>
  <c r="T11" i="10"/>
  <c r="S11" i="10"/>
  <c r="R11" i="10"/>
  <c r="Q11" i="10"/>
  <c r="S10" i="10"/>
  <c r="T10" i="10" s="1"/>
  <c r="R10" i="10"/>
  <c r="Q10" i="10"/>
  <c r="U9" i="10"/>
  <c r="T9" i="10"/>
  <c r="S9" i="10"/>
  <c r="R9" i="10"/>
  <c r="Q9" i="10"/>
  <c r="U8" i="10"/>
  <c r="T8" i="10"/>
  <c r="S8" i="10"/>
  <c r="R8" i="10"/>
  <c r="Q8" i="10"/>
  <c r="S7" i="10"/>
  <c r="T7" i="10" s="1"/>
  <c r="R7" i="10"/>
  <c r="Q7" i="10"/>
  <c r="S6" i="10"/>
  <c r="T6" i="10" s="1"/>
  <c r="R6" i="10"/>
  <c r="Q6" i="10"/>
  <c r="U5" i="10"/>
  <c r="T5" i="10"/>
  <c r="S5" i="10"/>
  <c r="R5" i="10"/>
  <c r="Q5" i="10"/>
  <c r="U4" i="10"/>
  <c r="T4" i="10"/>
  <c r="S4" i="10"/>
  <c r="R4" i="10"/>
  <c r="Q4" i="10"/>
  <c r="A500" i="10"/>
  <c r="A499" i="10"/>
  <c r="A498" i="10"/>
  <c r="A497" i="10"/>
  <c r="A496" i="10"/>
  <c r="A495" i="10"/>
  <c r="A494" i="10"/>
  <c r="A493" i="10"/>
  <c r="A492" i="10"/>
  <c r="A491" i="10"/>
  <c r="A490" i="10"/>
  <c r="A489" i="10"/>
  <c r="A488" i="10"/>
  <c r="A487" i="10"/>
  <c r="A486" i="10"/>
  <c r="A485" i="10"/>
  <c r="A484" i="10"/>
  <c r="A483" i="10"/>
  <c r="A482" i="10"/>
  <c r="A481" i="10"/>
  <c r="A480" i="10"/>
  <c r="A479" i="10"/>
  <c r="A478" i="10"/>
  <c r="A477" i="10"/>
  <c r="A476" i="10"/>
  <c r="A475" i="10"/>
  <c r="A474" i="10"/>
  <c r="A473" i="10"/>
  <c r="A472" i="10"/>
  <c r="A471" i="10"/>
  <c r="A470" i="10"/>
  <c r="A469" i="10"/>
  <c r="A468" i="10"/>
  <c r="A467" i="10"/>
  <c r="A466" i="10"/>
  <c r="A465" i="10"/>
  <c r="A464" i="10"/>
  <c r="A463" i="10"/>
  <c r="A462" i="10"/>
  <c r="A461" i="10"/>
  <c r="A460" i="10"/>
  <c r="A459" i="10"/>
  <c r="A458" i="10"/>
  <c r="A457" i="10"/>
  <c r="A456" i="10"/>
  <c r="A455" i="10"/>
  <c r="A454" i="10"/>
  <c r="A453" i="10"/>
  <c r="A452" i="10"/>
  <c r="A451" i="10"/>
  <c r="A450" i="10"/>
  <c r="A449" i="10"/>
  <c r="A448" i="10"/>
  <c r="A447" i="10"/>
  <c r="A446" i="10"/>
  <c r="A445" i="10"/>
  <c r="A444" i="10"/>
  <c r="A443" i="10"/>
  <c r="A442" i="10"/>
  <c r="A441" i="10"/>
  <c r="A440" i="10"/>
  <c r="A439" i="10"/>
  <c r="A438" i="10"/>
  <c r="A437" i="10"/>
  <c r="A436" i="10"/>
  <c r="A435" i="10"/>
  <c r="A434" i="10"/>
  <c r="A433" i="10"/>
  <c r="A432" i="10"/>
  <c r="A431" i="10"/>
  <c r="A430" i="10"/>
  <c r="A429" i="10"/>
  <c r="A428" i="10"/>
  <c r="A427" i="10"/>
  <c r="A426" i="10"/>
  <c r="A425" i="10"/>
  <c r="A424" i="10"/>
  <c r="A423" i="10"/>
  <c r="A422" i="10"/>
  <c r="A421" i="10"/>
  <c r="A420" i="10"/>
  <c r="A419" i="10"/>
  <c r="A418" i="10"/>
  <c r="A417" i="10"/>
  <c r="A416" i="10"/>
  <c r="A415" i="10"/>
  <c r="A414" i="10"/>
  <c r="A413" i="10"/>
  <c r="A412" i="10"/>
  <c r="A411" i="10"/>
  <c r="A410" i="10"/>
  <c r="A409" i="10"/>
  <c r="A408" i="10"/>
  <c r="A407" i="10"/>
  <c r="A406" i="10"/>
  <c r="A405" i="10"/>
  <c r="A404" i="10"/>
  <c r="A403" i="10"/>
  <c r="A402" i="10"/>
  <c r="A401" i="10"/>
  <c r="A400" i="10"/>
  <c r="A399" i="10"/>
  <c r="A398" i="10"/>
  <c r="A397" i="10"/>
  <c r="A396" i="10"/>
  <c r="A395" i="10"/>
  <c r="A394" i="10"/>
  <c r="A393" i="10"/>
  <c r="A392" i="10"/>
  <c r="A391" i="10"/>
  <c r="A390" i="10"/>
  <c r="A389" i="10"/>
  <c r="A388" i="10"/>
  <c r="A387" i="10"/>
  <c r="A386" i="10"/>
  <c r="A385" i="10"/>
  <c r="A384" i="10"/>
  <c r="A383" i="10"/>
  <c r="A382" i="10"/>
  <c r="A381" i="10"/>
  <c r="A380" i="10"/>
  <c r="A379" i="10"/>
  <c r="A378" i="10"/>
  <c r="A377" i="10"/>
  <c r="A376" i="10"/>
  <c r="A375" i="10"/>
  <c r="A374" i="10"/>
  <c r="A373" i="10"/>
  <c r="A372" i="10"/>
  <c r="A371" i="10"/>
  <c r="A370" i="10"/>
  <c r="A369" i="10"/>
  <c r="A368" i="10"/>
  <c r="A367" i="10"/>
  <c r="A366" i="10"/>
  <c r="A365" i="10"/>
  <c r="A364" i="10"/>
  <c r="A363" i="10"/>
  <c r="A362" i="10"/>
  <c r="A361" i="10"/>
  <c r="A360" i="10"/>
  <c r="A359" i="10"/>
  <c r="A358" i="10"/>
  <c r="A357" i="10"/>
  <c r="A356" i="10"/>
  <c r="A355" i="10"/>
  <c r="A354" i="10"/>
  <c r="A353" i="10"/>
  <c r="A352" i="10"/>
  <c r="A351" i="10"/>
  <c r="A350" i="10"/>
  <c r="A349" i="10"/>
  <c r="A348" i="10"/>
  <c r="A347" i="10"/>
  <c r="A346" i="10"/>
  <c r="A345" i="10"/>
  <c r="A344" i="10"/>
  <c r="A343" i="10"/>
  <c r="A342" i="10"/>
  <c r="A341" i="10"/>
  <c r="A340" i="10"/>
  <c r="A339" i="10"/>
  <c r="A338" i="10"/>
  <c r="A337" i="10"/>
  <c r="A336" i="10"/>
  <c r="A335" i="10"/>
  <c r="A334" i="10"/>
  <c r="A333" i="10"/>
  <c r="A332" i="10"/>
  <c r="A331" i="10"/>
  <c r="A330" i="10"/>
  <c r="A329" i="10"/>
  <c r="A328" i="10"/>
  <c r="A327" i="10"/>
  <c r="A326" i="10"/>
  <c r="A325" i="10"/>
  <c r="A324" i="10"/>
  <c r="A323" i="10"/>
  <c r="A322" i="10"/>
  <c r="A321" i="10"/>
  <c r="A320" i="10"/>
  <c r="A319" i="10"/>
  <c r="A318" i="10"/>
  <c r="A317" i="10"/>
  <c r="A316" i="10"/>
  <c r="A315" i="10"/>
  <c r="A314" i="10"/>
  <c r="A313" i="10"/>
  <c r="A312" i="10"/>
  <c r="A311" i="10"/>
  <c r="A310" i="10"/>
  <c r="A309" i="10"/>
  <c r="A308" i="10"/>
  <c r="A307" i="10"/>
  <c r="A306" i="10"/>
  <c r="A305" i="10"/>
  <c r="A304" i="10"/>
  <c r="A303" i="10"/>
  <c r="A302" i="10"/>
  <c r="A301" i="10"/>
  <c r="A300" i="10"/>
  <c r="A299" i="10"/>
  <c r="A298" i="10"/>
  <c r="A297" i="10"/>
  <c r="A296" i="10"/>
  <c r="A295" i="10"/>
  <c r="A294" i="10"/>
  <c r="A293" i="10"/>
  <c r="A292" i="10"/>
  <c r="A291" i="10"/>
  <c r="A290" i="10"/>
  <c r="A289" i="10"/>
  <c r="A288" i="10"/>
  <c r="A287" i="10"/>
  <c r="A286" i="10"/>
  <c r="A285" i="10"/>
  <c r="A284" i="10"/>
  <c r="A283" i="10"/>
  <c r="A282" i="10"/>
  <c r="A281" i="10"/>
  <c r="A280" i="10"/>
  <c r="A279" i="10"/>
  <c r="A278" i="10"/>
  <c r="A277" i="10"/>
  <c r="A276" i="10"/>
  <c r="A275" i="10"/>
  <c r="A274" i="10"/>
  <c r="A273" i="10"/>
  <c r="A272" i="10"/>
  <c r="A271" i="10"/>
  <c r="A270" i="10"/>
  <c r="A269" i="10"/>
  <c r="A268" i="10"/>
  <c r="A267" i="10"/>
  <c r="A266" i="10"/>
  <c r="A265" i="10"/>
  <c r="A264" i="10"/>
  <c r="A263" i="10"/>
  <c r="A262" i="10"/>
  <c r="A261" i="10"/>
  <c r="A260" i="10"/>
  <c r="A259" i="10"/>
  <c r="A258" i="10"/>
  <c r="A257" i="10"/>
  <c r="A256" i="10"/>
  <c r="A255" i="10"/>
  <c r="A254" i="10"/>
  <c r="A253" i="10"/>
  <c r="A252" i="10"/>
  <c r="A251" i="10"/>
  <c r="A250" i="10"/>
  <c r="A249" i="10"/>
  <c r="A248" i="10"/>
  <c r="A247" i="10"/>
  <c r="A246" i="10"/>
  <c r="A245" i="10"/>
  <c r="A243" i="10"/>
  <c r="A241" i="10"/>
  <c r="A240" i="10"/>
  <c r="A227" i="10"/>
  <c r="A226" i="10"/>
  <c r="A225" i="10"/>
  <c r="A214" i="10"/>
  <c r="A213" i="10"/>
  <c r="A164" i="10"/>
  <c r="A163" i="10"/>
  <c r="A161" i="10"/>
  <c r="A160" i="10"/>
  <c r="A159" i="10"/>
  <c r="A140" i="10"/>
  <c r="A139" i="10"/>
  <c r="A106" i="10"/>
  <c r="A105" i="10"/>
  <c r="A103" i="10"/>
  <c r="A102" i="10"/>
  <c r="A100" i="10"/>
  <c r="A99" i="10"/>
  <c r="A98" i="10"/>
  <c r="A93" i="10"/>
  <c r="A92" i="10"/>
  <c r="A48" i="10"/>
  <c r="A47" i="10"/>
  <c r="A33" i="10"/>
  <c r="A32" i="10"/>
  <c r="A31" i="10"/>
  <c r="A23" i="10"/>
  <c r="A22" i="10"/>
  <c r="A20" i="10"/>
  <c r="A19" i="10"/>
  <c r="A17" i="10"/>
  <c r="A16" i="10"/>
  <c r="A12" i="10"/>
  <c r="A11" i="10"/>
  <c r="A9" i="10"/>
  <c r="A8" i="10"/>
  <c r="A5" i="10"/>
  <c r="A4" i="10"/>
  <c r="A3" i="10"/>
  <c r="A19" i="18"/>
  <c r="A18" i="18"/>
  <c r="U136" i="12" l="1"/>
  <c r="U200" i="10"/>
  <c r="A200" i="10" s="1"/>
  <c r="U176" i="10"/>
  <c r="A176" i="10" s="1"/>
  <c r="U81" i="12"/>
  <c r="U207" i="10"/>
  <c r="A207" i="10" s="1"/>
  <c r="U71" i="10"/>
  <c r="A71" i="10" s="1"/>
  <c r="U72" i="10"/>
  <c r="A72" i="10" s="1"/>
  <c r="U73" i="10"/>
  <c r="A73" i="10" s="1"/>
  <c r="U74" i="10"/>
  <c r="A74" i="10" s="1"/>
  <c r="U75" i="10"/>
  <c r="A75" i="10" s="1"/>
  <c r="U76" i="10"/>
  <c r="A76" i="10" s="1"/>
  <c r="U199" i="10"/>
  <c r="A199" i="10" s="1"/>
  <c r="T202" i="10"/>
  <c r="A202" i="10" s="1"/>
  <c r="U70" i="10"/>
  <c r="A70" i="10" s="1"/>
  <c r="U91" i="12"/>
  <c r="U92" i="12"/>
  <c r="U93" i="12"/>
  <c r="U94" i="12"/>
  <c r="U95" i="12"/>
  <c r="U96" i="12"/>
  <c r="U97" i="12"/>
  <c r="U98" i="12"/>
  <c r="U99" i="12"/>
  <c r="U104" i="12"/>
  <c r="U113" i="12"/>
  <c r="U114" i="12"/>
  <c r="U115" i="12"/>
  <c r="U123" i="12"/>
  <c r="U129" i="12"/>
  <c r="U138" i="12"/>
  <c r="U75" i="12"/>
  <c r="U118" i="12"/>
  <c r="U119" i="12"/>
  <c r="U120" i="12"/>
  <c r="U126" i="12"/>
  <c r="U33" i="11"/>
  <c r="A33" i="11" s="1"/>
  <c r="U34" i="11"/>
  <c r="A34" i="11" s="1"/>
  <c r="U35" i="11"/>
  <c r="A35" i="11" s="1"/>
  <c r="U36" i="11"/>
  <c r="U37" i="11"/>
  <c r="A37" i="11" s="1"/>
  <c r="U38" i="11"/>
  <c r="A38" i="11" s="1"/>
  <c r="U39" i="11"/>
  <c r="A39" i="11" s="1"/>
  <c r="U40" i="11"/>
  <c r="U8" i="11"/>
  <c r="A8" i="11" s="1"/>
  <c r="F8" i="11" s="1"/>
  <c r="U43" i="11"/>
  <c r="A43" i="11" s="1"/>
  <c r="U44" i="11"/>
  <c r="A44" i="11" s="1"/>
  <c r="U45" i="11"/>
  <c r="A45" i="11" s="1"/>
  <c r="U46" i="11"/>
  <c r="A46" i="11" s="1"/>
  <c r="U47" i="11"/>
  <c r="A47" i="11" s="1"/>
  <c r="U48" i="11"/>
  <c r="U49" i="11"/>
  <c r="A49" i="11" s="1"/>
  <c r="U50" i="11"/>
  <c r="A50" i="11" s="1"/>
  <c r="U51" i="11"/>
  <c r="A51" i="11" s="1"/>
  <c r="U52" i="11"/>
  <c r="A52" i="11" s="1"/>
  <c r="U53" i="11"/>
  <c r="A53" i="11" s="1"/>
  <c r="U58" i="11"/>
  <c r="A58" i="11" s="1"/>
  <c r="U59" i="11"/>
  <c r="A59" i="11" s="1"/>
  <c r="U64" i="11"/>
  <c r="A64" i="11" s="1"/>
  <c r="U235" i="10"/>
  <c r="A235" i="10" s="1"/>
  <c r="U236" i="10"/>
  <c r="A236" i="10" s="1"/>
  <c r="U237" i="10"/>
  <c r="A237" i="10" s="1"/>
  <c r="U192" i="10"/>
  <c r="A192" i="10" s="1"/>
  <c r="U49" i="10"/>
  <c r="A49" i="10" s="1"/>
  <c r="U50" i="10"/>
  <c r="A50" i="10" s="1"/>
  <c r="U51" i="10"/>
  <c r="A51" i="10" s="1"/>
  <c r="U52" i="10"/>
  <c r="A52" i="10" s="1"/>
  <c r="U53" i="10"/>
  <c r="A53" i="10" s="1"/>
  <c r="U54" i="10"/>
  <c r="A54" i="10" s="1"/>
  <c r="U55" i="10"/>
  <c r="A55" i="10" s="1"/>
  <c r="U56" i="10"/>
  <c r="A56" i="10" s="1"/>
  <c r="U57" i="10"/>
  <c r="A57" i="10" s="1"/>
  <c r="U58" i="10"/>
  <c r="A58" i="10" s="1"/>
  <c r="U59" i="10"/>
  <c r="A59" i="10" s="1"/>
  <c r="U60" i="10"/>
  <c r="A60" i="10" s="1"/>
  <c r="U61" i="10"/>
  <c r="A61" i="10" s="1"/>
  <c r="U62" i="10"/>
  <c r="A62" i="10" s="1"/>
  <c r="U63" i="10"/>
  <c r="A63" i="10" s="1"/>
  <c r="U64" i="10"/>
  <c r="A64" i="10" s="1"/>
  <c r="U65" i="10"/>
  <c r="A65" i="10" s="1"/>
  <c r="U66" i="10"/>
  <c r="A66" i="10" s="1"/>
  <c r="U67" i="10"/>
  <c r="A67" i="10" s="1"/>
  <c r="U68" i="10"/>
  <c r="A68" i="10" s="1"/>
  <c r="U69" i="10"/>
  <c r="A69" i="10" s="1"/>
  <c r="U101" i="10"/>
  <c r="A101" i="10" s="1"/>
  <c r="U107" i="10"/>
  <c r="A107" i="10" s="1"/>
  <c r="U172" i="10"/>
  <c r="A172" i="10" s="1"/>
  <c r="U191" i="10"/>
  <c r="A191" i="10" s="1"/>
  <c r="U228" i="10"/>
  <c r="A228" i="10" s="1"/>
  <c r="U229" i="10"/>
  <c r="A229" i="10" s="1"/>
  <c r="U230" i="10"/>
  <c r="A230" i="10" s="1"/>
  <c r="U231" i="10"/>
  <c r="A231" i="10" s="1"/>
  <c r="U232" i="10"/>
  <c r="A232" i="10" s="1"/>
  <c r="U233" i="10"/>
  <c r="A233" i="10" s="1"/>
  <c r="U234" i="10"/>
  <c r="A234" i="10" s="1"/>
  <c r="T37" i="10"/>
  <c r="A37" i="10" s="1"/>
  <c r="U38" i="10"/>
  <c r="A38" i="10" s="1"/>
  <c r="U39" i="10"/>
  <c r="A39" i="10" s="1"/>
  <c r="U40" i="10"/>
  <c r="A40" i="10" s="1"/>
  <c r="U41" i="10"/>
  <c r="A41" i="10" s="1"/>
  <c r="U42" i="10"/>
  <c r="A42" i="10" s="1"/>
  <c r="U43" i="10"/>
  <c r="A43" i="10" s="1"/>
  <c r="U44" i="10"/>
  <c r="A44" i="10" s="1"/>
  <c r="U45" i="10"/>
  <c r="A45" i="10" s="1"/>
  <c r="U46" i="10"/>
  <c r="A46" i="10" s="1"/>
  <c r="U88" i="10"/>
  <c r="A88" i="10" s="1"/>
  <c r="U104" i="10"/>
  <c r="A104" i="10" s="1"/>
  <c r="U180" i="10"/>
  <c r="A180" i="10" s="1"/>
  <c r="U197" i="10"/>
  <c r="A197" i="10" s="1"/>
  <c r="U211" i="10"/>
  <c r="A211" i="10" s="1"/>
  <c r="U34" i="10"/>
  <c r="A34" i="10" s="1"/>
  <c r="T35" i="10"/>
  <c r="A35" i="10" s="1"/>
  <c r="U82" i="10"/>
  <c r="A82" i="10" s="1"/>
  <c r="U113" i="10"/>
  <c r="A113" i="10" s="1"/>
  <c r="U168" i="10"/>
  <c r="A168" i="10" s="1"/>
  <c r="U195" i="10"/>
  <c r="A195" i="10" s="1"/>
  <c r="U143" i="12"/>
  <c r="U131" i="12"/>
  <c r="U145" i="12"/>
  <c r="U83" i="12"/>
  <c r="U85" i="12"/>
  <c r="U130" i="12"/>
  <c r="U132" i="12"/>
  <c r="U135" i="12"/>
  <c r="U137" i="12"/>
  <c r="U139" i="12"/>
  <c r="U142" i="12"/>
  <c r="F9" i="12"/>
  <c r="E9" i="12"/>
  <c r="U82" i="12"/>
  <c r="U84" i="12"/>
  <c r="E8" i="12"/>
  <c r="F7" i="12"/>
  <c r="E7" i="12"/>
  <c r="F11" i="12"/>
  <c r="E11" i="12"/>
  <c r="E10" i="12"/>
  <c r="T6" i="12"/>
  <c r="T7" i="12"/>
  <c r="T8" i="12"/>
  <c r="T9" i="12"/>
  <c r="T10" i="12"/>
  <c r="T14" i="12"/>
  <c r="T18" i="12"/>
  <c r="T19" i="12"/>
  <c r="T20" i="12"/>
  <c r="T21" i="12"/>
  <c r="T25" i="12"/>
  <c r="T26" i="12"/>
  <c r="T30" i="12"/>
  <c r="T31" i="12"/>
  <c r="T36" i="12"/>
  <c r="T37" i="12"/>
  <c r="T38" i="12"/>
  <c r="T39" i="12"/>
  <c r="T40" i="12"/>
  <c r="T41" i="12"/>
  <c r="T42" i="12"/>
  <c r="T43" i="12"/>
  <c r="T44" i="12"/>
  <c r="T45" i="12"/>
  <c r="T46" i="12"/>
  <c r="T47" i="12"/>
  <c r="T48" i="12"/>
  <c r="T49" i="12"/>
  <c r="T51" i="12"/>
  <c r="T52" i="12"/>
  <c r="T53" i="12"/>
  <c r="T54" i="12"/>
  <c r="T58" i="12"/>
  <c r="T59" i="12"/>
  <c r="T60" i="12"/>
  <c r="T64" i="12"/>
  <c r="T66" i="12"/>
  <c r="T67" i="12"/>
  <c r="T68" i="12"/>
  <c r="U69" i="12"/>
  <c r="U71" i="12"/>
  <c r="U73" i="12"/>
  <c r="U89" i="12"/>
  <c r="U102" i="12"/>
  <c r="U107" i="12"/>
  <c r="U109" i="12"/>
  <c r="U111" i="12"/>
  <c r="U153" i="12"/>
  <c r="T153" i="12"/>
  <c r="U157" i="12"/>
  <c r="T157" i="12"/>
  <c r="U163" i="12"/>
  <c r="T163" i="12"/>
  <c r="U148" i="12"/>
  <c r="T148" i="12"/>
  <c r="U150" i="12"/>
  <c r="T150" i="12"/>
  <c r="U154" i="12"/>
  <c r="T154" i="12"/>
  <c r="U164" i="12"/>
  <c r="T164" i="12"/>
  <c r="U70" i="12"/>
  <c r="U72" i="12"/>
  <c r="U77" i="12"/>
  <c r="U101" i="12"/>
  <c r="U106" i="12"/>
  <c r="U108" i="12"/>
  <c r="U110" i="12"/>
  <c r="U155" i="12"/>
  <c r="T155" i="12"/>
  <c r="U161" i="12"/>
  <c r="T161" i="12"/>
  <c r="U156" i="12"/>
  <c r="T156" i="12"/>
  <c r="U162" i="12"/>
  <c r="T162" i="12"/>
  <c r="T165" i="12"/>
  <c r="T166" i="12"/>
  <c r="U92" i="11"/>
  <c r="A92" i="11" s="1"/>
  <c r="U97" i="11"/>
  <c r="A97" i="11" s="1"/>
  <c r="U93" i="11"/>
  <c r="A93" i="11" s="1"/>
  <c r="U96" i="11"/>
  <c r="A96" i="11" s="1"/>
  <c r="U98" i="11"/>
  <c r="A98" i="11" s="1"/>
  <c r="U14" i="11"/>
  <c r="A14" i="11" s="1"/>
  <c r="U23" i="11"/>
  <c r="A23" i="11" s="1"/>
  <c r="U102" i="11"/>
  <c r="A102" i="11" s="1"/>
  <c r="F9" i="11"/>
  <c r="E9" i="11"/>
  <c r="U6" i="11"/>
  <c r="U66" i="11"/>
  <c r="A66" i="11" s="1"/>
  <c r="U12" i="11"/>
  <c r="A12" i="11" s="1"/>
  <c r="U68" i="11"/>
  <c r="A68" i="11" s="1"/>
  <c r="U75" i="11"/>
  <c r="T75" i="11"/>
  <c r="U85" i="11"/>
  <c r="T85" i="11"/>
  <c r="U89" i="11"/>
  <c r="T89" i="11"/>
  <c r="U16" i="11"/>
  <c r="A16" i="11" s="1"/>
  <c r="U18" i="11"/>
  <c r="A18" i="11" s="1"/>
  <c r="U20" i="11"/>
  <c r="A20" i="11" s="1"/>
  <c r="U28" i="11"/>
  <c r="A28" i="11" s="1"/>
  <c r="A48" i="11"/>
  <c r="U72" i="11"/>
  <c r="T72" i="11"/>
  <c r="U76" i="11"/>
  <c r="T76" i="11"/>
  <c r="U82" i="11"/>
  <c r="T82" i="11"/>
  <c r="U86" i="11"/>
  <c r="T86" i="11"/>
  <c r="U60" i="11"/>
  <c r="A60" i="11" s="1"/>
  <c r="U63" i="11"/>
  <c r="A63" i="11" s="1"/>
  <c r="U65" i="11"/>
  <c r="A65" i="11" s="1"/>
  <c r="U67" i="11"/>
  <c r="A67" i="11" s="1"/>
  <c r="U69" i="11"/>
  <c r="A69" i="11" s="1"/>
  <c r="U73" i="11"/>
  <c r="T73" i="11"/>
  <c r="U77" i="11"/>
  <c r="T77" i="11"/>
  <c r="U83" i="11"/>
  <c r="T83" i="11"/>
  <c r="U7" i="11"/>
  <c r="A7" i="11" s="1"/>
  <c r="U15" i="11"/>
  <c r="A15" i="11" s="1"/>
  <c r="U17" i="11"/>
  <c r="A17" i="11" s="1"/>
  <c r="U19" i="11"/>
  <c r="A19" i="11" s="1"/>
  <c r="U21" i="11"/>
  <c r="A21" i="11" s="1"/>
  <c r="U27" i="11"/>
  <c r="A27" i="11" s="1"/>
  <c r="U29" i="11"/>
  <c r="A29" i="11" s="1"/>
  <c r="A36" i="11"/>
  <c r="A40" i="11"/>
  <c r="U74" i="11"/>
  <c r="T74" i="11"/>
  <c r="U78" i="11"/>
  <c r="T78" i="11"/>
  <c r="U84" i="11"/>
  <c r="T84" i="11"/>
  <c r="T90" i="11"/>
  <c r="A90" i="11" s="1"/>
  <c r="T91" i="11"/>
  <c r="A91" i="11" s="1"/>
  <c r="U105" i="11"/>
  <c r="T105" i="11"/>
  <c r="U103" i="11"/>
  <c r="A103" i="11" s="1"/>
  <c r="U104" i="11"/>
  <c r="T104" i="11"/>
  <c r="U80" i="10"/>
  <c r="A80" i="10" s="1"/>
  <c r="U166" i="10"/>
  <c r="A166" i="10" s="1"/>
  <c r="U174" i="10"/>
  <c r="A174" i="10" s="1"/>
  <c r="U182" i="10"/>
  <c r="A182" i="10" s="1"/>
  <c r="U196" i="10"/>
  <c r="A196" i="10" s="1"/>
  <c r="U198" i="10"/>
  <c r="A198" i="10" s="1"/>
  <c r="T201" i="10"/>
  <c r="A201" i="10" s="1"/>
  <c r="T30" i="10"/>
  <c r="A30" i="10" s="1"/>
  <c r="U84" i="10"/>
  <c r="A84" i="10" s="1"/>
  <c r="U109" i="10"/>
  <c r="A109" i="10" s="1"/>
  <c r="U115" i="10"/>
  <c r="A115" i="10" s="1"/>
  <c r="U170" i="10"/>
  <c r="A170" i="10" s="1"/>
  <c r="U178" i="10"/>
  <c r="A178" i="10" s="1"/>
  <c r="U203" i="10"/>
  <c r="A203" i="10" s="1"/>
  <c r="U209" i="10"/>
  <c r="A209" i="10" s="1"/>
  <c r="T86" i="10"/>
  <c r="U86" i="10"/>
  <c r="T36" i="10"/>
  <c r="A36" i="10" s="1"/>
  <c r="U78" i="10"/>
  <c r="A78" i="10" s="1"/>
  <c r="T81" i="10"/>
  <c r="U81" i="10"/>
  <c r="T108" i="10"/>
  <c r="U108" i="10"/>
  <c r="T79" i="10"/>
  <c r="U79" i="10"/>
  <c r="U90" i="10"/>
  <c r="A90" i="10" s="1"/>
  <c r="F8" i="10"/>
  <c r="E8" i="10"/>
  <c r="T77" i="10"/>
  <c r="U77" i="10"/>
  <c r="T95" i="10"/>
  <c r="U95" i="10"/>
  <c r="U162" i="10"/>
  <c r="A162" i="10" s="1"/>
  <c r="U165" i="10"/>
  <c r="A165" i="10" s="1"/>
  <c r="U167" i="10"/>
  <c r="A167" i="10" s="1"/>
  <c r="U169" i="10"/>
  <c r="A169" i="10" s="1"/>
  <c r="U171" i="10"/>
  <c r="A171" i="10" s="1"/>
  <c r="U173" i="10"/>
  <c r="A173" i="10" s="1"/>
  <c r="U175" i="10"/>
  <c r="A175" i="10" s="1"/>
  <c r="U177" i="10"/>
  <c r="A177" i="10" s="1"/>
  <c r="U179" i="10"/>
  <c r="A179" i="10" s="1"/>
  <c r="U181" i="10"/>
  <c r="A181" i="10" s="1"/>
  <c r="U183" i="10"/>
  <c r="A183" i="10" s="1"/>
  <c r="U185" i="10"/>
  <c r="A185" i="10" s="1"/>
  <c r="U187" i="10"/>
  <c r="A187" i="10" s="1"/>
  <c r="U205" i="10"/>
  <c r="A205" i="10" s="1"/>
  <c r="U190" i="10"/>
  <c r="A190" i="10" s="1"/>
  <c r="T193" i="10"/>
  <c r="A193" i="10" s="1"/>
  <c r="T194" i="10"/>
  <c r="A194" i="10" s="1"/>
  <c r="U184" i="10"/>
  <c r="A184" i="10" s="1"/>
  <c r="U186" i="10"/>
  <c r="A186" i="10" s="1"/>
  <c r="U188" i="10"/>
  <c r="A188" i="10" s="1"/>
  <c r="U6" i="10"/>
  <c r="U7" i="10"/>
  <c r="A7" i="10" s="1"/>
  <c r="U10" i="10"/>
  <c r="A10" i="10" s="1"/>
  <c r="U13" i="10"/>
  <c r="A13" i="10" s="1"/>
  <c r="U14" i="10"/>
  <c r="A14" i="10" s="1"/>
  <c r="U15" i="10"/>
  <c r="A15" i="10" s="1"/>
  <c r="U18" i="10"/>
  <c r="A18" i="10" s="1"/>
  <c r="U21" i="10"/>
  <c r="A21" i="10" s="1"/>
  <c r="U24" i="10"/>
  <c r="A24" i="10" s="1"/>
  <c r="U25" i="10"/>
  <c r="A25" i="10" s="1"/>
  <c r="U26" i="10"/>
  <c r="A26" i="10" s="1"/>
  <c r="U27" i="10"/>
  <c r="A27" i="10" s="1"/>
  <c r="U28" i="10"/>
  <c r="A28" i="10" s="1"/>
  <c r="U29" i="10"/>
  <c r="A29" i="10" s="1"/>
  <c r="T116" i="10"/>
  <c r="U116" i="10"/>
  <c r="T120" i="10"/>
  <c r="U120" i="10"/>
  <c r="T124" i="10"/>
  <c r="U124" i="10"/>
  <c r="T128" i="10"/>
  <c r="U128" i="10"/>
  <c r="T132" i="10"/>
  <c r="U132" i="10"/>
  <c r="T136" i="10"/>
  <c r="U136" i="10"/>
  <c r="U83" i="10"/>
  <c r="A83" i="10" s="1"/>
  <c r="U85" i="10"/>
  <c r="A85" i="10" s="1"/>
  <c r="U87" i="10"/>
  <c r="A87" i="10" s="1"/>
  <c r="U89" i="10"/>
  <c r="A89" i="10" s="1"/>
  <c r="U91" i="10"/>
  <c r="A91" i="10" s="1"/>
  <c r="U94" i="10"/>
  <c r="A94" i="10" s="1"/>
  <c r="U96" i="10"/>
  <c r="A96" i="10" s="1"/>
  <c r="U111" i="10"/>
  <c r="A111" i="10" s="1"/>
  <c r="T114" i="10"/>
  <c r="U114" i="10"/>
  <c r="T141" i="10"/>
  <c r="U141" i="10"/>
  <c r="T145" i="10"/>
  <c r="U145" i="10"/>
  <c r="T149" i="10"/>
  <c r="U149" i="10"/>
  <c r="T153" i="10"/>
  <c r="U153" i="10"/>
  <c r="T112" i="10"/>
  <c r="U112" i="10"/>
  <c r="T118" i="10"/>
  <c r="U118" i="10"/>
  <c r="T122" i="10"/>
  <c r="U122" i="10"/>
  <c r="T126" i="10"/>
  <c r="U126" i="10"/>
  <c r="T130" i="10"/>
  <c r="U130" i="10"/>
  <c r="T134" i="10"/>
  <c r="U134" i="10"/>
  <c r="T138" i="10"/>
  <c r="U138" i="10"/>
  <c r="U97" i="10"/>
  <c r="A97" i="10" s="1"/>
  <c r="T110" i="10"/>
  <c r="U110" i="10"/>
  <c r="T143" i="10"/>
  <c r="U143" i="10"/>
  <c r="T147" i="10"/>
  <c r="U147" i="10"/>
  <c r="T151" i="10"/>
  <c r="U151" i="10"/>
  <c r="T155" i="10"/>
  <c r="U155" i="10"/>
  <c r="U189" i="10"/>
  <c r="A189" i="10" s="1"/>
  <c r="U117" i="10"/>
  <c r="A117" i="10" s="1"/>
  <c r="U119" i="10"/>
  <c r="A119" i="10" s="1"/>
  <c r="U121" i="10"/>
  <c r="A121" i="10" s="1"/>
  <c r="U123" i="10"/>
  <c r="A123" i="10" s="1"/>
  <c r="U125" i="10"/>
  <c r="A125" i="10" s="1"/>
  <c r="U127" i="10"/>
  <c r="A127" i="10" s="1"/>
  <c r="U129" i="10"/>
  <c r="A129" i="10" s="1"/>
  <c r="U131" i="10"/>
  <c r="A131" i="10" s="1"/>
  <c r="U133" i="10"/>
  <c r="A133" i="10" s="1"/>
  <c r="U135" i="10"/>
  <c r="A135" i="10" s="1"/>
  <c r="U137" i="10"/>
  <c r="A137" i="10" s="1"/>
  <c r="U142" i="10"/>
  <c r="A142" i="10" s="1"/>
  <c r="U144" i="10"/>
  <c r="A144" i="10" s="1"/>
  <c r="U146" i="10"/>
  <c r="A146" i="10" s="1"/>
  <c r="U148" i="10"/>
  <c r="A148" i="10" s="1"/>
  <c r="U150" i="10"/>
  <c r="A150" i="10" s="1"/>
  <c r="U152" i="10"/>
  <c r="A152" i="10" s="1"/>
  <c r="U154" i="10"/>
  <c r="A154" i="10" s="1"/>
  <c r="U156" i="10"/>
  <c r="A156" i="10" s="1"/>
  <c r="U158" i="10"/>
  <c r="A158" i="10" s="1"/>
  <c r="U157" i="10"/>
  <c r="A157" i="10" s="1"/>
  <c r="U204" i="10"/>
  <c r="A204" i="10" s="1"/>
  <c r="U206" i="10"/>
  <c r="A206" i="10" s="1"/>
  <c r="U208" i="10"/>
  <c r="A208" i="10" s="1"/>
  <c r="U210" i="10"/>
  <c r="A210" i="10" s="1"/>
  <c r="U212" i="10"/>
  <c r="A212" i="10" s="1"/>
  <c r="U215" i="10"/>
  <c r="A215" i="10" s="1"/>
  <c r="U217" i="10"/>
  <c r="A217" i="10" s="1"/>
  <c r="U219" i="10"/>
  <c r="A219" i="10" s="1"/>
  <c r="U221" i="10"/>
  <c r="A221" i="10" s="1"/>
  <c r="U223" i="10"/>
  <c r="A223" i="10" s="1"/>
  <c r="U238" i="10"/>
  <c r="A238" i="10" s="1"/>
  <c r="U242" i="10"/>
  <c r="T242" i="10"/>
  <c r="U216" i="10"/>
  <c r="A216" i="10" s="1"/>
  <c r="U218" i="10"/>
  <c r="A218" i="10" s="1"/>
  <c r="U220" i="10"/>
  <c r="A220" i="10" s="1"/>
  <c r="U222" i="10"/>
  <c r="A222" i="10" s="1"/>
  <c r="U224" i="10"/>
  <c r="A224" i="10" s="1"/>
  <c r="U239" i="10"/>
  <c r="T239" i="10"/>
  <c r="T244" i="10"/>
  <c r="A244" i="10" s="1"/>
  <c r="A20" i="18"/>
  <c r="E8" i="11" l="1"/>
  <c r="A105" i="11"/>
  <c r="A76" i="11"/>
  <c r="A73" i="11"/>
  <c r="A78" i="11"/>
  <c r="A82" i="11"/>
  <c r="A86" i="10"/>
  <c r="A110" i="10"/>
  <c r="A134" i="10"/>
  <c r="A126" i="10"/>
  <c r="A118" i="10"/>
  <c r="A153" i="10"/>
  <c r="A145" i="10"/>
  <c r="A114" i="10"/>
  <c r="A132" i="10"/>
  <c r="A138" i="10"/>
  <c r="A130" i="10"/>
  <c r="A122" i="10"/>
  <c r="A77" i="10"/>
  <c r="A85" i="11"/>
  <c r="F7" i="11"/>
  <c r="E7" i="11"/>
  <c r="A89" i="11"/>
  <c r="A72" i="11"/>
  <c r="A74" i="11"/>
  <c r="A86" i="11"/>
  <c r="A104" i="11"/>
  <c r="A84" i="11"/>
  <c r="A83" i="11"/>
  <c r="A77" i="11"/>
  <c r="A75" i="11"/>
  <c r="A124" i="10"/>
  <c r="A79" i="10"/>
  <c r="F7" i="10"/>
  <c r="E7" i="10"/>
  <c r="A239" i="10"/>
  <c r="A108" i="10"/>
  <c r="A116" i="10"/>
  <c r="A95" i="10"/>
  <c r="A242" i="10"/>
  <c r="A81" i="10"/>
  <c r="A112" i="10"/>
  <c r="A149" i="10"/>
  <c r="A141" i="10"/>
  <c r="A136" i="10"/>
  <c r="A128" i="10"/>
  <c r="A120" i="10"/>
  <c r="A151" i="10"/>
  <c r="A143" i="10"/>
  <c r="A155" i="10"/>
  <c r="A147" i="10"/>
  <c r="A22" i="18"/>
  <c r="A21" i="18"/>
  <c r="A17" i="18"/>
  <c r="A16" i="18"/>
  <c r="A15" i="18"/>
  <c r="A14" i="18"/>
  <c r="A10" i="18" l="1"/>
  <c r="F10" i="18" s="1"/>
  <c r="A13" i="18"/>
  <c r="A12" i="18"/>
  <c r="A11" i="18"/>
  <c r="A395" i="18"/>
  <c r="F395" i="18" s="1"/>
  <c r="A394" i="18"/>
  <c r="A393" i="18"/>
  <c r="F393" i="18" s="1"/>
  <c r="A392" i="18"/>
  <c r="F392" i="18" s="1"/>
  <c r="A391" i="18"/>
  <c r="F391" i="18" s="1"/>
  <c r="A390" i="18"/>
  <c r="G390" i="18" s="1"/>
  <c r="A389" i="18"/>
  <c r="A388" i="18"/>
  <c r="A387" i="18"/>
  <c r="A386" i="18"/>
  <c r="G386" i="18" s="1"/>
  <c r="A385" i="18"/>
  <c r="F385" i="18" s="1"/>
  <c r="A384" i="18"/>
  <c r="F384" i="18" s="1"/>
  <c r="A383" i="18"/>
  <c r="A382" i="18"/>
  <c r="G382" i="18" s="1"/>
  <c r="A381" i="18"/>
  <c r="A380" i="18"/>
  <c r="A379" i="18"/>
  <c r="A378" i="18"/>
  <c r="G378" i="18" s="1"/>
  <c r="A377" i="18"/>
  <c r="F377" i="18" s="1"/>
  <c r="A376" i="18"/>
  <c r="A375" i="18"/>
  <c r="F375" i="18" s="1"/>
  <c r="A374" i="18"/>
  <c r="G374" i="18" s="1"/>
  <c r="A373" i="18"/>
  <c r="A372" i="18"/>
  <c r="A371" i="18"/>
  <c r="A370" i="18"/>
  <c r="A369" i="18"/>
  <c r="G369" i="18" s="1"/>
  <c r="A368" i="18"/>
  <c r="G368" i="18" s="1"/>
  <c r="A367" i="18"/>
  <c r="G367" i="18" s="1"/>
  <c r="A366" i="18"/>
  <c r="A365" i="18"/>
  <c r="A364" i="18"/>
  <c r="A363" i="18"/>
  <c r="A362" i="18"/>
  <c r="A361" i="18"/>
  <c r="G361" i="18" s="1"/>
  <c r="A360" i="18"/>
  <c r="G360" i="18" s="1"/>
  <c r="A359" i="18"/>
  <c r="G359" i="18" s="1"/>
  <c r="A358" i="18"/>
  <c r="A357" i="18"/>
  <c r="A356" i="18"/>
  <c r="A355" i="18"/>
  <c r="A354" i="18"/>
  <c r="A353" i="18"/>
  <c r="G353" i="18" s="1"/>
  <c r="A352" i="18"/>
  <c r="G352" i="18" s="1"/>
  <c r="A351" i="18"/>
  <c r="G351" i="18" s="1"/>
  <c r="A350" i="18"/>
  <c r="A349" i="18"/>
  <c r="A348" i="18"/>
  <c r="A347" i="18"/>
  <c r="A346" i="18"/>
  <c r="A345" i="18"/>
  <c r="G345" i="18" s="1"/>
  <c r="A344" i="18"/>
  <c r="G344" i="18" s="1"/>
  <c r="A343" i="18"/>
  <c r="G343" i="18" s="1"/>
  <c r="A342" i="18"/>
  <c r="A341" i="18"/>
  <c r="G341" i="18" s="1"/>
  <c r="A340" i="18"/>
  <c r="G340" i="18" s="1"/>
  <c r="A339" i="18"/>
  <c r="G339" i="18" s="1"/>
  <c r="A338" i="18"/>
  <c r="A337" i="18"/>
  <c r="A336" i="18"/>
  <c r="A335" i="18"/>
  <c r="A334" i="18"/>
  <c r="A333" i="18"/>
  <c r="A332" i="18"/>
  <c r="A331" i="18"/>
  <c r="G331" i="18" s="1"/>
  <c r="A330" i="18"/>
  <c r="A329" i="18"/>
  <c r="A328" i="18"/>
  <c r="A327" i="18"/>
  <c r="G327" i="18" s="1"/>
  <c r="A326" i="18"/>
  <c r="A325" i="18"/>
  <c r="A324" i="18"/>
  <c r="A323" i="18"/>
  <c r="A322" i="18"/>
  <c r="A321" i="18"/>
  <c r="G321" i="18" s="1"/>
  <c r="A320" i="18"/>
  <c r="A319" i="18"/>
  <c r="A318" i="18"/>
  <c r="A317" i="18"/>
  <c r="G317" i="18" s="1"/>
  <c r="A316" i="18"/>
  <c r="G316" i="18" s="1"/>
  <c r="A315" i="18"/>
  <c r="A314" i="18"/>
  <c r="A313" i="18"/>
  <c r="F313" i="18" s="1"/>
  <c r="A312" i="18"/>
  <c r="F312" i="18" s="1"/>
  <c r="A311" i="18"/>
  <c r="G311" i="18" s="1"/>
  <c r="A310" i="18"/>
  <c r="A309" i="18"/>
  <c r="F309" i="18" s="1"/>
  <c r="A308" i="18"/>
  <c r="F308" i="18" s="1"/>
  <c r="A307" i="18"/>
  <c r="G307" i="18" s="1"/>
  <c r="A306" i="18"/>
  <c r="A305" i="18"/>
  <c r="G305" i="18" s="1"/>
  <c r="A304" i="18"/>
  <c r="G304" i="18" s="1"/>
  <c r="A303" i="18"/>
  <c r="A302" i="18"/>
  <c r="A301" i="18"/>
  <c r="G301" i="18" s="1"/>
  <c r="A300" i="18"/>
  <c r="G300" i="18" s="1"/>
  <c r="A299" i="18"/>
  <c r="G299" i="18" s="1"/>
  <c r="A298" i="18"/>
  <c r="A297" i="18"/>
  <c r="A296" i="18"/>
  <c r="A295" i="18"/>
  <c r="G295" i="18" s="1"/>
  <c r="A294" i="18"/>
  <c r="A293" i="18"/>
  <c r="A292" i="18"/>
  <c r="A291" i="18"/>
  <c r="G291" i="18" s="1"/>
  <c r="A290" i="18"/>
  <c r="A289" i="18"/>
  <c r="A288" i="18"/>
  <c r="G288" i="18" s="1"/>
  <c r="A287" i="18"/>
  <c r="A286" i="18"/>
  <c r="A285" i="18"/>
  <c r="G285" i="18" s="1"/>
  <c r="A284" i="18"/>
  <c r="G284" i="18" s="1"/>
  <c r="A283" i="18"/>
  <c r="A282" i="18"/>
  <c r="A281" i="18"/>
  <c r="G281" i="18" s="1"/>
  <c r="A280" i="18"/>
  <c r="G280" i="18" s="1"/>
  <c r="A279" i="18"/>
  <c r="G279" i="18" s="1"/>
  <c r="A278" i="18"/>
  <c r="A277" i="18"/>
  <c r="G277" i="18" s="1"/>
  <c r="A276" i="18"/>
  <c r="G276" i="18" s="1"/>
  <c r="A275" i="18"/>
  <c r="A274" i="18"/>
  <c r="A273" i="18"/>
  <c r="F273" i="18" s="1"/>
  <c r="A272" i="18"/>
  <c r="F272" i="18" s="1"/>
  <c r="A271" i="18"/>
  <c r="A270" i="18"/>
  <c r="A269" i="18"/>
  <c r="F269" i="18" s="1"/>
  <c r="A268" i="18"/>
  <c r="F268" i="18" s="1"/>
  <c r="A267" i="18"/>
  <c r="G267" i="18" s="1"/>
  <c r="A266" i="18"/>
  <c r="A265" i="18"/>
  <c r="A264" i="18"/>
  <c r="A263" i="18"/>
  <c r="G263" i="18" s="1"/>
  <c r="A262" i="18"/>
  <c r="A261" i="18"/>
  <c r="G261" i="18" s="1"/>
  <c r="A260" i="18"/>
  <c r="G260" i="18" s="1"/>
  <c r="A259" i="18"/>
  <c r="G259" i="18" s="1"/>
  <c r="A258" i="18"/>
  <c r="G258" i="18" s="1"/>
  <c r="A257" i="18"/>
  <c r="F257" i="18" s="1"/>
  <c r="A256" i="18"/>
  <c r="F256" i="18" s="1"/>
  <c r="A255" i="18"/>
  <c r="G255" i="18" s="1"/>
  <c r="A254" i="18"/>
  <c r="A253" i="18"/>
  <c r="A252" i="18"/>
  <c r="A251" i="18"/>
  <c r="G251" i="18" s="1"/>
  <c r="A250" i="18"/>
  <c r="G250" i="18" s="1"/>
  <c r="A249" i="18"/>
  <c r="A248" i="18"/>
  <c r="G248" i="18" s="1"/>
  <c r="A247" i="18"/>
  <c r="A246" i="18"/>
  <c r="A245" i="18"/>
  <c r="G245" i="18" s="1"/>
  <c r="A244" i="18"/>
  <c r="G244" i="18" s="1"/>
  <c r="A243" i="18"/>
  <c r="G243" i="18" s="1"/>
  <c r="A242" i="18"/>
  <c r="G242" i="18" s="1"/>
  <c r="A241" i="18"/>
  <c r="A240" i="18"/>
  <c r="A239" i="18"/>
  <c r="G239" i="18" s="1"/>
  <c r="A238" i="18"/>
  <c r="A237" i="18"/>
  <c r="A236" i="18"/>
  <c r="A235" i="18"/>
  <c r="A234" i="18"/>
  <c r="G234" i="18" s="1"/>
  <c r="A233" i="18"/>
  <c r="G233" i="18" s="1"/>
  <c r="A232" i="18"/>
  <c r="A231" i="18"/>
  <c r="A230" i="18"/>
  <c r="A229" i="18"/>
  <c r="A228" i="18"/>
  <c r="A227" i="18"/>
  <c r="G227" i="18" s="1"/>
  <c r="A226" i="18"/>
  <c r="G226" i="18" s="1"/>
  <c r="A225" i="18"/>
  <c r="G225" i="18" s="1"/>
  <c r="A224" i="18"/>
  <c r="G224" i="18" s="1"/>
  <c r="A223" i="18"/>
  <c r="A222" i="18"/>
  <c r="G222" i="18" s="1"/>
  <c r="A221" i="18"/>
  <c r="G221" i="18" s="1"/>
  <c r="A220" i="18"/>
  <c r="A219" i="18"/>
  <c r="F219" i="18" s="1"/>
  <c r="A218" i="18"/>
  <c r="G218" i="18" s="1"/>
  <c r="A217" i="18"/>
  <c r="F217" i="18" s="1"/>
  <c r="A216" i="18"/>
  <c r="G216" i="18" s="1"/>
  <c r="A215" i="18"/>
  <c r="A214" i="18"/>
  <c r="G214" i="18" s="1"/>
  <c r="A213" i="18"/>
  <c r="F213" i="18" s="1"/>
  <c r="A212" i="18"/>
  <c r="G212" i="18" s="1"/>
  <c r="A211" i="18"/>
  <c r="F211" i="18" s="1"/>
  <c r="A210" i="18"/>
  <c r="A209" i="18"/>
  <c r="A208" i="18"/>
  <c r="G208" i="18" s="1"/>
  <c r="A207" i="18"/>
  <c r="F207" i="18" s="1"/>
  <c r="A206" i="18"/>
  <c r="A205" i="18"/>
  <c r="G205" i="18" s="1"/>
  <c r="A204" i="18"/>
  <c r="A203" i="18"/>
  <c r="F203" i="18" s="1"/>
  <c r="A202" i="18"/>
  <c r="G202" i="18" s="1"/>
  <c r="A201" i="18"/>
  <c r="F201" i="18" s="1"/>
  <c r="A200" i="18"/>
  <c r="F200" i="18" s="1"/>
  <c r="A199" i="18"/>
  <c r="F199" i="18" s="1"/>
  <c r="A198" i="18"/>
  <c r="A197" i="18"/>
  <c r="A196" i="18"/>
  <c r="A195" i="18"/>
  <c r="F195" i="18" s="1"/>
  <c r="A194" i="18"/>
  <c r="A193" i="18"/>
  <c r="A192" i="18"/>
  <c r="A191" i="18"/>
  <c r="F191" i="18" s="1"/>
  <c r="A190" i="18"/>
  <c r="A189" i="18"/>
  <c r="A188" i="18"/>
  <c r="A187" i="18"/>
  <c r="A186" i="18"/>
  <c r="G186" i="18" s="1"/>
  <c r="A185" i="18"/>
  <c r="A184" i="18"/>
  <c r="A183" i="18"/>
  <c r="F183" i="18" s="1"/>
  <c r="A182" i="18"/>
  <c r="G182" i="18" s="1"/>
  <c r="A181" i="18"/>
  <c r="A180" i="18"/>
  <c r="A179" i="18"/>
  <c r="A178" i="18"/>
  <c r="G178" i="18" s="1"/>
  <c r="A177" i="18"/>
  <c r="A176" i="18"/>
  <c r="A175" i="18"/>
  <c r="F175" i="18" s="1"/>
  <c r="A174" i="18"/>
  <c r="G174" i="18" s="1"/>
  <c r="A173" i="18"/>
  <c r="A172" i="18"/>
  <c r="A171" i="18"/>
  <c r="A170" i="18"/>
  <c r="G170" i="18" s="1"/>
  <c r="A169" i="18"/>
  <c r="A168" i="18"/>
  <c r="A167" i="18"/>
  <c r="A166" i="18"/>
  <c r="G166" i="18" s="1"/>
  <c r="A165" i="18"/>
  <c r="F165" i="18" s="1"/>
  <c r="A164" i="18"/>
  <c r="A163" i="18"/>
  <c r="A162" i="18"/>
  <c r="G162" i="18" s="1"/>
  <c r="A161" i="18"/>
  <c r="F161" i="18" s="1"/>
  <c r="A160" i="18"/>
  <c r="G160" i="18" s="1"/>
  <c r="A159" i="18"/>
  <c r="G159" i="18" s="1"/>
  <c r="A158" i="18"/>
  <c r="G158" i="18" s="1"/>
  <c r="A157" i="18"/>
  <c r="A156" i="18"/>
  <c r="F156" i="18" s="1"/>
  <c r="A155" i="18"/>
  <c r="G155" i="18" s="1"/>
  <c r="A154" i="18"/>
  <c r="G154" i="18" s="1"/>
  <c r="A153" i="18"/>
  <c r="F153" i="18" s="1"/>
  <c r="A152" i="18"/>
  <c r="A151" i="18"/>
  <c r="A150" i="18"/>
  <c r="G150" i="18" s="1"/>
  <c r="A149" i="18"/>
  <c r="F149" i="18" s="1"/>
  <c r="A148" i="18"/>
  <c r="F148" i="18" s="1"/>
  <c r="A147" i="18"/>
  <c r="F147" i="18" s="1"/>
  <c r="A146" i="18"/>
  <c r="G146" i="18" s="1"/>
  <c r="A145" i="18"/>
  <c r="F145" i="18" s="1"/>
  <c r="A144" i="18"/>
  <c r="G144" i="18" s="1"/>
  <c r="A143" i="18"/>
  <c r="G143" i="18" s="1"/>
  <c r="A142" i="18"/>
  <c r="G142" i="18" s="1"/>
  <c r="A141" i="18"/>
  <c r="A140" i="18"/>
  <c r="F140" i="18" s="1"/>
  <c r="A139" i="18"/>
  <c r="G139" i="18" s="1"/>
  <c r="A138" i="18"/>
  <c r="G138" i="18" s="1"/>
  <c r="A137" i="18"/>
  <c r="F137" i="18" s="1"/>
  <c r="A136" i="18"/>
  <c r="F136" i="18" s="1"/>
  <c r="A135" i="18"/>
  <c r="G135" i="18" s="1"/>
  <c r="A134" i="18"/>
  <c r="G134" i="18" s="1"/>
  <c r="A133" i="18"/>
  <c r="F133" i="18" s="1"/>
  <c r="A132" i="18"/>
  <c r="F132" i="18" s="1"/>
  <c r="A131" i="18"/>
  <c r="G131" i="18" s="1"/>
  <c r="A130" i="18"/>
  <c r="G130" i="18" s="1"/>
  <c r="A129" i="18"/>
  <c r="F129" i="18" s="1"/>
  <c r="A128" i="18"/>
  <c r="F128" i="18" s="1"/>
  <c r="A127" i="18"/>
  <c r="G127" i="18" s="1"/>
  <c r="A126" i="18"/>
  <c r="G126" i="18" s="1"/>
  <c r="A125" i="18"/>
  <c r="A124" i="18"/>
  <c r="G124" i="18" s="1"/>
  <c r="A123" i="18"/>
  <c r="G123" i="18" s="1"/>
  <c r="A122" i="18"/>
  <c r="G122" i="18" s="1"/>
  <c r="A121" i="18"/>
  <c r="G121" i="18" s="1"/>
  <c r="A120" i="18"/>
  <c r="G120" i="18" s="1"/>
  <c r="A119" i="18"/>
  <c r="G119" i="18" s="1"/>
  <c r="A118" i="18"/>
  <c r="G118" i="18" s="1"/>
  <c r="A117" i="18"/>
  <c r="A116" i="18"/>
  <c r="G116" i="18" s="1"/>
  <c r="A115" i="18"/>
  <c r="G115" i="18" s="1"/>
  <c r="A114" i="18"/>
  <c r="G114" i="18" s="1"/>
  <c r="A113" i="18"/>
  <c r="G113" i="18" s="1"/>
  <c r="A112" i="18"/>
  <c r="G112" i="18" s="1"/>
  <c r="A111" i="18"/>
  <c r="G111" i="18" s="1"/>
  <c r="A110" i="18"/>
  <c r="G110" i="18" s="1"/>
  <c r="A109" i="18"/>
  <c r="A108" i="18"/>
  <c r="G108" i="18" s="1"/>
  <c r="A107" i="18"/>
  <c r="G107" i="18" s="1"/>
  <c r="A106" i="18"/>
  <c r="G106" i="18" s="1"/>
  <c r="A105" i="18"/>
  <c r="G105" i="18" s="1"/>
  <c r="A104" i="18"/>
  <c r="G104" i="18" s="1"/>
  <c r="A103" i="18"/>
  <c r="G103" i="18" s="1"/>
  <c r="A102" i="18"/>
  <c r="G102" i="18" s="1"/>
  <c r="A101" i="18"/>
  <c r="A100" i="18"/>
  <c r="G100" i="18" s="1"/>
  <c r="A99" i="18"/>
  <c r="G99" i="18" s="1"/>
  <c r="A98" i="18"/>
  <c r="G98" i="18" s="1"/>
  <c r="A97" i="18"/>
  <c r="G97" i="18" s="1"/>
  <c r="A96" i="18"/>
  <c r="G96" i="18" s="1"/>
  <c r="A95" i="18"/>
  <c r="G95" i="18" s="1"/>
  <c r="A94" i="18"/>
  <c r="G94" i="18" s="1"/>
  <c r="A93" i="18"/>
  <c r="A92" i="18"/>
  <c r="G92" i="18" s="1"/>
  <c r="A91" i="18"/>
  <c r="G91" i="18" s="1"/>
  <c r="A90" i="18"/>
  <c r="G90" i="18" s="1"/>
  <c r="A89" i="18"/>
  <c r="G89" i="18" s="1"/>
  <c r="A88" i="18"/>
  <c r="G88" i="18" s="1"/>
  <c r="A87" i="18"/>
  <c r="G87" i="18" s="1"/>
  <c r="A86" i="18"/>
  <c r="G86" i="18" s="1"/>
  <c r="A85" i="18"/>
  <c r="A84" i="18"/>
  <c r="G84" i="18" s="1"/>
  <c r="A83" i="18"/>
  <c r="G83" i="18" s="1"/>
  <c r="A82" i="18"/>
  <c r="G82" i="18" s="1"/>
  <c r="A81" i="18"/>
  <c r="G81" i="18" s="1"/>
  <c r="A80" i="18"/>
  <c r="G80" i="18" s="1"/>
  <c r="A79" i="18"/>
  <c r="G79" i="18" s="1"/>
  <c r="A78" i="18"/>
  <c r="G78" i="18" s="1"/>
  <c r="A77" i="18"/>
  <c r="A76" i="18"/>
  <c r="G76" i="18" s="1"/>
  <c r="A75" i="18"/>
  <c r="G75" i="18" s="1"/>
  <c r="A74" i="18"/>
  <c r="G74" i="18" s="1"/>
  <c r="A73" i="18"/>
  <c r="G73" i="18" s="1"/>
  <c r="A72" i="18"/>
  <c r="G72" i="18" s="1"/>
  <c r="A71" i="18"/>
  <c r="G71" i="18" s="1"/>
  <c r="A70" i="18"/>
  <c r="G70" i="18" s="1"/>
  <c r="A69" i="18"/>
  <c r="A68" i="18"/>
  <c r="G68" i="18" s="1"/>
  <c r="A67" i="18"/>
  <c r="G67" i="18" s="1"/>
  <c r="A66" i="18"/>
  <c r="G66" i="18" s="1"/>
  <c r="A65" i="18"/>
  <c r="G65" i="18" s="1"/>
  <c r="A64" i="18"/>
  <c r="G64" i="18" s="1"/>
  <c r="A63" i="18"/>
  <c r="G63" i="18" s="1"/>
  <c r="A62" i="18"/>
  <c r="G62" i="18" s="1"/>
  <c r="A61" i="18"/>
  <c r="A60" i="18"/>
  <c r="G60" i="18" s="1"/>
  <c r="A59" i="18"/>
  <c r="G59" i="18" s="1"/>
  <c r="A58" i="18"/>
  <c r="G58" i="18" s="1"/>
  <c r="A57" i="18"/>
  <c r="G57" i="18" s="1"/>
  <c r="A56" i="18"/>
  <c r="G56" i="18" s="1"/>
  <c r="A55" i="18"/>
  <c r="G55" i="18" s="1"/>
  <c r="A54" i="18"/>
  <c r="G54" i="18" s="1"/>
  <c r="A53" i="18"/>
  <c r="A52" i="18"/>
  <c r="G52" i="18" s="1"/>
  <c r="A51" i="18"/>
  <c r="G51" i="18" s="1"/>
  <c r="A50" i="18"/>
  <c r="G50" i="18" s="1"/>
  <c r="A49" i="18"/>
  <c r="G49" i="18" s="1"/>
  <c r="A48" i="18"/>
  <c r="G48" i="18" s="1"/>
  <c r="A47" i="18"/>
  <c r="G47" i="18" s="1"/>
  <c r="A46" i="18"/>
  <c r="G46" i="18" s="1"/>
  <c r="A45" i="18"/>
  <c r="A44" i="18"/>
  <c r="G44" i="18" s="1"/>
  <c r="A43" i="18"/>
  <c r="G43" i="18" s="1"/>
  <c r="A42" i="18"/>
  <c r="G42" i="18" s="1"/>
  <c r="A41" i="18"/>
  <c r="G41" i="18" s="1"/>
  <c r="A40" i="18"/>
  <c r="G40" i="18" s="1"/>
  <c r="A39" i="18"/>
  <c r="G39" i="18" s="1"/>
  <c r="A38" i="18"/>
  <c r="G38" i="18" s="1"/>
  <c r="A37" i="18"/>
  <c r="A36" i="18"/>
  <c r="G36" i="18" s="1"/>
  <c r="A35" i="18"/>
  <c r="G35" i="18" s="1"/>
  <c r="A34" i="18"/>
  <c r="G34" i="18" s="1"/>
  <c r="A33" i="18"/>
  <c r="G33" i="18" s="1"/>
  <c r="A32" i="18"/>
  <c r="G32" i="18" s="1"/>
  <c r="A31" i="18"/>
  <c r="G31" i="18" s="1"/>
  <c r="A30" i="18"/>
  <c r="G30" i="18" s="1"/>
  <c r="A29" i="18"/>
  <c r="A28" i="18"/>
  <c r="G28" i="18" s="1"/>
  <c r="A27" i="18"/>
  <c r="G27" i="18" s="1"/>
  <c r="A26" i="18"/>
  <c r="G26" i="18" s="1"/>
  <c r="A25" i="18"/>
  <c r="G25" i="18" s="1"/>
  <c r="A9" i="18"/>
  <c r="G9" i="18" s="1"/>
  <c r="A8" i="18"/>
  <c r="A7" i="18"/>
  <c r="G7" i="18" s="1"/>
  <c r="A6" i="18"/>
  <c r="A5" i="18"/>
  <c r="A4" i="18"/>
  <c r="W3" i="18"/>
  <c r="V3" i="18"/>
  <c r="U3" i="18"/>
  <c r="T3" i="18"/>
  <c r="S3" i="18"/>
  <c r="A3" i="18"/>
  <c r="S28" i="16" l="1"/>
  <c r="S25" i="16"/>
  <c r="S27" i="16"/>
  <c r="F64" i="18"/>
  <c r="G395" i="18"/>
  <c r="G8" i="18"/>
  <c r="F6" i="18"/>
  <c r="F259" i="18"/>
  <c r="S19" i="16"/>
  <c r="S18" i="16"/>
  <c r="S17" i="16"/>
  <c r="Q13" i="16"/>
  <c r="Q14" i="16"/>
  <c r="G136" i="18"/>
  <c r="F352" i="18"/>
  <c r="F369" i="18"/>
  <c r="F216" i="18"/>
  <c r="F178" i="18"/>
  <c r="F367" i="18"/>
  <c r="S26" i="16"/>
  <c r="S20" i="16"/>
  <c r="S23" i="16"/>
  <c r="S24" i="16"/>
  <c r="S22" i="16"/>
  <c r="S21" i="16"/>
  <c r="F248" i="18"/>
  <c r="F351" i="18"/>
  <c r="G207" i="18"/>
  <c r="F353" i="18"/>
  <c r="F80" i="18"/>
  <c r="F227" i="18"/>
  <c r="G256" i="18"/>
  <c r="F116" i="18"/>
  <c r="F32" i="18"/>
  <c r="F92" i="18"/>
  <c r="F48" i="18"/>
  <c r="F100" i="18"/>
  <c r="G219" i="18"/>
  <c r="F244" i="18"/>
  <c r="G272" i="18"/>
  <c r="F368" i="18"/>
  <c r="G377" i="18"/>
  <c r="G308" i="18"/>
  <c r="G313" i="18"/>
  <c r="F36" i="18"/>
  <c r="F68" i="18"/>
  <c r="F96" i="18"/>
  <c r="G128" i="18"/>
  <c r="G213" i="18"/>
  <c r="F245" i="18"/>
  <c r="G257" i="18"/>
  <c r="F307" i="18"/>
  <c r="F52" i="18"/>
  <c r="F84" i="18"/>
  <c r="F112" i="18"/>
  <c r="F174" i="18"/>
  <c r="G201" i="18"/>
  <c r="G217" i="18"/>
  <c r="F224" i="18"/>
  <c r="F233" i="18"/>
  <c r="F251" i="18"/>
  <c r="G269" i="18"/>
  <c r="G309" i="18"/>
  <c r="F56" i="18"/>
  <c r="F88" i="18"/>
  <c r="F104" i="18"/>
  <c r="F120" i="18"/>
  <c r="G156" i="18"/>
  <c r="F182" i="18"/>
  <c r="G191" i="18"/>
  <c r="G200" i="18"/>
  <c r="G203" i="18"/>
  <c r="F212" i="18"/>
  <c r="F239" i="18"/>
  <c r="F261" i="18"/>
  <c r="G268" i="18"/>
  <c r="F276" i="18"/>
  <c r="F277" i="18"/>
  <c r="F280" i="18"/>
  <c r="F281" i="18"/>
  <c r="F284" i="18"/>
  <c r="G312" i="18"/>
  <c r="F321" i="18"/>
  <c r="G391" i="18"/>
  <c r="F40" i="18"/>
  <c r="F28" i="18"/>
  <c r="F44" i="18"/>
  <c r="F60" i="18"/>
  <c r="F76" i="18"/>
  <c r="F108" i="18"/>
  <c r="F124" i="18"/>
  <c r="F166" i="18"/>
  <c r="F186" i="18"/>
  <c r="G195" i="18"/>
  <c r="F222" i="18"/>
  <c r="F225" i="18"/>
  <c r="F267" i="18"/>
  <c r="G273" i="18"/>
  <c r="G375" i="18"/>
  <c r="G384" i="18"/>
  <c r="G393" i="18"/>
  <c r="F72" i="18"/>
  <c r="G289" i="18"/>
  <c r="F289" i="18"/>
  <c r="G336" i="18"/>
  <c r="F336" i="18"/>
  <c r="G61" i="18"/>
  <c r="F61" i="18"/>
  <c r="G93" i="18"/>
  <c r="F93" i="18"/>
  <c r="G109" i="18"/>
  <c r="F109" i="18"/>
  <c r="F125" i="18"/>
  <c r="G125" i="18"/>
  <c r="G167" i="18"/>
  <c r="F167" i="18"/>
  <c r="F171" i="18"/>
  <c r="G171" i="18"/>
  <c r="G223" i="18"/>
  <c r="F223" i="18"/>
  <c r="F376" i="18"/>
  <c r="G376" i="18"/>
  <c r="G193" i="18"/>
  <c r="F193" i="18"/>
  <c r="G228" i="18"/>
  <c r="F228" i="18"/>
  <c r="G232" i="18"/>
  <c r="F232" i="18"/>
  <c r="G241" i="18"/>
  <c r="F241" i="18"/>
  <c r="G323" i="18"/>
  <c r="F323" i="18"/>
  <c r="G333" i="18"/>
  <c r="F333" i="18"/>
  <c r="G337" i="18"/>
  <c r="F337" i="18"/>
  <c r="G192" i="18"/>
  <c r="F192" i="18"/>
  <c r="G194" i="18"/>
  <c r="F194" i="18"/>
  <c r="G206" i="18"/>
  <c r="F206" i="18"/>
  <c r="G229" i="18"/>
  <c r="F229" i="18"/>
  <c r="G240" i="18"/>
  <c r="F240" i="18"/>
  <c r="G332" i="18"/>
  <c r="F332" i="18"/>
  <c r="F383" i="18"/>
  <c r="G383" i="18"/>
  <c r="G29" i="18"/>
  <c r="F29" i="18"/>
  <c r="G45" i="18"/>
  <c r="F45" i="18"/>
  <c r="G77" i="18"/>
  <c r="F77" i="18"/>
  <c r="G152" i="18"/>
  <c r="F152" i="18"/>
  <c r="F187" i="18"/>
  <c r="G187" i="18"/>
  <c r="G235" i="18"/>
  <c r="F235" i="18"/>
  <c r="F394" i="18"/>
  <c r="G394" i="18"/>
  <c r="G37" i="18"/>
  <c r="F37" i="18"/>
  <c r="G53" i="18"/>
  <c r="F53" i="18"/>
  <c r="G69" i="18"/>
  <c r="F69" i="18"/>
  <c r="G85" i="18"/>
  <c r="F85" i="18"/>
  <c r="G101" i="18"/>
  <c r="F101" i="18"/>
  <c r="G117" i="18"/>
  <c r="F117" i="18"/>
  <c r="G151" i="18"/>
  <c r="F151" i="18"/>
  <c r="G168" i="18"/>
  <c r="F168" i="18"/>
  <c r="F179" i="18"/>
  <c r="G179" i="18"/>
  <c r="G249" i="18"/>
  <c r="F249" i="18"/>
  <c r="G275" i="18"/>
  <c r="F275" i="18"/>
  <c r="G320" i="18"/>
  <c r="F320" i="18"/>
  <c r="F288" i="18"/>
  <c r="F291" i="18"/>
  <c r="F300" i="18"/>
  <c r="F301" i="18"/>
  <c r="F304" i="18"/>
  <c r="F305" i="18"/>
  <c r="F317" i="18"/>
  <c r="F331" i="18"/>
  <c r="F340" i="18"/>
  <c r="F341" i="18"/>
  <c r="F344" i="18"/>
  <c r="F345" i="18"/>
  <c r="F359" i="18"/>
  <c r="F360" i="18"/>
  <c r="F361" i="18"/>
  <c r="F33" i="18"/>
  <c r="F41" i="18"/>
  <c r="F49" i="18"/>
  <c r="F57" i="18"/>
  <c r="F65" i="18"/>
  <c r="F73" i="18"/>
  <c r="F81" i="18"/>
  <c r="F89" i="18"/>
  <c r="F97" i="18"/>
  <c r="F105" i="18"/>
  <c r="F113" i="18"/>
  <c r="F121" i="18"/>
  <c r="G133" i="18"/>
  <c r="F154" i="18"/>
  <c r="G161" i="18"/>
  <c r="G175" i="18"/>
  <c r="G183" i="18"/>
  <c r="F202" i="18"/>
  <c r="F208" i="18"/>
  <c r="F214" i="18"/>
  <c r="F218" i="18"/>
  <c r="F221" i="18"/>
  <c r="F243" i="18"/>
  <c r="F255" i="18"/>
  <c r="F260" i="18"/>
  <c r="F263" i="18"/>
  <c r="F285" i="18"/>
  <c r="F299" i="18"/>
  <c r="F316" i="18"/>
  <c r="F339" i="18"/>
  <c r="G385" i="18"/>
  <c r="G392" i="18"/>
  <c r="G220" i="18"/>
  <c r="F220" i="18"/>
  <c r="G252" i="18"/>
  <c r="F252" i="18"/>
  <c r="G292" i="18"/>
  <c r="F292" i="18"/>
  <c r="G296" i="18"/>
  <c r="F296" i="18"/>
  <c r="G315" i="18"/>
  <c r="F315" i="18"/>
  <c r="G132" i="18"/>
  <c r="G140" i="18"/>
  <c r="G145" i="18"/>
  <c r="G148" i="18"/>
  <c r="F160" i="18"/>
  <c r="G197" i="18"/>
  <c r="F197" i="18"/>
  <c r="F205" i="18"/>
  <c r="G211" i="18"/>
  <c r="F215" i="18"/>
  <c r="G215" i="18"/>
  <c r="G237" i="18"/>
  <c r="F237" i="18"/>
  <c r="G264" i="18"/>
  <c r="F264" i="18"/>
  <c r="G283" i="18"/>
  <c r="F283" i="18"/>
  <c r="G325" i="18"/>
  <c r="F325" i="18"/>
  <c r="G329" i="18"/>
  <c r="F329" i="18"/>
  <c r="G348" i="18"/>
  <c r="F348" i="18"/>
  <c r="G355" i="18"/>
  <c r="F355" i="18"/>
  <c r="G357" i="18"/>
  <c r="F357" i="18"/>
  <c r="G364" i="18"/>
  <c r="F364" i="18"/>
  <c r="G371" i="18"/>
  <c r="F371" i="18"/>
  <c r="G373" i="18"/>
  <c r="F373" i="18"/>
  <c r="G388" i="18"/>
  <c r="F388" i="18"/>
  <c r="G163" i="18"/>
  <c r="F163" i="18"/>
  <c r="G172" i="18"/>
  <c r="F172" i="18"/>
  <c r="G180" i="18"/>
  <c r="F180" i="18"/>
  <c r="G188" i="18"/>
  <c r="F188" i="18"/>
  <c r="G190" i="18"/>
  <c r="F190" i="18"/>
  <c r="G209" i="18"/>
  <c r="F209" i="18"/>
  <c r="G379" i="18"/>
  <c r="F379" i="18"/>
  <c r="G381" i="18"/>
  <c r="F381" i="18"/>
  <c r="F25" i="18"/>
  <c r="G129" i="18"/>
  <c r="G137" i="18"/>
  <c r="F144" i="18"/>
  <c r="G147" i="18"/>
  <c r="F150" i="18"/>
  <c r="F157" i="18"/>
  <c r="G157" i="18"/>
  <c r="G164" i="18"/>
  <c r="F164" i="18"/>
  <c r="G176" i="18"/>
  <c r="F176" i="18"/>
  <c r="G184" i="18"/>
  <c r="F184" i="18"/>
  <c r="G189" i="18"/>
  <c r="F189" i="18"/>
  <c r="G199" i="18"/>
  <c r="G204" i="18"/>
  <c r="F204" i="18"/>
  <c r="G210" i="18"/>
  <c r="F210" i="18"/>
  <c r="G231" i="18"/>
  <c r="F231" i="18"/>
  <c r="G253" i="18"/>
  <c r="F253" i="18"/>
  <c r="G293" i="18"/>
  <c r="F293" i="18"/>
  <c r="G297" i="18"/>
  <c r="F297" i="18"/>
  <c r="G380" i="18"/>
  <c r="F380" i="18"/>
  <c r="F141" i="18"/>
  <c r="G141" i="18"/>
  <c r="G196" i="18"/>
  <c r="F196" i="18"/>
  <c r="G198" i="18"/>
  <c r="F198" i="18"/>
  <c r="G236" i="18"/>
  <c r="F236" i="18"/>
  <c r="G247" i="18"/>
  <c r="F247" i="18"/>
  <c r="G265" i="18"/>
  <c r="F265" i="18"/>
  <c r="G324" i="18"/>
  <c r="F324" i="18"/>
  <c r="G328" i="18"/>
  <c r="F328" i="18"/>
  <c r="G347" i="18"/>
  <c r="F347" i="18"/>
  <c r="G349" i="18"/>
  <c r="F349" i="18"/>
  <c r="G356" i="18"/>
  <c r="F356" i="18"/>
  <c r="G363" i="18"/>
  <c r="F363" i="18"/>
  <c r="G365" i="18"/>
  <c r="F365" i="18"/>
  <c r="G372" i="18"/>
  <c r="F372" i="18"/>
  <c r="G387" i="18"/>
  <c r="F387" i="18"/>
  <c r="G389" i="18"/>
  <c r="F389" i="18"/>
  <c r="G10" i="18"/>
  <c r="F9" i="18"/>
  <c r="G6" i="18"/>
  <c r="F8" i="18"/>
  <c r="F7" i="18"/>
  <c r="G181" i="18"/>
  <c r="F181" i="18"/>
  <c r="G262" i="18"/>
  <c r="F262" i="18"/>
  <c r="G334" i="18"/>
  <c r="F334" i="18"/>
  <c r="G335" i="18"/>
  <c r="F335" i="18"/>
  <c r="F27" i="18"/>
  <c r="F31" i="18"/>
  <c r="F35" i="18"/>
  <c r="F39" i="18"/>
  <c r="F43" i="18"/>
  <c r="F47" i="18"/>
  <c r="F51" i="18"/>
  <c r="F55" i="18"/>
  <c r="F59" i="18"/>
  <c r="F63" i="18"/>
  <c r="F67" i="18"/>
  <c r="F71" i="18"/>
  <c r="F75" i="18"/>
  <c r="F79" i="18"/>
  <c r="F83" i="18"/>
  <c r="F87" i="18"/>
  <c r="F91" i="18"/>
  <c r="F95" i="18"/>
  <c r="F99" i="18"/>
  <c r="F103" i="18"/>
  <c r="F107" i="18"/>
  <c r="F111" i="18"/>
  <c r="F115" i="18"/>
  <c r="F119" i="18"/>
  <c r="F123" i="18"/>
  <c r="F127" i="18"/>
  <c r="F131" i="18"/>
  <c r="F135" i="18"/>
  <c r="F139" i="18"/>
  <c r="F142" i="18"/>
  <c r="G149" i="18"/>
  <c r="F155" i="18"/>
  <c r="F158" i="18"/>
  <c r="G165" i="18"/>
  <c r="G169" i="18"/>
  <c r="F169" i="18"/>
  <c r="G185" i="18"/>
  <c r="F185" i="18"/>
  <c r="G238" i="18"/>
  <c r="F238" i="18"/>
  <c r="G254" i="18"/>
  <c r="F254" i="18"/>
  <c r="G270" i="18"/>
  <c r="F270" i="18"/>
  <c r="G271" i="18"/>
  <c r="F271" i="18"/>
  <c r="G286" i="18"/>
  <c r="F286" i="18"/>
  <c r="G287" i="18"/>
  <c r="F287" i="18"/>
  <c r="G302" i="18"/>
  <c r="F302" i="18"/>
  <c r="G303" i="18"/>
  <c r="F303" i="18"/>
  <c r="G318" i="18"/>
  <c r="F318" i="18"/>
  <c r="G319" i="18"/>
  <c r="F319" i="18"/>
  <c r="F26" i="18"/>
  <c r="F30" i="18"/>
  <c r="F34" i="18"/>
  <c r="F38" i="18"/>
  <c r="F42" i="18"/>
  <c r="F46" i="18"/>
  <c r="F50" i="18"/>
  <c r="F54" i="18"/>
  <c r="F58" i="18"/>
  <c r="F62" i="18"/>
  <c r="F66" i="18"/>
  <c r="F70" i="18"/>
  <c r="F74" i="18"/>
  <c r="F78" i="18"/>
  <c r="F82" i="18"/>
  <c r="F86" i="18"/>
  <c r="F90" i="18"/>
  <c r="F94" i="18"/>
  <c r="F98" i="18"/>
  <c r="F102" i="18"/>
  <c r="F106" i="18"/>
  <c r="F110" i="18"/>
  <c r="F114" i="18"/>
  <c r="F118" i="18"/>
  <c r="F122" i="18"/>
  <c r="F126" i="18"/>
  <c r="F130" i="18"/>
  <c r="F134" i="18"/>
  <c r="F138" i="18"/>
  <c r="F143" i="18"/>
  <c r="F146" i="18"/>
  <c r="G153" i="18"/>
  <c r="F159" i="18"/>
  <c r="F162" i="18"/>
  <c r="F170" i="18"/>
  <c r="G173" i="18"/>
  <c r="F173" i="18"/>
  <c r="G177" i="18"/>
  <c r="F177" i="18"/>
  <c r="G230" i="18"/>
  <c r="F230" i="18"/>
  <c r="G246" i="18"/>
  <c r="F246" i="18"/>
  <c r="G266" i="18"/>
  <c r="F266" i="18"/>
  <c r="G282" i="18"/>
  <c r="F282" i="18"/>
  <c r="G298" i="18"/>
  <c r="F298" i="18"/>
  <c r="G314" i="18"/>
  <c r="F314" i="18"/>
  <c r="G330" i="18"/>
  <c r="F330" i="18"/>
  <c r="G346" i="18"/>
  <c r="F346" i="18"/>
  <c r="G350" i="18"/>
  <c r="F350" i="18"/>
  <c r="G354" i="18"/>
  <c r="F354" i="18"/>
  <c r="G358" i="18"/>
  <c r="F358" i="18"/>
  <c r="G362" i="18"/>
  <c r="F362" i="18"/>
  <c r="G366" i="18"/>
  <c r="F366" i="18"/>
  <c r="G370" i="18"/>
  <c r="F370" i="18"/>
  <c r="G278" i="18"/>
  <c r="F278" i="18"/>
  <c r="G294" i="18"/>
  <c r="F294" i="18"/>
  <c r="G310" i="18"/>
  <c r="F310" i="18"/>
  <c r="G326" i="18"/>
  <c r="F326" i="18"/>
  <c r="G342" i="18"/>
  <c r="F342" i="18"/>
  <c r="F226" i="18"/>
  <c r="F234" i="18"/>
  <c r="F242" i="18"/>
  <c r="F250" i="18"/>
  <c r="F258" i="18"/>
  <c r="G274" i="18"/>
  <c r="F274" i="18"/>
  <c r="F279" i="18"/>
  <c r="G290" i="18"/>
  <c r="F290" i="18"/>
  <c r="F295" i="18"/>
  <c r="G306" i="18"/>
  <c r="F306" i="18"/>
  <c r="F311" i="18"/>
  <c r="G322" i="18"/>
  <c r="F322" i="18"/>
  <c r="F327" i="18"/>
  <c r="G338" i="18"/>
  <c r="F338" i="18"/>
  <c r="F343" i="18"/>
  <c r="F374" i="18"/>
  <c r="F378" i="18"/>
  <c r="F382" i="18"/>
  <c r="F386" i="18"/>
  <c r="F390" i="18"/>
  <c r="U501" i="12" l="1"/>
  <c r="T501" i="12"/>
  <c r="S501" i="12"/>
  <c r="R501" i="12"/>
  <c r="Q501" i="12"/>
  <c r="A501" i="12"/>
  <c r="F156" i="12" l="1"/>
  <c r="F155" i="12"/>
  <c r="E138" i="12"/>
  <c r="F137" i="12"/>
  <c r="F119" i="12"/>
  <c r="F118" i="12"/>
  <c r="F154" i="12"/>
  <c r="F136" i="12"/>
  <c r="F129" i="12"/>
  <c r="F115" i="12"/>
  <c r="E114" i="12"/>
  <c r="F157" i="12"/>
  <c r="F126" i="12"/>
  <c r="F111" i="12"/>
  <c r="U504" i="12"/>
  <c r="T504" i="12"/>
  <c r="S504" i="12"/>
  <c r="R504" i="12"/>
  <c r="Q504" i="12"/>
  <c r="U503" i="12"/>
  <c r="T503" i="12"/>
  <c r="S503" i="12"/>
  <c r="R503" i="12"/>
  <c r="Q503" i="12"/>
  <c r="U502" i="12"/>
  <c r="T502" i="12"/>
  <c r="S502" i="12"/>
  <c r="R502" i="12"/>
  <c r="Q502" i="12"/>
  <c r="A504" i="12"/>
  <c r="A503" i="12"/>
  <c r="A502" i="12"/>
  <c r="F135" i="12"/>
  <c r="F113" i="12"/>
  <c r="F142" i="12"/>
  <c r="U505" i="12"/>
  <c r="T505" i="12"/>
  <c r="S505" i="12"/>
  <c r="R505" i="12"/>
  <c r="Q505" i="12"/>
  <c r="A505" i="12"/>
  <c r="U509" i="12"/>
  <c r="T509" i="12"/>
  <c r="S509" i="12"/>
  <c r="R509" i="12"/>
  <c r="Q509" i="12"/>
  <c r="U508" i="12"/>
  <c r="T508" i="12"/>
  <c r="S508" i="12"/>
  <c r="R508" i="12"/>
  <c r="Q508" i="12"/>
  <c r="U507" i="12"/>
  <c r="T507" i="12"/>
  <c r="S507" i="12"/>
  <c r="R507" i="12"/>
  <c r="Q507" i="12"/>
  <c r="U506" i="12"/>
  <c r="T506" i="12"/>
  <c r="S506" i="12"/>
  <c r="R506" i="12"/>
  <c r="Q506" i="12"/>
  <c r="A509" i="12"/>
  <c r="A508" i="12"/>
  <c r="A507" i="12"/>
  <c r="A506" i="12"/>
  <c r="U513" i="12"/>
  <c r="T513" i="12"/>
  <c r="S513" i="12"/>
  <c r="R513" i="12"/>
  <c r="Q513" i="12"/>
  <c r="U512" i="12"/>
  <c r="T512" i="12"/>
  <c r="S512" i="12"/>
  <c r="R512" i="12"/>
  <c r="Q512" i="12"/>
  <c r="U511" i="12"/>
  <c r="T511" i="12"/>
  <c r="S511" i="12"/>
  <c r="R511" i="12"/>
  <c r="Q511" i="12"/>
  <c r="U510" i="12"/>
  <c r="T510" i="12"/>
  <c r="S510" i="12"/>
  <c r="R510" i="12"/>
  <c r="Q510" i="12"/>
  <c r="A513" i="12"/>
  <c r="A512" i="12"/>
  <c r="A511" i="12"/>
  <c r="A510" i="12"/>
  <c r="U517" i="12"/>
  <c r="T517" i="12"/>
  <c r="S517" i="12"/>
  <c r="R517" i="12"/>
  <c r="Q517" i="12"/>
  <c r="U516" i="12"/>
  <c r="T516" i="12"/>
  <c r="S516" i="12"/>
  <c r="R516" i="12"/>
  <c r="Q516" i="12"/>
  <c r="U515" i="12"/>
  <c r="T515" i="12"/>
  <c r="S515" i="12"/>
  <c r="R515" i="12"/>
  <c r="Q515" i="12"/>
  <c r="U514" i="12"/>
  <c r="T514" i="12"/>
  <c r="S514" i="12"/>
  <c r="R514" i="12"/>
  <c r="Q514" i="12"/>
  <c r="A517" i="12"/>
  <c r="A516" i="12"/>
  <c r="A515" i="12"/>
  <c r="A514" i="12"/>
  <c r="U520" i="12"/>
  <c r="T520" i="12"/>
  <c r="S520" i="12"/>
  <c r="R520" i="12"/>
  <c r="Q520" i="12"/>
  <c r="U519" i="12"/>
  <c r="T519" i="12"/>
  <c r="S519" i="12"/>
  <c r="R519" i="12"/>
  <c r="Q519" i="12"/>
  <c r="U518" i="12"/>
  <c r="T518" i="12"/>
  <c r="S518" i="12"/>
  <c r="R518" i="12"/>
  <c r="Q518" i="12"/>
  <c r="A520" i="12"/>
  <c r="A519" i="12"/>
  <c r="A518" i="12"/>
  <c r="E155" i="12" l="1"/>
  <c r="E157" i="12"/>
  <c r="E156" i="12"/>
  <c r="E154" i="12"/>
  <c r="E142" i="12"/>
  <c r="F138" i="12"/>
  <c r="E137" i="12"/>
  <c r="E136" i="12"/>
  <c r="E135" i="12"/>
  <c r="E118" i="12"/>
  <c r="E129" i="12"/>
  <c r="E126" i="12"/>
  <c r="F114" i="12"/>
  <c r="E119" i="12"/>
  <c r="E115" i="12"/>
  <c r="E113" i="12"/>
  <c r="E111" i="12"/>
  <c r="F110" i="12"/>
  <c r="F109" i="12"/>
  <c r="F108" i="12"/>
  <c r="F107" i="12"/>
  <c r="U526" i="12"/>
  <c r="T526" i="12"/>
  <c r="S526" i="12"/>
  <c r="R526" i="12"/>
  <c r="Q526" i="12"/>
  <c r="U525" i="12"/>
  <c r="T525" i="12"/>
  <c r="S525" i="12"/>
  <c r="R525" i="12"/>
  <c r="Q525" i="12"/>
  <c r="U524" i="12"/>
  <c r="T524" i="12"/>
  <c r="S524" i="12"/>
  <c r="R524" i="12"/>
  <c r="Q524" i="12"/>
  <c r="U523" i="12"/>
  <c r="T523" i="12"/>
  <c r="S523" i="12"/>
  <c r="R523" i="12"/>
  <c r="Q523" i="12"/>
  <c r="U522" i="12"/>
  <c r="T522" i="12"/>
  <c r="S522" i="12"/>
  <c r="R522" i="12"/>
  <c r="Q522" i="12"/>
  <c r="U521" i="12"/>
  <c r="T521" i="12"/>
  <c r="S521" i="12"/>
  <c r="R521" i="12"/>
  <c r="Q521" i="12"/>
  <c r="A526" i="12"/>
  <c r="A525" i="12"/>
  <c r="A524" i="12"/>
  <c r="A523" i="12"/>
  <c r="A522" i="12"/>
  <c r="A521" i="12"/>
  <c r="F153" i="12"/>
  <c r="E110" i="12" l="1"/>
  <c r="E109" i="12"/>
  <c r="E108" i="12"/>
  <c r="E107" i="12"/>
  <c r="E153" i="12"/>
  <c r="F164" i="12"/>
  <c r="E150" i="12"/>
  <c r="F99" i="12"/>
  <c r="F98" i="12"/>
  <c r="F97" i="12"/>
  <c r="F96" i="12"/>
  <c r="F94" i="12"/>
  <c r="F165" i="12"/>
  <c r="F95" i="12"/>
  <c r="U527" i="12"/>
  <c r="T527" i="12"/>
  <c r="S527" i="12"/>
  <c r="R527" i="12"/>
  <c r="Q527" i="12"/>
  <c r="A527" i="12"/>
  <c r="U529" i="12"/>
  <c r="T529" i="12"/>
  <c r="S529" i="12"/>
  <c r="R529" i="12"/>
  <c r="Q529" i="12"/>
  <c r="U528" i="12"/>
  <c r="T528" i="12"/>
  <c r="S528" i="12"/>
  <c r="R528" i="12"/>
  <c r="Q528" i="12"/>
  <c r="A529" i="12"/>
  <c r="A528" i="12"/>
  <c r="U533" i="12"/>
  <c r="T533" i="12"/>
  <c r="S533" i="12"/>
  <c r="R533" i="12"/>
  <c r="Q533" i="12"/>
  <c r="U532" i="12"/>
  <c r="T532" i="12"/>
  <c r="S532" i="12"/>
  <c r="R532" i="12"/>
  <c r="Q532" i="12"/>
  <c r="U531" i="12"/>
  <c r="T531" i="12"/>
  <c r="S531" i="12"/>
  <c r="R531" i="12"/>
  <c r="Q531" i="12"/>
  <c r="U530" i="12"/>
  <c r="T530" i="12"/>
  <c r="S530" i="12"/>
  <c r="R530" i="12"/>
  <c r="Q530" i="12"/>
  <c r="A533" i="12"/>
  <c r="A532" i="12"/>
  <c r="A531" i="12"/>
  <c r="A530" i="12"/>
  <c r="U535" i="12"/>
  <c r="T535" i="12"/>
  <c r="S535" i="12"/>
  <c r="R535" i="12"/>
  <c r="Q535" i="12"/>
  <c r="U534" i="12"/>
  <c r="T534" i="12"/>
  <c r="S534" i="12"/>
  <c r="R534" i="12"/>
  <c r="Q534" i="12"/>
  <c r="A535" i="12"/>
  <c r="A534" i="12"/>
  <c r="F150" i="12" l="1"/>
  <c r="E164" i="12"/>
  <c r="E165" i="12"/>
  <c r="E95" i="12"/>
  <c r="E99" i="12"/>
  <c r="E97" i="12"/>
  <c r="E98" i="12"/>
  <c r="E96" i="12"/>
  <c r="E94" i="12"/>
  <c r="E105" i="11" l="1"/>
  <c r="E104" i="11"/>
  <c r="F103" i="11"/>
  <c r="E103" i="11"/>
  <c r="F105" i="11" l="1"/>
  <c r="F104" i="11"/>
  <c r="O200" i="16"/>
  <c r="N200" i="16"/>
  <c r="O199" i="16"/>
  <c r="N199" i="16"/>
  <c r="O198" i="16"/>
  <c r="N198" i="16"/>
  <c r="O197" i="16"/>
  <c r="N197" i="16"/>
  <c r="O196" i="16"/>
  <c r="N196" i="16"/>
  <c r="O195" i="16"/>
  <c r="N195" i="16"/>
  <c r="O194" i="16"/>
  <c r="N194" i="16"/>
  <c r="O193" i="16"/>
  <c r="N193" i="16"/>
  <c r="O192" i="16"/>
  <c r="N192" i="16"/>
  <c r="O191" i="16"/>
  <c r="N191" i="16"/>
  <c r="O190" i="16"/>
  <c r="N190" i="16"/>
  <c r="O189" i="16"/>
  <c r="N189" i="16"/>
  <c r="O188" i="16"/>
  <c r="N188" i="16"/>
  <c r="O187" i="16"/>
  <c r="N187" i="16"/>
  <c r="O186" i="16"/>
  <c r="N186" i="16"/>
  <c r="O185" i="16"/>
  <c r="N185" i="16"/>
  <c r="O184" i="16"/>
  <c r="N184" i="16"/>
  <c r="O183" i="16"/>
  <c r="N183" i="16"/>
  <c r="O182" i="16"/>
  <c r="N182" i="16"/>
  <c r="O181" i="16"/>
  <c r="N181" i="16"/>
  <c r="O180" i="16"/>
  <c r="N180" i="16"/>
  <c r="O179" i="16"/>
  <c r="N179" i="16"/>
  <c r="O178" i="16"/>
  <c r="N178" i="16"/>
  <c r="O177" i="16"/>
  <c r="N177" i="16"/>
  <c r="O176" i="16"/>
  <c r="N176" i="16"/>
  <c r="O175" i="16"/>
  <c r="N175" i="16"/>
  <c r="O174" i="16"/>
  <c r="N174" i="16"/>
  <c r="O173" i="16"/>
  <c r="N173" i="16"/>
  <c r="O172" i="16"/>
  <c r="N172" i="16"/>
  <c r="O171" i="16"/>
  <c r="N171" i="16"/>
  <c r="O170" i="16"/>
  <c r="N170" i="16"/>
  <c r="O169" i="16"/>
  <c r="N169" i="16"/>
  <c r="O168" i="16"/>
  <c r="N168" i="16"/>
  <c r="O167" i="16"/>
  <c r="N167" i="16"/>
  <c r="O166" i="16"/>
  <c r="N166" i="16"/>
  <c r="O165" i="16"/>
  <c r="N165" i="16"/>
  <c r="O164" i="16"/>
  <c r="N164" i="16"/>
  <c r="O163" i="16"/>
  <c r="N163" i="16"/>
  <c r="O162" i="16"/>
  <c r="N162" i="16"/>
  <c r="O161" i="16"/>
  <c r="N161" i="16"/>
  <c r="O160" i="16"/>
  <c r="N160" i="16"/>
  <c r="O159" i="16"/>
  <c r="N159" i="16"/>
  <c r="O158" i="16"/>
  <c r="N158" i="16"/>
  <c r="O157" i="16"/>
  <c r="N157" i="16"/>
  <c r="O156" i="16"/>
  <c r="N156" i="16"/>
  <c r="O155" i="16"/>
  <c r="N155" i="16"/>
  <c r="O154" i="16"/>
  <c r="N154" i="16"/>
  <c r="O153" i="16"/>
  <c r="N153" i="16"/>
  <c r="O152" i="16"/>
  <c r="N152" i="16"/>
  <c r="O151" i="16"/>
  <c r="N151" i="16"/>
  <c r="O150" i="16"/>
  <c r="N150" i="16"/>
  <c r="O149" i="16"/>
  <c r="N149" i="16"/>
  <c r="O148" i="16"/>
  <c r="N148" i="16"/>
  <c r="O147" i="16"/>
  <c r="N147" i="16"/>
  <c r="O146" i="16"/>
  <c r="N146" i="16"/>
  <c r="O145" i="16"/>
  <c r="N145" i="16"/>
  <c r="O144" i="16"/>
  <c r="N144" i="16"/>
  <c r="O143" i="16"/>
  <c r="N143" i="16"/>
  <c r="O142" i="16"/>
  <c r="N142" i="16"/>
  <c r="O141" i="16"/>
  <c r="N141" i="16"/>
  <c r="O140" i="16"/>
  <c r="N140" i="16"/>
  <c r="O139" i="16"/>
  <c r="N139" i="16"/>
  <c r="O138" i="16"/>
  <c r="N138" i="16"/>
  <c r="O137" i="16"/>
  <c r="N137" i="16"/>
  <c r="O136" i="16"/>
  <c r="N136" i="16"/>
  <c r="O135" i="16"/>
  <c r="N135" i="16"/>
  <c r="O134" i="16"/>
  <c r="N134" i="16"/>
  <c r="O133" i="16"/>
  <c r="N133" i="16"/>
  <c r="O132" i="16"/>
  <c r="N132" i="16"/>
  <c r="O131" i="16"/>
  <c r="N131" i="16"/>
  <c r="O130" i="16"/>
  <c r="N130" i="16"/>
  <c r="O129" i="16"/>
  <c r="N129" i="16"/>
  <c r="O128" i="16"/>
  <c r="N128" i="16"/>
  <c r="O127" i="16"/>
  <c r="N127" i="16"/>
  <c r="O126" i="16"/>
  <c r="N126" i="16"/>
  <c r="O125" i="16"/>
  <c r="N125" i="16"/>
  <c r="O124" i="16"/>
  <c r="N124" i="16"/>
  <c r="O123" i="16"/>
  <c r="N123" i="16"/>
  <c r="O122" i="16"/>
  <c r="N122" i="16"/>
  <c r="O121" i="16"/>
  <c r="N121" i="16"/>
  <c r="O120" i="16"/>
  <c r="N120" i="16"/>
  <c r="O119" i="16"/>
  <c r="N119" i="16"/>
  <c r="O118" i="16"/>
  <c r="N118" i="16"/>
  <c r="O117" i="16"/>
  <c r="N117" i="16"/>
  <c r="O116" i="16"/>
  <c r="N116" i="16"/>
  <c r="O115" i="16"/>
  <c r="N115" i="16"/>
  <c r="O114" i="16"/>
  <c r="N114" i="16"/>
  <c r="O113" i="16"/>
  <c r="N113" i="16"/>
  <c r="O112" i="16"/>
  <c r="N112" i="16"/>
  <c r="O111" i="16"/>
  <c r="N111" i="16"/>
  <c r="O110" i="16"/>
  <c r="N110" i="16"/>
  <c r="O109" i="16"/>
  <c r="N109" i="16"/>
  <c r="O108" i="16"/>
  <c r="N108" i="16"/>
  <c r="O107" i="16"/>
  <c r="N107" i="16"/>
  <c r="O106" i="16"/>
  <c r="N106" i="16"/>
  <c r="O105" i="16"/>
  <c r="N105" i="16"/>
  <c r="O104" i="16"/>
  <c r="N104" i="16"/>
  <c r="O103" i="16"/>
  <c r="N103" i="16"/>
  <c r="O102" i="16"/>
  <c r="N102" i="16"/>
  <c r="O101" i="16"/>
  <c r="N101" i="16"/>
  <c r="O100" i="16"/>
  <c r="N100" i="16"/>
  <c r="O99" i="16"/>
  <c r="N99" i="16"/>
  <c r="O98" i="16"/>
  <c r="N98" i="16"/>
  <c r="O97" i="16"/>
  <c r="N97" i="16"/>
  <c r="O96" i="16"/>
  <c r="N96" i="16"/>
  <c r="O95" i="16"/>
  <c r="N95" i="16"/>
  <c r="O94" i="16"/>
  <c r="N94" i="16"/>
  <c r="O93" i="16"/>
  <c r="N93" i="16"/>
  <c r="O92" i="16"/>
  <c r="N92" i="16"/>
  <c r="O91" i="16"/>
  <c r="N91" i="16"/>
  <c r="O90" i="16"/>
  <c r="N90" i="16"/>
  <c r="O89" i="16"/>
  <c r="N89" i="16"/>
  <c r="O88" i="16"/>
  <c r="N88" i="16"/>
  <c r="O87" i="16"/>
  <c r="N87" i="16"/>
  <c r="O86" i="16"/>
  <c r="N86" i="16"/>
  <c r="O85" i="16"/>
  <c r="N85" i="16"/>
  <c r="O84" i="16"/>
  <c r="N84" i="16"/>
  <c r="O83" i="16"/>
  <c r="N83" i="16"/>
  <c r="O82" i="16"/>
  <c r="N82" i="16"/>
  <c r="O81" i="16"/>
  <c r="N81" i="16"/>
  <c r="O80" i="16"/>
  <c r="N80" i="16"/>
  <c r="O79" i="16"/>
  <c r="N79" i="16"/>
  <c r="O78" i="16"/>
  <c r="O77" i="16"/>
  <c r="O76" i="16"/>
  <c r="O75" i="16"/>
  <c r="O74" i="16"/>
  <c r="O73" i="16"/>
  <c r="O72" i="16"/>
  <c r="O71" i="16"/>
  <c r="O70" i="16"/>
  <c r="O69" i="16"/>
  <c r="O68" i="16"/>
  <c r="O67" i="16"/>
  <c r="O66" i="16"/>
  <c r="O65" i="16"/>
  <c r="O64" i="16"/>
  <c r="O63" i="16"/>
  <c r="O62" i="16"/>
  <c r="O61" i="16"/>
  <c r="O60" i="16"/>
  <c r="O59" i="16"/>
  <c r="O58" i="16"/>
  <c r="O57" i="16"/>
  <c r="O56" i="16"/>
  <c r="O55" i="16"/>
  <c r="O54" i="16"/>
  <c r="O53" i="16"/>
  <c r="O52" i="16"/>
  <c r="O51" i="16"/>
  <c r="O50" i="16"/>
  <c r="J200" i="16"/>
  <c r="I200" i="16"/>
  <c r="J199" i="16"/>
  <c r="I199" i="16"/>
  <c r="J198" i="16"/>
  <c r="I198" i="16"/>
  <c r="J197" i="16"/>
  <c r="I197" i="16"/>
  <c r="J196" i="16"/>
  <c r="I196" i="16"/>
  <c r="J195" i="16"/>
  <c r="I195" i="16"/>
  <c r="J194" i="16"/>
  <c r="I194" i="16"/>
  <c r="J193" i="16"/>
  <c r="I193" i="16"/>
  <c r="J192" i="16"/>
  <c r="I192" i="16"/>
  <c r="J191" i="16"/>
  <c r="I191" i="16"/>
  <c r="J190" i="16"/>
  <c r="I190" i="16"/>
  <c r="J189" i="16"/>
  <c r="I189" i="16"/>
  <c r="J188" i="16"/>
  <c r="I188" i="16"/>
  <c r="J187" i="16"/>
  <c r="I187" i="16"/>
  <c r="J186" i="16"/>
  <c r="I186" i="16"/>
  <c r="J185" i="16"/>
  <c r="I185" i="16"/>
  <c r="J184" i="16"/>
  <c r="I184" i="16"/>
  <c r="J183" i="16"/>
  <c r="I183" i="16"/>
  <c r="J182" i="16"/>
  <c r="I182" i="16"/>
  <c r="J181" i="16"/>
  <c r="I181" i="16"/>
  <c r="J180" i="16"/>
  <c r="I180" i="16"/>
  <c r="J179" i="16"/>
  <c r="I179" i="16"/>
  <c r="J178" i="16"/>
  <c r="I178" i="16"/>
  <c r="J177" i="16"/>
  <c r="I177" i="16"/>
  <c r="J176" i="16"/>
  <c r="I176" i="16"/>
  <c r="J175" i="16"/>
  <c r="I175" i="16"/>
  <c r="J174" i="16"/>
  <c r="I174" i="16"/>
  <c r="J173" i="16"/>
  <c r="I173" i="16"/>
  <c r="J172" i="16"/>
  <c r="I172" i="16"/>
  <c r="J171" i="16"/>
  <c r="I171" i="16"/>
  <c r="J170" i="16"/>
  <c r="I170" i="16"/>
  <c r="J169" i="16"/>
  <c r="I169" i="16"/>
  <c r="J168" i="16"/>
  <c r="I168" i="16"/>
  <c r="J167" i="16"/>
  <c r="I167" i="16"/>
  <c r="J166" i="16"/>
  <c r="I166" i="16"/>
  <c r="J165" i="16"/>
  <c r="I165" i="16"/>
  <c r="J164" i="16"/>
  <c r="I164" i="16"/>
  <c r="J163" i="16"/>
  <c r="I163" i="16"/>
  <c r="J162" i="16"/>
  <c r="I162" i="16"/>
  <c r="J161" i="16"/>
  <c r="I161" i="16"/>
  <c r="J160" i="16"/>
  <c r="I160" i="16"/>
  <c r="J159" i="16"/>
  <c r="I159" i="16"/>
  <c r="J158" i="16"/>
  <c r="I158" i="16"/>
  <c r="J157" i="16"/>
  <c r="I157" i="16"/>
  <c r="J156" i="16"/>
  <c r="I156" i="16"/>
  <c r="J155" i="16"/>
  <c r="I155" i="16"/>
  <c r="J154" i="16"/>
  <c r="I154" i="16"/>
  <c r="J153" i="16"/>
  <c r="I153" i="16"/>
  <c r="J152" i="16"/>
  <c r="I152" i="16"/>
  <c r="J151" i="16"/>
  <c r="I151" i="16"/>
  <c r="J150" i="16"/>
  <c r="I150" i="16"/>
  <c r="J149" i="16"/>
  <c r="I149" i="16"/>
  <c r="J148" i="16"/>
  <c r="I148" i="16"/>
  <c r="J147" i="16"/>
  <c r="I147" i="16"/>
  <c r="J146" i="16"/>
  <c r="I146" i="16"/>
  <c r="J145" i="16"/>
  <c r="I145" i="16"/>
  <c r="J144" i="16"/>
  <c r="I144" i="16"/>
  <c r="J143" i="16"/>
  <c r="I143" i="16"/>
  <c r="J142" i="16"/>
  <c r="I142" i="16"/>
  <c r="J141" i="16"/>
  <c r="I141" i="16"/>
  <c r="J140" i="16"/>
  <c r="I140" i="16"/>
  <c r="J139" i="16"/>
  <c r="I139" i="16"/>
  <c r="J138" i="16"/>
  <c r="I138" i="16"/>
  <c r="J137" i="16"/>
  <c r="I137" i="16"/>
  <c r="J136" i="16"/>
  <c r="I136" i="16"/>
  <c r="J135" i="16"/>
  <c r="I135" i="16"/>
  <c r="J134" i="16"/>
  <c r="I134" i="16"/>
  <c r="J133" i="16"/>
  <c r="I133" i="16"/>
  <c r="J132" i="16"/>
  <c r="I132" i="16"/>
  <c r="J131" i="16"/>
  <c r="I131" i="16"/>
  <c r="J130" i="16"/>
  <c r="I130" i="16"/>
  <c r="J129" i="16"/>
  <c r="I129" i="16"/>
  <c r="J128" i="16"/>
  <c r="I128" i="16"/>
  <c r="J127" i="16"/>
  <c r="I127" i="16"/>
  <c r="J126" i="16"/>
  <c r="I126" i="16"/>
  <c r="J125" i="16"/>
  <c r="I125" i="16"/>
  <c r="J124" i="16"/>
  <c r="I124" i="16"/>
  <c r="J123" i="16"/>
  <c r="I123" i="16"/>
  <c r="J122" i="16"/>
  <c r="I122" i="16"/>
  <c r="J121" i="16"/>
  <c r="I121" i="16"/>
  <c r="J120" i="16"/>
  <c r="I120" i="16"/>
  <c r="J119" i="16"/>
  <c r="I119" i="16"/>
  <c r="J118" i="16"/>
  <c r="I118" i="16"/>
  <c r="J117" i="16"/>
  <c r="I117" i="16"/>
  <c r="J116" i="16"/>
  <c r="I116" i="16"/>
  <c r="J115" i="16"/>
  <c r="I115" i="16"/>
  <c r="J114" i="16"/>
  <c r="I114" i="16"/>
  <c r="J113" i="16"/>
  <c r="I113" i="16"/>
  <c r="J112" i="16"/>
  <c r="I112" i="16"/>
  <c r="J111" i="16"/>
  <c r="I111" i="16"/>
  <c r="J110" i="16"/>
  <c r="I110" i="16"/>
  <c r="J109" i="16"/>
  <c r="I109" i="16"/>
  <c r="J108" i="16"/>
  <c r="I108" i="16"/>
  <c r="J107" i="16"/>
  <c r="I107" i="16"/>
  <c r="J106" i="16"/>
  <c r="I106" i="16"/>
  <c r="J105" i="16"/>
  <c r="I105" i="16"/>
  <c r="J104" i="16"/>
  <c r="I104" i="16"/>
  <c r="J103" i="16"/>
  <c r="I103" i="16"/>
  <c r="J102" i="16"/>
  <c r="I102" i="16"/>
  <c r="J101" i="16"/>
  <c r="I101" i="16"/>
  <c r="J100" i="16"/>
  <c r="I100" i="16"/>
  <c r="J99" i="16"/>
  <c r="I99" i="16"/>
  <c r="J98" i="16"/>
  <c r="I98" i="16"/>
  <c r="J97" i="16"/>
  <c r="I97" i="16"/>
  <c r="J96" i="16"/>
  <c r="I96" i="16"/>
  <c r="J95" i="16"/>
  <c r="I95" i="16"/>
  <c r="J94" i="16"/>
  <c r="I94" i="16"/>
  <c r="J93" i="16"/>
  <c r="I93" i="16"/>
  <c r="J92" i="16"/>
  <c r="I92" i="16"/>
  <c r="J91" i="16"/>
  <c r="I91" i="16"/>
  <c r="J90" i="16"/>
  <c r="I90" i="16"/>
  <c r="J89" i="16"/>
  <c r="I89" i="16"/>
  <c r="J88" i="16"/>
  <c r="I88" i="16"/>
  <c r="J87" i="16"/>
  <c r="I87" i="16"/>
  <c r="J86" i="16"/>
  <c r="I86" i="16"/>
  <c r="J85" i="16"/>
  <c r="I85" i="16"/>
  <c r="J84" i="16"/>
  <c r="I84" i="16"/>
  <c r="J83" i="16"/>
  <c r="I83" i="16"/>
  <c r="J82" i="16"/>
  <c r="I82" i="16"/>
  <c r="J81" i="16"/>
  <c r="I81" i="16"/>
  <c r="J80" i="16"/>
  <c r="I80" i="16"/>
  <c r="J79" i="16"/>
  <c r="I79" i="16"/>
  <c r="J78" i="16"/>
  <c r="I78" i="16"/>
  <c r="J77" i="16"/>
  <c r="I77" i="16"/>
  <c r="J76" i="16"/>
  <c r="I76" i="16"/>
  <c r="J75" i="16"/>
  <c r="I75" i="16"/>
  <c r="J74" i="16"/>
  <c r="I74" i="16"/>
  <c r="J73" i="16"/>
  <c r="I73" i="16"/>
  <c r="J72" i="16"/>
  <c r="I72" i="16"/>
  <c r="J71" i="16"/>
  <c r="I71" i="16"/>
  <c r="J70" i="16"/>
  <c r="I70" i="16"/>
  <c r="J69" i="16"/>
  <c r="I69" i="16"/>
  <c r="J68" i="16"/>
  <c r="I68" i="16"/>
  <c r="J67" i="16"/>
  <c r="I67" i="16"/>
  <c r="J66" i="16"/>
  <c r="I66" i="16"/>
  <c r="J65" i="16"/>
  <c r="I65" i="16"/>
  <c r="J64" i="16"/>
  <c r="I64" i="16"/>
  <c r="J63" i="16"/>
  <c r="I63" i="16"/>
  <c r="J62" i="16"/>
  <c r="I62" i="16"/>
  <c r="J61" i="16"/>
  <c r="I61" i="16"/>
  <c r="J60" i="16"/>
  <c r="I60" i="16"/>
  <c r="J59" i="16"/>
  <c r="I59" i="16"/>
  <c r="J58" i="16"/>
  <c r="I58" i="16"/>
  <c r="J57" i="16"/>
  <c r="I57" i="16"/>
  <c r="J56" i="16"/>
  <c r="I56" i="16"/>
  <c r="J55" i="16"/>
  <c r="I55" i="16"/>
  <c r="J54" i="16"/>
  <c r="I54" i="16"/>
  <c r="J53" i="16"/>
  <c r="I53" i="16"/>
  <c r="J52" i="16"/>
  <c r="I52" i="16"/>
  <c r="J51" i="16"/>
  <c r="I51" i="16"/>
  <c r="J50" i="16"/>
  <c r="I50" i="16"/>
  <c r="E200" i="16"/>
  <c r="D200" i="16"/>
  <c r="E199" i="16"/>
  <c r="D199" i="16"/>
  <c r="E198" i="16"/>
  <c r="D198" i="16"/>
  <c r="E197" i="16"/>
  <c r="D197" i="16"/>
  <c r="E196" i="16"/>
  <c r="D196" i="16"/>
  <c r="E195" i="16"/>
  <c r="D195" i="16"/>
  <c r="E194" i="16"/>
  <c r="D194" i="16"/>
  <c r="E193" i="16"/>
  <c r="D193" i="16"/>
  <c r="E192" i="16"/>
  <c r="D192" i="16"/>
  <c r="E191" i="16"/>
  <c r="D191" i="16"/>
  <c r="E190" i="16"/>
  <c r="D190" i="16"/>
  <c r="E189" i="16"/>
  <c r="D189" i="16"/>
  <c r="E188" i="16"/>
  <c r="D188" i="16"/>
  <c r="E187" i="16"/>
  <c r="D187" i="16"/>
  <c r="E186" i="16"/>
  <c r="D186" i="16"/>
  <c r="E185" i="16"/>
  <c r="D185" i="16"/>
  <c r="E184" i="16"/>
  <c r="D184" i="16"/>
  <c r="E183" i="16"/>
  <c r="D183" i="16"/>
  <c r="E182" i="16"/>
  <c r="D182" i="16"/>
  <c r="E181" i="16"/>
  <c r="D181" i="16"/>
  <c r="E180" i="16"/>
  <c r="D180" i="16"/>
  <c r="E179" i="16"/>
  <c r="D179" i="16"/>
  <c r="E178" i="16"/>
  <c r="D178" i="16"/>
  <c r="E177" i="16"/>
  <c r="D177" i="16"/>
  <c r="E176" i="16"/>
  <c r="D176" i="16"/>
  <c r="E175" i="16"/>
  <c r="D175" i="16"/>
  <c r="E174" i="16"/>
  <c r="D174" i="16"/>
  <c r="E173" i="16"/>
  <c r="D173" i="16"/>
  <c r="E172" i="16"/>
  <c r="D172" i="16"/>
  <c r="E171" i="16"/>
  <c r="D171" i="16"/>
  <c r="E170" i="16"/>
  <c r="D170" i="16"/>
  <c r="E169" i="16"/>
  <c r="D169" i="16"/>
  <c r="E168" i="16"/>
  <c r="D168" i="16"/>
  <c r="E167" i="16"/>
  <c r="D167" i="16"/>
  <c r="E166" i="16"/>
  <c r="D166" i="16"/>
  <c r="E165" i="16"/>
  <c r="D165" i="16"/>
  <c r="E164" i="16"/>
  <c r="D164" i="16"/>
  <c r="E163" i="16"/>
  <c r="D163" i="16"/>
  <c r="E162" i="16"/>
  <c r="D162" i="16"/>
  <c r="E161" i="16"/>
  <c r="D161" i="16"/>
  <c r="E160" i="16"/>
  <c r="D160" i="16"/>
  <c r="E159" i="16"/>
  <c r="D159" i="16"/>
  <c r="E158" i="16"/>
  <c r="E157" i="16"/>
  <c r="E156" i="16"/>
  <c r="E155" i="16"/>
  <c r="E154" i="16"/>
  <c r="E153" i="16"/>
  <c r="E152" i="16"/>
  <c r="E151" i="16"/>
  <c r="E150" i="16"/>
  <c r="E149" i="16"/>
  <c r="E148" i="16"/>
  <c r="E147" i="16"/>
  <c r="E146" i="16"/>
  <c r="E145" i="16"/>
  <c r="E144" i="16"/>
  <c r="E143" i="16"/>
  <c r="E142" i="16"/>
  <c r="E141" i="16"/>
  <c r="E140" i="16"/>
  <c r="E139" i="16"/>
  <c r="E138" i="16"/>
  <c r="E137" i="16"/>
  <c r="E136" i="16"/>
  <c r="E135" i="16"/>
  <c r="E134" i="16"/>
  <c r="E133" i="16"/>
  <c r="E132" i="16"/>
  <c r="E131" i="16"/>
  <c r="E130" i="16"/>
  <c r="E129" i="16"/>
  <c r="E128" i="16"/>
  <c r="E127" i="16"/>
  <c r="E126" i="16"/>
  <c r="E125" i="16"/>
  <c r="E124" i="16"/>
  <c r="E123" i="16"/>
  <c r="E122" i="16"/>
  <c r="E121" i="16"/>
  <c r="E120" i="16"/>
  <c r="E119" i="16"/>
  <c r="E118" i="16"/>
  <c r="E117" i="16"/>
  <c r="E116" i="16"/>
  <c r="E115" i="16"/>
  <c r="E114" i="16"/>
  <c r="E113" i="16"/>
  <c r="E112" i="16"/>
  <c r="E111" i="16"/>
  <c r="E110" i="16"/>
  <c r="E109" i="16"/>
  <c r="E108" i="16"/>
  <c r="E107" i="16"/>
  <c r="E106" i="16"/>
  <c r="E105" i="16"/>
  <c r="E104" i="16"/>
  <c r="E103" i="16"/>
  <c r="E102" i="16"/>
  <c r="E101" i="16"/>
  <c r="E100" i="16"/>
  <c r="E99" i="16"/>
  <c r="E98" i="16"/>
  <c r="E97" i="16"/>
  <c r="E96" i="16"/>
  <c r="E95" i="16"/>
  <c r="E94" i="16"/>
  <c r="E93" i="16"/>
  <c r="E92" i="16"/>
  <c r="E91" i="16"/>
  <c r="E90" i="16"/>
  <c r="E89" i="16"/>
  <c r="E88" i="16"/>
  <c r="E87" i="16"/>
  <c r="E86" i="16"/>
  <c r="E85" i="16"/>
  <c r="E84" i="16"/>
  <c r="E83" i="16"/>
  <c r="E82" i="16"/>
  <c r="E81" i="16"/>
  <c r="E80" i="16"/>
  <c r="E79" i="16"/>
  <c r="E78" i="16"/>
  <c r="E77" i="16"/>
  <c r="E76" i="16"/>
  <c r="E75" i="16"/>
  <c r="E74" i="16"/>
  <c r="E73" i="16"/>
  <c r="E72" i="16"/>
  <c r="E71" i="16"/>
  <c r="E70" i="16"/>
  <c r="E69" i="16"/>
  <c r="E68" i="16"/>
  <c r="E67" i="16"/>
  <c r="E66" i="16"/>
  <c r="E65" i="16"/>
  <c r="E64" i="16"/>
  <c r="E63" i="16"/>
  <c r="E62" i="16"/>
  <c r="E61" i="16"/>
  <c r="E60" i="16"/>
  <c r="E59" i="16"/>
  <c r="E58" i="16"/>
  <c r="E57" i="16"/>
  <c r="E56" i="16"/>
  <c r="E55" i="16"/>
  <c r="E54" i="16"/>
  <c r="E53" i="16"/>
  <c r="E52" i="16"/>
  <c r="E51" i="16"/>
  <c r="E50" i="16"/>
  <c r="E49" i="16"/>
  <c r="O49" i="16" l="1"/>
  <c r="O48" i="16"/>
  <c r="O47" i="16"/>
  <c r="O46" i="16"/>
  <c r="O45" i="16"/>
  <c r="O44" i="16"/>
  <c r="O43" i="16"/>
  <c r="O42" i="16"/>
  <c r="O41" i="16"/>
  <c r="O40" i="16"/>
  <c r="O39" i="16"/>
  <c r="O38" i="16"/>
  <c r="O37" i="16"/>
  <c r="O36" i="16"/>
  <c r="O35" i="16"/>
  <c r="O34" i="16"/>
  <c r="O33" i="16"/>
  <c r="O32" i="16"/>
  <c r="O31" i="16"/>
  <c r="O30" i="16"/>
  <c r="O29" i="16"/>
  <c r="O28" i="16"/>
  <c r="O27" i="16"/>
  <c r="O26" i="16"/>
  <c r="O25" i="16"/>
  <c r="O24" i="16"/>
  <c r="O23" i="16"/>
  <c r="O22" i="16"/>
  <c r="O21" i="16"/>
  <c r="O20" i="16"/>
  <c r="O19" i="16"/>
  <c r="O18" i="16"/>
  <c r="E48" i="16"/>
  <c r="E47" i="16"/>
  <c r="E46" i="16"/>
  <c r="E45" i="16"/>
  <c r="E44" i="16"/>
  <c r="E43" i="16"/>
  <c r="E42" i="16"/>
  <c r="E41" i="16"/>
  <c r="E40" i="16"/>
  <c r="E39" i="16"/>
  <c r="E38" i="16"/>
  <c r="E37" i="16"/>
  <c r="E36" i="16"/>
  <c r="E35" i="16"/>
  <c r="E34" i="16"/>
  <c r="E33" i="16"/>
  <c r="E32" i="16"/>
  <c r="E31" i="16"/>
  <c r="E30" i="16"/>
  <c r="E29" i="16"/>
  <c r="E28" i="16"/>
  <c r="E27" i="16"/>
  <c r="E26" i="16"/>
  <c r="E25" i="16"/>
  <c r="E24" i="16"/>
  <c r="E23" i="16"/>
  <c r="E22" i="16"/>
  <c r="E21" i="16"/>
  <c r="E20" i="16"/>
  <c r="E19" i="16"/>
  <c r="E18" i="16"/>
  <c r="J49" i="16"/>
  <c r="J48" i="16"/>
  <c r="J47" i="16"/>
  <c r="J46" i="16"/>
  <c r="J45" i="16"/>
  <c r="J44" i="16"/>
  <c r="J43" i="16"/>
  <c r="J42" i="16"/>
  <c r="J41" i="16"/>
  <c r="J39" i="16"/>
  <c r="J38" i="16"/>
  <c r="J37" i="16"/>
  <c r="J36" i="16"/>
  <c r="J35" i="16"/>
  <c r="J34" i="16"/>
  <c r="J33" i="16"/>
  <c r="J32" i="16"/>
  <c r="J31" i="16"/>
  <c r="J30" i="16"/>
  <c r="J29" i="16"/>
  <c r="J28" i="16"/>
  <c r="J27" i="16"/>
  <c r="J26" i="16"/>
  <c r="J25" i="16"/>
  <c r="J24" i="16"/>
  <c r="J23" i="16"/>
  <c r="J22" i="16"/>
  <c r="J21" i="16"/>
  <c r="J20" i="16"/>
  <c r="J19" i="16"/>
  <c r="J18" i="16"/>
  <c r="J17" i="16"/>
  <c r="O17" i="16" l="1"/>
  <c r="N12" i="16" l="1"/>
  <c r="G12" i="16"/>
  <c r="D12" i="16"/>
  <c r="U536" i="12" l="1"/>
  <c r="T536" i="12"/>
  <c r="S536" i="12"/>
  <c r="R536" i="12"/>
  <c r="Q536" i="12"/>
  <c r="A536" i="12"/>
  <c r="U501" i="10"/>
  <c r="T501" i="10"/>
  <c r="S501" i="10"/>
  <c r="R501" i="10"/>
  <c r="Q501" i="10"/>
  <c r="A501" i="10"/>
  <c r="H5" i="17" l="1"/>
  <c r="J5" i="17" s="1"/>
  <c r="J40" i="16"/>
  <c r="E17" i="16"/>
  <c r="J6" i="16" l="1"/>
  <c r="D6" i="16"/>
  <c r="D7" i="16" s="1"/>
  <c r="Y395" i="18" l="1"/>
  <c r="X395" i="18"/>
  <c r="Y392" i="18"/>
  <c r="X391" i="18"/>
  <c r="Y388" i="18"/>
  <c r="X387" i="18"/>
  <c r="Y384" i="18"/>
  <c r="X383" i="18"/>
  <c r="Y380" i="18"/>
  <c r="X379" i="18"/>
  <c r="Y376" i="18"/>
  <c r="X375" i="18"/>
  <c r="Y372" i="18"/>
  <c r="X371" i="18"/>
  <c r="Y368" i="18"/>
  <c r="X367" i="18"/>
  <c r="Y364" i="18"/>
  <c r="X363" i="18"/>
  <c r="Y360" i="18"/>
  <c r="X359" i="18"/>
  <c r="Y356" i="18"/>
  <c r="X355" i="18"/>
  <c r="Y352" i="18"/>
  <c r="X351" i="18"/>
  <c r="Y348" i="18"/>
  <c r="X347" i="18"/>
  <c r="Y344" i="18"/>
  <c r="X343" i="18"/>
  <c r="Y340" i="18"/>
  <c r="X339" i="18"/>
  <c r="Y336" i="18"/>
  <c r="X335" i="18"/>
  <c r="Y332" i="18"/>
  <c r="X331" i="18"/>
  <c r="Y328" i="18"/>
  <c r="X327" i="18"/>
  <c r="Y324" i="18"/>
  <c r="X323" i="18"/>
  <c r="Y320" i="18"/>
  <c r="X319" i="18"/>
  <c r="Y316" i="18"/>
  <c r="X315" i="18"/>
  <c r="Y312" i="18"/>
  <c r="X311" i="18"/>
  <c r="Y308" i="18"/>
  <c r="X307" i="18"/>
  <c r="Y304" i="18"/>
  <c r="X303" i="18"/>
  <c r="Y300" i="18"/>
  <c r="X299" i="18"/>
  <c r="Y296" i="18"/>
  <c r="X295" i="18"/>
  <c r="Y292" i="18"/>
  <c r="X291" i="18"/>
  <c r="Y288" i="18"/>
  <c r="X287" i="18"/>
  <c r="Y284" i="18"/>
  <c r="X283" i="18"/>
  <c r="Y280" i="18"/>
  <c r="X279" i="18"/>
  <c r="Y276" i="18"/>
  <c r="X275" i="18"/>
  <c r="Y272" i="18"/>
  <c r="X271" i="18"/>
  <c r="Y268" i="18"/>
  <c r="X267" i="18"/>
  <c r="Y264" i="18"/>
  <c r="X263" i="18"/>
  <c r="Y260" i="18"/>
  <c r="X259" i="18"/>
  <c r="Y256" i="18"/>
  <c r="X255" i="18"/>
  <c r="Y252" i="18"/>
  <c r="X251" i="18"/>
  <c r="Y248" i="18"/>
  <c r="X247" i="18"/>
  <c r="Y244" i="18"/>
  <c r="X243" i="18"/>
  <c r="Y240" i="18"/>
  <c r="X239" i="18"/>
  <c r="Y236" i="18"/>
  <c r="X235" i="18"/>
  <c r="Y232" i="18"/>
  <c r="X231" i="18"/>
  <c r="Y228" i="18"/>
  <c r="X227" i="18"/>
  <c r="Y393" i="18"/>
  <c r="X392" i="18"/>
  <c r="Z392" i="18" s="1"/>
  <c r="Y389" i="18"/>
  <c r="X388" i="18"/>
  <c r="Z388" i="18" s="1"/>
  <c r="Y385" i="18"/>
  <c r="X384" i="18"/>
  <c r="Z384" i="18" s="1"/>
  <c r="Y381" i="18"/>
  <c r="X380" i="18"/>
  <c r="Z380" i="18" s="1"/>
  <c r="Y377" i="18"/>
  <c r="X376" i="18"/>
  <c r="Z376" i="18" s="1"/>
  <c r="Y373" i="18"/>
  <c r="X372" i="18"/>
  <c r="Z372" i="18" s="1"/>
  <c r="Y369" i="18"/>
  <c r="X368" i="18"/>
  <c r="Z368" i="18" s="1"/>
  <c r="Y365" i="18"/>
  <c r="X364" i="18"/>
  <c r="Z364" i="18" s="1"/>
  <c r="Y361" i="18"/>
  <c r="X360" i="18"/>
  <c r="Z360" i="18" s="1"/>
  <c r="Y357" i="18"/>
  <c r="X356" i="18"/>
  <c r="Z356" i="18" s="1"/>
  <c r="Y353" i="18"/>
  <c r="X352" i="18"/>
  <c r="Z352" i="18" s="1"/>
  <c r="Y349" i="18"/>
  <c r="X348" i="18"/>
  <c r="Z348" i="18" s="1"/>
  <c r="Y345" i="18"/>
  <c r="X344" i="18"/>
  <c r="Z344" i="18" s="1"/>
  <c r="Y341" i="18"/>
  <c r="X340" i="18"/>
  <c r="Z340" i="18" s="1"/>
  <c r="Y337" i="18"/>
  <c r="X336" i="18"/>
  <c r="Z336" i="18" s="1"/>
  <c r="Y333" i="18"/>
  <c r="X332" i="18"/>
  <c r="Z332" i="18" s="1"/>
  <c r="Y329" i="18"/>
  <c r="X328" i="18"/>
  <c r="Z328" i="18" s="1"/>
  <c r="Y325" i="18"/>
  <c r="X324" i="18"/>
  <c r="Z324" i="18" s="1"/>
  <c r="Y321" i="18"/>
  <c r="X320" i="18"/>
  <c r="Z320" i="18" s="1"/>
  <c r="Y317" i="18"/>
  <c r="X316" i="18"/>
  <c r="Z316" i="18" s="1"/>
  <c r="Y313" i="18"/>
  <c r="X312" i="18"/>
  <c r="Z312" i="18" s="1"/>
  <c r="Y309" i="18"/>
  <c r="X308" i="18"/>
  <c r="Z308" i="18" s="1"/>
  <c r="Y305" i="18"/>
  <c r="X304" i="18"/>
  <c r="Z304" i="18" s="1"/>
  <c r="Y301" i="18"/>
  <c r="X300" i="18"/>
  <c r="Z300" i="18" s="1"/>
  <c r="Y297" i="18"/>
  <c r="X296" i="18"/>
  <c r="Z296" i="18" s="1"/>
  <c r="Y293" i="18"/>
  <c r="X292" i="18"/>
  <c r="Z292" i="18" s="1"/>
  <c r="Y289" i="18"/>
  <c r="X288" i="18"/>
  <c r="Z288" i="18" s="1"/>
  <c r="Y285" i="18"/>
  <c r="X284" i="18"/>
  <c r="Z284" i="18" s="1"/>
  <c r="Y281" i="18"/>
  <c r="X280" i="18"/>
  <c r="Z280" i="18" s="1"/>
  <c r="Y277" i="18"/>
  <c r="X276" i="18"/>
  <c r="Z276" i="18" s="1"/>
  <c r="Y273" i="18"/>
  <c r="X272" i="18"/>
  <c r="Z272" i="18" s="1"/>
  <c r="Y394" i="18"/>
  <c r="X393" i="18"/>
  <c r="Y390" i="18"/>
  <c r="X389" i="18"/>
  <c r="Z389" i="18" s="1"/>
  <c r="Y386" i="18"/>
  <c r="X385" i="18"/>
  <c r="Y382" i="18"/>
  <c r="X381" i="18"/>
  <c r="Z381" i="18" s="1"/>
  <c r="Y378" i="18"/>
  <c r="X377" i="18"/>
  <c r="Y374" i="18"/>
  <c r="X373" i="18"/>
  <c r="Z373" i="18" s="1"/>
  <c r="Y370" i="18"/>
  <c r="X369" i="18"/>
  <c r="Y366" i="18"/>
  <c r="X365" i="18"/>
  <c r="Z365" i="18" s="1"/>
  <c r="Y362" i="18"/>
  <c r="X361" i="18"/>
  <c r="Y358" i="18"/>
  <c r="X357" i="18"/>
  <c r="Z357" i="18" s="1"/>
  <c r="Y354" i="18"/>
  <c r="X353" i="18"/>
  <c r="Y350" i="18"/>
  <c r="X349" i="18"/>
  <c r="Z349" i="18" s="1"/>
  <c r="Y346" i="18"/>
  <c r="X345" i="18"/>
  <c r="Y342" i="18"/>
  <c r="X341" i="18"/>
  <c r="Z341" i="18" s="1"/>
  <c r="Y338" i="18"/>
  <c r="X337" i="18"/>
  <c r="Y334" i="18"/>
  <c r="X333" i="18"/>
  <c r="Z333" i="18" s="1"/>
  <c r="Y330" i="18"/>
  <c r="X329" i="18"/>
  <c r="Y326" i="18"/>
  <c r="X325" i="18"/>
  <c r="Z325" i="18" s="1"/>
  <c r="Y322" i="18"/>
  <c r="X321" i="18"/>
  <c r="Y318" i="18"/>
  <c r="X317" i="18"/>
  <c r="Z317" i="18" s="1"/>
  <c r="Y314" i="18"/>
  <c r="X313" i="18"/>
  <c r="Y310" i="18"/>
  <c r="X309" i="18"/>
  <c r="Z309" i="18" s="1"/>
  <c r="Y306" i="18"/>
  <c r="X305" i="18"/>
  <c r="Y302" i="18"/>
  <c r="X301" i="18"/>
  <c r="Z301" i="18" s="1"/>
  <c r="Y298" i="18"/>
  <c r="X297" i="18"/>
  <c r="Y294" i="18"/>
  <c r="X293" i="18"/>
  <c r="Z293" i="18" s="1"/>
  <c r="Y290" i="18"/>
  <c r="X289" i="18"/>
  <c r="Y286" i="18"/>
  <c r="X285" i="18"/>
  <c r="Z285" i="18" s="1"/>
  <c r="Y282" i="18"/>
  <c r="X281" i="18"/>
  <c r="Y278" i="18"/>
  <c r="X277" i="18"/>
  <c r="Z277" i="18" s="1"/>
  <c r="Y274" i="18"/>
  <c r="X273" i="18"/>
  <c r="Y270" i="18"/>
  <c r="X269" i="18"/>
  <c r="Y266" i="18"/>
  <c r="X265" i="18"/>
  <c r="Y262" i="18"/>
  <c r="X261" i="18"/>
  <c r="Y258" i="18"/>
  <c r="X257" i="18"/>
  <c r="Y254" i="18"/>
  <c r="X253" i="18"/>
  <c r="Y250" i="18"/>
  <c r="X249" i="18"/>
  <c r="Y246" i="18"/>
  <c r="X245" i="18"/>
  <c r="Y242" i="18"/>
  <c r="X241" i="18"/>
  <c r="Y238" i="18"/>
  <c r="X237" i="18"/>
  <c r="Y234" i="18"/>
  <c r="X233" i="18"/>
  <c r="Y230" i="18"/>
  <c r="X229" i="18"/>
  <c r="Y226" i="18"/>
  <c r="Y224" i="18"/>
  <c r="X223" i="18"/>
  <c r="Y220" i="18"/>
  <c r="X219" i="18"/>
  <c r="Y216" i="18"/>
  <c r="X215" i="18"/>
  <c r="Y212" i="18"/>
  <c r="X211" i="18"/>
  <c r="Y208" i="18"/>
  <c r="X207" i="18"/>
  <c r="Y204" i="18"/>
  <c r="X203" i="18"/>
  <c r="Y200" i="18"/>
  <c r="X199" i="18"/>
  <c r="Y196" i="18"/>
  <c r="X195" i="18"/>
  <c r="Y192" i="18"/>
  <c r="X191" i="18"/>
  <c r="Y188" i="18"/>
  <c r="X187" i="18"/>
  <c r="Y184" i="18"/>
  <c r="X183" i="18"/>
  <c r="Y180" i="18"/>
  <c r="X179" i="18"/>
  <c r="Y176" i="18"/>
  <c r="X175" i="18"/>
  <c r="Y172" i="18"/>
  <c r="X171" i="18"/>
  <c r="Y168" i="18"/>
  <c r="X167" i="18"/>
  <c r="Y164" i="18"/>
  <c r="X163" i="18"/>
  <c r="Y160" i="18"/>
  <c r="X159" i="18"/>
  <c r="Y156" i="18"/>
  <c r="X155" i="18"/>
  <c r="Y152" i="18"/>
  <c r="X151" i="18"/>
  <c r="Y148" i="18"/>
  <c r="X147" i="18"/>
  <c r="X394" i="18"/>
  <c r="Z394" i="18" s="1"/>
  <c r="Y391" i="18"/>
  <c r="X386" i="18"/>
  <c r="Z386" i="18" s="1"/>
  <c r="Y383" i="18"/>
  <c r="X378" i="18"/>
  <c r="Z378" i="18" s="1"/>
  <c r="Y375" i="18"/>
  <c r="X370" i="18"/>
  <c r="Z370" i="18" s="1"/>
  <c r="Y367" i="18"/>
  <c r="X362" i="18"/>
  <c r="Z362" i="18" s="1"/>
  <c r="Y359" i="18"/>
  <c r="X354" i="18"/>
  <c r="Z354" i="18" s="1"/>
  <c r="Y351" i="18"/>
  <c r="X346" i="18"/>
  <c r="Z346" i="18" s="1"/>
  <c r="Y343" i="18"/>
  <c r="X338" i="18"/>
  <c r="Z338" i="18" s="1"/>
  <c r="Y335" i="18"/>
  <c r="X330" i="18"/>
  <c r="Z330" i="18" s="1"/>
  <c r="Y327" i="18"/>
  <c r="X322" i="18"/>
  <c r="Z322" i="18" s="1"/>
  <c r="Y319" i="18"/>
  <c r="X314" i="18"/>
  <c r="Y311" i="18"/>
  <c r="X306" i="18"/>
  <c r="Z306" i="18" s="1"/>
  <c r="Y303" i="18"/>
  <c r="X298" i="18"/>
  <c r="Y295" i="18"/>
  <c r="X290" i="18"/>
  <c r="Z290" i="18" s="1"/>
  <c r="Y287" i="18"/>
  <c r="X282" i="18"/>
  <c r="Y279" i="18"/>
  <c r="X274" i="18"/>
  <c r="Z274" i="18" s="1"/>
  <c r="Y271" i="18"/>
  <c r="Y269" i="18"/>
  <c r="Y267" i="18"/>
  <c r="Y265" i="18"/>
  <c r="Y263" i="18"/>
  <c r="Y261" i="18"/>
  <c r="Y259" i="18"/>
  <c r="Y257" i="18"/>
  <c r="Y255" i="18"/>
  <c r="Y253" i="18"/>
  <c r="Y251" i="18"/>
  <c r="Y249" i="18"/>
  <c r="Y247" i="18"/>
  <c r="Y245" i="18"/>
  <c r="Y243" i="18"/>
  <c r="Y241" i="18"/>
  <c r="Y239" i="18"/>
  <c r="Y237" i="18"/>
  <c r="Y235" i="18"/>
  <c r="Y233" i="18"/>
  <c r="Y231" i="18"/>
  <c r="Y229" i="18"/>
  <c r="Y227" i="18"/>
  <c r="Y225" i="18"/>
  <c r="X224" i="18"/>
  <c r="Y221" i="18"/>
  <c r="X220" i="18"/>
  <c r="Y217" i="18"/>
  <c r="X216" i="18"/>
  <c r="Y213" i="18"/>
  <c r="X212" i="18"/>
  <c r="Y209" i="18"/>
  <c r="X208" i="18"/>
  <c r="Y205" i="18"/>
  <c r="X204" i="18"/>
  <c r="Y201" i="18"/>
  <c r="X200" i="18"/>
  <c r="Y197" i="18"/>
  <c r="X196" i="18"/>
  <c r="Y193" i="18"/>
  <c r="X192" i="18"/>
  <c r="Y189" i="18"/>
  <c r="X188" i="18"/>
  <c r="Y185" i="18"/>
  <c r="X184" i="18"/>
  <c r="Y181" i="18"/>
  <c r="X180" i="18"/>
  <c r="Y177" i="18"/>
  <c r="X176" i="18"/>
  <c r="Y173" i="18"/>
  <c r="X172" i="18"/>
  <c r="Y169" i="18"/>
  <c r="X168" i="18"/>
  <c r="Y165" i="18"/>
  <c r="X264" i="18"/>
  <c r="Z264" i="18" s="1"/>
  <c r="X256" i="18"/>
  <c r="Z256" i="18" s="1"/>
  <c r="X248" i="18"/>
  <c r="X240" i="18"/>
  <c r="X232" i="18"/>
  <c r="Z232" i="18" s="1"/>
  <c r="Y222" i="18"/>
  <c r="Y218" i="18"/>
  <c r="Y214" i="18"/>
  <c r="Y210" i="18"/>
  <c r="Y206" i="18"/>
  <c r="Y202" i="18"/>
  <c r="Y198" i="18"/>
  <c r="Y194" i="18"/>
  <c r="Y190" i="18"/>
  <c r="Y186" i="18"/>
  <c r="Y182" i="18"/>
  <c r="Y178" i="18"/>
  <c r="Y174" i="18"/>
  <c r="Y170" i="18"/>
  <c r="Y166" i="18"/>
  <c r="Y161" i="18"/>
  <c r="X158" i="18"/>
  <c r="Y153" i="18"/>
  <c r="X150" i="18"/>
  <c r="Y145" i="18"/>
  <c r="X144" i="18"/>
  <c r="Y141" i="18"/>
  <c r="X140" i="18"/>
  <c r="Y137" i="18"/>
  <c r="X136" i="18"/>
  <c r="Y133" i="18"/>
  <c r="X132" i="18"/>
  <c r="Y129" i="18"/>
  <c r="X128" i="18"/>
  <c r="Y125" i="18"/>
  <c r="X124" i="18"/>
  <c r="Y121" i="18"/>
  <c r="X120" i="18"/>
  <c r="Y117" i="18"/>
  <c r="X116" i="18"/>
  <c r="Y113" i="18"/>
  <c r="X112" i="18"/>
  <c r="Y109" i="18"/>
  <c r="X108" i="18"/>
  <c r="Y105" i="18"/>
  <c r="X104" i="18"/>
  <c r="Y101" i="18"/>
  <c r="X100" i="18"/>
  <c r="Y97" i="18"/>
  <c r="X96" i="18"/>
  <c r="Y93" i="18"/>
  <c r="X92" i="18"/>
  <c r="Y89" i="18"/>
  <c r="X88" i="18"/>
  <c r="Y85" i="18"/>
  <c r="X84" i="18"/>
  <c r="Y81" i="18"/>
  <c r="X80" i="18"/>
  <c r="Y77" i="18"/>
  <c r="X76" i="18"/>
  <c r="Y73" i="18"/>
  <c r="X72" i="18"/>
  <c r="Y69" i="18"/>
  <c r="X68" i="18"/>
  <c r="Y65" i="18"/>
  <c r="X64" i="18"/>
  <c r="Y61" i="18"/>
  <c r="X60" i="18"/>
  <c r="Y57" i="18"/>
  <c r="X56" i="18"/>
  <c r="Y53" i="18"/>
  <c r="X52" i="18"/>
  <c r="Y49" i="18"/>
  <c r="X48" i="18"/>
  <c r="Y45" i="18"/>
  <c r="X44" i="18"/>
  <c r="Y41" i="18"/>
  <c r="X40" i="18"/>
  <c r="Y37" i="18"/>
  <c r="X36" i="18"/>
  <c r="Y33" i="18"/>
  <c r="X32" i="18"/>
  <c r="Y29" i="18"/>
  <c r="X28" i="18"/>
  <c r="Y25" i="18"/>
  <c r="X390" i="18"/>
  <c r="Z390" i="18" s="1"/>
  <c r="Y387" i="18"/>
  <c r="X374" i="18"/>
  <c r="Y371" i="18"/>
  <c r="X358" i="18"/>
  <c r="Z358" i="18" s="1"/>
  <c r="Y355" i="18"/>
  <c r="X342" i="18"/>
  <c r="Y339" i="18"/>
  <c r="X326" i="18"/>
  <c r="Z326" i="18" s="1"/>
  <c r="Y323" i="18"/>
  <c r="X310" i="18"/>
  <c r="Y307" i="18"/>
  <c r="X294" i="18"/>
  <c r="Z294" i="18" s="1"/>
  <c r="Y291" i="18"/>
  <c r="X278" i="18"/>
  <c r="Y275" i="18"/>
  <c r="X266" i="18"/>
  <c r="Z266" i="18" s="1"/>
  <c r="X258" i="18"/>
  <c r="Z258" i="18" s="1"/>
  <c r="X250" i="18"/>
  <c r="Z250" i="18" s="1"/>
  <c r="X242" i="18"/>
  <c r="X234" i="18"/>
  <c r="Z234" i="18" s="1"/>
  <c r="X226" i="18"/>
  <c r="Z226" i="18" s="1"/>
  <c r="X222" i="18"/>
  <c r="X218" i="18"/>
  <c r="X214" i="18"/>
  <c r="X210" i="18"/>
  <c r="X206" i="18"/>
  <c r="X202" i="18"/>
  <c r="X198" i="18"/>
  <c r="X194" i="18"/>
  <c r="X190" i="18"/>
  <c r="X186" i="18"/>
  <c r="X182" i="18"/>
  <c r="X178" i="18"/>
  <c r="X174" i="18"/>
  <c r="X170" i="18"/>
  <c r="X166" i="18"/>
  <c r="X164" i="18"/>
  <c r="Y162" i="18"/>
  <c r="X161" i="18"/>
  <c r="Z161" i="18" s="1"/>
  <c r="Y159" i="18"/>
  <c r="X156" i="18"/>
  <c r="Y154" i="18"/>
  <c r="X153" i="18"/>
  <c r="Y151" i="18"/>
  <c r="X148" i="18"/>
  <c r="Y146" i="18"/>
  <c r="X145" i="18"/>
  <c r="Z145" i="18" s="1"/>
  <c r="Y142" i="18"/>
  <c r="X141" i="18"/>
  <c r="Z141" i="18" s="1"/>
  <c r="Y138" i="18"/>
  <c r="X137" i="18"/>
  <c r="Z137" i="18" s="1"/>
  <c r="Y134" i="18"/>
  <c r="X133" i="18"/>
  <c r="Z133" i="18" s="1"/>
  <c r="Y130" i="18"/>
  <c r="X129" i="18"/>
  <c r="Z129" i="18" s="1"/>
  <c r="Y126" i="18"/>
  <c r="X125" i="18"/>
  <c r="Z125" i="18" s="1"/>
  <c r="Y122" i="18"/>
  <c r="X121" i="18"/>
  <c r="Z121" i="18" s="1"/>
  <c r="Y118" i="18"/>
  <c r="X117" i="18"/>
  <c r="Z117" i="18" s="1"/>
  <c r="Y114" i="18"/>
  <c r="X113" i="18"/>
  <c r="Z113" i="18" s="1"/>
  <c r="Y110" i="18"/>
  <c r="X109" i="18"/>
  <c r="Z109" i="18" s="1"/>
  <c r="Y106" i="18"/>
  <c r="X105" i="18"/>
  <c r="Z105" i="18" s="1"/>
  <c r="Y102" i="18"/>
  <c r="X101" i="18"/>
  <c r="Z101" i="18" s="1"/>
  <c r="Y98" i="18"/>
  <c r="X97" i="18"/>
  <c r="Z97" i="18" s="1"/>
  <c r="Y94" i="18"/>
  <c r="X93" i="18"/>
  <c r="Z93" i="18" s="1"/>
  <c r="Y90" i="18"/>
  <c r="X89" i="18"/>
  <c r="Z89" i="18" s="1"/>
  <c r="Y86" i="18"/>
  <c r="X85" i="18"/>
  <c r="Z85" i="18" s="1"/>
  <c r="Y82" i="18"/>
  <c r="X81" i="18"/>
  <c r="Z81" i="18" s="1"/>
  <c r="Y78" i="18"/>
  <c r="X77" i="18"/>
  <c r="Z77" i="18" s="1"/>
  <c r="Y74" i="18"/>
  <c r="X73" i="18"/>
  <c r="Z73" i="18" s="1"/>
  <c r="Y70" i="18"/>
  <c r="X69" i="18"/>
  <c r="Z69" i="18" s="1"/>
  <c r="Y66" i="18"/>
  <c r="X65" i="18"/>
  <c r="Z65" i="18" s="1"/>
  <c r="Y62" i="18"/>
  <c r="X61" i="18"/>
  <c r="Z61" i="18" s="1"/>
  <c r="Y58" i="18"/>
  <c r="X57" i="18"/>
  <c r="Z57" i="18" s="1"/>
  <c r="Y54" i="18"/>
  <c r="X53" i="18"/>
  <c r="Z53" i="18" s="1"/>
  <c r="Y50" i="18"/>
  <c r="X49" i="18"/>
  <c r="Z49" i="18" s="1"/>
  <c r="Y46" i="18"/>
  <c r="X45" i="18"/>
  <c r="Z45" i="18" s="1"/>
  <c r="Y42" i="18"/>
  <c r="X41" i="18"/>
  <c r="Z41" i="18" s="1"/>
  <c r="Y38" i="18"/>
  <c r="X37" i="18"/>
  <c r="Z37" i="18" s="1"/>
  <c r="Y34" i="18"/>
  <c r="X33" i="18"/>
  <c r="Z33" i="18" s="1"/>
  <c r="Y30" i="18"/>
  <c r="X29" i="18"/>
  <c r="Z29" i="18" s="1"/>
  <c r="Y26" i="18"/>
  <c r="X25" i="18"/>
  <c r="Z25" i="18" s="1"/>
  <c r="X260" i="18"/>
  <c r="Z260" i="18" s="1"/>
  <c r="X244" i="18"/>
  <c r="Z244" i="18" s="1"/>
  <c r="X228" i="18"/>
  <c r="Z228" i="18" s="1"/>
  <c r="X225" i="18"/>
  <c r="X217" i="18"/>
  <c r="Z217" i="18" s="1"/>
  <c r="X209" i="18"/>
  <c r="X201" i="18"/>
  <c r="X193" i="18"/>
  <c r="X185" i="18"/>
  <c r="Z185" i="18" s="1"/>
  <c r="X177" i="18"/>
  <c r="X169" i="18"/>
  <c r="X157" i="18"/>
  <c r="X152" i="18"/>
  <c r="Y143" i="18"/>
  <c r="Y139" i="18"/>
  <c r="Y135" i="18"/>
  <c r="Y131" i="18"/>
  <c r="Y127" i="18"/>
  <c r="Y123" i="18"/>
  <c r="Y119" i="18"/>
  <c r="Y115" i="18"/>
  <c r="Y111" i="18"/>
  <c r="Y107" i="18"/>
  <c r="Y103" i="18"/>
  <c r="Y99" i="18"/>
  <c r="Y95" i="18"/>
  <c r="Y91" i="18"/>
  <c r="Y87" i="18"/>
  <c r="Y83" i="18"/>
  <c r="Y79" i="18"/>
  <c r="Y75" i="18"/>
  <c r="Y71" i="18"/>
  <c r="Y67" i="18"/>
  <c r="Y63" i="18"/>
  <c r="Y59" i="18"/>
  <c r="Y55" i="18"/>
  <c r="Y51" i="18"/>
  <c r="Y47" i="18"/>
  <c r="Y43" i="18"/>
  <c r="Y39" i="18"/>
  <c r="Y35" i="18"/>
  <c r="Y31" i="18"/>
  <c r="Y27" i="18"/>
  <c r="X23" i="18"/>
  <c r="X382" i="18"/>
  <c r="Z382" i="18" s="1"/>
  <c r="Y379" i="18"/>
  <c r="X350" i="18"/>
  <c r="Y347" i="18"/>
  <c r="X318" i="18"/>
  <c r="Z318" i="18" s="1"/>
  <c r="Y315" i="18"/>
  <c r="X286" i="18"/>
  <c r="Y283" i="18"/>
  <c r="X262" i="18"/>
  <c r="Z262" i="18" s="1"/>
  <c r="X246" i="18"/>
  <c r="X230" i="18"/>
  <c r="Y219" i="18"/>
  <c r="Y211" i="18"/>
  <c r="Y203" i="18"/>
  <c r="Y195" i="18"/>
  <c r="Y187" i="18"/>
  <c r="Y179" i="18"/>
  <c r="Y171" i="18"/>
  <c r="Y163" i="18"/>
  <c r="Y158" i="18"/>
  <c r="X154" i="18"/>
  <c r="Y149" i="18"/>
  <c r="Y147" i="18"/>
  <c r="X143" i="18"/>
  <c r="X139" i="18"/>
  <c r="X135" i="18"/>
  <c r="X131" i="18"/>
  <c r="X127" i="18"/>
  <c r="X123" i="18"/>
  <c r="X119" i="18"/>
  <c r="X115" i="18"/>
  <c r="X111" i="18"/>
  <c r="X107" i="18"/>
  <c r="X103" i="18"/>
  <c r="X99" i="18"/>
  <c r="X95" i="18"/>
  <c r="X91" i="18"/>
  <c r="X87" i="18"/>
  <c r="X83" i="18"/>
  <c r="X79" i="18"/>
  <c r="X75" i="18"/>
  <c r="X71" i="18"/>
  <c r="X67" i="18"/>
  <c r="X63" i="18"/>
  <c r="X59" i="18"/>
  <c r="X55" i="18"/>
  <c r="X51" i="18"/>
  <c r="X47" i="18"/>
  <c r="X43" i="18"/>
  <c r="X39" i="18"/>
  <c r="X35" i="18"/>
  <c r="X31" i="18"/>
  <c r="X27" i="18"/>
  <c r="Y21" i="18"/>
  <c r="X18" i="18"/>
  <c r="Y17" i="18"/>
  <c r="X14" i="18"/>
  <c r="Y13" i="18"/>
  <c r="X11" i="18"/>
  <c r="X9" i="18"/>
  <c r="X7" i="18"/>
  <c r="X5" i="18"/>
  <c r="X19" i="18"/>
  <c r="Y9" i="18"/>
  <c r="Z9" i="18" s="1"/>
  <c r="X268" i="18"/>
  <c r="Z268" i="18" s="1"/>
  <c r="X252" i="18"/>
  <c r="Z252" i="18" s="1"/>
  <c r="X236" i="18"/>
  <c r="Z236" i="18" s="1"/>
  <c r="X221" i="18"/>
  <c r="X213" i="18"/>
  <c r="X205" i="18"/>
  <c r="X197" i="18"/>
  <c r="Z197" i="18" s="1"/>
  <c r="X189" i="18"/>
  <c r="X181" i="18"/>
  <c r="X173" i="18"/>
  <c r="X165" i="18"/>
  <c r="Z165" i="18" s="1"/>
  <c r="X160" i="18"/>
  <c r="X149" i="18"/>
  <c r="Z149" i="18" s="1"/>
  <c r="Y144" i="18"/>
  <c r="Y140" i="18"/>
  <c r="Y136" i="18"/>
  <c r="Y132" i="18"/>
  <c r="Y128" i="18"/>
  <c r="Y124" i="18"/>
  <c r="Y120" i="18"/>
  <c r="Y116" i="18"/>
  <c r="Y112" i="18"/>
  <c r="Y108" i="18"/>
  <c r="Y104" i="18"/>
  <c r="Y100" i="18"/>
  <c r="Y96" i="18"/>
  <c r="Y92" i="18"/>
  <c r="Y88" i="18"/>
  <c r="Y84" i="18"/>
  <c r="Y80" i="18"/>
  <c r="Y76" i="18"/>
  <c r="Y72" i="18"/>
  <c r="Y68" i="18"/>
  <c r="Y64" i="18"/>
  <c r="Y60" i="18"/>
  <c r="Y56" i="18"/>
  <c r="Y52" i="18"/>
  <c r="Y48" i="18"/>
  <c r="Y44" i="18"/>
  <c r="Y40" i="18"/>
  <c r="Y36" i="18"/>
  <c r="Y32" i="18"/>
  <c r="Y28" i="18"/>
  <c r="Y24" i="18"/>
  <c r="Y22" i="18"/>
  <c r="X21" i="18"/>
  <c r="Z21" i="18" s="1"/>
  <c r="Y20" i="18"/>
  <c r="X17" i="18"/>
  <c r="Z17" i="18" s="1"/>
  <c r="Y16" i="18"/>
  <c r="X13" i="18"/>
  <c r="Z13" i="18" s="1"/>
  <c r="Y12" i="18"/>
  <c r="Y10" i="18"/>
  <c r="Y8" i="18"/>
  <c r="Y6" i="18"/>
  <c r="X22" i="18"/>
  <c r="X20" i="18"/>
  <c r="Y19" i="18"/>
  <c r="X16" i="18"/>
  <c r="Y15" i="18"/>
  <c r="X12" i="18"/>
  <c r="X10" i="18"/>
  <c r="Y4" i="18"/>
  <c r="X15" i="18"/>
  <c r="Y14" i="18"/>
  <c r="Y5" i="18"/>
  <c r="X4" i="18"/>
  <c r="Z4" i="18" s="1"/>
  <c r="X366" i="18"/>
  <c r="Z366" i="18" s="1"/>
  <c r="Y363" i="18"/>
  <c r="X334" i="18"/>
  <c r="Z334" i="18" s="1"/>
  <c r="Y331" i="18"/>
  <c r="X302" i="18"/>
  <c r="Z302" i="18" s="1"/>
  <c r="Y299" i="18"/>
  <c r="X270" i="18"/>
  <c r="Z270" i="18" s="1"/>
  <c r="X254" i="18"/>
  <c r="Z254" i="18" s="1"/>
  <c r="X238" i="18"/>
  <c r="Z238" i="18" s="1"/>
  <c r="Y223" i="18"/>
  <c r="Y215" i="18"/>
  <c r="Y207" i="18"/>
  <c r="Y199" i="18"/>
  <c r="Y191" i="18"/>
  <c r="Y183" i="18"/>
  <c r="Y175" i="18"/>
  <c r="Y167" i="18"/>
  <c r="X162" i="18"/>
  <c r="Y157" i="18"/>
  <c r="Y155" i="18"/>
  <c r="Y150" i="18"/>
  <c r="X146" i="18"/>
  <c r="X142" i="18"/>
  <c r="Z142" i="18" s="1"/>
  <c r="X138" i="18"/>
  <c r="X134" i="18"/>
  <c r="X130" i="18"/>
  <c r="X126" i="18"/>
  <c r="Z126" i="18" s="1"/>
  <c r="X122" i="18"/>
  <c r="X118" i="18"/>
  <c r="X114" i="18"/>
  <c r="X110" i="18"/>
  <c r="Z110" i="18" s="1"/>
  <c r="X106" i="18"/>
  <c r="X102" i="18"/>
  <c r="X98" i="18"/>
  <c r="X94" i="18"/>
  <c r="Z94" i="18" s="1"/>
  <c r="X90" i="18"/>
  <c r="X86" i="18"/>
  <c r="X82" i="18"/>
  <c r="X78" i="18"/>
  <c r="Z78" i="18" s="1"/>
  <c r="X74" i="18"/>
  <c r="X70" i="18"/>
  <c r="X66" i="18"/>
  <c r="X62" i="18"/>
  <c r="Z62" i="18" s="1"/>
  <c r="X58" i="18"/>
  <c r="X54" i="18"/>
  <c r="X50" i="18"/>
  <c r="X46" i="18"/>
  <c r="Z46" i="18" s="1"/>
  <c r="X42" i="18"/>
  <c r="X38" i="18"/>
  <c r="X34" i="18"/>
  <c r="X30" i="18"/>
  <c r="Z30" i="18" s="1"/>
  <c r="X26" i="18"/>
  <c r="X24" i="18"/>
  <c r="Z24" i="18" s="1"/>
  <c r="Y23" i="18"/>
  <c r="X8" i="18"/>
  <c r="Z8" i="18" s="1"/>
  <c r="X6" i="18"/>
  <c r="Z6" i="18" s="1"/>
  <c r="Y18" i="18"/>
  <c r="Y11" i="18"/>
  <c r="Y7" i="18"/>
  <c r="Z7" i="18" s="1"/>
  <c r="W498" i="12"/>
  <c r="V497" i="12"/>
  <c r="W494" i="12"/>
  <c r="V493" i="12"/>
  <c r="W490" i="12"/>
  <c r="V489" i="12"/>
  <c r="W486" i="12"/>
  <c r="V485" i="12"/>
  <c r="W482" i="12"/>
  <c r="V481" i="12"/>
  <c r="W478" i="12"/>
  <c r="V477" i="12"/>
  <c r="W474" i="12"/>
  <c r="V473" i="12"/>
  <c r="W470" i="12"/>
  <c r="V469" i="12"/>
  <c r="W466" i="12"/>
  <c r="V465" i="12"/>
  <c r="W462" i="12"/>
  <c r="V461" i="12"/>
  <c r="W458" i="12"/>
  <c r="V457" i="12"/>
  <c r="W454" i="12"/>
  <c r="V453" i="12"/>
  <c r="W450" i="12"/>
  <c r="V449" i="12"/>
  <c r="W446" i="12"/>
  <c r="V445" i="12"/>
  <c r="W442" i="12"/>
  <c r="V441" i="12"/>
  <c r="W438" i="12"/>
  <c r="V437" i="12"/>
  <c r="W434" i="12"/>
  <c r="V433" i="12"/>
  <c r="W430" i="12"/>
  <c r="V429" i="12"/>
  <c r="W426" i="12"/>
  <c r="V425" i="12"/>
  <c r="W422" i="12"/>
  <c r="V421" i="12"/>
  <c r="W418" i="12"/>
  <c r="V417" i="12"/>
  <c r="W414" i="12"/>
  <c r="V413" i="12"/>
  <c r="W410" i="12"/>
  <c r="V409" i="12"/>
  <c r="W406" i="12"/>
  <c r="V405" i="12"/>
  <c r="W402" i="12"/>
  <c r="V401" i="12"/>
  <c r="W398" i="12"/>
  <c r="V397" i="12"/>
  <c r="W394" i="12"/>
  <c r="V393" i="12"/>
  <c r="W390" i="12"/>
  <c r="V389" i="12"/>
  <c r="W386" i="12"/>
  <c r="V385" i="12"/>
  <c r="W382" i="12"/>
  <c r="V381" i="12"/>
  <c r="W378" i="12"/>
  <c r="V377" i="12"/>
  <c r="W374" i="12"/>
  <c r="V373" i="12"/>
  <c r="W370" i="12"/>
  <c r="V369" i="12"/>
  <c r="W366" i="12"/>
  <c r="V365" i="12"/>
  <c r="W362" i="12"/>
  <c r="V361" i="12"/>
  <c r="W358" i="12"/>
  <c r="V357" i="12"/>
  <c r="W354" i="12"/>
  <c r="V353" i="12"/>
  <c r="W350" i="12"/>
  <c r="V349" i="12"/>
  <c r="W346" i="12"/>
  <c r="V345" i="12"/>
  <c r="W342" i="12"/>
  <c r="V341" i="12"/>
  <c r="W338" i="12"/>
  <c r="V337" i="12"/>
  <c r="W334" i="12"/>
  <c r="V333" i="12"/>
  <c r="W499" i="12"/>
  <c r="V498" i="12"/>
  <c r="W495" i="12"/>
  <c r="V494" i="12"/>
  <c r="W491" i="12"/>
  <c r="V490" i="12"/>
  <c r="W487" i="12"/>
  <c r="V486" i="12"/>
  <c r="W483" i="12"/>
  <c r="V482" i="12"/>
  <c r="W479" i="12"/>
  <c r="V478" i="12"/>
  <c r="W475" i="12"/>
  <c r="V474" i="12"/>
  <c r="W471" i="12"/>
  <c r="V470" i="12"/>
  <c r="W467" i="12"/>
  <c r="V466" i="12"/>
  <c r="W463" i="12"/>
  <c r="V462" i="12"/>
  <c r="W459" i="12"/>
  <c r="V458" i="12"/>
  <c r="W455" i="12"/>
  <c r="V454" i="12"/>
  <c r="W451" i="12"/>
  <c r="V450" i="12"/>
  <c r="W447" i="12"/>
  <c r="V446" i="12"/>
  <c r="W443" i="12"/>
  <c r="V442" i="12"/>
  <c r="W439" i="12"/>
  <c r="V438" i="12"/>
  <c r="W435" i="12"/>
  <c r="V434" i="12"/>
  <c r="W431" i="12"/>
  <c r="V430" i="12"/>
  <c r="W427" i="12"/>
  <c r="V426" i="12"/>
  <c r="W423" i="12"/>
  <c r="V422" i="12"/>
  <c r="W419" i="12"/>
  <c r="V418" i="12"/>
  <c r="W415" i="12"/>
  <c r="V414" i="12"/>
  <c r="W411" i="12"/>
  <c r="V410" i="12"/>
  <c r="W407" i="12"/>
  <c r="V406" i="12"/>
  <c r="W403" i="12"/>
  <c r="V402" i="12"/>
  <c r="W399" i="12"/>
  <c r="V398" i="12"/>
  <c r="W395" i="12"/>
  <c r="V394" i="12"/>
  <c r="W391" i="12"/>
  <c r="V390" i="12"/>
  <c r="W387" i="12"/>
  <c r="V386" i="12"/>
  <c r="W383" i="12"/>
  <c r="V382" i="12"/>
  <c r="W379" i="12"/>
  <c r="V378" i="12"/>
  <c r="W375" i="12"/>
  <c r="V374" i="12"/>
  <c r="W371" i="12"/>
  <c r="V370" i="12"/>
  <c r="W367" i="12"/>
  <c r="V366" i="12"/>
  <c r="W363" i="12"/>
  <c r="V362" i="12"/>
  <c r="W359" i="12"/>
  <c r="V358" i="12"/>
  <c r="W355" i="12"/>
  <c r="V354" i="12"/>
  <c r="W351" i="12"/>
  <c r="V350" i="12"/>
  <c r="W347" i="12"/>
  <c r="V346" i="12"/>
  <c r="W343" i="12"/>
  <c r="V342" i="12"/>
  <c r="W339" i="12"/>
  <c r="V338" i="12"/>
  <c r="W335" i="12"/>
  <c r="V334" i="12"/>
  <c r="W500" i="12"/>
  <c r="V499" i="12"/>
  <c r="W496" i="12"/>
  <c r="V495" i="12"/>
  <c r="W492" i="12"/>
  <c r="V491" i="12"/>
  <c r="W488" i="12"/>
  <c r="V487" i="12"/>
  <c r="W484" i="12"/>
  <c r="V483" i="12"/>
  <c r="W480" i="12"/>
  <c r="V479" i="12"/>
  <c r="W476" i="12"/>
  <c r="V475" i="12"/>
  <c r="W472" i="12"/>
  <c r="V471" i="12"/>
  <c r="W468" i="12"/>
  <c r="V467" i="12"/>
  <c r="W464" i="12"/>
  <c r="V463" i="12"/>
  <c r="W460" i="12"/>
  <c r="V459" i="12"/>
  <c r="W456" i="12"/>
  <c r="V455" i="12"/>
  <c r="W452" i="12"/>
  <c r="V451" i="12"/>
  <c r="W448" i="12"/>
  <c r="V447" i="12"/>
  <c r="W444" i="12"/>
  <c r="V443" i="12"/>
  <c r="W440" i="12"/>
  <c r="V439" i="12"/>
  <c r="W436" i="12"/>
  <c r="V435" i="12"/>
  <c r="W432" i="12"/>
  <c r="V431" i="12"/>
  <c r="W428" i="12"/>
  <c r="V427" i="12"/>
  <c r="W424" i="12"/>
  <c r="V423" i="12"/>
  <c r="W420" i="12"/>
  <c r="V419" i="12"/>
  <c r="W416" i="12"/>
  <c r="V415" i="12"/>
  <c r="W412" i="12"/>
  <c r="V411" i="12"/>
  <c r="W408" i="12"/>
  <c r="V407" i="12"/>
  <c r="W404" i="12"/>
  <c r="V403" i="12"/>
  <c r="W400" i="12"/>
  <c r="V399" i="12"/>
  <c r="W396" i="12"/>
  <c r="V395" i="12"/>
  <c r="W392" i="12"/>
  <c r="V391" i="12"/>
  <c r="W388" i="12"/>
  <c r="V387" i="12"/>
  <c r="X387" i="12" s="1"/>
  <c r="W384" i="12"/>
  <c r="V383" i="12"/>
  <c r="W380" i="12"/>
  <c r="V379" i="12"/>
  <c r="X379" i="12" s="1"/>
  <c r="W376" i="12"/>
  <c r="V375" i="12"/>
  <c r="W372" i="12"/>
  <c r="V371" i="12"/>
  <c r="X371" i="12" s="1"/>
  <c r="W368" i="12"/>
  <c r="V367" i="12"/>
  <c r="W364" i="12"/>
  <c r="V363" i="12"/>
  <c r="X363" i="12" s="1"/>
  <c r="W360" i="12"/>
  <c r="V359" i="12"/>
  <c r="W356" i="12"/>
  <c r="V355" i="12"/>
  <c r="X355" i="12" s="1"/>
  <c r="W352" i="12"/>
  <c r="V351" i="12"/>
  <c r="W348" i="12"/>
  <c r="V347" i="12"/>
  <c r="X347" i="12" s="1"/>
  <c r="W344" i="12"/>
  <c r="V343" i="12"/>
  <c r="V500" i="12"/>
  <c r="X500" i="12" s="1"/>
  <c r="W497" i="12"/>
  <c r="V496" i="12"/>
  <c r="X496" i="12" s="1"/>
  <c r="W493" i="12"/>
  <c r="V492" i="12"/>
  <c r="X492" i="12" s="1"/>
  <c r="W489" i="12"/>
  <c r="V488" i="12"/>
  <c r="X488" i="12" s="1"/>
  <c r="W485" i="12"/>
  <c r="V484" i="12"/>
  <c r="X484" i="12" s="1"/>
  <c r="W481" i="12"/>
  <c r="V480" i="12"/>
  <c r="X480" i="12" s="1"/>
  <c r="W477" i="12"/>
  <c r="V476" i="12"/>
  <c r="X476" i="12" s="1"/>
  <c r="W473" i="12"/>
  <c r="V472" i="12"/>
  <c r="X472" i="12" s="1"/>
  <c r="W469" i="12"/>
  <c r="V468" i="12"/>
  <c r="X468" i="12" s="1"/>
  <c r="W465" i="12"/>
  <c r="V464" i="12"/>
  <c r="X464" i="12" s="1"/>
  <c r="W461" i="12"/>
  <c r="V460" i="12"/>
  <c r="X460" i="12" s="1"/>
  <c r="W457" i="12"/>
  <c r="V456" i="12"/>
  <c r="X456" i="12" s="1"/>
  <c r="W453" i="12"/>
  <c r="V452" i="12"/>
  <c r="X452" i="12" s="1"/>
  <c r="W449" i="12"/>
  <c r="V448" i="12"/>
  <c r="X448" i="12" s="1"/>
  <c r="W445" i="12"/>
  <c r="V444" i="12"/>
  <c r="X444" i="12" s="1"/>
  <c r="W441" i="12"/>
  <c r="V440" i="12"/>
  <c r="X440" i="12" s="1"/>
  <c r="W437" i="12"/>
  <c r="V436" i="12"/>
  <c r="X436" i="12" s="1"/>
  <c r="W433" i="12"/>
  <c r="V432" i="12"/>
  <c r="X432" i="12" s="1"/>
  <c r="W429" i="12"/>
  <c r="V428" i="12"/>
  <c r="X428" i="12" s="1"/>
  <c r="W425" i="12"/>
  <c r="V424" i="12"/>
  <c r="X424" i="12" s="1"/>
  <c r="W421" i="12"/>
  <c r="V420" i="12"/>
  <c r="X420" i="12" s="1"/>
  <c r="W417" i="12"/>
  <c r="V416" i="12"/>
  <c r="X416" i="12" s="1"/>
  <c r="W413" i="12"/>
  <c r="V412" i="12"/>
  <c r="X412" i="12" s="1"/>
  <c r="W409" i="12"/>
  <c r="V408" i="12"/>
  <c r="X408" i="12" s="1"/>
  <c r="W405" i="12"/>
  <c r="V404" i="12"/>
  <c r="X404" i="12" s="1"/>
  <c r="W401" i="12"/>
  <c r="V400" i="12"/>
  <c r="X400" i="12" s="1"/>
  <c r="W397" i="12"/>
  <c r="V396" i="12"/>
  <c r="X396" i="12" s="1"/>
  <c r="W393" i="12"/>
  <c r="V392" i="12"/>
  <c r="X392" i="12" s="1"/>
  <c r="W389" i="12"/>
  <c r="V388" i="12"/>
  <c r="X388" i="12" s="1"/>
  <c r="W385" i="12"/>
  <c r="V384" i="12"/>
  <c r="X384" i="12" s="1"/>
  <c r="W381" i="12"/>
  <c r="V380" i="12"/>
  <c r="X380" i="12" s="1"/>
  <c r="W377" i="12"/>
  <c r="V376" i="12"/>
  <c r="X376" i="12" s="1"/>
  <c r="W373" i="12"/>
  <c r="V372" i="12"/>
  <c r="X372" i="12" s="1"/>
  <c r="W369" i="12"/>
  <c r="V368" i="12"/>
  <c r="X368" i="12" s="1"/>
  <c r="W365" i="12"/>
  <c r="V364" i="12"/>
  <c r="X364" i="12" s="1"/>
  <c r="W361" i="12"/>
  <c r="V360" i="12"/>
  <c r="X360" i="12" s="1"/>
  <c r="W357" i="12"/>
  <c r="V356" i="12"/>
  <c r="X356" i="12" s="1"/>
  <c r="W353" i="12"/>
  <c r="V352" i="12"/>
  <c r="X352" i="12" s="1"/>
  <c r="W349" i="12"/>
  <c r="V348" i="12"/>
  <c r="X348" i="12" s="1"/>
  <c r="W345" i="12"/>
  <c r="V344" i="12"/>
  <c r="X344" i="12" s="1"/>
  <c r="W341" i="12"/>
  <c r="V340" i="12"/>
  <c r="W337" i="12"/>
  <c r="V336" i="12"/>
  <c r="W333" i="12"/>
  <c r="W330" i="12"/>
  <c r="V329" i="12"/>
  <c r="W326" i="12"/>
  <c r="V325" i="12"/>
  <c r="W322" i="12"/>
  <c r="V321" i="12"/>
  <c r="W318" i="12"/>
  <c r="V317" i="12"/>
  <c r="W314" i="12"/>
  <c r="V313" i="12"/>
  <c r="W310" i="12"/>
  <c r="V309" i="12"/>
  <c r="W306" i="12"/>
  <c r="V305" i="12"/>
  <c r="W302" i="12"/>
  <c r="V301" i="12"/>
  <c r="W298" i="12"/>
  <c r="V297" i="12"/>
  <c r="W294" i="12"/>
  <c r="V293" i="12"/>
  <c r="W290" i="12"/>
  <c r="V289" i="12"/>
  <c r="W286" i="12"/>
  <c r="V285" i="12"/>
  <c r="W282" i="12"/>
  <c r="V281" i="12"/>
  <c r="W278" i="12"/>
  <c r="V277" i="12"/>
  <c r="W274" i="12"/>
  <c r="V273" i="12"/>
  <c r="W270" i="12"/>
  <c r="V269" i="12"/>
  <c r="W266" i="12"/>
  <c r="V265" i="12"/>
  <c r="W262" i="12"/>
  <c r="V261" i="12"/>
  <c r="W258" i="12"/>
  <c r="W340" i="12"/>
  <c r="V335" i="12"/>
  <c r="X335" i="12" s="1"/>
  <c r="W331" i="12"/>
  <c r="V330" i="12"/>
  <c r="X330" i="12" s="1"/>
  <c r="W327" i="12"/>
  <c r="V326" i="12"/>
  <c r="X326" i="12" s="1"/>
  <c r="W323" i="12"/>
  <c r="V322" i="12"/>
  <c r="X322" i="12" s="1"/>
  <c r="W319" i="12"/>
  <c r="V318" i="12"/>
  <c r="X318" i="12" s="1"/>
  <c r="W315" i="12"/>
  <c r="V314" i="12"/>
  <c r="X314" i="12" s="1"/>
  <c r="W311" i="12"/>
  <c r="V310" i="12"/>
  <c r="X310" i="12" s="1"/>
  <c r="W307" i="12"/>
  <c r="V306" i="12"/>
  <c r="X306" i="12" s="1"/>
  <c r="W303" i="12"/>
  <c r="V302" i="12"/>
  <c r="X302" i="12" s="1"/>
  <c r="W299" i="12"/>
  <c r="V298" i="12"/>
  <c r="X298" i="12" s="1"/>
  <c r="W295" i="12"/>
  <c r="V294" i="12"/>
  <c r="X294" i="12" s="1"/>
  <c r="W291" i="12"/>
  <c r="V290" i="12"/>
  <c r="X290" i="12" s="1"/>
  <c r="W287" i="12"/>
  <c r="V286" i="12"/>
  <c r="X286" i="12" s="1"/>
  <c r="W283" i="12"/>
  <c r="V282" i="12"/>
  <c r="X282" i="12" s="1"/>
  <c r="W279" i="12"/>
  <c r="V278" i="12"/>
  <c r="X278" i="12" s="1"/>
  <c r="W275" i="12"/>
  <c r="V274" i="12"/>
  <c r="X274" i="12" s="1"/>
  <c r="W271" i="12"/>
  <c r="V270" i="12"/>
  <c r="X270" i="12" s="1"/>
  <c r="W267" i="12"/>
  <c r="V266" i="12"/>
  <c r="X266" i="12" s="1"/>
  <c r="W263" i="12"/>
  <c r="V262" i="12"/>
  <c r="X262" i="12" s="1"/>
  <c r="W259" i="12"/>
  <c r="V258" i="12"/>
  <c r="X258" i="12" s="1"/>
  <c r="W255" i="12"/>
  <c r="V254" i="12"/>
  <c r="W251" i="12"/>
  <c r="V250" i="12"/>
  <c r="W247" i="12"/>
  <c r="V246" i="12"/>
  <c r="W243" i="12"/>
  <c r="V242" i="12"/>
  <c r="W239" i="12"/>
  <c r="V238" i="12"/>
  <c r="W235" i="12"/>
  <c r="V234" i="12"/>
  <c r="W231" i="12"/>
  <c r="V230" i="12"/>
  <c r="W227" i="12"/>
  <c r="V226" i="12"/>
  <c r="W223" i="12"/>
  <c r="V222" i="12"/>
  <c r="W219" i="12"/>
  <c r="V218" i="12"/>
  <c r="W215" i="12"/>
  <c r="V214" i="12"/>
  <c r="W211" i="12"/>
  <c r="V210" i="12"/>
  <c r="W207" i="12"/>
  <c r="V206" i="12"/>
  <c r="W203" i="12"/>
  <c r="V202" i="12"/>
  <c r="W199" i="12"/>
  <c r="V198" i="12"/>
  <c r="W195" i="12"/>
  <c r="V194" i="12"/>
  <c r="W191" i="12"/>
  <c r="V190" i="12"/>
  <c r="W187" i="12"/>
  <c r="V186" i="12"/>
  <c r="W183" i="12"/>
  <c r="V182" i="12"/>
  <c r="W179" i="12"/>
  <c r="V178" i="12"/>
  <c r="W175" i="12"/>
  <c r="V174" i="12"/>
  <c r="W171" i="12"/>
  <c r="V170" i="12"/>
  <c r="W167" i="12"/>
  <c r="W332" i="12"/>
  <c r="V331" i="12"/>
  <c r="X331" i="12" s="1"/>
  <c r="W328" i="12"/>
  <c r="V327" i="12"/>
  <c r="X327" i="12" s="1"/>
  <c r="W324" i="12"/>
  <c r="V323" i="12"/>
  <c r="X323" i="12" s="1"/>
  <c r="W320" i="12"/>
  <c r="V319" i="12"/>
  <c r="X319" i="12" s="1"/>
  <c r="W316" i="12"/>
  <c r="V315" i="12"/>
  <c r="X315" i="12" s="1"/>
  <c r="W312" i="12"/>
  <c r="V311" i="12"/>
  <c r="X311" i="12" s="1"/>
  <c r="W308" i="12"/>
  <c r="V307" i="12"/>
  <c r="X307" i="12" s="1"/>
  <c r="W304" i="12"/>
  <c r="V303" i="12"/>
  <c r="X303" i="12" s="1"/>
  <c r="W300" i="12"/>
  <c r="V299" i="12"/>
  <c r="X299" i="12" s="1"/>
  <c r="W296" i="12"/>
  <c r="V295" i="12"/>
  <c r="X295" i="12" s="1"/>
  <c r="W292" i="12"/>
  <c r="V291" i="12"/>
  <c r="X291" i="12" s="1"/>
  <c r="W288" i="12"/>
  <c r="V287" i="12"/>
  <c r="X287" i="12" s="1"/>
  <c r="W284" i="12"/>
  <c r="V283" i="12"/>
  <c r="X283" i="12" s="1"/>
  <c r="W280" i="12"/>
  <c r="V279" i="12"/>
  <c r="X279" i="12" s="1"/>
  <c r="W276" i="12"/>
  <c r="V275" i="12"/>
  <c r="X275" i="12" s="1"/>
  <c r="W272" i="12"/>
  <c r="V271" i="12"/>
  <c r="X271" i="12" s="1"/>
  <c r="W268" i="12"/>
  <c r="V339" i="12"/>
  <c r="X339" i="12" s="1"/>
  <c r="W336" i="12"/>
  <c r="V332" i="12"/>
  <c r="W329" i="12"/>
  <c r="V328" i="12"/>
  <c r="W325" i="12"/>
  <c r="V324" i="12"/>
  <c r="W321" i="12"/>
  <c r="V320" i="12"/>
  <c r="W317" i="12"/>
  <c r="V316" i="12"/>
  <c r="W313" i="12"/>
  <c r="V312" i="12"/>
  <c r="W309" i="12"/>
  <c r="V308" i="12"/>
  <c r="W305" i="12"/>
  <c r="V304" i="12"/>
  <c r="W301" i="12"/>
  <c r="V300" i="12"/>
  <c r="W297" i="12"/>
  <c r="V296" i="12"/>
  <c r="W293" i="12"/>
  <c r="V292" i="12"/>
  <c r="W289" i="12"/>
  <c r="V288" i="12"/>
  <c r="W285" i="12"/>
  <c r="V284" i="12"/>
  <c r="W281" i="12"/>
  <c r="V280" i="12"/>
  <c r="W277" i="12"/>
  <c r="V276" i="12"/>
  <c r="W273" i="12"/>
  <c r="V272" i="12"/>
  <c r="W269" i="12"/>
  <c r="V268" i="12"/>
  <c r="W265" i="12"/>
  <c r="V264" i="12"/>
  <c r="W261" i="12"/>
  <c r="V260" i="12"/>
  <c r="W257" i="12"/>
  <c r="V256" i="12"/>
  <c r="W253" i="12"/>
  <c r="V252" i="12"/>
  <c r="W249" i="12"/>
  <c r="V248" i="12"/>
  <c r="W245" i="12"/>
  <c r="V244" i="12"/>
  <c r="W241" i="12"/>
  <c r="V240" i="12"/>
  <c r="W237" i="12"/>
  <c r="V236" i="12"/>
  <c r="W233" i="12"/>
  <c r="V232" i="12"/>
  <c r="W229" i="12"/>
  <c r="V228" i="12"/>
  <c r="W225" i="12"/>
  <c r="V224" i="12"/>
  <c r="W221" i="12"/>
  <c r="V220" i="12"/>
  <c r="W217" i="12"/>
  <c r="V216" i="12"/>
  <c r="W213" i="12"/>
  <c r="V212" i="12"/>
  <c r="W209" i="12"/>
  <c r="V208" i="12"/>
  <c r="W205" i="12"/>
  <c r="V204" i="12"/>
  <c r="W201" i="12"/>
  <c r="V200" i="12"/>
  <c r="W197" i="12"/>
  <c r="V196" i="12"/>
  <c r="W193" i="12"/>
  <c r="V192" i="12"/>
  <c r="W189" i="12"/>
  <c r="V188" i="12"/>
  <c r="W185" i="12"/>
  <c r="V184" i="12"/>
  <c r="W181" i="12"/>
  <c r="V180" i="12"/>
  <c r="W177" i="12"/>
  <c r="V176" i="12"/>
  <c r="W173" i="12"/>
  <c r="V172" i="12"/>
  <c r="W169" i="12"/>
  <c r="V168" i="12"/>
  <c r="V263" i="12"/>
  <c r="W260" i="12"/>
  <c r="V166" i="12"/>
  <c r="W165" i="12"/>
  <c r="V162" i="12"/>
  <c r="W161" i="12"/>
  <c r="W159" i="12"/>
  <c r="V158" i="12"/>
  <c r="V156" i="12"/>
  <c r="W155" i="12"/>
  <c r="V152" i="12"/>
  <c r="W145" i="12"/>
  <c r="W143" i="12"/>
  <c r="W139" i="12"/>
  <c r="V257" i="12"/>
  <c r="X257" i="12" s="1"/>
  <c r="V255" i="12"/>
  <c r="V253" i="12"/>
  <c r="X253" i="12" s="1"/>
  <c r="V251" i="12"/>
  <c r="V249" i="12"/>
  <c r="X249" i="12" s="1"/>
  <c r="V247" i="12"/>
  <c r="V245" i="12"/>
  <c r="X245" i="12" s="1"/>
  <c r="V243" i="12"/>
  <c r="V241" i="12"/>
  <c r="X241" i="12" s="1"/>
  <c r="V239" i="12"/>
  <c r="V237" i="12"/>
  <c r="X237" i="12" s="1"/>
  <c r="V235" i="12"/>
  <c r="V233" i="12"/>
  <c r="X233" i="12" s="1"/>
  <c r="V231" i="12"/>
  <c r="V229" i="12"/>
  <c r="X229" i="12" s="1"/>
  <c r="V227" i="12"/>
  <c r="V225" i="12"/>
  <c r="X225" i="12" s="1"/>
  <c r="V223" i="12"/>
  <c r="V221" i="12"/>
  <c r="X221" i="12" s="1"/>
  <c r="V219" i="12"/>
  <c r="V217" i="12"/>
  <c r="X217" i="12" s="1"/>
  <c r="V215" i="12"/>
  <c r="V213" i="12"/>
  <c r="X213" i="12" s="1"/>
  <c r="V211" i="12"/>
  <c r="V209" i="12"/>
  <c r="X209" i="12" s="1"/>
  <c r="V207" i="12"/>
  <c r="V205" i="12"/>
  <c r="X205" i="12" s="1"/>
  <c r="V203" i="12"/>
  <c r="V201" i="12"/>
  <c r="X201" i="12" s="1"/>
  <c r="V199" i="12"/>
  <c r="V197" i="12"/>
  <c r="X197" i="12" s="1"/>
  <c r="V195" i="12"/>
  <c r="V193" i="12"/>
  <c r="X193" i="12" s="1"/>
  <c r="V191" i="12"/>
  <c r="V189" i="12"/>
  <c r="X189" i="12" s="1"/>
  <c r="V187" i="12"/>
  <c r="V185" i="12"/>
  <c r="X185" i="12" s="1"/>
  <c r="V183" i="12"/>
  <c r="V181" i="12"/>
  <c r="X181" i="12" s="1"/>
  <c r="V179" i="12"/>
  <c r="V177" i="12"/>
  <c r="X177" i="12" s="1"/>
  <c r="V175" i="12"/>
  <c r="V173" i="12"/>
  <c r="X173" i="12" s="1"/>
  <c r="V171" i="12"/>
  <c r="V169" i="12"/>
  <c r="X169" i="12" s="1"/>
  <c r="V167" i="12"/>
  <c r="V165" i="12"/>
  <c r="W164" i="12"/>
  <c r="V161" i="12"/>
  <c r="W160" i="12"/>
  <c r="V159" i="12"/>
  <c r="V155" i="12"/>
  <c r="X155" i="12" s="1"/>
  <c r="W154" i="12"/>
  <c r="W150" i="12"/>
  <c r="W148" i="12"/>
  <c r="W146" i="12"/>
  <c r="V145" i="12"/>
  <c r="W144" i="12"/>
  <c r="V143" i="12"/>
  <c r="X143" i="12" s="1"/>
  <c r="W142" i="12"/>
  <c r="W140" i="12"/>
  <c r="V139" i="12"/>
  <c r="W138" i="12"/>
  <c r="V136" i="12"/>
  <c r="W132" i="12"/>
  <c r="V129" i="12"/>
  <c r="W127" i="12"/>
  <c r="V126" i="12"/>
  <c r="W124" i="12"/>
  <c r="V123" i="12"/>
  <c r="W121" i="12"/>
  <c r="V120" i="12"/>
  <c r="V118" i="12"/>
  <c r="W116" i="12"/>
  <c r="V115" i="12"/>
  <c r="V113" i="12"/>
  <c r="W111" i="12"/>
  <c r="V108" i="12"/>
  <c r="W107" i="12"/>
  <c r="V103" i="12"/>
  <c r="V101" i="12"/>
  <c r="W100" i="12"/>
  <c r="V99" i="12"/>
  <c r="V97" i="12"/>
  <c r="V95" i="12"/>
  <c r="V93" i="12"/>
  <c r="V91" i="12"/>
  <c r="W89" i="12"/>
  <c r="W87" i="12"/>
  <c r="V86" i="12"/>
  <c r="V267" i="12"/>
  <c r="W264" i="12"/>
  <c r="V259" i="12"/>
  <c r="V164" i="12"/>
  <c r="W163" i="12"/>
  <c r="V160" i="12"/>
  <c r="W157" i="12"/>
  <c r="V154" i="12"/>
  <c r="W153" i="12"/>
  <c r="W151" i="12"/>
  <c r="V150" i="12"/>
  <c r="W149" i="12"/>
  <c r="V148" i="12"/>
  <c r="X148" i="12" s="1"/>
  <c r="W147" i="12"/>
  <c r="V146" i="12"/>
  <c r="W256" i="12"/>
  <c r="W254" i="12"/>
  <c r="W252" i="12"/>
  <c r="W250" i="12"/>
  <c r="W248" i="12"/>
  <c r="W246" i="12"/>
  <c r="W244" i="12"/>
  <c r="W242" i="12"/>
  <c r="W240" i="12"/>
  <c r="W238" i="12"/>
  <c r="W236" i="12"/>
  <c r="W234" i="12"/>
  <c r="W232" i="12"/>
  <c r="W230" i="12"/>
  <c r="W228" i="12"/>
  <c r="W226" i="12"/>
  <c r="W224" i="12"/>
  <c r="W222" i="12"/>
  <c r="W220" i="12"/>
  <c r="W218" i="12"/>
  <c r="W216" i="12"/>
  <c r="W214" i="12"/>
  <c r="W212" i="12"/>
  <c r="W210" i="12"/>
  <c r="W208" i="12"/>
  <c r="W206" i="12"/>
  <c r="W204" i="12"/>
  <c r="W202" i="12"/>
  <c r="W200" i="12"/>
  <c r="W198" i="12"/>
  <c r="W196" i="12"/>
  <c r="W194" i="12"/>
  <c r="W192" i="12"/>
  <c r="W190" i="12"/>
  <c r="W188" i="12"/>
  <c r="W186" i="12"/>
  <c r="W184" i="12"/>
  <c r="W182" i="12"/>
  <c r="W180" i="12"/>
  <c r="W178" i="12"/>
  <c r="W176" i="12"/>
  <c r="W174" i="12"/>
  <c r="W172" i="12"/>
  <c r="W170" i="12"/>
  <c r="W168" i="12"/>
  <c r="W166" i="12"/>
  <c r="V163" i="12"/>
  <c r="W162" i="12"/>
  <c r="W158" i="12"/>
  <c r="V157" i="12"/>
  <c r="W156" i="12"/>
  <c r="V153" i="12"/>
  <c r="W152" i="12"/>
  <c r="V151" i="12"/>
  <c r="V149" i="12"/>
  <c r="V147" i="12"/>
  <c r="V141" i="12"/>
  <c r="W137" i="12"/>
  <c r="V135" i="12"/>
  <c r="W134" i="12"/>
  <c r="V133" i="12"/>
  <c r="V131" i="12"/>
  <c r="W130" i="12"/>
  <c r="V128" i="12"/>
  <c r="V125" i="12"/>
  <c r="V122" i="12"/>
  <c r="V119" i="12"/>
  <c r="V117" i="12"/>
  <c r="V114" i="12"/>
  <c r="V112" i="12"/>
  <c r="V110" i="12"/>
  <c r="W109" i="12"/>
  <c r="V106" i="12"/>
  <c r="W105" i="12"/>
  <c r="V104" i="12"/>
  <c r="W102" i="12"/>
  <c r="V98" i="12"/>
  <c r="V96" i="12"/>
  <c r="V94" i="12"/>
  <c r="V92" i="12"/>
  <c r="V90" i="12"/>
  <c r="V88" i="12"/>
  <c r="W85" i="12"/>
  <c r="V82" i="12"/>
  <c r="W81" i="12"/>
  <c r="V140" i="12"/>
  <c r="X140" i="12" s="1"/>
  <c r="W128" i="12"/>
  <c r="W126" i="12"/>
  <c r="V121" i="12"/>
  <c r="W118" i="12"/>
  <c r="W112" i="12"/>
  <c r="W104" i="12"/>
  <c r="W96" i="12"/>
  <c r="W92" i="12"/>
  <c r="V89" i="12"/>
  <c r="X89" i="12" s="1"/>
  <c r="W88" i="12"/>
  <c r="W86" i="12"/>
  <c r="V83" i="12"/>
  <c r="W82" i="12"/>
  <c r="V81" i="12"/>
  <c r="W79" i="12"/>
  <c r="V78" i="12"/>
  <c r="V76" i="12"/>
  <c r="W74" i="12"/>
  <c r="V73" i="12"/>
  <c r="W72" i="12"/>
  <c r="V69" i="12"/>
  <c r="W68" i="12"/>
  <c r="V65" i="12"/>
  <c r="V63" i="12"/>
  <c r="W60" i="12"/>
  <c r="V57" i="12"/>
  <c r="W54" i="12"/>
  <c r="V51" i="12"/>
  <c r="W50" i="12"/>
  <c r="V49" i="12"/>
  <c r="W48" i="12"/>
  <c r="V45" i="12"/>
  <c r="W44" i="12"/>
  <c r="V41" i="12"/>
  <c r="W40" i="12"/>
  <c r="V37" i="12"/>
  <c r="W36" i="12"/>
  <c r="W34" i="12"/>
  <c r="V33" i="12"/>
  <c r="V29" i="12"/>
  <c r="W26" i="12"/>
  <c r="W22" i="12"/>
  <c r="V21" i="12"/>
  <c r="W20" i="12"/>
  <c r="V17" i="12"/>
  <c r="W14" i="12"/>
  <c r="W12" i="12"/>
  <c r="V11" i="12"/>
  <c r="V9" i="12"/>
  <c r="W8" i="12"/>
  <c r="V5" i="12"/>
  <c r="W498" i="11"/>
  <c r="V497" i="11"/>
  <c r="W494" i="11"/>
  <c r="V493" i="11"/>
  <c r="W490" i="11"/>
  <c r="V489" i="11"/>
  <c r="W486" i="11"/>
  <c r="V485" i="11"/>
  <c r="W482" i="11"/>
  <c r="V481" i="11"/>
  <c r="W478" i="11"/>
  <c r="V477" i="11"/>
  <c r="W474" i="11"/>
  <c r="V473" i="11"/>
  <c r="W470" i="11"/>
  <c r="V469" i="11"/>
  <c r="W466" i="11"/>
  <c r="V465" i="11"/>
  <c r="W462" i="11"/>
  <c r="V461" i="11"/>
  <c r="W458" i="11"/>
  <c r="V457" i="11"/>
  <c r="W454" i="11"/>
  <c r="V453" i="11"/>
  <c r="W450" i="11"/>
  <c r="V449" i="11"/>
  <c r="W446" i="11"/>
  <c r="V445" i="11"/>
  <c r="W442" i="11"/>
  <c r="V441" i="11"/>
  <c r="W438" i="11"/>
  <c r="V437" i="11"/>
  <c r="W434" i="11"/>
  <c r="V433" i="11"/>
  <c r="W430" i="11"/>
  <c r="V429" i="11"/>
  <c r="V144" i="12"/>
  <c r="V138" i="12"/>
  <c r="W133" i="12"/>
  <c r="W125" i="12"/>
  <c r="W123" i="12"/>
  <c r="W117" i="12"/>
  <c r="W115" i="12"/>
  <c r="W103" i="12"/>
  <c r="W99" i="12"/>
  <c r="W95" i="12"/>
  <c r="W91" i="12"/>
  <c r="W80" i="12"/>
  <c r="V79" i="12"/>
  <c r="V74" i="12"/>
  <c r="V72" i="12"/>
  <c r="W71" i="12"/>
  <c r="V68" i="12"/>
  <c r="W67" i="12"/>
  <c r="W61" i="12"/>
  <c r="V60" i="12"/>
  <c r="W59" i="12"/>
  <c r="W55" i="12"/>
  <c r="V54" i="12"/>
  <c r="W53" i="12"/>
  <c r="V50" i="12"/>
  <c r="V48" i="12"/>
  <c r="W47" i="12"/>
  <c r="V44" i="12"/>
  <c r="W43" i="12"/>
  <c r="V40" i="12"/>
  <c r="W39" i="12"/>
  <c r="V36" i="12"/>
  <c r="W35" i="12"/>
  <c r="V34" i="12"/>
  <c r="W31" i="12"/>
  <c r="W27" i="12"/>
  <c r="V26" i="12"/>
  <c r="W25" i="12"/>
  <c r="W23" i="12"/>
  <c r="V22" i="12"/>
  <c r="V20" i="12"/>
  <c r="X20" i="12" s="1"/>
  <c r="W19" i="12"/>
  <c r="W15" i="12"/>
  <c r="V14" i="12"/>
  <c r="W13" i="12"/>
  <c r="V12" i="12"/>
  <c r="V8" i="12"/>
  <c r="X8" i="12" s="1"/>
  <c r="W7" i="12"/>
  <c r="W499" i="11"/>
  <c r="V498" i="11"/>
  <c r="W495" i="11"/>
  <c r="V494" i="11"/>
  <c r="W491" i="11"/>
  <c r="V490" i="11"/>
  <c r="W487" i="11"/>
  <c r="V486" i="11"/>
  <c r="W483" i="11"/>
  <c r="V482" i="11"/>
  <c r="W479" i="11"/>
  <c r="V478" i="11"/>
  <c r="W475" i="11"/>
  <c r="V474" i="11"/>
  <c r="W471" i="11"/>
  <c r="V470" i="11"/>
  <c r="W467" i="11"/>
  <c r="V466" i="11"/>
  <c r="W463" i="11"/>
  <c r="V462" i="11"/>
  <c r="W459" i="11"/>
  <c r="V458" i="11"/>
  <c r="W455" i="11"/>
  <c r="V454" i="11"/>
  <c r="W451" i="11"/>
  <c r="V450" i="11"/>
  <c r="W447" i="11"/>
  <c r="V446" i="11"/>
  <c r="W443" i="11"/>
  <c r="V442" i="11"/>
  <c r="W439" i="11"/>
  <c r="V438" i="11"/>
  <c r="W435" i="11"/>
  <c r="V434" i="11"/>
  <c r="W431" i="11"/>
  <c r="V430" i="11"/>
  <c r="W427" i="11"/>
  <c r="V426" i="11"/>
  <c r="W423" i="11"/>
  <c r="V422" i="11"/>
  <c r="W419" i="11"/>
  <c r="V418" i="11"/>
  <c r="W415" i="11"/>
  <c r="V414" i="11"/>
  <c r="W411" i="11"/>
  <c r="V410" i="11"/>
  <c r="W407" i="11"/>
  <c r="V406" i="11"/>
  <c r="W403" i="11"/>
  <c r="V402" i="11"/>
  <c r="W399" i="11"/>
  <c r="V398" i="11"/>
  <c r="W395" i="11"/>
  <c r="V394" i="11"/>
  <c r="W391" i="11"/>
  <c r="V390" i="11"/>
  <c r="W387" i="11"/>
  <c r="V386" i="11"/>
  <c r="W383" i="11"/>
  <c r="V382" i="11"/>
  <c r="W379" i="11"/>
  <c r="V378" i="11"/>
  <c r="W375" i="11"/>
  <c r="V374" i="11"/>
  <c r="W371" i="11"/>
  <c r="V370" i="11"/>
  <c r="W367" i="11"/>
  <c r="V366" i="11"/>
  <c r="W363" i="11"/>
  <c r="V362" i="11"/>
  <c r="W359" i="11"/>
  <c r="V358" i="11"/>
  <c r="W355" i="11"/>
  <c r="V354" i="11"/>
  <c r="W351" i="11"/>
  <c r="V350" i="11"/>
  <c r="W347" i="11"/>
  <c r="V346" i="11"/>
  <c r="W343" i="11"/>
  <c r="V342" i="11"/>
  <c r="W339" i="11"/>
  <c r="V338" i="11"/>
  <c r="W335" i="11"/>
  <c r="V334" i="11"/>
  <c r="W331" i="11"/>
  <c r="V330" i="11"/>
  <c r="W327" i="11"/>
  <c r="V326" i="11"/>
  <c r="V142" i="12"/>
  <c r="W141" i="12"/>
  <c r="V137" i="12"/>
  <c r="W136" i="12"/>
  <c r="V127" i="12"/>
  <c r="X127" i="12" s="1"/>
  <c r="W122" i="12"/>
  <c r="W120" i="12"/>
  <c r="W114" i="12"/>
  <c r="V111" i="12"/>
  <c r="X111" i="12" s="1"/>
  <c r="W110" i="12"/>
  <c r="V109" i="12"/>
  <c r="X109" i="12" s="1"/>
  <c r="W108" i="12"/>
  <c r="V107" i="12"/>
  <c r="X107" i="12" s="1"/>
  <c r="W106" i="12"/>
  <c r="V105" i="12"/>
  <c r="W98" i="12"/>
  <c r="W94" i="12"/>
  <c r="W90" i="12"/>
  <c r="V87" i="12"/>
  <c r="X87" i="12" s="1"/>
  <c r="V85" i="12"/>
  <c r="W84" i="12"/>
  <c r="V80" i="12"/>
  <c r="W77" i="12"/>
  <c r="W75" i="12"/>
  <c r="V71" i="12"/>
  <c r="W70" i="12"/>
  <c r="V67" i="12"/>
  <c r="W66" i="12"/>
  <c r="W64" i="12"/>
  <c r="W62" i="12"/>
  <c r="V61" i="12"/>
  <c r="X61" i="12" s="1"/>
  <c r="V59" i="12"/>
  <c r="W58" i="12"/>
  <c r="W56" i="12"/>
  <c r="V55" i="12"/>
  <c r="V53" i="12"/>
  <c r="X53" i="12" s="1"/>
  <c r="W52" i="12"/>
  <c r="V47" i="12"/>
  <c r="W46" i="12"/>
  <c r="V43" i="12"/>
  <c r="W42" i="12"/>
  <c r="V39" i="12"/>
  <c r="W38" i="12"/>
  <c r="V35" i="12"/>
  <c r="W32" i="12"/>
  <c r="V31" i="12"/>
  <c r="W30" i="12"/>
  <c r="W28" i="12"/>
  <c r="V27" i="12"/>
  <c r="V25" i="12"/>
  <c r="X25" i="12" s="1"/>
  <c r="W24" i="12"/>
  <c r="V23" i="12"/>
  <c r="V19" i="12"/>
  <c r="W18" i="12"/>
  <c r="W16" i="12"/>
  <c r="V15" i="12"/>
  <c r="V13" i="12"/>
  <c r="X13" i="12" s="1"/>
  <c r="W10" i="12"/>
  <c r="V7" i="12"/>
  <c r="W6" i="12"/>
  <c r="W4" i="12"/>
  <c r="W500" i="11"/>
  <c r="V499" i="11"/>
  <c r="W496" i="11"/>
  <c r="V495" i="11"/>
  <c r="W492" i="11"/>
  <c r="V491" i="11"/>
  <c r="W488" i="11"/>
  <c r="V487" i="11"/>
  <c r="W484" i="11"/>
  <c r="V483" i="11"/>
  <c r="W480" i="11"/>
  <c r="V479" i="11"/>
  <c r="W476" i="11"/>
  <c r="V475" i="11"/>
  <c r="W472" i="11"/>
  <c r="V471" i="11"/>
  <c r="W468" i="11"/>
  <c r="V467" i="11"/>
  <c r="W464" i="11"/>
  <c r="V463" i="11"/>
  <c r="W460" i="11"/>
  <c r="V459" i="11"/>
  <c r="W456" i="11"/>
  <c r="V455" i="11"/>
  <c r="W135" i="12"/>
  <c r="V134" i="12"/>
  <c r="X134" i="12" s="1"/>
  <c r="V132" i="12"/>
  <c r="X132" i="12" s="1"/>
  <c r="W131" i="12"/>
  <c r="V130" i="12"/>
  <c r="X130" i="12" s="1"/>
  <c r="W129" i="12"/>
  <c r="V124" i="12"/>
  <c r="X124" i="12" s="1"/>
  <c r="W119" i="12"/>
  <c r="V116" i="12"/>
  <c r="X116" i="12" s="1"/>
  <c r="W113" i="12"/>
  <c r="V102" i="12"/>
  <c r="X102" i="12" s="1"/>
  <c r="W101" i="12"/>
  <c r="V100" i="12"/>
  <c r="X100" i="12" s="1"/>
  <c r="W97" i="12"/>
  <c r="W93" i="12"/>
  <c r="V84" i="12"/>
  <c r="X84" i="12" s="1"/>
  <c r="W83" i="12"/>
  <c r="W78" i="12"/>
  <c r="V77" i="12"/>
  <c r="W76" i="12"/>
  <c r="V75" i="12"/>
  <c r="W73" i="12"/>
  <c r="V70" i="12"/>
  <c r="W69" i="12"/>
  <c r="V66" i="12"/>
  <c r="W65" i="12"/>
  <c r="V64" i="12"/>
  <c r="W63" i="12"/>
  <c r="V62" i="12"/>
  <c r="X62" i="12" s="1"/>
  <c r="V58" i="12"/>
  <c r="W57" i="12"/>
  <c r="V56" i="12"/>
  <c r="V52" i="12"/>
  <c r="W51" i="12"/>
  <c r="W49" i="12"/>
  <c r="V46" i="12"/>
  <c r="W45" i="12"/>
  <c r="V42" i="12"/>
  <c r="W41" i="12"/>
  <c r="V38" i="12"/>
  <c r="W37" i="12"/>
  <c r="W33" i="12"/>
  <c r="V32" i="12"/>
  <c r="V30" i="12"/>
  <c r="W29" i="12"/>
  <c r="V28" i="12"/>
  <c r="V24" i="12"/>
  <c r="W21" i="12"/>
  <c r="V18" i="12"/>
  <c r="X18" i="12" s="1"/>
  <c r="W17" i="12"/>
  <c r="V16" i="12"/>
  <c r="W11" i="12"/>
  <c r="V10" i="12"/>
  <c r="X10" i="12" s="1"/>
  <c r="W9" i="12"/>
  <c r="V6" i="12"/>
  <c r="W5" i="12"/>
  <c r="V4" i="12"/>
  <c r="V500" i="11"/>
  <c r="W497" i="11"/>
  <c r="V496" i="11"/>
  <c r="W493" i="11"/>
  <c r="V492" i="11"/>
  <c r="W489" i="11"/>
  <c r="V488" i="11"/>
  <c r="W485" i="11"/>
  <c r="V484" i="11"/>
  <c r="W481" i="11"/>
  <c r="V480" i="11"/>
  <c r="W477" i="11"/>
  <c r="V476" i="11"/>
  <c r="W473" i="11"/>
  <c r="V472" i="11"/>
  <c r="W469" i="11"/>
  <c r="V468" i="11"/>
  <c r="W465" i="11"/>
  <c r="V464" i="11"/>
  <c r="W461" i="11"/>
  <c r="V460" i="11"/>
  <c r="W457" i="11"/>
  <c r="V456" i="11"/>
  <c r="W453" i="11"/>
  <c r="V452" i="11"/>
  <c r="W449" i="11"/>
  <c r="V448" i="11"/>
  <c r="W445" i="11"/>
  <c r="V444" i="11"/>
  <c r="W441" i="11"/>
  <c r="V440" i="11"/>
  <c r="W437" i="11"/>
  <c r="V436" i="11"/>
  <c r="W433" i="11"/>
  <c r="V432" i="11"/>
  <c r="W429" i="11"/>
  <c r="V428" i="11"/>
  <c r="W425" i="11"/>
  <c r="V424" i="11"/>
  <c r="W421" i="11"/>
  <c r="V420" i="11"/>
  <c r="W417" i="11"/>
  <c r="V416" i="11"/>
  <c r="W413" i="11"/>
  <c r="V412" i="11"/>
  <c r="W409" i="11"/>
  <c r="V408" i="11"/>
  <c r="W405" i="11"/>
  <c r="V404" i="11"/>
  <c r="W401" i="11"/>
  <c r="V400" i="11"/>
  <c r="W397" i="11"/>
  <c r="V396" i="11"/>
  <c r="W393" i="11"/>
  <c r="V392" i="11"/>
  <c r="W389" i="11"/>
  <c r="V388" i="11"/>
  <c r="W385" i="11"/>
  <c r="V384" i="11"/>
  <c r="W381" i="11"/>
  <c r="V380" i="11"/>
  <c r="W377" i="11"/>
  <c r="V376" i="11"/>
  <c r="W373" i="11"/>
  <c r="V372" i="11"/>
  <c r="W369" i="11"/>
  <c r="V368" i="11"/>
  <c r="W365" i="11"/>
  <c r="V364" i="11"/>
  <c r="W361" i="11"/>
  <c r="V360" i="11"/>
  <c r="W357" i="11"/>
  <c r="V356" i="11"/>
  <c r="W353" i="11"/>
  <c r="V352" i="11"/>
  <c r="W349" i="11"/>
  <c r="V348" i="11"/>
  <c r="W345" i="11"/>
  <c r="V344" i="11"/>
  <c r="W341" i="11"/>
  <c r="V340" i="11"/>
  <c r="W337" i="11"/>
  <c r="V336" i="11"/>
  <c r="W333" i="11"/>
  <c r="V332" i="11"/>
  <c r="W329" i="11"/>
  <c r="V328" i="11"/>
  <c r="W325" i="11"/>
  <c r="W452" i="11"/>
  <c r="V447" i="11"/>
  <c r="X447" i="11" s="1"/>
  <c r="W444" i="11"/>
  <c r="V439" i="11"/>
  <c r="X439" i="11" s="1"/>
  <c r="W436" i="11"/>
  <c r="V431" i="11"/>
  <c r="X431" i="11" s="1"/>
  <c r="W428" i="11"/>
  <c r="W426" i="11"/>
  <c r="W424" i="11"/>
  <c r="W422" i="11"/>
  <c r="W420" i="11"/>
  <c r="W418" i="11"/>
  <c r="W416" i="11"/>
  <c r="W414" i="11"/>
  <c r="W412" i="11"/>
  <c r="W410" i="11"/>
  <c r="W408" i="11"/>
  <c r="W406" i="11"/>
  <c r="W404" i="11"/>
  <c r="W402" i="11"/>
  <c r="W400" i="11"/>
  <c r="W398" i="11"/>
  <c r="W396" i="11"/>
  <c r="W394" i="11"/>
  <c r="W392" i="11"/>
  <c r="W390" i="11"/>
  <c r="W388" i="11"/>
  <c r="W386" i="11"/>
  <c r="W384" i="11"/>
  <c r="W382" i="11"/>
  <c r="W380" i="11"/>
  <c r="W378" i="11"/>
  <c r="W376" i="11"/>
  <c r="W374" i="11"/>
  <c r="W372" i="11"/>
  <c r="W370" i="11"/>
  <c r="W368" i="11"/>
  <c r="W366" i="11"/>
  <c r="W364" i="11"/>
  <c r="W362" i="11"/>
  <c r="W360" i="11"/>
  <c r="W358" i="11"/>
  <c r="W356" i="11"/>
  <c r="W354" i="11"/>
  <c r="W352" i="11"/>
  <c r="W350" i="11"/>
  <c r="W348" i="11"/>
  <c r="W346" i="11"/>
  <c r="W344" i="11"/>
  <c r="W342" i="11"/>
  <c r="W340" i="11"/>
  <c r="W338" i="11"/>
  <c r="W336" i="11"/>
  <c r="W334" i="11"/>
  <c r="W332" i="11"/>
  <c r="W330" i="11"/>
  <c r="W328" i="11"/>
  <c r="W326" i="11"/>
  <c r="W324" i="11"/>
  <c r="V323" i="11"/>
  <c r="W320" i="11"/>
  <c r="V319" i="11"/>
  <c r="W316" i="11"/>
  <c r="V315" i="11"/>
  <c r="W312" i="11"/>
  <c r="V311" i="11"/>
  <c r="W308" i="11"/>
  <c r="V307" i="11"/>
  <c r="W304" i="11"/>
  <c r="V303" i="11"/>
  <c r="W300" i="11"/>
  <c r="V299" i="11"/>
  <c r="W296" i="11"/>
  <c r="V295" i="11"/>
  <c r="W292" i="11"/>
  <c r="V291" i="11"/>
  <c r="W288" i="11"/>
  <c r="V287" i="11"/>
  <c r="W284" i="11"/>
  <c r="V283" i="11"/>
  <c r="W280" i="11"/>
  <c r="V279" i="11"/>
  <c r="W276" i="11"/>
  <c r="V275" i="11"/>
  <c r="W272" i="11"/>
  <c r="V271" i="11"/>
  <c r="W268" i="11"/>
  <c r="V267" i="11"/>
  <c r="W264" i="11"/>
  <c r="V263" i="11"/>
  <c r="W260" i="11"/>
  <c r="V259" i="11"/>
  <c r="W256" i="11"/>
  <c r="V255" i="11"/>
  <c r="W252" i="11"/>
  <c r="V251" i="11"/>
  <c r="W248" i="11"/>
  <c r="V247" i="11"/>
  <c r="W244" i="11"/>
  <c r="V243" i="11"/>
  <c r="W240" i="11"/>
  <c r="V239" i="11"/>
  <c r="W236" i="11"/>
  <c r="V235" i="11"/>
  <c r="W232" i="11"/>
  <c r="V231" i="11"/>
  <c r="W228" i="11"/>
  <c r="V227" i="11"/>
  <c r="W224" i="11"/>
  <c r="V223" i="11"/>
  <c r="W220" i="11"/>
  <c r="V219" i="11"/>
  <c r="W216" i="11"/>
  <c r="V215" i="11"/>
  <c r="W212" i="11"/>
  <c r="V211" i="11"/>
  <c r="W208" i="11"/>
  <c r="V207" i="11"/>
  <c r="W204" i="11"/>
  <c r="V203" i="11"/>
  <c r="W200" i="11"/>
  <c r="V199" i="11"/>
  <c r="W196" i="11"/>
  <c r="V195" i="11"/>
  <c r="W192" i="11"/>
  <c r="V191" i="11"/>
  <c r="W188" i="11"/>
  <c r="V187" i="11"/>
  <c r="W184" i="11"/>
  <c r="V183" i="11"/>
  <c r="W180" i="11"/>
  <c r="V179" i="11"/>
  <c r="W176" i="11"/>
  <c r="V175" i="11"/>
  <c r="W172" i="11"/>
  <c r="V171" i="11"/>
  <c r="W168" i="11"/>
  <c r="V167" i="11"/>
  <c r="W164" i="11"/>
  <c r="V163" i="11"/>
  <c r="W160" i="11"/>
  <c r="V159" i="11"/>
  <c r="W156" i="11"/>
  <c r="V155" i="11"/>
  <c r="W152" i="11"/>
  <c r="V151" i="11"/>
  <c r="W148" i="11"/>
  <c r="V147" i="11"/>
  <c r="W144" i="11"/>
  <c r="V143" i="11"/>
  <c r="W140" i="11"/>
  <c r="V139" i="11"/>
  <c r="W136" i="11"/>
  <c r="V135" i="11"/>
  <c r="W132" i="11"/>
  <c r="V131" i="11"/>
  <c r="W128" i="11"/>
  <c r="V127" i="11"/>
  <c r="W124" i="11"/>
  <c r="V123" i="11"/>
  <c r="W120" i="11"/>
  <c r="V119" i="11"/>
  <c r="W116" i="11"/>
  <c r="V115" i="11"/>
  <c r="W112" i="11"/>
  <c r="V111" i="11"/>
  <c r="W108" i="11"/>
  <c r="V107" i="11"/>
  <c r="V324" i="11"/>
  <c r="W321" i="11"/>
  <c r="V320" i="11"/>
  <c r="W317" i="11"/>
  <c r="V316" i="11"/>
  <c r="W313" i="11"/>
  <c r="V312" i="11"/>
  <c r="W309" i="11"/>
  <c r="V308" i="11"/>
  <c r="W305" i="11"/>
  <c r="V304" i="11"/>
  <c r="W301" i="11"/>
  <c r="V300" i="11"/>
  <c r="W297" i="11"/>
  <c r="V296" i="11"/>
  <c r="W293" i="11"/>
  <c r="V292" i="11"/>
  <c r="W289" i="11"/>
  <c r="V288" i="11"/>
  <c r="W285" i="11"/>
  <c r="V284" i="11"/>
  <c r="W281" i="11"/>
  <c r="V280" i="11"/>
  <c r="W277" i="11"/>
  <c r="V276" i="11"/>
  <c r="W273" i="11"/>
  <c r="V272" i="11"/>
  <c r="W269" i="11"/>
  <c r="V268" i="11"/>
  <c r="W265" i="11"/>
  <c r="V264" i="11"/>
  <c r="W261" i="11"/>
  <c r="V260" i="11"/>
  <c r="W257" i="11"/>
  <c r="V256" i="11"/>
  <c r="W253" i="11"/>
  <c r="V252" i="11"/>
  <c r="W249" i="11"/>
  <c r="V248" i="11"/>
  <c r="W245" i="11"/>
  <c r="V244" i="11"/>
  <c r="W241" i="11"/>
  <c r="V240" i="11"/>
  <c r="W237" i="11"/>
  <c r="V236" i="11"/>
  <c r="W233" i="11"/>
  <c r="V232" i="11"/>
  <c r="W229" i="11"/>
  <c r="V228" i="11"/>
  <c r="W225" i="11"/>
  <c r="V224" i="11"/>
  <c r="W221" i="11"/>
  <c r="V220" i="11"/>
  <c r="W217" i="11"/>
  <c r="V216" i="11"/>
  <c r="W213" i="11"/>
  <c r="V212" i="11"/>
  <c r="W209" i="11"/>
  <c r="V208" i="11"/>
  <c r="W205" i="11"/>
  <c r="V204" i="11"/>
  <c r="W201" i="11"/>
  <c r="V200" i="11"/>
  <c r="W197" i="11"/>
  <c r="V196" i="11"/>
  <c r="W193" i="11"/>
  <c r="V192" i="11"/>
  <c r="W189" i="11"/>
  <c r="V188" i="11"/>
  <c r="W185" i="11"/>
  <c r="V184" i="11"/>
  <c r="W181" i="11"/>
  <c r="V180" i="11"/>
  <c r="W177" i="11"/>
  <c r="V176" i="11"/>
  <c r="W173" i="11"/>
  <c r="V172" i="11"/>
  <c r="W169" i="11"/>
  <c r="V168" i="11"/>
  <c r="W165" i="11"/>
  <c r="V164" i="11"/>
  <c r="W161" i="11"/>
  <c r="V160" i="11"/>
  <c r="W157" i="11"/>
  <c r="V156" i="11"/>
  <c r="W153" i="11"/>
  <c r="V152" i="11"/>
  <c r="W149" i="11"/>
  <c r="V148" i="11"/>
  <c r="W145" i="11"/>
  <c r="V144" i="11"/>
  <c r="W141" i="11"/>
  <c r="V140" i="11"/>
  <c r="W137" i="11"/>
  <c r="V136" i="11"/>
  <c r="W133" i="11"/>
  <c r="V132" i="11"/>
  <c r="W129" i="11"/>
  <c r="V128" i="11"/>
  <c r="W125" i="11"/>
  <c r="V124" i="11"/>
  <c r="W121" i="11"/>
  <c r="V120" i="11"/>
  <c r="W117" i="11"/>
  <c r="V116" i="11"/>
  <c r="W113" i="11"/>
  <c r="V112" i="11"/>
  <c r="W109" i="11"/>
  <c r="V108" i="11"/>
  <c r="W105" i="11"/>
  <c r="V102" i="11"/>
  <c r="W101" i="11"/>
  <c r="V100" i="11"/>
  <c r="V96" i="11"/>
  <c r="W95" i="11"/>
  <c r="V94" i="11"/>
  <c r="V92" i="11"/>
  <c r="W91" i="11"/>
  <c r="V88" i="11"/>
  <c r="V84" i="11"/>
  <c r="W83" i="11"/>
  <c r="W79" i="11"/>
  <c r="V78" i="11"/>
  <c r="W77" i="11"/>
  <c r="V74" i="11"/>
  <c r="W73" i="11"/>
  <c r="W69" i="11"/>
  <c r="V66" i="11"/>
  <c r="W65" i="11"/>
  <c r="V63" i="11"/>
  <c r="W62" i="11"/>
  <c r="V61" i="11"/>
  <c r="V59" i="11"/>
  <c r="V57" i="11"/>
  <c r="W54" i="11"/>
  <c r="V53" i="11"/>
  <c r="V51" i="11"/>
  <c r="V49" i="11"/>
  <c r="V47" i="11"/>
  <c r="V45" i="11"/>
  <c r="V43" i="11"/>
  <c r="W41" i="11"/>
  <c r="V40" i="11"/>
  <c r="V38" i="11"/>
  <c r="V36" i="11"/>
  <c r="V34" i="11"/>
  <c r="V32" i="11"/>
  <c r="W29" i="11"/>
  <c r="V26" i="11"/>
  <c r="W23" i="11"/>
  <c r="W21" i="11"/>
  <c r="V18" i="11"/>
  <c r="W17" i="11"/>
  <c r="V14" i="11"/>
  <c r="W13" i="11"/>
  <c r="V12" i="11"/>
  <c r="W11" i="11"/>
  <c r="V10" i="11"/>
  <c r="V7" i="11"/>
  <c r="W6" i="11"/>
  <c r="W4" i="11"/>
  <c r="W499" i="10"/>
  <c r="V498" i="10"/>
  <c r="W495" i="10"/>
  <c r="V494" i="10"/>
  <c r="W491" i="10"/>
  <c r="V490" i="10"/>
  <c r="W487" i="10"/>
  <c r="V486" i="10"/>
  <c r="W483" i="10"/>
  <c r="V451" i="11"/>
  <c r="X451" i="11" s="1"/>
  <c r="W448" i="11"/>
  <c r="V443" i="11"/>
  <c r="W440" i="11"/>
  <c r="V435" i="11"/>
  <c r="X435" i="11" s="1"/>
  <c r="W432" i="11"/>
  <c r="V427" i="11"/>
  <c r="V425" i="11"/>
  <c r="X425" i="11" s="1"/>
  <c r="V423" i="11"/>
  <c r="V421" i="11"/>
  <c r="X421" i="11" s="1"/>
  <c r="V419" i="11"/>
  <c r="V417" i="11"/>
  <c r="X417" i="11" s="1"/>
  <c r="V415" i="11"/>
  <c r="V413" i="11"/>
  <c r="X413" i="11" s="1"/>
  <c r="V411" i="11"/>
  <c r="V409" i="11"/>
  <c r="X409" i="11" s="1"/>
  <c r="V407" i="11"/>
  <c r="V405" i="11"/>
  <c r="X405" i="11" s="1"/>
  <c r="V403" i="11"/>
  <c r="V401" i="11"/>
  <c r="X401" i="11" s="1"/>
  <c r="V399" i="11"/>
  <c r="V397" i="11"/>
  <c r="X397" i="11" s="1"/>
  <c r="V395" i="11"/>
  <c r="V393" i="11"/>
  <c r="X393" i="11" s="1"/>
  <c r="V391" i="11"/>
  <c r="V389" i="11"/>
  <c r="X389" i="11" s="1"/>
  <c r="V387" i="11"/>
  <c r="V385" i="11"/>
  <c r="X385" i="11" s="1"/>
  <c r="V383" i="11"/>
  <c r="V381" i="11"/>
  <c r="X381" i="11" s="1"/>
  <c r="V379" i="11"/>
  <c r="V377" i="11"/>
  <c r="X377" i="11" s="1"/>
  <c r="V375" i="11"/>
  <c r="V373" i="11"/>
  <c r="X373" i="11" s="1"/>
  <c r="V371" i="11"/>
  <c r="V369" i="11"/>
  <c r="X369" i="11" s="1"/>
  <c r="V367" i="11"/>
  <c r="V365" i="11"/>
  <c r="X365" i="11" s="1"/>
  <c r="V363" i="11"/>
  <c r="V361" i="11"/>
  <c r="X361" i="11" s="1"/>
  <c r="V359" i="11"/>
  <c r="V357" i="11"/>
  <c r="X357" i="11" s="1"/>
  <c r="V355" i="11"/>
  <c r="V353" i="11"/>
  <c r="X353" i="11" s="1"/>
  <c r="V351" i="11"/>
  <c r="V349" i="11"/>
  <c r="X349" i="11" s="1"/>
  <c r="V347" i="11"/>
  <c r="V345" i="11"/>
  <c r="X345" i="11" s="1"/>
  <c r="V343" i="11"/>
  <c r="V341" i="11"/>
  <c r="X341" i="11" s="1"/>
  <c r="V339" i="11"/>
  <c r="V337" i="11"/>
  <c r="X337" i="11" s="1"/>
  <c r="V335" i="11"/>
  <c r="V333" i="11"/>
  <c r="X333" i="11" s="1"/>
  <c r="V331" i="11"/>
  <c r="V329" i="11"/>
  <c r="X329" i="11" s="1"/>
  <c r="V327" i="11"/>
  <c r="V325" i="11"/>
  <c r="X325" i="11" s="1"/>
  <c r="W322" i="11"/>
  <c r="V321" i="11"/>
  <c r="X321" i="11" s="1"/>
  <c r="W318" i="11"/>
  <c r="V317" i="11"/>
  <c r="X317" i="11" s="1"/>
  <c r="W314" i="11"/>
  <c r="V313" i="11"/>
  <c r="X313" i="11" s="1"/>
  <c r="W310" i="11"/>
  <c r="V309" i="11"/>
  <c r="X309" i="11" s="1"/>
  <c r="W306" i="11"/>
  <c r="V305" i="11"/>
  <c r="X305" i="11" s="1"/>
  <c r="W302" i="11"/>
  <c r="V301" i="11"/>
  <c r="X301" i="11" s="1"/>
  <c r="W298" i="11"/>
  <c r="V297" i="11"/>
  <c r="X297" i="11" s="1"/>
  <c r="W294" i="11"/>
  <c r="V293" i="11"/>
  <c r="X293" i="11" s="1"/>
  <c r="W290" i="11"/>
  <c r="V289" i="11"/>
  <c r="X289" i="11" s="1"/>
  <c r="W286" i="11"/>
  <c r="V285" i="11"/>
  <c r="X285" i="11" s="1"/>
  <c r="W282" i="11"/>
  <c r="V281" i="11"/>
  <c r="X281" i="11" s="1"/>
  <c r="W278" i="11"/>
  <c r="V277" i="11"/>
  <c r="X277" i="11" s="1"/>
  <c r="W274" i="11"/>
  <c r="V273" i="11"/>
  <c r="X273" i="11" s="1"/>
  <c r="W270" i="11"/>
  <c r="V269" i="11"/>
  <c r="X269" i="11" s="1"/>
  <c r="W266" i="11"/>
  <c r="V265" i="11"/>
  <c r="X265" i="11" s="1"/>
  <c r="W262" i="11"/>
  <c r="V261" i="11"/>
  <c r="X261" i="11" s="1"/>
  <c r="W258" i="11"/>
  <c r="V257" i="11"/>
  <c r="X257" i="11" s="1"/>
  <c r="W254" i="11"/>
  <c r="V253" i="11"/>
  <c r="X253" i="11" s="1"/>
  <c r="W250" i="11"/>
  <c r="V249" i="11"/>
  <c r="X249" i="11" s="1"/>
  <c r="W246" i="11"/>
  <c r="V245" i="11"/>
  <c r="X245" i="11" s="1"/>
  <c r="W242" i="11"/>
  <c r="V241" i="11"/>
  <c r="X241" i="11" s="1"/>
  <c r="W238" i="11"/>
  <c r="V237" i="11"/>
  <c r="X237" i="11" s="1"/>
  <c r="W234" i="11"/>
  <c r="V233" i="11"/>
  <c r="X233" i="11" s="1"/>
  <c r="W230" i="11"/>
  <c r="V229" i="11"/>
  <c r="X229" i="11" s="1"/>
  <c r="W226" i="11"/>
  <c r="V225" i="11"/>
  <c r="X225" i="11" s="1"/>
  <c r="W222" i="11"/>
  <c r="V221" i="11"/>
  <c r="X221" i="11" s="1"/>
  <c r="W218" i="11"/>
  <c r="V217" i="11"/>
  <c r="X217" i="11" s="1"/>
  <c r="W214" i="11"/>
  <c r="V213" i="11"/>
  <c r="X213" i="11" s="1"/>
  <c r="W210" i="11"/>
  <c r="V209" i="11"/>
  <c r="X209" i="11" s="1"/>
  <c r="W206" i="11"/>
  <c r="V205" i="11"/>
  <c r="X205" i="11" s="1"/>
  <c r="W202" i="11"/>
  <c r="V201" i="11"/>
  <c r="X201" i="11" s="1"/>
  <c r="W198" i="11"/>
  <c r="V197" i="11"/>
  <c r="X197" i="11" s="1"/>
  <c r="W194" i="11"/>
  <c r="V193" i="11"/>
  <c r="X193" i="11" s="1"/>
  <c r="W190" i="11"/>
  <c r="V189" i="11"/>
  <c r="X189" i="11" s="1"/>
  <c r="W186" i="11"/>
  <c r="V185" i="11"/>
  <c r="X185" i="11" s="1"/>
  <c r="W182" i="11"/>
  <c r="V181" i="11"/>
  <c r="X181" i="11" s="1"/>
  <c r="W178" i="11"/>
  <c r="V177" i="11"/>
  <c r="X177" i="11" s="1"/>
  <c r="W174" i="11"/>
  <c r="V173" i="11"/>
  <c r="X173" i="11" s="1"/>
  <c r="W170" i="11"/>
  <c r="V169" i="11"/>
  <c r="X169" i="11" s="1"/>
  <c r="W166" i="11"/>
  <c r="V165" i="11"/>
  <c r="X165" i="11" s="1"/>
  <c r="W162" i="11"/>
  <c r="V161" i="11"/>
  <c r="X161" i="11" s="1"/>
  <c r="W158" i="11"/>
  <c r="V157" i="11"/>
  <c r="X157" i="11" s="1"/>
  <c r="W154" i="11"/>
  <c r="V153" i="11"/>
  <c r="X153" i="11" s="1"/>
  <c r="W150" i="11"/>
  <c r="V149" i="11"/>
  <c r="X149" i="11" s="1"/>
  <c r="W146" i="11"/>
  <c r="V145" i="11"/>
  <c r="X145" i="11" s="1"/>
  <c r="W142" i="11"/>
  <c r="V141" i="11"/>
  <c r="X141" i="11" s="1"/>
  <c r="W323" i="11"/>
  <c r="V322" i="11"/>
  <c r="W319" i="11"/>
  <c r="V318" i="11"/>
  <c r="W315" i="11"/>
  <c r="V314" i="11"/>
  <c r="W311" i="11"/>
  <c r="V310" i="11"/>
  <c r="W307" i="11"/>
  <c r="V306" i="11"/>
  <c r="W303" i="11"/>
  <c r="V302" i="11"/>
  <c r="W299" i="11"/>
  <c r="V298" i="11"/>
  <c r="W295" i="11"/>
  <c r="V294" i="11"/>
  <c r="W291" i="11"/>
  <c r="V290" i="11"/>
  <c r="W287" i="11"/>
  <c r="V286" i="11"/>
  <c r="W283" i="11"/>
  <c r="V282" i="11"/>
  <c r="W279" i="11"/>
  <c r="V278" i="11"/>
  <c r="W275" i="11"/>
  <c r="V274" i="11"/>
  <c r="W271" i="11"/>
  <c r="V270" i="11"/>
  <c r="W267" i="11"/>
  <c r="V266" i="11"/>
  <c r="W263" i="11"/>
  <c r="V262" i="11"/>
  <c r="W259" i="11"/>
  <c r="V258" i="11"/>
  <c r="W255" i="11"/>
  <c r="V254" i="11"/>
  <c r="W251" i="11"/>
  <c r="V250" i="11"/>
  <c r="W247" i="11"/>
  <c r="V246" i="11"/>
  <c r="W243" i="11"/>
  <c r="V242" i="11"/>
  <c r="W239" i="11"/>
  <c r="V238" i="11"/>
  <c r="W235" i="11"/>
  <c r="V234" i="11"/>
  <c r="W231" i="11"/>
  <c r="V230" i="11"/>
  <c r="W227" i="11"/>
  <c r="V226" i="11"/>
  <c r="W223" i="11"/>
  <c r="V222" i="11"/>
  <c r="W219" i="11"/>
  <c r="V218" i="11"/>
  <c r="W215" i="11"/>
  <c r="V214" i="11"/>
  <c r="W211" i="11"/>
  <c r="V210" i="11"/>
  <c r="W207" i="11"/>
  <c r="V206" i="11"/>
  <c r="W203" i="11"/>
  <c r="V202" i="11"/>
  <c r="W199" i="11"/>
  <c r="V198" i="11"/>
  <c r="W195" i="11"/>
  <c r="V194" i="11"/>
  <c r="W191" i="11"/>
  <c r="V190" i="11"/>
  <c r="W187" i="11"/>
  <c r="V186" i="11"/>
  <c r="W183" i="11"/>
  <c r="V182" i="11"/>
  <c r="W179" i="11"/>
  <c r="V178" i="11"/>
  <c r="W175" i="11"/>
  <c r="V174" i="11"/>
  <c r="W171" i="11"/>
  <c r="V170" i="11"/>
  <c r="W167" i="11"/>
  <c r="V166" i="11"/>
  <c r="W163" i="11"/>
  <c r="V162" i="11"/>
  <c r="W159" i="11"/>
  <c r="V158" i="11"/>
  <c r="W155" i="11"/>
  <c r="V154" i="11"/>
  <c r="W151" i="11"/>
  <c r="V150" i="11"/>
  <c r="W147" i="11"/>
  <c r="V146" i="11"/>
  <c r="W143" i="11"/>
  <c r="V142" i="11"/>
  <c r="W139" i="11"/>
  <c r="V138" i="11"/>
  <c r="W135" i="11"/>
  <c r="V134" i="11"/>
  <c r="W131" i="11"/>
  <c r="V130" i="11"/>
  <c r="W127" i="11"/>
  <c r="V126" i="11"/>
  <c r="W123" i="11"/>
  <c r="V122" i="11"/>
  <c r="W119" i="11"/>
  <c r="V118" i="11"/>
  <c r="W115" i="11"/>
  <c r="V114" i="11"/>
  <c r="W111" i="11"/>
  <c r="V110" i="11"/>
  <c r="W107" i="11"/>
  <c r="V106" i="11"/>
  <c r="V104" i="11"/>
  <c r="W103" i="11"/>
  <c r="W99" i="11"/>
  <c r="V98" i="11"/>
  <c r="W97" i="11"/>
  <c r="W93" i="11"/>
  <c r="V90" i="11"/>
  <c r="W89" i="11"/>
  <c r="W87" i="11"/>
  <c r="V86" i="11"/>
  <c r="W85" i="11"/>
  <c r="V82" i="11"/>
  <c r="W81" i="11"/>
  <c r="V80" i="11"/>
  <c r="V76" i="11"/>
  <c r="W75" i="11"/>
  <c r="V72" i="11"/>
  <c r="W71" i="11"/>
  <c r="V70" i="11"/>
  <c r="V68" i="11"/>
  <c r="W67" i="11"/>
  <c r="V137" i="11"/>
  <c r="W134" i="11"/>
  <c r="V129" i="11"/>
  <c r="X129" i="11" s="1"/>
  <c r="W126" i="11"/>
  <c r="V121" i="11"/>
  <c r="W118" i="11"/>
  <c r="V113" i="11"/>
  <c r="X113" i="11" s="1"/>
  <c r="W110" i="11"/>
  <c r="V105" i="11"/>
  <c r="W104" i="11"/>
  <c r="V103" i="11"/>
  <c r="W102" i="11"/>
  <c r="V101" i="11"/>
  <c r="X101" i="11" s="1"/>
  <c r="V99" i="11"/>
  <c r="X99" i="11" s="1"/>
  <c r="W94" i="11"/>
  <c r="V87" i="11"/>
  <c r="X87" i="11" s="1"/>
  <c r="W80" i="11"/>
  <c r="W78" i="11"/>
  <c r="V77" i="11"/>
  <c r="W76" i="11"/>
  <c r="V75" i="11"/>
  <c r="W74" i="11"/>
  <c r="V73" i="11"/>
  <c r="X73" i="11" s="1"/>
  <c r="W72" i="11"/>
  <c r="V71" i="11"/>
  <c r="X71" i="11" s="1"/>
  <c r="V69" i="11"/>
  <c r="W68" i="11"/>
  <c r="V67" i="11"/>
  <c r="X67" i="11" s="1"/>
  <c r="W66" i="11"/>
  <c r="V65" i="11"/>
  <c r="X65" i="11" s="1"/>
  <c r="W64" i="11"/>
  <c r="W61" i="11"/>
  <c r="W58" i="11"/>
  <c r="W56" i="11"/>
  <c r="V55" i="11"/>
  <c r="W53" i="11"/>
  <c r="W50" i="11"/>
  <c r="V48" i="11"/>
  <c r="W45" i="11"/>
  <c r="W42" i="11"/>
  <c r="W38" i="11"/>
  <c r="W35" i="11"/>
  <c r="V33" i="11"/>
  <c r="V31" i="11"/>
  <c r="W24" i="11"/>
  <c r="V22" i="11"/>
  <c r="V19" i="11"/>
  <c r="W18" i="11"/>
  <c r="V17" i="11"/>
  <c r="W16" i="11"/>
  <c r="W12" i="11"/>
  <c r="V11" i="11"/>
  <c r="W9" i="11"/>
  <c r="V8" i="11"/>
  <c r="V4" i="11"/>
  <c r="W500" i="10"/>
  <c r="V497" i="10"/>
  <c r="W492" i="10"/>
  <c r="V489" i="10"/>
  <c r="W484" i="10"/>
  <c r="W481" i="10"/>
  <c r="V480" i="10"/>
  <c r="W477" i="10"/>
  <c r="V476" i="10"/>
  <c r="W473" i="10"/>
  <c r="V472" i="10"/>
  <c r="W469" i="10"/>
  <c r="V468" i="10"/>
  <c r="W465" i="10"/>
  <c r="V464" i="10"/>
  <c r="W461" i="10"/>
  <c r="V460" i="10"/>
  <c r="W457" i="10"/>
  <c r="V456" i="10"/>
  <c r="W453" i="10"/>
  <c r="V452" i="10"/>
  <c r="W449" i="10"/>
  <c r="V448" i="10"/>
  <c r="W445" i="10"/>
  <c r="V444" i="10"/>
  <c r="W441" i="10"/>
  <c r="V440" i="10"/>
  <c r="W437" i="10"/>
  <c r="V436" i="10"/>
  <c r="W433" i="10"/>
  <c r="V432" i="10"/>
  <c r="W429" i="10"/>
  <c r="V428" i="10"/>
  <c r="W425" i="10"/>
  <c r="V424" i="10"/>
  <c r="W421" i="10"/>
  <c r="V420" i="10"/>
  <c r="W417" i="10"/>
  <c r="V416" i="10"/>
  <c r="W413" i="10"/>
  <c r="V412" i="10"/>
  <c r="W409" i="10"/>
  <c r="V408" i="10"/>
  <c r="W405" i="10"/>
  <c r="V404" i="10"/>
  <c r="W401" i="10"/>
  <c r="V400" i="10"/>
  <c r="W397" i="10"/>
  <c r="V396" i="10"/>
  <c r="W393" i="10"/>
  <c r="V392" i="10"/>
  <c r="W389" i="10"/>
  <c r="V388" i="10"/>
  <c r="W385" i="10"/>
  <c r="V384" i="10"/>
  <c r="W381" i="10"/>
  <c r="V380" i="10"/>
  <c r="W377" i="10"/>
  <c r="V376" i="10"/>
  <c r="W373" i="10"/>
  <c r="V372" i="10"/>
  <c r="W369" i="10"/>
  <c r="V368" i="10"/>
  <c r="W365" i="10"/>
  <c r="V364" i="10"/>
  <c r="W361" i="10"/>
  <c r="V360" i="10"/>
  <c r="W357" i="10"/>
  <c r="V356" i="10"/>
  <c r="W353" i="10"/>
  <c r="V352" i="10"/>
  <c r="W349" i="10"/>
  <c r="V348" i="10"/>
  <c r="W345" i="10"/>
  <c r="V344" i="10"/>
  <c r="W341" i="10"/>
  <c r="V340" i="10"/>
  <c r="W337" i="10"/>
  <c r="V336" i="10"/>
  <c r="W333" i="10"/>
  <c r="V332" i="10"/>
  <c r="W329" i="10"/>
  <c r="V328" i="10"/>
  <c r="W325" i="10"/>
  <c r="V324" i="10"/>
  <c r="W321" i="10"/>
  <c r="V320" i="10"/>
  <c r="W317" i="10"/>
  <c r="V316" i="10"/>
  <c r="W313" i="10"/>
  <c r="V312" i="10"/>
  <c r="W309" i="10"/>
  <c r="V308" i="10"/>
  <c r="W305" i="10"/>
  <c r="V304" i="10"/>
  <c r="W301" i="10"/>
  <c r="V300" i="10"/>
  <c r="W297" i="10"/>
  <c r="V296" i="10"/>
  <c r="W293" i="10"/>
  <c r="V292" i="10"/>
  <c r="W289" i="10"/>
  <c r="V288" i="10"/>
  <c r="W285" i="10"/>
  <c r="V284" i="10"/>
  <c r="W281" i="10"/>
  <c r="V280" i="10"/>
  <c r="W277" i="10"/>
  <c r="V276" i="10"/>
  <c r="W273" i="10"/>
  <c r="V272" i="10"/>
  <c r="W269" i="10"/>
  <c r="V268" i="10"/>
  <c r="W265" i="10"/>
  <c r="V264" i="10"/>
  <c r="V64" i="11"/>
  <c r="V58" i="11"/>
  <c r="V56" i="11"/>
  <c r="W52" i="11"/>
  <c r="V50" i="11"/>
  <c r="W47" i="11"/>
  <c r="W44" i="11"/>
  <c r="V42" i="11"/>
  <c r="W40" i="11"/>
  <c r="W37" i="11"/>
  <c r="V35" i="11"/>
  <c r="W32" i="11"/>
  <c r="V29" i="11"/>
  <c r="W28" i="11"/>
  <c r="W25" i="11"/>
  <c r="V24" i="11"/>
  <c r="V16" i="11"/>
  <c r="W15" i="11"/>
  <c r="V9" i="11"/>
  <c r="X9" i="11" s="1"/>
  <c r="W7" i="11"/>
  <c r="V6" i="11"/>
  <c r="W5" i="11"/>
  <c r="V500" i="10"/>
  <c r="W498" i="10"/>
  <c r="V495" i="10"/>
  <c r="W493" i="10"/>
  <c r="V492" i="10"/>
  <c r="W490" i="10"/>
  <c r="V487" i="10"/>
  <c r="W485" i="10"/>
  <c r="V484" i="10"/>
  <c r="W482" i="10"/>
  <c r="V481" i="10"/>
  <c r="W478" i="10"/>
  <c r="V477" i="10"/>
  <c r="W474" i="10"/>
  <c r="V473" i="10"/>
  <c r="W470" i="10"/>
  <c r="V469" i="10"/>
  <c r="W466" i="10"/>
  <c r="V465" i="10"/>
  <c r="W462" i="10"/>
  <c r="V461" i="10"/>
  <c r="W458" i="10"/>
  <c r="V457" i="10"/>
  <c r="W454" i="10"/>
  <c r="V453" i="10"/>
  <c r="W450" i="10"/>
  <c r="V449" i="10"/>
  <c r="W446" i="10"/>
  <c r="V445" i="10"/>
  <c r="W442" i="10"/>
  <c r="V441" i="10"/>
  <c r="W438" i="10"/>
  <c r="V437" i="10"/>
  <c r="W434" i="10"/>
  <c r="V433" i="10"/>
  <c r="W430" i="10"/>
  <c r="V429" i="10"/>
  <c r="W426" i="10"/>
  <c r="V425" i="10"/>
  <c r="W422" i="10"/>
  <c r="V421" i="10"/>
  <c r="W418" i="10"/>
  <c r="V417" i="10"/>
  <c r="W414" i="10"/>
  <c r="V413" i="10"/>
  <c r="W410" i="10"/>
  <c r="V409" i="10"/>
  <c r="W406" i="10"/>
  <c r="V405" i="10"/>
  <c r="W402" i="10"/>
  <c r="V401" i="10"/>
  <c r="W398" i="10"/>
  <c r="V397" i="10"/>
  <c r="W394" i="10"/>
  <c r="V393" i="10"/>
  <c r="W390" i="10"/>
  <c r="V389" i="10"/>
  <c r="W386" i="10"/>
  <c r="V385" i="10"/>
  <c r="W382" i="10"/>
  <c r="V381" i="10"/>
  <c r="W378" i="10"/>
  <c r="V377" i="10"/>
  <c r="W374" i="10"/>
  <c r="V373" i="10"/>
  <c r="W370" i="10"/>
  <c r="V369" i="10"/>
  <c r="W366" i="10"/>
  <c r="V365" i="10"/>
  <c r="W362" i="10"/>
  <c r="V361" i="10"/>
  <c r="W358" i="10"/>
  <c r="V357" i="10"/>
  <c r="W354" i="10"/>
  <c r="V353" i="10"/>
  <c r="W350" i="10"/>
  <c r="V349" i="10"/>
  <c r="W346" i="10"/>
  <c r="V345" i="10"/>
  <c r="W342" i="10"/>
  <c r="V341" i="10"/>
  <c r="W338" i="10"/>
  <c r="V337" i="10"/>
  <c r="W334" i="10"/>
  <c r="V333" i="10"/>
  <c r="W330" i="10"/>
  <c r="V329" i="10"/>
  <c r="W326" i="10"/>
  <c r="V325" i="10"/>
  <c r="W322" i="10"/>
  <c r="V321" i="10"/>
  <c r="W318" i="10"/>
  <c r="V317" i="10"/>
  <c r="W314" i="10"/>
  <c r="V313" i="10"/>
  <c r="W310" i="10"/>
  <c r="V309" i="10"/>
  <c r="W306" i="10"/>
  <c r="V305" i="10"/>
  <c r="W302" i="10"/>
  <c r="V301" i="10"/>
  <c r="W298" i="10"/>
  <c r="V297" i="10"/>
  <c r="W294" i="10"/>
  <c r="V293" i="10"/>
  <c r="W290" i="10"/>
  <c r="V289" i="10"/>
  <c r="W286" i="10"/>
  <c r="V285" i="10"/>
  <c r="W282" i="10"/>
  <c r="V281" i="10"/>
  <c r="W278" i="10"/>
  <c r="V277" i="10"/>
  <c r="W274" i="10"/>
  <c r="V273" i="10"/>
  <c r="W270" i="10"/>
  <c r="V269" i="10"/>
  <c r="W266" i="10"/>
  <c r="V265" i="10"/>
  <c r="W262" i="10"/>
  <c r="V261" i="10"/>
  <c r="W258" i="10"/>
  <c r="V257" i="10"/>
  <c r="W254" i="10"/>
  <c r="V253" i="10"/>
  <c r="W250" i="10"/>
  <c r="V249" i="10"/>
  <c r="W138" i="11"/>
  <c r="V133" i="11"/>
  <c r="X133" i="11" s="1"/>
  <c r="W130" i="11"/>
  <c r="V125" i="11"/>
  <c r="W122" i="11"/>
  <c r="V117" i="11"/>
  <c r="X117" i="11" s="1"/>
  <c r="W114" i="11"/>
  <c r="V109" i="11"/>
  <c r="W106" i="11"/>
  <c r="W100" i="11"/>
  <c r="W98" i="11"/>
  <c r="V97" i="11"/>
  <c r="W96" i="11"/>
  <c r="V95" i="11"/>
  <c r="V93" i="11"/>
  <c r="W92" i="11"/>
  <c r="V91" i="11"/>
  <c r="W90" i="11"/>
  <c r="V89" i="11"/>
  <c r="W88" i="11"/>
  <c r="W86" i="11"/>
  <c r="V85" i="11"/>
  <c r="W84" i="11"/>
  <c r="V83" i="11"/>
  <c r="W82" i="11"/>
  <c r="V81" i="11"/>
  <c r="V79" i="11"/>
  <c r="W70" i="11"/>
  <c r="W63" i="11"/>
  <c r="V62" i="11"/>
  <c r="W60" i="11"/>
  <c r="W57" i="11"/>
  <c r="V54" i="11"/>
  <c r="X54" i="11" s="1"/>
  <c r="V52" i="11"/>
  <c r="W49" i="11"/>
  <c r="W46" i="11"/>
  <c r="V44" i="11"/>
  <c r="W39" i="11"/>
  <c r="V37" i="11"/>
  <c r="W34" i="11"/>
  <c r="W30" i="11"/>
  <c r="V28" i="11"/>
  <c r="W27" i="11"/>
  <c r="V25" i="11"/>
  <c r="V21" i="11"/>
  <c r="X21" i="11" s="1"/>
  <c r="W20" i="11"/>
  <c r="V15" i="11"/>
  <c r="W14" i="11"/>
  <c r="V13" i="11"/>
  <c r="X13" i="11" s="1"/>
  <c r="W10" i="11"/>
  <c r="V5" i="11"/>
  <c r="W496" i="10"/>
  <c r="V493" i="10"/>
  <c r="X493" i="10" s="1"/>
  <c r="W488" i="10"/>
  <c r="V485" i="10"/>
  <c r="V482" i="10"/>
  <c r="W479" i="10"/>
  <c r="V478" i="10"/>
  <c r="W475" i="10"/>
  <c r="V474" i="10"/>
  <c r="W471" i="10"/>
  <c r="V470" i="10"/>
  <c r="W467" i="10"/>
  <c r="V466" i="10"/>
  <c r="W463" i="10"/>
  <c r="V462" i="10"/>
  <c r="W459" i="10"/>
  <c r="V458" i="10"/>
  <c r="W455" i="10"/>
  <c r="V454" i="10"/>
  <c r="W451" i="10"/>
  <c r="V450" i="10"/>
  <c r="W447" i="10"/>
  <c r="V446" i="10"/>
  <c r="W443" i="10"/>
  <c r="V442" i="10"/>
  <c r="W439" i="10"/>
  <c r="V438" i="10"/>
  <c r="W435" i="10"/>
  <c r="V434" i="10"/>
  <c r="W431" i="10"/>
  <c r="V430" i="10"/>
  <c r="W427" i="10"/>
  <c r="V426" i="10"/>
  <c r="W423" i="10"/>
  <c r="V422" i="10"/>
  <c r="W419" i="10"/>
  <c r="V418" i="10"/>
  <c r="W415" i="10"/>
  <c r="V414" i="10"/>
  <c r="W411" i="10"/>
  <c r="V410" i="10"/>
  <c r="W407" i="10"/>
  <c r="V406" i="10"/>
  <c r="W403" i="10"/>
  <c r="V402" i="10"/>
  <c r="W399" i="10"/>
  <c r="V398" i="10"/>
  <c r="W395" i="10"/>
  <c r="V394" i="10"/>
  <c r="W391" i="10"/>
  <c r="V390" i="10"/>
  <c r="W387" i="10"/>
  <c r="V386" i="10"/>
  <c r="W383" i="10"/>
  <c r="V382" i="10"/>
  <c r="W379" i="10"/>
  <c r="V378" i="10"/>
  <c r="W375" i="10"/>
  <c r="V374" i="10"/>
  <c r="W371" i="10"/>
  <c r="V370" i="10"/>
  <c r="W367" i="10"/>
  <c r="V366" i="10"/>
  <c r="W363" i="10"/>
  <c r="V362" i="10"/>
  <c r="W359" i="10"/>
  <c r="V358" i="10"/>
  <c r="W355" i="10"/>
  <c r="V354" i="10"/>
  <c r="W351" i="10"/>
  <c r="V350" i="10"/>
  <c r="W347" i="10"/>
  <c r="V346" i="10"/>
  <c r="W343" i="10"/>
  <c r="V342" i="10"/>
  <c r="W339" i="10"/>
  <c r="V338" i="10"/>
  <c r="W335" i="10"/>
  <c r="V334" i="10"/>
  <c r="W331" i="10"/>
  <c r="V330" i="10"/>
  <c r="W327" i="10"/>
  <c r="V326" i="10"/>
  <c r="W323" i="10"/>
  <c r="V322" i="10"/>
  <c r="W319" i="10"/>
  <c r="V318" i="10"/>
  <c r="W315" i="10"/>
  <c r="V314" i="10"/>
  <c r="W311" i="10"/>
  <c r="V310" i="10"/>
  <c r="W307" i="10"/>
  <c r="V306" i="10"/>
  <c r="W303" i="10"/>
  <c r="V302" i="10"/>
  <c r="W299" i="10"/>
  <c r="V298" i="10"/>
  <c r="W295" i="10"/>
  <c r="V294" i="10"/>
  <c r="W291" i="10"/>
  <c r="V290" i="10"/>
  <c r="W287" i="10"/>
  <c r="V286" i="10"/>
  <c r="W283" i="10"/>
  <c r="V282" i="10"/>
  <c r="W279" i="10"/>
  <c r="V278" i="10"/>
  <c r="W275" i="10"/>
  <c r="V274" i="10"/>
  <c r="W271" i="10"/>
  <c r="V270" i="10"/>
  <c r="W267" i="10"/>
  <c r="V266" i="10"/>
  <c r="W263" i="10"/>
  <c r="V262" i="10"/>
  <c r="W259" i="10"/>
  <c r="V258" i="10"/>
  <c r="V60" i="11"/>
  <c r="W59" i="11"/>
  <c r="W55" i="11"/>
  <c r="W51" i="11"/>
  <c r="W48" i="11"/>
  <c r="V46" i="11"/>
  <c r="W43" i="11"/>
  <c r="V41" i="11"/>
  <c r="X41" i="11" s="1"/>
  <c r="V39" i="11"/>
  <c r="W36" i="11"/>
  <c r="W33" i="11"/>
  <c r="V20" i="11"/>
  <c r="W19" i="11"/>
  <c r="V479" i="10"/>
  <c r="W476" i="10"/>
  <c r="V471" i="10"/>
  <c r="W468" i="10"/>
  <c r="V463" i="10"/>
  <c r="W460" i="10"/>
  <c r="V455" i="10"/>
  <c r="W452" i="10"/>
  <c r="V447" i="10"/>
  <c r="W444" i="10"/>
  <c r="V439" i="10"/>
  <c r="W436" i="10"/>
  <c r="V431" i="10"/>
  <c r="W428" i="10"/>
  <c r="V423" i="10"/>
  <c r="W420" i="10"/>
  <c r="V415" i="10"/>
  <c r="W412" i="10"/>
  <c r="V407" i="10"/>
  <c r="W404" i="10"/>
  <c r="V399" i="10"/>
  <c r="W396" i="10"/>
  <c r="V391" i="10"/>
  <c r="W388" i="10"/>
  <c r="V383" i="10"/>
  <c r="W380" i="10"/>
  <c r="V375" i="10"/>
  <c r="W372" i="10"/>
  <c r="V367" i="10"/>
  <c r="W364" i="10"/>
  <c r="V359" i="10"/>
  <c r="W356" i="10"/>
  <c r="V351" i="10"/>
  <c r="W348" i="10"/>
  <c r="V343" i="10"/>
  <c r="W340" i="10"/>
  <c r="V335" i="10"/>
  <c r="W332" i="10"/>
  <c r="V327" i="10"/>
  <c r="W324" i="10"/>
  <c r="V319" i="10"/>
  <c r="W316" i="10"/>
  <c r="V311" i="10"/>
  <c r="W308" i="10"/>
  <c r="V303" i="10"/>
  <c r="W300" i="10"/>
  <c r="V295" i="10"/>
  <c r="W292" i="10"/>
  <c r="V287" i="10"/>
  <c r="W284" i="10"/>
  <c r="V279" i="10"/>
  <c r="W276" i="10"/>
  <c r="V271" i="10"/>
  <c r="W268" i="10"/>
  <c r="V263" i="10"/>
  <c r="V259" i="10"/>
  <c r="W255" i="10"/>
  <c r="V252" i="10"/>
  <c r="W247" i="10"/>
  <c r="V246" i="10"/>
  <c r="W239" i="10"/>
  <c r="W236" i="10"/>
  <c r="W234" i="10"/>
  <c r="W232" i="10"/>
  <c r="W230" i="10"/>
  <c r="W228" i="10"/>
  <c r="W225" i="10"/>
  <c r="V224" i="10"/>
  <c r="W223" i="10"/>
  <c r="V220" i="10"/>
  <c r="W219" i="10"/>
  <c r="V216" i="10"/>
  <c r="W215" i="10"/>
  <c r="W213" i="10"/>
  <c r="V212" i="10"/>
  <c r="W211" i="10"/>
  <c r="V209" i="10"/>
  <c r="W208" i="10"/>
  <c r="V206" i="10"/>
  <c r="W205" i="10"/>
  <c r="V202" i="10"/>
  <c r="V198" i="10"/>
  <c r="W197" i="10"/>
  <c r="V195" i="10"/>
  <c r="V192" i="10"/>
  <c r="W190" i="10"/>
  <c r="V187" i="10"/>
  <c r="W186" i="10"/>
  <c r="V183" i="10"/>
  <c r="W182" i="10"/>
  <c r="W179" i="10"/>
  <c r="V176" i="10"/>
  <c r="V173" i="10"/>
  <c r="W172" i="10"/>
  <c r="V170" i="10"/>
  <c r="W169" i="10"/>
  <c r="V167" i="10"/>
  <c r="W166" i="10"/>
  <c r="W162" i="10"/>
  <c r="W160" i="10"/>
  <c r="V159" i="10"/>
  <c r="V157" i="10"/>
  <c r="W156" i="10"/>
  <c r="V153" i="10"/>
  <c r="W152" i="10"/>
  <c r="V149" i="10"/>
  <c r="W148" i="10"/>
  <c r="V145" i="10"/>
  <c r="W144" i="10"/>
  <c r="V141" i="10"/>
  <c r="W140" i="10"/>
  <c r="V139" i="10"/>
  <c r="V137" i="10"/>
  <c r="W136" i="10"/>
  <c r="V133" i="10"/>
  <c r="W132" i="10"/>
  <c r="V129" i="10"/>
  <c r="W128" i="10"/>
  <c r="V125" i="10"/>
  <c r="W124" i="10"/>
  <c r="V121" i="10"/>
  <c r="W120" i="10"/>
  <c r="V117" i="10"/>
  <c r="W116" i="10"/>
  <c r="V113" i="10"/>
  <c r="V110" i="10"/>
  <c r="W109" i="10"/>
  <c r="W106" i="10"/>
  <c r="V105" i="10"/>
  <c r="W103" i="10"/>
  <c r="V102" i="10"/>
  <c r="W100" i="10"/>
  <c r="V99" i="10"/>
  <c r="V95" i="10"/>
  <c r="W94" i="10"/>
  <c r="W92" i="10"/>
  <c r="V91" i="10"/>
  <c r="W90" i="10"/>
  <c r="W87" i="10"/>
  <c r="V84" i="10"/>
  <c r="V81" i="10"/>
  <c r="W80" i="10"/>
  <c r="V77" i="10"/>
  <c r="W76" i="10"/>
  <c r="W74" i="10"/>
  <c r="W72" i="10"/>
  <c r="W70" i="10"/>
  <c r="W68" i="10"/>
  <c r="W66" i="10"/>
  <c r="W64" i="10"/>
  <c r="W62" i="10"/>
  <c r="W60" i="10"/>
  <c r="W56" i="10"/>
  <c r="W54" i="10"/>
  <c r="W50" i="10"/>
  <c r="W45" i="10"/>
  <c r="W43" i="10"/>
  <c r="W39" i="10"/>
  <c r="V33" i="10"/>
  <c r="V27" i="10"/>
  <c r="W18" i="10"/>
  <c r="V15" i="10"/>
  <c r="W8" i="10"/>
  <c r="W6" i="10"/>
  <c r="W31" i="11"/>
  <c r="W497" i="10"/>
  <c r="W489" i="10"/>
  <c r="W260" i="10"/>
  <c r="W256" i="10"/>
  <c r="V255" i="10"/>
  <c r="W253" i="10"/>
  <c r="V250" i="10"/>
  <c r="W248" i="10"/>
  <c r="V247" i="10"/>
  <c r="X247" i="10" s="1"/>
  <c r="W244" i="10"/>
  <c r="W242" i="10"/>
  <c r="W240" i="10"/>
  <c r="V239" i="10"/>
  <c r="W238" i="10"/>
  <c r="V236" i="10"/>
  <c r="V234" i="10"/>
  <c r="V232" i="10"/>
  <c r="V230" i="10"/>
  <c r="V228" i="10"/>
  <c r="W226" i="10"/>
  <c r="V225" i="10"/>
  <c r="X225" i="10" s="1"/>
  <c r="V223" i="10"/>
  <c r="W222" i="10"/>
  <c r="V219" i="10"/>
  <c r="W218" i="10"/>
  <c r="V215" i="10"/>
  <c r="W214" i="10"/>
  <c r="V213" i="10"/>
  <c r="V211" i="10"/>
  <c r="V208" i="10"/>
  <c r="W207" i="10"/>
  <c r="V205" i="10"/>
  <c r="W204" i="10"/>
  <c r="W201" i="10"/>
  <c r="W199" i="10"/>
  <c r="V197" i="10"/>
  <c r="W194" i="10"/>
  <c r="V190" i="10"/>
  <c r="W189" i="10"/>
  <c r="V186" i="10"/>
  <c r="W185" i="10"/>
  <c r="V182" i="10"/>
  <c r="W181" i="10"/>
  <c r="V179" i="10"/>
  <c r="W178" i="10"/>
  <c r="W175" i="10"/>
  <c r="V172" i="10"/>
  <c r="V169" i="10"/>
  <c r="W168" i="10"/>
  <c r="V166" i="10"/>
  <c r="W165" i="10"/>
  <c r="W163" i="10"/>
  <c r="V162" i="10"/>
  <c r="X162" i="10" s="1"/>
  <c r="W161" i="10"/>
  <c r="V160" i="10"/>
  <c r="X160" i="10" s="1"/>
  <c r="V156" i="10"/>
  <c r="W155" i="10"/>
  <c r="V152" i="10"/>
  <c r="W151" i="10"/>
  <c r="V148" i="10"/>
  <c r="W147" i="10"/>
  <c r="V144" i="10"/>
  <c r="W143" i="10"/>
  <c r="V140" i="10"/>
  <c r="V136" i="10"/>
  <c r="X136" i="10" s="1"/>
  <c r="W135" i="10"/>
  <c r="V132" i="10"/>
  <c r="X132" i="10" s="1"/>
  <c r="W131" i="10"/>
  <c r="V128" i="10"/>
  <c r="X128" i="10" s="1"/>
  <c r="W127" i="10"/>
  <c r="V124" i="10"/>
  <c r="X124" i="10" s="1"/>
  <c r="W123" i="10"/>
  <c r="V120" i="10"/>
  <c r="X120" i="10" s="1"/>
  <c r="W119" i="10"/>
  <c r="V116" i="10"/>
  <c r="X116" i="10" s="1"/>
  <c r="W115" i="10"/>
  <c r="W112" i="10"/>
  <c r="V109" i="10"/>
  <c r="X109" i="10" s="1"/>
  <c r="W108" i="10"/>
  <c r="V106" i="10"/>
  <c r="V103" i="10"/>
  <c r="X103" i="10" s="1"/>
  <c r="V100" i="10"/>
  <c r="W97" i="10"/>
  <c r="V94" i="10"/>
  <c r="W93" i="10"/>
  <c r="V92" i="10"/>
  <c r="V90" i="10"/>
  <c r="W89" i="10"/>
  <c r="V87" i="10"/>
  <c r="W86" i="10"/>
  <c r="V83" i="10"/>
  <c r="W82" i="10"/>
  <c r="V80" i="10"/>
  <c r="X80" i="10" s="1"/>
  <c r="W79" i="10"/>
  <c r="V76" i="10"/>
  <c r="X76" i="10" s="1"/>
  <c r="V74" i="10"/>
  <c r="X74" i="10" s="1"/>
  <c r="V72" i="10"/>
  <c r="X72" i="10" s="1"/>
  <c r="V70" i="10"/>
  <c r="X70" i="10" s="1"/>
  <c r="V68" i="10"/>
  <c r="X68" i="10" s="1"/>
  <c r="V66" i="10"/>
  <c r="X66" i="10" s="1"/>
  <c r="V64" i="10"/>
  <c r="X64" i="10" s="1"/>
  <c r="V62" i="10"/>
  <c r="X62" i="10" s="1"/>
  <c r="V60" i="10"/>
  <c r="X60" i="10" s="1"/>
  <c r="V58" i="10"/>
  <c r="V56" i="10"/>
  <c r="V54" i="10"/>
  <c r="V52" i="10"/>
  <c r="V50" i="10"/>
  <c r="V48" i="10"/>
  <c r="V45" i="10"/>
  <c r="V43" i="10"/>
  <c r="V41" i="10"/>
  <c r="V39" i="10"/>
  <c r="X39" i="10" s="1"/>
  <c r="V37" i="10"/>
  <c r="W34" i="10"/>
  <c r="W31" i="10"/>
  <c r="V30" i="10"/>
  <c r="W29" i="10"/>
  <c r="V26" i="10"/>
  <c r="W25" i="10"/>
  <c r="W21" i="10"/>
  <c r="W19" i="10"/>
  <c r="V18" i="10"/>
  <c r="W17" i="10"/>
  <c r="V16" i="10"/>
  <c r="V14" i="10"/>
  <c r="W13" i="10"/>
  <c r="W11" i="10"/>
  <c r="V10" i="10"/>
  <c r="W9" i="10"/>
  <c r="V8" i="10"/>
  <c r="V6" i="10"/>
  <c r="W5" i="10"/>
  <c r="V4" i="10"/>
  <c r="W111" i="10"/>
  <c r="W78" i="10"/>
  <c r="W75" i="10"/>
  <c r="W71" i="10"/>
  <c r="W67" i="10"/>
  <c r="W65" i="10"/>
  <c r="W61" i="10"/>
  <c r="W57" i="10"/>
  <c r="W55" i="10"/>
  <c r="W51" i="10"/>
  <c r="W46" i="10"/>
  <c r="W42" i="10"/>
  <c r="W38" i="10"/>
  <c r="V34" i="10"/>
  <c r="V31" i="10"/>
  <c r="V29" i="10"/>
  <c r="X29" i="10" s="1"/>
  <c r="W24" i="10"/>
  <c r="W22" i="10"/>
  <c r="W20" i="10"/>
  <c r="V17" i="10"/>
  <c r="W12" i="10"/>
  <c r="V11" i="10"/>
  <c r="X11" i="10" s="1"/>
  <c r="W8" i="11"/>
  <c r="V499" i="10"/>
  <c r="X499" i="10" s="1"/>
  <c r="W494" i="10"/>
  <c r="V491" i="10"/>
  <c r="X491" i="10" s="1"/>
  <c r="W486" i="10"/>
  <c r="V483" i="10"/>
  <c r="X483" i="10" s="1"/>
  <c r="W480" i="10"/>
  <c r="V475" i="10"/>
  <c r="W472" i="10"/>
  <c r="V467" i="10"/>
  <c r="W464" i="10"/>
  <c r="V459" i="10"/>
  <c r="W456" i="10"/>
  <c r="V451" i="10"/>
  <c r="W448" i="10"/>
  <c r="V443" i="10"/>
  <c r="W440" i="10"/>
  <c r="V435" i="10"/>
  <c r="W432" i="10"/>
  <c r="V427" i="10"/>
  <c r="W424" i="10"/>
  <c r="V419" i="10"/>
  <c r="W416" i="10"/>
  <c r="V411" i="10"/>
  <c r="W408" i="10"/>
  <c r="V403" i="10"/>
  <c r="W400" i="10"/>
  <c r="V395" i="10"/>
  <c r="W392" i="10"/>
  <c r="V387" i="10"/>
  <c r="W384" i="10"/>
  <c r="V379" i="10"/>
  <c r="W376" i="10"/>
  <c r="V371" i="10"/>
  <c r="W368" i="10"/>
  <c r="V363" i="10"/>
  <c r="W360" i="10"/>
  <c r="V355" i="10"/>
  <c r="W352" i="10"/>
  <c r="V347" i="10"/>
  <c r="W344" i="10"/>
  <c r="V339" i="10"/>
  <c r="W336" i="10"/>
  <c r="V331" i="10"/>
  <c r="W328" i="10"/>
  <c r="V323" i="10"/>
  <c r="W320" i="10"/>
  <c r="V315" i="10"/>
  <c r="W312" i="10"/>
  <c r="V307" i="10"/>
  <c r="W304" i="10"/>
  <c r="V299" i="10"/>
  <c r="W296" i="10"/>
  <c r="V291" i="10"/>
  <c r="W288" i="10"/>
  <c r="V283" i="10"/>
  <c r="W280" i="10"/>
  <c r="V275" i="10"/>
  <c r="W272" i="10"/>
  <c r="V267" i="10"/>
  <c r="W264" i="10"/>
  <c r="V260" i="10"/>
  <c r="V256" i="10"/>
  <c r="W251" i="10"/>
  <c r="V248" i="10"/>
  <c r="W245" i="10"/>
  <c r="V244" i="10"/>
  <c r="W243" i="10"/>
  <c r="V242" i="10"/>
  <c r="W241" i="10"/>
  <c r="V240" i="10"/>
  <c r="V238" i="10"/>
  <c r="W237" i="10"/>
  <c r="W235" i="10"/>
  <c r="W233" i="10"/>
  <c r="W231" i="10"/>
  <c r="W229" i="10"/>
  <c r="W227" i="10"/>
  <c r="V226" i="10"/>
  <c r="V222" i="10"/>
  <c r="W221" i="10"/>
  <c r="V218" i="10"/>
  <c r="W217" i="10"/>
  <c r="V214" i="10"/>
  <c r="W210" i="10"/>
  <c r="V207" i="10"/>
  <c r="V204" i="10"/>
  <c r="W203" i="10"/>
  <c r="V201" i="10"/>
  <c r="W200" i="10"/>
  <c r="V199" i="10"/>
  <c r="X199" i="10" s="1"/>
  <c r="W196" i="10"/>
  <c r="V194" i="10"/>
  <c r="X194" i="10" s="1"/>
  <c r="W193" i="10"/>
  <c r="W191" i="10"/>
  <c r="V189" i="10"/>
  <c r="W188" i="10"/>
  <c r="V185" i="10"/>
  <c r="W184" i="10"/>
  <c r="V181" i="10"/>
  <c r="W180" i="10"/>
  <c r="V178" i="10"/>
  <c r="W177" i="10"/>
  <c r="V175" i="10"/>
  <c r="W174" i="10"/>
  <c r="W171" i="10"/>
  <c r="V168" i="10"/>
  <c r="V165" i="10"/>
  <c r="W164" i="10"/>
  <c r="V163" i="10"/>
  <c r="V161" i="10"/>
  <c r="W158" i="10"/>
  <c r="V155" i="10"/>
  <c r="W154" i="10"/>
  <c r="V151" i="10"/>
  <c r="X151" i="10" s="1"/>
  <c r="W150" i="10"/>
  <c r="V147" i="10"/>
  <c r="X147" i="10" s="1"/>
  <c r="W146" i="10"/>
  <c r="V143" i="10"/>
  <c r="X143" i="10" s="1"/>
  <c r="W142" i="10"/>
  <c r="W138" i="10"/>
  <c r="V135" i="10"/>
  <c r="X135" i="10" s="1"/>
  <c r="W134" i="10"/>
  <c r="V131" i="10"/>
  <c r="X131" i="10" s="1"/>
  <c r="W130" i="10"/>
  <c r="V127" i="10"/>
  <c r="X127" i="10" s="1"/>
  <c r="W126" i="10"/>
  <c r="V123" i="10"/>
  <c r="X123" i="10" s="1"/>
  <c r="W122" i="10"/>
  <c r="V119" i="10"/>
  <c r="X119" i="10" s="1"/>
  <c r="W118" i="10"/>
  <c r="V115" i="10"/>
  <c r="X115" i="10" s="1"/>
  <c r="W114" i="10"/>
  <c r="V112" i="10"/>
  <c r="V108" i="10"/>
  <c r="X108" i="10" s="1"/>
  <c r="W107" i="10"/>
  <c r="W104" i="10"/>
  <c r="W101" i="10"/>
  <c r="W98" i="10"/>
  <c r="V97" i="10"/>
  <c r="W96" i="10"/>
  <c r="V93" i="10"/>
  <c r="V89" i="10"/>
  <c r="W88" i="10"/>
  <c r="V86" i="10"/>
  <c r="W85" i="10"/>
  <c r="V82" i="10"/>
  <c r="V79" i="10"/>
  <c r="W73" i="10"/>
  <c r="W69" i="10"/>
  <c r="W63" i="10"/>
  <c r="W59" i="10"/>
  <c r="W53" i="10"/>
  <c r="W49" i="10"/>
  <c r="W44" i="10"/>
  <c r="W40" i="10"/>
  <c r="W36" i="10"/>
  <c r="W32" i="10"/>
  <c r="W28" i="10"/>
  <c r="V25" i="10"/>
  <c r="X25" i="10" s="1"/>
  <c r="V21" i="10"/>
  <c r="X21" i="10" s="1"/>
  <c r="V19" i="10"/>
  <c r="X19" i="10" s="1"/>
  <c r="V13" i="10"/>
  <c r="X13" i="10" s="1"/>
  <c r="V9" i="10"/>
  <c r="V5" i="10"/>
  <c r="X5" i="10" s="1"/>
  <c r="V30" i="11"/>
  <c r="V27" i="11"/>
  <c r="W26" i="11"/>
  <c r="V23" i="11"/>
  <c r="W22" i="11"/>
  <c r="V496" i="10"/>
  <c r="X496" i="10" s="1"/>
  <c r="V488" i="10"/>
  <c r="X488" i="10" s="1"/>
  <c r="W261" i="10"/>
  <c r="W257" i="10"/>
  <c r="V254" i="10"/>
  <c r="X254" i="10" s="1"/>
  <c r="W252" i="10"/>
  <c r="V251" i="10"/>
  <c r="W249" i="10"/>
  <c r="W246" i="10"/>
  <c r="V245" i="10"/>
  <c r="V243" i="10"/>
  <c r="V241" i="10"/>
  <c r="X241" i="10" s="1"/>
  <c r="V237" i="10"/>
  <c r="V235" i="10"/>
  <c r="V233" i="10"/>
  <c r="V231" i="10"/>
  <c r="V229" i="10"/>
  <c r="V227" i="10"/>
  <c r="W224" i="10"/>
  <c r="V221" i="10"/>
  <c r="W220" i="10"/>
  <c r="V217" i="10"/>
  <c r="W216" i="10"/>
  <c r="W212" i="10"/>
  <c r="V210" i="10"/>
  <c r="W209" i="10"/>
  <c r="W206" i="10"/>
  <c r="V203" i="10"/>
  <c r="W202" i="10"/>
  <c r="V200" i="10"/>
  <c r="W198" i="10"/>
  <c r="V196" i="10"/>
  <c r="W195" i="10"/>
  <c r="V193" i="10"/>
  <c r="W192" i="10"/>
  <c r="V191" i="10"/>
  <c r="V188" i="10"/>
  <c r="W187" i="10"/>
  <c r="V184" i="10"/>
  <c r="W183" i="10"/>
  <c r="V180" i="10"/>
  <c r="V177" i="10"/>
  <c r="W176" i="10"/>
  <c r="V174" i="10"/>
  <c r="W173" i="10"/>
  <c r="V171" i="10"/>
  <c r="W170" i="10"/>
  <c r="W167" i="10"/>
  <c r="V164" i="10"/>
  <c r="W159" i="10"/>
  <c r="V158" i="10"/>
  <c r="W157" i="10"/>
  <c r="V154" i="10"/>
  <c r="W153" i="10"/>
  <c r="V150" i="10"/>
  <c r="W149" i="10"/>
  <c r="V146" i="10"/>
  <c r="W145" i="10"/>
  <c r="V142" i="10"/>
  <c r="W141" i="10"/>
  <c r="W139" i="10"/>
  <c r="V138" i="10"/>
  <c r="W137" i="10"/>
  <c r="V134" i="10"/>
  <c r="W133" i="10"/>
  <c r="V130" i="10"/>
  <c r="W129" i="10"/>
  <c r="V126" i="10"/>
  <c r="W125" i="10"/>
  <c r="V122" i="10"/>
  <c r="W121" i="10"/>
  <c r="V118" i="10"/>
  <c r="W117" i="10"/>
  <c r="V114" i="10"/>
  <c r="W113" i="10"/>
  <c r="V111" i="10"/>
  <c r="W110" i="10"/>
  <c r="V107" i="10"/>
  <c r="X107" i="10" s="1"/>
  <c r="W105" i="10"/>
  <c r="V104" i="10"/>
  <c r="W102" i="10"/>
  <c r="V101" i="10"/>
  <c r="W99" i="10"/>
  <c r="V98" i="10"/>
  <c r="V96" i="10"/>
  <c r="W95" i="10"/>
  <c r="W91" i="10"/>
  <c r="V88" i="10"/>
  <c r="V85" i="10"/>
  <c r="W84" i="10"/>
  <c r="W81" i="10"/>
  <c r="V78" i="10"/>
  <c r="W77" i="10"/>
  <c r="V75" i="10"/>
  <c r="V73" i="10"/>
  <c r="X73" i="10" s="1"/>
  <c r="V71" i="10"/>
  <c r="X71" i="10" s="1"/>
  <c r="V69" i="10"/>
  <c r="V67" i="10"/>
  <c r="V65" i="10"/>
  <c r="V63" i="10"/>
  <c r="V61" i="10"/>
  <c r="V59" i="10"/>
  <c r="X59" i="10" s="1"/>
  <c r="V57" i="10"/>
  <c r="X57" i="10" s="1"/>
  <c r="V55" i="10"/>
  <c r="V53" i="10"/>
  <c r="V51" i="10"/>
  <c r="X51" i="10" s="1"/>
  <c r="V49" i="10"/>
  <c r="W47" i="10"/>
  <c r="V46" i="10"/>
  <c r="V44" i="10"/>
  <c r="V42" i="10"/>
  <c r="X42" i="10" s="1"/>
  <c r="V40" i="10"/>
  <c r="V38" i="10"/>
  <c r="X38" i="10" s="1"/>
  <c r="V36" i="10"/>
  <c r="W35" i="10"/>
  <c r="W33" i="10"/>
  <c r="V32" i="10"/>
  <c r="V28" i="10"/>
  <c r="W27" i="10"/>
  <c r="V24" i="10"/>
  <c r="W23" i="10"/>
  <c r="V22" i="10"/>
  <c r="X22" i="10" s="1"/>
  <c r="V20" i="10"/>
  <c r="X20" i="10" s="1"/>
  <c r="W15" i="10"/>
  <c r="V12" i="10"/>
  <c r="X12" i="10" s="1"/>
  <c r="W7" i="10"/>
  <c r="W83" i="10"/>
  <c r="W58" i="10"/>
  <c r="W52" i="10"/>
  <c r="W48" i="10"/>
  <c r="V47" i="10"/>
  <c r="W41" i="10"/>
  <c r="W37" i="10"/>
  <c r="V35" i="10"/>
  <c r="W30" i="10"/>
  <c r="W26" i="10"/>
  <c r="V23" i="10"/>
  <c r="X23" i="10" s="1"/>
  <c r="W16" i="10"/>
  <c r="W14" i="10"/>
  <c r="W10" i="10"/>
  <c r="V7" i="10"/>
  <c r="W4" i="10"/>
  <c r="X3" i="18"/>
  <c r="Y3" i="18"/>
  <c r="V501" i="12"/>
  <c r="W501" i="12"/>
  <c r="W504" i="12"/>
  <c r="V503" i="12"/>
  <c r="W507" i="12"/>
  <c r="V506" i="12"/>
  <c r="W511" i="12"/>
  <c r="V510" i="12"/>
  <c r="W515" i="12"/>
  <c r="V514" i="12"/>
  <c r="W505" i="12"/>
  <c r="V511" i="12"/>
  <c r="W516" i="12"/>
  <c r="V505" i="12"/>
  <c r="W509" i="12"/>
  <c r="W513" i="12"/>
  <c r="W517" i="12"/>
  <c r="W508" i="12"/>
  <c r="W512" i="12"/>
  <c r="W502" i="12"/>
  <c r="V508" i="12"/>
  <c r="V512" i="12"/>
  <c r="V516" i="12"/>
  <c r="W503" i="12"/>
  <c r="V502" i="12"/>
  <c r="V509" i="12"/>
  <c r="W506" i="12"/>
  <c r="V513" i="12"/>
  <c r="W510" i="12"/>
  <c r="V517" i="12"/>
  <c r="W514" i="12"/>
  <c r="V504" i="12"/>
  <c r="V507" i="12"/>
  <c r="X507" i="12" s="1"/>
  <c r="V515" i="12"/>
  <c r="W520" i="12"/>
  <c r="V519" i="12"/>
  <c r="V520" i="12"/>
  <c r="W518" i="12"/>
  <c r="W519" i="12"/>
  <c r="V518" i="12"/>
  <c r="V521" i="12"/>
  <c r="V526" i="12"/>
  <c r="W523" i="12"/>
  <c r="V522" i="12"/>
  <c r="W524" i="12"/>
  <c r="V523" i="12"/>
  <c r="W525" i="12"/>
  <c r="V524" i="12"/>
  <c r="W521" i="12"/>
  <c r="W526" i="12"/>
  <c r="V525" i="12"/>
  <c r="W522" i="12"/>
  <c r="W527" i="12"/>
  <c r="V527" i="12"/>
  <c r="W532" i="12"/>
  <c r="W533" i="12"/>
  <c r="V532" i="12"/>
  <c r="W535" i="12"/>
  <c r="V534" i="12"/>
  <c r="V531" i="12"/>
  <c r="W528" i="12"/>
  <c r="V533" i="12"/>
  <c r="W530" i="12"/>
  <c r="V535" i="12"/>
  <c r="V529" i="12"/>
  <c r="W529" i="12"/>
  <c r="V528" i="12"/>
  <c r="W531" i="12"/>
  <c r="V530" i="12"/>
  <c r="W534" i="12"/>
  <c r="W3" i="12"/>
  <c r="V3" i="12"/>
  <c r="W3" i="11"/>
  <c r="V3" i="11"/>
  <c r="Z153" i="18" l="1"/>
  <c r="Z170" i="18"/>
  <c r="Z186" i="18"/>
  <c r="Z202" i="18"/>
  <c r="Z218" i="18"/>
  <c r="Z242" i="18"/>
  <c r="Z282" i="18"/>
  <c r="Z298" i="18"/>
  <c r="Z314" i="18"/>
  <c r="Z181" i="18"/>
  <c r="Z213" i="18"/>
  <c r="Z14" i="18"/>
  <c r="Z27" i="18"/>
  <c r="Z43" i="18"/>
  <c r="Z59" i="18"/>
  <c r="Z75" i="18"/>
  <c r="Z91" i="18"/>
  <c r="Z107" i="18"/>
  <c r="Z123" i="18"/>
  <c r="Z139" i="18"/>
  <c r="Z154" i="18"/>
  <c r="Z152" i="18"/>
  <c r="Z166" i="18"/>
  <c r="Z182" i="18"/>
  <c r="Z198" i="18"/>
  <c r="Z214" i="18"/>
  <c r="Z32" i="18"/>
  <c r="Z40" i="18"/>
  <c r="Z48" i="18"/>
  <c r="Z56" i="18"/>
  <c r="Z64" i="18"/>
  <c r="Z72" i="18"/>
  <c r="Z80" i="18"/>
  <c r="Z88" i="18"/>
  <c r="Z96" i="18"/>
  <c r="Z104" i="18"/>
  <c r="Z112" i="18"/>
  <c r="Z120" i="18"/>
  <c r="Z128" i="18"/>
  <c r="Z136" i="18"/>
  <c r="Z144" i="18"/>
  <c r="Z158" i="18"/>
  <c r="Z229" i="18"/>
  <c r="Z237" i="18"/>
  <c r="Z245" i="18"/>
  <c r="Z253" i="18"/>
  <c r="Z261" i="18"/>
  <c r="Z269" i="18"/>
  <c r="Z231" i="18"/>
  <c r="Z239" i="18"/>
  <c r="Z247" i="18"/>
  <c r="Z255" i="18"/>
  <c r="Z263" i="18"/>
  <c r="Z271" i="18"/>
  <c r="Z279" i="18"/>
  <c r="Z287" i="18"/>
  <c r="Z295" i="18"/>
  <c r="Z303" i="18"/>
  <c r="Z311" i="18"/>
  <c r="Z319" i="18"/>
  <c r="Z327" i="18"/>
  <c r="Z335" i="18"/>
  <c r="Z343" i="18"/>
  <c r="Z351" i="18"/>
  <c r="Z359" i="18"/>
  <c r="Z367" i="18"/>
  <c r="Z375" i="18"/>
  <c r="Z383" i="18"/>
  <c r="Z391" i="18"/>
  <c r="Z34" i="18"/>
  <c r="Z50" i="18"/>
  <c r="Z66" i="18"/>
  <c r="Z82" i="18"/>
  <c r="Z98" i="18"/>
  <c r="Z114" i="18"/>
  <c r="Z130" i="18"/>
  <c r="Z146" i="18"/>
  <c r="Z162" i="18"/>
  <c r="Z160" i="18"/>
  <c r="Z189" i="18"/>
  <c r="Z221" i="18"/>
  <c r="Z31" i="18"/>
  <c r="Z47" i="18"/>
  <c r="Z63" i="18"/>
  <c r="Z79" i="18"/>
  <c r="Z95" i="18"/>
  <c r="Z111" i="18"/>
  <c r="Z127" i="18"/>
  <c r="Z143" i="18"/>
  <c r="Z15" i="18"/>
  <c r="Z395" i="18"/>
  <c r="Z26" i="18"/>
  <c r="Z42" i="18"/>
  <c r="Z58" i="18"/>
  <c r="Z74" i="18"/>
  <c r="Z90" i="18"/>
  <c r="Z106" i="18"/>
  <c r="Z122" i="18"/>
  <c r="Z138" i="18"/>
  <c r="Z173" i="18"/>
  <c r="Z205" i="18"/>
  <c r="X64" i="11"/>
  <c r="Z38" i="18"/>
  <c r="Z54" i="18"/>
  <c r="Z70" i="18"/>
  <c r="Z86" i="18"/>
  <c r="Z102" i="18"/>
  <c r="Z118" i="18"/>
  <c r="Z134" i="18"/>
  <c r="Z22" i="18"/>
  <c r="Z12" i="18"/>
  <c r="Z19" i="18"/>
  <c r="Z11" i="18"/>
  <c r="X167" i="12"/>
  <c r="X175" i="12"/>
  <c r="X183" i="12"/>
  <c r="X191" i="12"/>
  <c r="X199" i="12"/>
  <c r="X207" i="12"/>
  <c r="X215" i="12"/>
  <c r="X223" i="12"/>
  <c r="X231" i="12"/>
  <c r="X239" i="12"/>
  <c r="X247" i="12"/>
  <c r="X255" i="12"/>
  <c r="X65" i="10"/>
  <c r="Z20" i="18"/>
  <c r="Z10" i="18"/>
  <c r="Z23" i="18"/>
  <c r="Z157" i="18"/>
  <c r="Z193" i="18"/>
  <c r="Z225" i="18"/>
  <c r="Z172" i="18"/>
  <c r="Z180" i="18"/>
  <c r="Z188" i="18"/>
  <c r="Z196" i="18"/>
  <c r="Z204" i="18"/>
  <c r="Z212" i="18"/>
  <c r="Z220" i="18"/>
  <c r="Z151" i="18"/>
  <c r="Z159" i="18"/>
  <c r="Z167" i="18"/>
  <c r="Z175" i="18"/>
  <c r="Z183" i="18"/>
  <c r="Z191" i="18"/>
  <c r="Z199" i="18"/>
  <c r="Z207" i="18"/>
  <c r="Z215" i="18"/>
  <c r="Z223" i="18"/>
  <c r="Z18" i="18"/>
  <c r="Z35" i="18"/>
  <c r="Z51" i="18"/>
  <c r="Z67" i="18"/>
  <c r="Z83" i="18"/>
  <c r="Z99" i="18"/>
  <c r="Z115" i="18"/>
  <c r="Z131" i="18"/>
  <c r="Z230" i="18"/>
  <c r="Z286" i="18"/>
  <c r="Z350" i="18"/>
  <c r="Z169" i="18"/>
  <c r="Z201" i="18"/>
  <c r="Z174" i="18"/>
  <c r="Z190" i="18"/>
  <c r="Z206" i="18"/>
  <c r="Z222" i="18"/>
  <c r="Z278" i="18"/>
  <c r="Z310" i="18"/>
  <c r="Z342" i="18"/>
  <c r="Z374" i="18"/>
  <c r="Z28" i="18"/>
  <c r="Z36" i="18"/>
  <c r="Z44" i="18"/>
  <c r="Z52" i="18"/>
  <c r="Z60" i="18"/>
  <c r="Z68" i="18"/>
  <c r="Z76" i="18"/>
  <c r="Z84" i="18"/>
  <c r="Z92" i="18"/>
  <c r="Z100" i="18"/>
  <c r="Z108" i="18"/>
  <c r="Z116" i="18"/>
  <c r="Z124" i="18"/>
  <c r="Z132" i="18"/>
  <c r="Z140" i="18"/>
  <c r="Z150" i="18"/>
  <c r="Z240" i="18"/>
  <c r="Z233" i="18"/>
  <c r="Z241" i="18"/>
  <c r="Z249" i="18"/>
  <c r="Z257" i="18"/>
  <c r="Z265" i="18"/>
  <c r="Z273" i="18"/>
  <c r="Z281" i="18"/>
  <c r="Z289" i="18"/>
  <c r="Z297" i="18"/>
  <c r="Z305" i="18"/>
  <c r="Z313" i="18"/>
  <c r="Z321" i="18"/>
  <c r="Z329" i="18"/>
  <c r="Z337" i="18"/>
  <c r="Z345" i="18"/>
  <c r="Z353" i="18"/>
  <c r="Z361" i="18"/>
  <c r="Z369" i="18"/>
  <c r="Z377" i="18"/>
  <c r="Z385" i="18"/>
  <c r="Z393" i="18"/>
  <c r="Z227" i="18"/>
  <c r="Z235" i="18"/>
  <c r="Z243" i="18"/>
  <c r="Z251" i="18"/>
  <c r="Z259" i="18"/>
  <c r="Z267" i="18"/>
  <c r="Z275" i="18"/>
  <c r="Z283" i="18"/>
  <c r="Z291" i="18"/>
  <c r="Z299" i="18"/>
  <c r="Z307" i="18"/>
  <c r="Z315" i="18"/>
  <c r="Z323" i="18"/>
  <c r="Z331" i="18"/>
  <c r="Z339" i="18"/>
  <c r="Z347" i="18"/>
  <c r="Z355" i="18"/>
  <c r="Z363" i="18"/>
  <c r="Z371" i="18"/>
  <c r="Z379" i="18"/>
  <c r="Z387" i="18"/>
  <c r="X327" i="11"/>
  <c r="X335" i="11"/>
  <c r="X343" i="11"/>
  <c r="X351" i="11"/>
  <c r="X359" i="11"/>
  <c r="X367" i="11"/>
  <c r="X375" i="11"/>
  <c r="X383" i="11"/>
  <c r="X391" i="11"/>
  <c r="X399" i="11"/>
  <c r="X407" i="11"/>
  <c r="X415" i="11"/>
  <c r="X423" i="11"/>
  <c r="X142" i="12"/>
  <c r="X159" i="12"/>
  <c r="Z16" i="18"/>
  <c r="Z5" i="18"/>
  <c r="Z39" i="18"/>
  <c r="Z55" i="18"/>
  <c r="Z71" i="18"/>
  <c r="Z87" i="18"/>
  <c r="Z103" i="18"/>
  <c r="Z119" i="18"/>
  <c r="Z135" i="18"/>
  <c r="Z246" i="18"/>
  <c r="Z177" i="18"/>
  <c r="Z209" i="18"/>
  <c r="Z148" i="18"/>
  <c r="Z156" i="18"/>
  <c r="Z164" i="18"/>
  <c r="Z178" i="18"/>
  <c r="Z194" i="18"/>
  <c r="Z210" i="18"/>
  <c r="Z248" i="18"/>
  <c r="Z168" i="18"/>
  <c r="Z176" i="18"/>
  <c r="Z184" i="18"/>
  <c r="Z192" i="18"/>
  <c r="Z200" i="18"/>
  <c r="Z208" i="18"/>
  <c r="Z216" i="18"/>
  <c r="Z224" i="18"/>
  <c r="Z147" i="18"/>
  <c r="Z155" i="18"/>
  <c r="Z163" i="18"/>
  <c r="Z171" i="18"/>
  <c r="Z179" i="18"/>
  <c r="Z187" i="18"/>
  <c r="Z195" i="18"/>
  <c r="Z203" i="18"/>
  <c r="Z211" i="18"/>
  <c r="Z219" i="18"/>
  <c r="X395" i="12"/>
  <c r="X403" i="12"/>
  <c r="X411" i="12"/>
  <c r="X419" i="12"/>
  <c r="X427" i="12"/>
  <c r="X435" i="12"/>
  <c r="X142" i="10"/>
  <c r="X150" i="10"/>
  <c r="X158" i="10"/>
  <c r="X248" i="10"/>
  <c r="X56" i="10"/>
  <c r="X239" i="10"/>
  <c r="X255" i="10"/>
  <c r="X82" i="10"/>
  <c r="X89" i="10"/>
  <c r="X39" i="12"/>
  <c r="X27" i="11"/>
  <c r="X455" i="11"/>
  <c r="X463" i="11"/>
  <c r="X471" i="11"/>
  <c r="X479" i="11"/>
  <c r="X487" i="11"/>
  <c r="X495" i="11"/>
  <c r="X226" i="10"/>
  <c r="X240" i="10"/>
  <c r="X256" i="10"/>
  <c r="X18" i="10"/>
  <c r="X43" i="10"/>
  <c r="X443" i="12"/>
  <c r="X451" i="12"/>
  <c r="X459" i="12"/>
  <c r="X467" i="12"/>
  <c r="X475" i="12"/>
  <c r="X154" i="12"/>
  <c r="X47" i="12"/>
  <c r="X34" i="12"/>
  <c r="X74" i="12"/>
  <c r="X66" i="12"/>
  <c r="X75" i="12"/>
  <c r="X80" i="12"/>
  <c r="X12" i="12"/>
  <c r="X28" i="12"/>
  <c r="X31" i="12"/>
  <c r="X46" i="12"/>
  <c r="X201" i="10"/>
  <c r="X87" i="10"/>
  <c r="X86" i="10"/>
  <c r="X32" i="10"/>
  <c r="X69" i="10"/>
  <c r="X161" i="10"/>
  <c r="X244" i="10"/>
  <c r="X8" i="10"/>
  <c r="X155" i="10"/>
  <c r="X68" i="12"/>
  <c r="X242" i="10"/>
  <c r="X211" i="10"/>
  <c r="X232" i="10"/>
  <c r="X331" i="11"/>
  <c r="X339" i="11"/>
  <c r="X347" i="11"/>
  <c r="X355" i="11"/>
  <c r="X363" i="11"/>
  <c r="X371" i="11"/>
  <c r="X379" i="11"/>
  <c r="X387" i="11"/>
  <c r="X395" i="11"/>
  <c r="X403" i="11"/>
  <c r="X411" i="11"/>
  <c r="X419" i="11"/>
  <c r="X427" i="11"/>
  <c r="X443" i="11"/>
  <c r="X105" i="12"/>
  <c r="X137" i="12"/>
  <c r="X62" i="11"/>
  <c r="X81" i="11"/>
  <c r="X95" i="11"/>
  <c r="X138" i="12"/>
  <c r="X49" i="10"/>
  <c r="X85" i="10"/>
  <c r="X483" i="12"/>
  <c r="X491" i="12"/>
  <c r="X499" i="12"/>
  <c r="X338" i="12"/>
  <c r="X346" i="12"/>
  <c r="X354" i="12"/>
  <c r="X362" i="12"/>
  <c r="X46" i="10"/>
  <c r="X61" i="10"/>
  <c r="X250" i="10"/>
  <c r="X78" i="10"/>
  <c r="X163" i="10"/>
  <c r="X109" i="11"/>
  <c r="X125" i="11"/>
  <c r="X243" i="10"/>
  <c r="X251" i="10"/>
  <c r="X31" i="10"/>
  <c r="X93" i="11"/>
  <c r="X460" i="11"/>
  <c r="X468" i="11"/>
  <c r="X476" i="11"/>
  <c r="X484" i="11"/>
  <c r="X492" i="11"/>
  <c r="X500" i="11"/>
  <c r="X343" i="12"/>
  <c r="X351" i="12"/>
  <c r="X359" i="12"/>
  <c r="X367" i="12"/>
  <c r="X375" i="12"/>
  <c r="X383" i="12"/>
  <c r="X391" i="12"/>
  <c r="X399" i="12"/>
  <c r="X407" i="12"/>
  <c r="X415" i="12"/>
  <c r="X423" i="12"/>
  <c r="X431" i="12"/>
  <c r="X439" i="12"/>
  <c r="X447" i="12"/>
  <c r="X455" i="12"/>
  <c r="X463" i="12"/>
  <c r="X471" i="12"/>
  <c r="X479" i="12"/>
  <c r="X487" i="12"/>
  <c r="X495" i="12"/>
  <c r="X370" i="12"/>
  <c r="X378" i="12"/>
  <c r="X386" i="12"/>
  <c r="X394" i="12"/>
  <c r="X402" i="12"/>
  <c r="X410" i="12"/>
  <c r="X418" i="12"/>
  <c r="X426" i="12"/>
  <c r="X121" i="12"/>
  <c r="X163" i="12"/>
  <c r="X334" i="12"/>
  <c r="X342" i="12"/>
  <c r="X485" i="10"/>
  <c r="X5" i="11"/>
  <c r="X15" i="11"/>
  <c r="X37" i="11"/>
  <c r="X42" i="11"/>
  <c r="X69" i="11"/>
  <c r="X42" i="12"/>
  <c r="X58" i="12"/>
  <c r="X459" i="11"/>
  <c r="X467" i="11"/>
  <c r="X475" i="11"/>
  <c r="X483" i="11"/>
  <c r="X491" i="11"/>
  <c r="X499" i="11"/>
  <c r="X72" i="12"/>
  <c r="X186" i="10"/>
  <c r="X205" i="10"/>
  <c r="X4" i="12"/>
  <c r="X23" i="11"/>
  <c r="X79" i="11"/>
  <c r="X89" i="11"/>
  <c r="X105" i="11"/>
  <c r="X121" i="11"/>
  <c r="X137" i="11"/>
  <c r="X91" i="11"/>
  <c r="X456" i="11"/>
  <c r="X464" i="11"/>
  <c r="X472" i="11"/>
  <c r="X480" i="11"/>
  <c r="X488" i="11"/>
  <c r="X496" i="11"/>
  <c r="X267" i="10"/>
  <c r="X283" i="10"/>
  <c r="X299" i="10"/>
  <c r="X315" i="10"/>
  <c r="X331" i="10"/>
  <c r="X347" i="10"/>
  <c r="X363" i="10"/>
  <c r="X379" i="10"/>
  <c r="X395" i="10"/>
  <c r="X411" i="10"/>
  <c r="X427" i="10"/>
  <c r="X443" i="10"/>
  <c r="X459" i="10"/>
  <c r="X475" i="10"/>
  <c r="X17" i="11"/>
  <c r="X350" i="12"/>
  <c r="X38" i="12"/>
  <c r="X139" i="12"/>
  <c r="X44" i="11"/>
  <c r="X22" i="12"/>
  <c r="X275" i="10"/>
  <c r="X291" i="10"/>
  <c r="X307" i="10"/>
  <c r="X323" i="10"/>
  <c r="X339" i="10"/>
  <c r="X355" i="10"/>
  <c r="X371" i="10"/>
  <c r="X387" i="10"/>
  <c r="X403" i="10"/>
  <c r="X419" i="10"/>
  <c r="X435" i="10"/>
  <c r="X451" i="10"/>
  <c r="X467" i="10"/>
  <c r="X228" i="10"/>
  <c r="X236" i="10"/>
  <c r="X35" i="12"/>
  <c r="X43" i="12"/>
  <c r="X59" i="12"/>
  <c r="X358" i="12"/>
  <c r="X47" i="10"/>
  <c r="X7" i="12"/>
  <c r="X81" i="12"/>
  <c r="X150" i="12"/>
  <c r="X259" i="12"/>
  <c r="X40" i="12"/>
  <c r="X149" i="12"/>
  <c r="X160" i="12"/>
  <c r="X171" i="12"/>
  <c r="X179" i="12"/>
  <c r="X187" i="12"/>
  <c r="X195" i="12"/>
  <c r="X203" i="12"/>
  <c r="X211" i="12"/>
  <c r="X219" i="12"/>
  <c r="X227" i="12"/>
  <c r="X235" i="12"/>
  <c r="X243" i="12"/>
  <c r="X251" i="12"/>
  <c r="X27" i="12"/>
  <c r="X144" i="12"/>
  <c r="X267" i="12"/>
  <c r="X165" i="12"/>
  <c r="X48" i="12"/>
  <c r="X272" i="12"/>
  <c r="X280" i="12"/>
  <c r="X288" i="12"/>
  <c r="X296" i="12"/>
  <c r="X304" i="12"/>
  <c r="X312" i="12"/>
  <c r="X320" i="12"/>
  <c r="X328" i="12"/>
  <c r="X366" i="12"/>
  <c r="X374" i="12"/>
  <c r="X382" i="12"/>
  <c r="X390" i="12"/>
  <c r="X398" i="12"/>
  <c r="X406" i="12"/>
  <c r="X414" i="12"/>
  <c r="X268" i="12"/>
  <c r="X276" i="12"/>
  <c r="X284" i="12"/>
  <c r="X292" i="12"/>
  <c r="X300" i="12"/>
  <c r="X308" i="12"/>
  <c r="X316" i="12"/>
  <c r="X434" i="12"/>
  <c r="X422" i="12"/>
  <c r="X430" i="12"/>
  <c r="X438" i="12"/>
  <c r="X446" i="12"/>
  <c r="X454" i="12"/>
  <c r="X462" i="12"/>
  <c r="X470" i="12"/>
  <c r="X478" i="12"/>
  <c r="X486" i="12"/>
  <c r="X494" i="12"/>
  <c r="X104" i="12"/>
  <c r="X324" i="12"/>
  <c r="X332" i="12"/>
  <c r="X442" i="12"/>
  <c r="X450" i="12"/>
  <c r="X458" i="12"/>
  <c r="X466" i="12"/>
  <c r="X474" i="12"/>
  <c r="X482" i="12"/>
  <c r="X490" i="12"/>
  <c r="X498" i="12"/>
  <c r="X54" i="12"/>
  <c r="X71" i="12"/>
  <c r="X79" i="12"/>
  <c r="X184" i="10"/>
  <c r="X233" i="10"/>
  <c r="X67" i="10"/>
  <c r="X181" i="10"/>
  <c r="X189" i="10"/>
  <c r="X214" i="10"/>
  <c r="X222" i="10"/>
  <c r="X106" i="10"/>
  <c r="X169" i="10"/>
  <c r="X7" i="10"/>
  <c r="X52" i="12"/>
  <c r="X76" i="11"/>
  <c r="X39" i="11"/>
  <c r="X75" i="10"/>
  <c r="X9" i="10"/>
  <c r="X79" i="10"/>
  <c r="X175" i="10"/>
  <c r="X238" i="10"/>
  <c r="X50" i="10"/>
  <c r="X94" i="10"/>
  <c r="X140" i="10"/>
  <c r="X148" i="10"/>
  <c r="X156" i="10"/>
  <c r="X179" i="10"/>
  <c r="X197" i="10"/>
  <c r="X213" i="10"/>
  <c r="X219" i="10"/>
  <c r="X234" i="10"/>
  <c r="X271" i="10"/>
  <c r="X287" i="10"/>
  <c r="X303" i="10"/>
  <c r="X319" i="10"/>
  <c r="X335" i="10"/>
  <c r="X351" i="10"/>
  <c r="X367" i="10"/>
  <c r="X383" i="10"/>
  <c r="X399" i="10"/>
  <c r="X415" i="10"/>
  <c r="X431" i="10"/>
  <c r="X447" i="10"/>
  <c r="X463" i="10"/>
  <c r="X479" i="10"/>
  <c r="X53" i="10"/>
  <c r="X96" i="10"/>
  <c r="X146" i="10"/>
  <c r="X154" i="10"/>
  <c r="X164" i="10"/>
  <c r="X180" i="10"/>
  <c r="X188" i="10"/>
  <c r="X210" i="10"/>
  <c r="X229" i="10"/>
  <c r="X237" i="10"/>
  <c r="X168" i="10"/>
  <c r="X204" i="10"/>
  <c r="X90" i="10"/>
  <c r="X172" i="10"/>
  <c r="X164" i="12"/>
  <c r="X108" i="11"/>
  <c r="X116" i="11"/>
  <c r="X124" i="11"/>
  <c r="X132" i="11"/>
  <c r="X140" i="11"/>
  <c r="X148" i="11"/>
  <c r="X156" i="11"/>
  <c r="X164" i="11"/>
  <c r="X172" i="11"/>
  <c r="X180" i="11"/>
  <c r="X188" i="11"/>
  <c r="X196" i="11"/>
  <c r="X204" i="11"/>
  <c r="X212" i="11"/>
  <c r="X220" i="11"/>
  <c r="X228" i="11"/>
  <c r="X236" i="11"/>
  <c r="X244" i="11"/>
  <c r="X252" i="11"/>
  <c r="X260" i="11"/>
  <c r="X268" i="11"/>
  <c r="X276" i="11"/>
  <c r="X284" i="11"/>
  <c r="X292" i="11"/>
  <c r="X300" i="11"/>
  <c r="X308" i="11"/>
  <c r="X316" i="11"/>
  <c r="X324" i="11"/>
  <c r="X92" i="12"/>
  <c r="X153" i="12"/>
  <c r="X146" i="12"/>
  <c r="X145" i="12"/>
  <c r="X262" i="10"/>
  <c r="X270" i="10"/>
  <c r="X278" i="10"/>
  <c r="X286" i="10"/>
  <c r="X294" i="10"/>
  <c r="X302" i="10"/>
  <c r="X310" i="10"/>
  <c r="X318" i="10"/>
  <c r="X326" i="10"/>
  <c r="X334" i="10"/>
  <c r="X342" i="10"/>
  <c r="X350" i="10"/>
  <c r="X358" i="10"/>
  <c r="X366" i="10"/>
  <c r="X374" i="10"/>
  <c r="X382" i="10"/>
  <c r="X390" i="10"/>
  <c r="X398" i="10"/>
  <c r="X406" i="10"/>
  <c r="X414" i="10"/>
  <c r="X422" i="10"/>
  <c r="X430" i="10"/>
  <c r="X438" i="10"/>
  <c r="X446" i="10"/>
  <c r="X454" i="10"/>
  <c r="X462" i="10"/>
  <c r="X470" i="10"/>
  <c r="X478" i="10"/>
  <c r="X28" i="11"/>
  <c r="X52" i="11"/>
  <c r="X85" i="11"/>
  <c r="X269" i="10"/>
  <c r="X277" i="10"/>
  <c r="X285" i="10"/>
  <c r="X293" i="10"/>
  <c r="X301" i="10"/>
  <c r="X309" i="10"/>
  <c r="X317" i="10"/>
  <c r="X325" i="10"/>
  <c r="X333" i="10"/>
  <c r="X341" i="10"/>
  <c r="X349" i="10"/>
  <c r="X357" i="10"/>
  <c r="X365" i="10"/>
  <c r="X373" i="10"/>
  <c r="X381" i="10"/>
  <c r="X389" i="10"/>
  <c r="X397" i="10"/>
  <c r="X405" i="10"/>
  <c r="X413" i="10"/>
  <c r="X421" i="10"/>
  <c r="X429" i="10"/>
  <c r="X437" i="10"/>
  <c r="X445" i="10"/>
  <c r="X453" i="10"/>
  <c r="X461" i="10"/>
  <c r="X469" i="10"/>
  <c r="X477" i="10"/>
  <c r="X484" i="10"/>
  <c r="X500" i="10"/>
  <c r="X35" i="11"/>
  <c r="X75" i="11"/>
  <c r="X142" i="11"/>
  <c r="X150" i="11"/>
  <c r="X158" i="11"/>
  <c r="X166" i="11"/>
  <c r="X174" i="11"/>
  <c r="X182" i="11"/>
  <c r="X190" i="11"/>
  <c r="X198" i="11"/>
  <c r="X206" i="11"/>
  <c r="X214" i="11"/>
  <c r="X222" i="11"/>
  <c r="X230" i="11"/>
  <c r="X238" i="11"/>
  <c r="X246" i="11"/>
  <c r="X254" i="11"/>
  <c r="X262" i="11"/>
  <c r="X270" i="11"/>
  <c r="X278" i="11"/>
  <c r="X286" i="11"/>
  <c r="X294" i="11"/>
  <c r="X302" i="11"/>
  <c r="X310" i="11"/>
  <c r="X318" i="11"/>
  <c r="X46" i="11"/>
  <c r="X24" i="10"/>
  <c r="X40" i="10"/>
  <c r="X55" i="10"/>
  <c r="X63" i="10"/>
  <c r="X88" i="10"/>
  <c r="X98" i="10"/>
  <c r="X104" i="10"/>
  <c r="X111" i="10"/>
  <c r="X118" i="10"/>
  <c r="X126" i="10"/>
  <c r="X134" i="10"/>
  <c r="X174" i="10"/>
  <c r="X191" i="10"/>
  <c r="X196" i="10"/>
  <c r="X203" i="10"/>
  <c r="X221" i="10"/>
  <c r="X231" i="10"/>
  <c r="X93" i="10"/>
  <c r="X112" i="10"/>
  <c r="X178" i="10"/>
  <c r="X185" i="10"/>
  <c r="X207" i="10"/>
  <c r="X218" i="10"/>
  <c r="X260" i="10"/>
  <c r="X17" i="10"/>
  <c r="X45" i="10"/>
  <c r="X54" i="10"/>
  <c r="X92" i="10"/>
  <c r="X100" i="10"/>
  <c r="X144" i="10"/>
  <c r="X152" i="10"/>
  <c r="X166" i="10"/>
  <c r="X182" i="10"/>
  <c r="X190" i="10"/>
  <c r="X208" i="10"/>
  <c r="X215" i="10"/>
  <c r="X223" i="10"/>
  <c r="X230" i="10"/>
  <c r="X97" i="11"/>
  <c r="X85" i="12"/>
  <c r="X30" i="12"/>
  <c r="X56" i="12"/>
  <c r="X64" i="12"/>
  <c r="X265" i="12"/>
  <c r="X273" i="12"/>
  <c r="X281" i="12"/>
  <c r="X289" i="12"/>
  <c r="X297" i="12"/>
  <c r="X305" i="12"/>
  <c r="X313" i="12"/>
  <c r="X321" i="12"/>
  <c r="X329" i="12"/>
  <c r="X19" i="12"/>
  <c r="X30" i="11"/>
  <c r="X430" i="11"/>
  <c r="X438" i="11"/>
  <c r="X446" i="11"/>
  <c r="X454" i="11"/>
  <c r="X462" i="11"/>
  <c r="X470" i="11"/>
  <c r="X478" i="11"/>
  <c r="X486" i="11"/>
  <c r="X494" i="11"/>
  <c r="X24" i="11"/>
  <c r="X70" i="11"/>
  <c r="X51" i="11"/>
  <c r="X92" i="11"/>
  <c r="X332" i="11"/>
  <c r="X340" i="11"/>
  <c r="X348" i="11"/>
  <c r="X356" i="11"/>
  <c r="X364" i="11"/>
  <c r="X372" i="11"/>
  <c r="X380" i="11"/>
  <c r="X388" i="11"/>
  <c r="X396" i="11"/>
  <c r="X404" i="11"/>
  <c r="X412" i="11"/>
  <c r="X420" i="11"/>
  <c r="X428" i="11"/>
  <c r="X444" i="11"/>
  <c r="X110" i="11"/>
  <c r="X126" i="11"/>
  <c r="X12" i="11"/>
  <c r="X45" i="11"/>
  <c r="X94" i="11"/>
  <c r="X434" i="11"/>
  <c r="X442" i="11"/>
  <c r="X450" i="11"/>
  <c r="X458" i="11"/>
  <c r="X466" i="11"/>
  <c r="X474" i="11"/>
  <c r="X482" i="11"/>
  <c r="X490" i="11"/>
  <c r="X498" i="11"/>
  <c r="X440" i="11"/>
  <c r="X97" i="10"/>
  <c r="X165" i="10"/>
  <c r="X4" i="10"/>
  <c r="X14" i="10"/>
  <c r="X37" i="10"/>
  <c r="X33" i="10"/>
  <c r="X77" i="10"/>
  <c r="X102" i="10"/>
  <c r="X117" i="10"/>
  <c r="X125" i="10"/>
  <c r="X133" i="10"/>
  <c r="X170" i="10"/>
  <c r="X187" i="10"/>
  <c r="X206" i="10"/>
  <c r="X212" i="10"/>
  <c r="X263" i="10"/>
  <c r="X279" i="10"/>
  <c r="X295" i="10"/>
  <c r="X311" i="10"/>
  <c r="X327" i="10"/>
  <c r="X343" i="10"/>
  <c r="X359" i="10"/>
  <c r="X375" i="10"/>
  <c r="X391" i="10"/>
  <c r="X407" i="10"/>
  <c r="X423" i="10"/>
  <c r="X439" i="10"/>
  <c r="X455" i="10"/>
  <c r="X471" i="10"/>
  <c r="X20" i="11"/>
  <c r="X258" i="10"/>
  <c r="X266" i="10"/>
  <c r="X274" i="10"/>
  <c r="X282" i="10"/>
  <c r="X290" i="10"/>
  <c r="X298" i="10"/>
  <c r="X306" i="10"/>
  <c r="X314" i="10"/>
  <c r="X322" i="10"/>
  <c r="X330" i="10"/>
  <c r="X338" i="10"/>
  <c r="X346" i="10"/>
  <c r="X354" i="10"/>
  <c r="X362" i="10"/>
  <c r="X370" i="10"/>
  <c r="X378" i="10"/>
  <c r="X386" i="10"/>
  <c r="X394" i="10"/>
  <c r="X402" i="10"/>
  <c r="X410" i="10"/>
  <c r="X418" i="10"/>
  <c r="X426" i="10"/>
  <c r="X434" i="10"/>
  <c r="X442" i="10"/>
  <c r="X450" i="10"/>
  <c r="X458" i="10"/>
  <c r="X466" i="10"/>
  <c r="X474" i="10"/>
  <c r="X482" i="10"/>
  <c r="X25" i="11"/>
  <c r="X83" i="11"/>
  <c r="X249" i="10"/>
  <c r="X257" i="10"/>
  <c r="X265" i="10"/>
  <c r="X273" i="10"/>
  <c r="X281" i="10"/>
  <c r="X289" i="10"/>
  <c r="X297" i="10"/>
  <c r="X305" i="10"/>
  <c r="X313" i="10"/>
  <c r="X321" i="10"/>
  <c r="X329" i="10"/>
  <c r="X337" i="10"/>
  <c r="X345" i="10"/>
  <c r="X353" i="10"/>
  <c r="X361" i="10"/>
  <c r="X369" i="10"/>
  <c r="X377" i="10"/>
  <c r="X385" i="10"/>
  <c r="X393" i="10"/>
  <c r="X401" i="10"/>
  <c r="X409" i="10"/>
  <c r="X417" i="10"/>
  <c r="X425" i="10"/>
  <c r="X433" i="10"/>
  <c r="X441" i="10"/>
  <c r="X449" i="10"/>
  <c r="X457" i="10"/>
  <c r="X465" i="10"/>
  <c r="X473" i="10"/>
  <c r="X481" i="10"/>
  <c r="X487" i="10"/>
  <c r="X495" i="10"/>
  <c r="X16" i="11"/>
  <c r="X29" i="11"/>
  <c r="X50" i="11"/>
  <c r="X489" i="10"/>
  <c r="X4" i="11"/>
  <c r="X19" i="11"/>
  <c r="X33" i="11"/>
  <c r="X55" i="11"/>
  <c r="X77" i="11"/>
  <c r="X103" i="11"/>
  <c r="X68" i="11"/>
  <c r="X82" i="11"/>
  <c r="X98" i="11"/>
  <c r="X106" i="11"/>
  <c r="X114" i="11"/>
  <c r="X122" i="11"/>
  <c r="X130" i="11"/>
  <c r="X138" i="11"/>
  <c r="X146" i="11"/>
  <c r="X154" i="11"/>
  <c r="X162" i="11"/>
  <c r="X170" i="11"/>
  <c r="X178" i="11"/>
  <c r="X186" i="11"/>
  <c r="X194" i="11"/>
  <c r="X202" i="11"/>
  <c r="X210" i="11"/>
  <c r="X218" i="11"/>
  <c r="X226" i="11"/>
  <c r="X234" i="11"/>
  <c r="X242" i="11"/>
  <c r="X250" i="11"/>
  <c r="X258" i="11"/>
  <c r="X266" i="11"/>
  <c r="X274" i="11"/>
  <c r="X282" i="11"/>
  <c r="X290" i="11"/>
  <c r="X298" i="11"/>
  <c r="X306" i="11"/>
  <c r="X314" i="11"/>
  <c r="X322" i="11"/>
  <c r="X10" i="11"/>
  <c r="X14" i="11"/>
  <c r="X34" i="11"/>
  <c r="X49" i="11"/>
  <c r="X57" i="11"/>
  <c r="X63" i="11"/>
  <c r="X96" i="11"/>
  <c r="X111" i="11"/>
  <c r="X119" i="11"/>
  <c r="X127" i="11"/>
  <c r="X135" i="11"/>
  <c r="X143" i="11"/>
  <c r="X151" i="11"/>
  <c r="X159" i="11"/>
  <c r="X167" i="11"/>
  <c r="X175" i="11"/>
  <c r="X183" i="11"/>
  <c r="X191" i="11"/>
  <c r="X199" i="11"/>
  <c r="X207" i="11"/>
  <c r="X215" i="11"/>
  <c r="X223" i="11"/>
  <c r="X231" i="11"/>
  <c r="X239" i="11"/>
  <c r="X247" i="11"/>
  <c r="X255" i="11"/>
  <c r="X263" i="11"/>
  <c r="X271" i="11"/>
  <c r="X279" i="11"/>
  <c r="X287" i="11"/>
  <c r="X295" i="11"/>
  <c r="X303" i="11"/>
  <c r="X311" i="11"/>
  <c r="X319" i="11"/>
  <c r="X16" i="12"/>
  <c r="X24" i="12"/>
  <c r="X32" i="12"/>
  <c r="X70" i="12"/>
  <c r="X77" i="12"/>
  <c r="X15" i="12"/>
  <c r="X23" i="12"/>
  <c r="X326" i="11"/>
  <c r="X334" i="11"/>
  <c r="X342" i="11"/>
  <c r="X350" i="11"/>
  <c r="X358" i="11"/>
  <c r="X366" i="11"/>
  <c r="X374" i="11"/>
  <c r="X382" i="11"/>
  <c r="X390" i="11"/>
  <c r="X398" i="11"/>
  <c r="X406" i="11"/>
  <c r="X414" i="11"/>
  <c r="X422" i="11"/>
  <c r="X14" i="12"/>
  <c r="X36" i="12"/>
  <c r="X44" i="12"/>
  <c r="X60" i="12"/>
  <c r="X429" i="11"/>
  <c r="X437" i="11"/>
  <c r="X445" i="11"/>
  <c r="X453" i="11"/>
  <c r="X461" i="11"/>
  <c r="X469" i="11"/>
  <c r="X477" i="11"/>
  <c r="X485" i="11"/>
  <c r="X493" i="11"/>
  <c r="X5" i="12"/>
  <c r="X21" i="12"/>
  <c r="X33" i="12"/>
  <c r="X65" i="12"/>
  <c r="X73" i="12"/>
  <c r="X90" i="12"/>
  <c r="X98" i="12"/>
  <c r="X106" i="12"/>
  <c r="X114" i="12"/>
  <c r="X125" i="12"/>
  <c r="X133" i="12"/>
  <c r="X141" i="12"/>
  <c r="X86" i="12"/>
  <c r="X93" i="12"/>
  <c r="X108" i="12"/>
  <c r="X123" i="12"/>
  <c r="X129" i="12"/>
  <c r="X158" i="12"/>
  <c r="X168" i="12"/>
  <c r="X176" i="12"/>
  <c r="X184" i="12"/>
  <c r="X192" i="12"/>
  <c r="X200" i="12"/>
  <c r="X208" i="12"/>
  <c r="X216" i="12"/>
  <c r="X224" i="12"/>
  <c r="X232" i="12"/>
  <c r="X240" i="12"/>
  <c r="X248" i="12"/>
  <c r="X256" i="12"/>
  <c r="X264" i="12"/>
  <c r="X261" i="12"/>
  <c r="X269" i="12"/>
  <c r="X277" i="12"/>
  <c r="X285" i="12"/>
  <c r="X293" i="12"/>
  <c r="X301" i="12"/>
  <c r="X309" i="12"/>
  <c r="X317" i="12"/>
  <c r="X325" i="12"/>
  <c r="X333" i="12"/>
  <c r="X341" i="12"/>
  <c r="X349" i="12"/>
  <c r="X357" i="12"/>
  <c r="X365" i="12"/>
  <c r="X373" i="12"/>
  <c r="X381" i="12"/>
  <c r="X389" i="12"/>
  <c r="X397" i="12"/>
  <c r="X405" i="12"/>
  <c r="X413" i="12"/>
  <c r="X421" i="12"/>
  <c r="X429" i="12"/>
  <c r="X437" i="12"/>
  <c r="X445" i="12"/>
  <c r="X453" i="12"/>
  <c r="X461" i="12"/>
  <c r="X469" i="12"/>
  <c r="X477" i="12"/>
  <c r="X485" i="12"/>
  <c r="X493" i="12"/>
  <c r="X10" i="10"/>
  <c r="X16" i="10"/>
  <c r="X30" i="10"/>
  <c r="X48" i="10"/>
  <c r="X15" i="10"/>
  <c r="X95" i="10"/>
  <c r="X110" i="10"/>
  <c r="X141" i="10"/>
  <c r="X149" i="10"/>
  <c r="X157" i="10"/>
  <c r="X198" i="10"/>
  <c r="X220" i="10"/>
  <c r="X252" i="10"/>
  <c r="X264" i="10"/>
  <c r="X272" i="10"/>
  <c r="X280" i="10"/>
  <c r="X288" i="10"/>
  <c r="X296" i="10"/>
  <c r="X304" i="10"/>
  <c r="X312" i="10"/>
  <c r="X320" i="10"/>
  <c r="X328" i="10"/>
  <c r="X336" i="10"/>
  <c r="X344" i="10"/>
  <c r="X352" i="10"/>
  <c r="X360" i="10"/>
  <c r="X368" i="10"/>
  <c r="X376" i="10"/>
  <c r="X384" i="10"/>
  <c r="X392" i="10"/>
  <c r="X400" i="10"/>
  <c r="X408" i="10"/>
  <c r="X416" i="10"/>
  <c r="X424" i="10"/>
  <c r="X432" i="10"/>
  <c r="X440" i="10"/>
  <c r="X448" i="10"/>
  <c r="X456" i="10"/>
  <c r="X464" i="10"/>
  <c r="X472" i="10"/>
  <c r="X480" i="10"/>
  <c r="X8" i="11"/>
  <c r="X22" i="11"/>
  <c r="X48" i="11"/>
  <c r="X90" i="11"/>
  <c r="X486" i="10"/>
  <c r="X494" i="10"/>
  <c r="X26" i="11"/>
  <c r="X36" i="11"/>
  <c r="X43" i="11"/>
  <c r="X59" i="11"/>
  <c r="X74" i="11"/>
  <c r="X100" i="11"/>
  <c r="X436" i="11"/>
  <c r="X452" i="11"/>
  <c r="X55" i="12"/>
  <c r="X67" i="12"/>
  <c r="X41" i="12"/>
  <c r="X49" i="12"/>
  <c r="X57" i="12"/>
  <c r="X82" i="12"/>
  <c r="X117" i="12"/>
  <c r="X128" i="12"/>
  <c r="X147" i="12"/>
  <c r="X95" i="12"/>
  <c r="X101" i="12"/>
  <c r="X118" i="12"/>
  <c r="X161" i="12"/>
  <c r="X152" i="12"/>
  <c r="X166" i="12"/>
  <c r="X174" i="12"/>
  <c r="X182" i="12"/>
  <c r="X190" i="12"/>
  <c r="X198" i="12"/>
  <c r="X206" i="12"/>
  <c r="X214" i="12"/>
  <c r="X222" i="12"/>
  <c r="X230" i="12"/>
  <c r="X238" i="12"/>
  <c r="X246" i="12"/>
  <c r="X254" i="12"/>
  <c r="X336" i="12"/>
  <c r="X35" i="10"/>
  <c r="X28" i="10"/>
  <c r="X36" i="10"/>
  <c r="X44" i="10"/>
  <c r="X101" i="10"/>
  <c r="X114" i="10"/>
  <c r="X122" i="10"/>
  <c r="X130" i="10"/>
  <c r="X138" i="10"/>
  <c r="X171" i="10"/>
  <c r="X177" i="10"/>
  <c r="X193" i="10"/>
  <c r="X200" i="10"/>
  <c r="X217" i="10"/>
  <c r="X227" i="10"/>
  <c r="X235" i="10"/>
  <c r="X245" i="10"/>
  <c r="X34" i="10"/>
  <c r="X41" i="10"/>
  <c r="X58" i="10"/>
  <c r="X81" i="10"/>
  <c r="X91" i="10"/>
  <c r="X99" i="10"/>
  <c r="X105" i="10"/>
  <c r="X113" i="10"/>
  <c r="X121" i="10"/>
  <c r="X129" i="10"/>
  <c r="X137" i="10"/>
  <c r="X159" i="10"/>
  <c r="X167" i="10"/>
  <c r="X173" i="10"/>
  <c r="X183" i="10"/>
  <c r="X192" i="10"/>
  <c r="X202" i="10"/>
  <c r="X209" i="10"/>
  <c r="X253" i="10"/>
  <c r="X261" i="10"/>
  <c r="X492" i="10"/>
  <c r="X56" i="11"/>
  <c r="X497" i="10"/>
  <c r="X80" i="11"/>
  <c r="X86" i="11"/>
  <c r="X118" i="11"/>
  <c r="X134" i="11"/>
  <c r="X18" i="11"/>
  <c r="X38" i="11"/>
  <c r="X53" i="11"/>
  <c r="X61" i="11"/>
  <c r="X66" i="11"/>
  <c r="X84" i="11"/>
  <c r="X107" i="11"/>
  <c r="X115" i="11"/>
  <c r="X123" i="11"/>
  <c r="X131" i="11"/>
  <c r="X139" i="11"/>
  <c r="X147" i="11"/>
  <c r="X155" i="11"/>
  <c r="X163" i="11"/>
  <c r="X171" i="11"/>
  <c r="X179" i="11"/>
  <c r="X187" i="11"/>
  <c r="X195" i="11"/>
  <c r="X203" i="11"/>
  <c r="X211" i="11"/>
  <c r="X219" i="11"/>
  <c r="X227" i="11"/>
  <c r="X235" i="11"/>
  <c r="X243" i="11"/>
  <c r="X251" i="11"/>
  <c r="X259" i="11"/>
  <c r="X267" i="11"/>
  <c r="X275" i="11"/>
  <c r="X283" i="11"/>
  <c r="X291" i="11"/>
  <c r="X299" i="11"/>
  <c r="X307" i="11"/>
  <c r="X315" i="11"/>
  <c r="X323" i="11"/>
  <c r="X330" i="11"/>
  <c r="X338" i="11"/>
  <c r="X346" i="11"/>
  <c r="X354" i="11"/>
  <c r="X362" i="11"/>
  <c r="X370" i="11"/>
  <c r="X378" i="11"/>
  <c r="X386" i="11"/>
  <c r="X394" i="11"/>
  <c r="X402" i="11"/>
  <c r="X410" i="11"/>
  <c r="X418" i="11"/>
  <c r="X426" i="11"/>
  <c r="X433" i="11"/>
  <c r="X441" i="11"/>
  <c r="X449" i="11"/>
  <c r="X457" i="11"/>
  <c r="X465" i="11"/>
  <c r="X473" i="11"/>
  <c r="X481" i="11"/>
  <c r="X489" i="11"/>
  <c r="X497" i="11"/>
  <c r="X9" i="12"/>
  <c r="X17" i="12"/>
  <c r="X69" i="12"/>
  <c r="X76" i="12"/>
  <c r="X94" i="12"/>
  <c r="X110" i="12"/>
  <c r="X119" i="12"/>
  <c r="X135" i="12"/>
  <c r="X97" i="12"/>
  <c r="X103" i="12"/>
  <c r="X113" i="12"/>
  <c r="X120" i="12"/>
  <c r="X126" i="12"/>
  <c r="X136" i="12"/>
  <c r="X172" i="12"/>
  <c r="X180" i="12"/>
  <c r="X188" i="12"/>
  <c r="X196" i="12"/>
  <c r="X204" i="12"/>
  <c r="X212" i="12"/>
  <c r="X220" i="12"/>
  <c r="X228" i="12"/>
  <c r="X236" i="12"/>
  <c r="X244" i="12"/>
  <c r="X252" i="12"/>
  <c r="X260" i="12"/>
  <c r="X337" i="12"/>
  <c r="X345" i="12"/>
  <c r="X353" i="12"/>
  <c r="X361" i="12"/>
  <c r="X369" i="12"/>
  <c r="X377" i="12"/>
  <c r="X385" i="12"/>
  <c r="X393" i="12"/>
  <c r="X401" i="12"/>
  <c r="X409" i="12"/>
  <c r="X417" i="12"/>
  <c r="X425" i="12"/>
  <c r="X433" i="12"/>
  <c r="X441" i="12"/>
  <c r="X449" i="12"/>
  <c r="X457" i="12"/>
  <c r="X465" i="12"/>
  <c r="X473" i="12"/>
  <c r="X481" i="12"/>
  <c r="X489" i="12"/>
  <c r="X497" i="12"/>
  <c r="X26" i="10"/>
  <c r="X52" i="10"/>
  <c r="X83" i="10"/>
  <c r="X27" i="10"/>
  <c r="X84" i="10"/>
  <c r="X139" i="10"/>
  <c r="X145" i="10"/>
  <c r="X153" i="10"/>
  <c r="X176" i="10"/>
  <c r="X195" i="10"/>
  <c r="X216" i="10"/>
  <c r="X224" i="10"/>
  <c r="X246" i="10"/>
  <c r="X259" i="10"/>
  <c r="X60" i="11"/>
  <c r="X58" i="11"/>
  <c r="X268" i="10"/>
  <c r="X276" i="10"/>
  <c r="X284" i="10"/>
  <c r="X292" i="10"/>
  <c r="X300" i="10"/>
  <c r="X308" i="10"/>
  <c r="X316" i="10"/>
  <c r="X324" i="10"/>
  <c r="X332" i="10"/>
  <c r="X340" i="10"/>
  <c r="X348" i="10"/>
  <c r="X356" i="10"/>
  <c r="X364" i="10"/>
  <c r="X372" i="10"/>
  <c r="X380" i="10"/>
  <c r="X388" i="10"/>
  <c r="X396" i="10"/>
  <c r="X404" i="10"/>
  <c r="X412" i="10"/>
  <c r="X420" i="10"/>
  <c r="X428" i="10"/>
  <c r="X436" i="10"/>
  <c r="X444" i="10"/>
  <c r="X452" i="10"/>
  <c r="X460" i="10"/>
  <c r="X468" i="10"/>
  <c r="X476" i="10"/>
  <c r="X11" i="11"/>
  <c r="X31" i="11"/>
  <c r="X72" i="11"/>
  <c r="X104" i="11"/>
  <c r="X490" i="10"/>
  <c r="X498" i="10"/>
  <c r="X7" i="11"/>
  <c r="X32" i="11"/>
  <c r="X40" i="11"/>
  <c r="X47" i="11"/>
  <c r="X78" i="11"/>
  <c r="X88" i="11"/>
  <c r="X102" i="11"/>
  <c r="X112" i="11"/>
  <c r="X120" i="11"/>
  <c r="X128" i="11"/>
  <c r="X136" i="11"/>
  <c r="X144" i="11"/>
  <c r="X152" i="11"/>
  <c r="X160" i="11"/>
  <c r="X168" i="11"/>
  <c r="X176" i="11"/>
  <c r="X184" i="11"/>
  <c r="X192" i="11"/>
  <c r="X200" i="11"/>
  <c r="X208" i="11"/>
  <c r="X216" i="11"/>
  <c r="X224" i="11"/>
  <c r="X232" i="11"/>
  <c r="X240" i="11"/>
  <c r="X248" i="11"/>
  <c r="X256" i="11"/>
  <c r="X264" i="11"/>
  <c r="X272" i="11"/>
  <c r="X280" i="11"/>
  <c r="X288" i="11"/>
  <c r="X296" i="11"/>
  <c r="X304" i="11"/>
  <c r="X312" i="11"/>
  <c r="X320" i="11"/>
  <c r="X328" i="11"/>
  <c r="X336" i="11"/>
  <c r="X344" i="11"/>
  <c r="X352" i="11"/>
  <c r="X360" i="11"/>
  <c r="X368" i="11"/>
  <c r="X376" i="11"/>
  <c r="X384" i="11"/>
  <c r="X392" i="11"/>
  <c r="X400" i="11"/>
  <c r="X408" i="11"/>
  <c r="X416" i="11"/>
  <c r="X424" i="11"/>
  <c r="X432" i="11"/>
  <c r="X448" i="11"/>
  <c r="X26" i="12"/>
  <c r="X50" i="12"/>
  <c r="X11" i="12"/>
  <c r="X29" i="12"/>
  <c r="X37" i="12"/>
  <c r="X45" i="12"/>
  <c r="X51" i="12"/>
  <c r="X63" i="12"/>
  <c r="X78" i="12"/>
  <c r="X83" i="12"/>
  <c r="X88" i="12"/>
  <c r="X96" i="12"/>
  <c r="X112" i="12"/>
  <c r="X122" i="12"/>
  <c r="X131" i="12"/>
  <c r="X151" i="12"/>
  <c r="X157" i="12"/>
  <c r="X91" i="12"/>
  <c r="X99" i="12"/>
  <c r="X115" i="12"/>
  <c r="X156" i="12"/>
  <c r="X162" i="12"/>
  <c r="X263" i="12"/>
  <c r="X170" i="12"/>
  <c r="X178" i="12"/>
  <c r="X186" i="12"/>
  <c r="X194" i="12"/>
  <c r="X202" i="12"/>
  <c r="X210" i="12"/>
  <c r="X218" i="12"/>
  <c r="X226" i="12"/>
  <c r="X234" i="12"/>
  <c r="X242" i="12"/>
  <c r="X250" i="12"/>
  <c r="X340" i="12"/>
  <c r="Z3" i="18"/>
  <c r="X501" i="12"/>
  <c r="X515" i="12"/>
  <c r="X517" i="12"/>
  <c r="X512" i="12"/>
  <c r="X505" i="12"/>
  <c r="X504" i="12"/>
  <c r="X511" i="12"/>
  <c r="X502" i="12"/>
  <c r="X503" i="12"/>
  <c r="X508" i="12"/>
  <c r="X509" i="12"/>
  <c r="X516" i="12"/>
  <c r="X510" i="12"/>
  <c r="X513" i="12"/>
  <c r="X514" i="12"/>
  <c r="X506" i="12"/>
  <c r="X518" i="12"/>
  <c r="X523" i="12"/>
  <c r="X525" i="12"/>
  <c r="X520" i="12"/>
  <c r="X526" i="12"/>
  <c r="X521" i="12"/>
  <c r="X524" i="12"/>
  <c r="X522" i="12"/>
  <c r="X519" i="12"/>
  <c r="X532" i="12"/>
  <c r="X527" i="12"/>
  <c r="X535" i="12"/>
  <c r="X534" i="12"/>
  <c r="X533" i="12"/>
  <c r="X530" i="12"/>
  <c r="X528" i="12"/>
  <c r="X529" i="12"/>
  <c r="X531" i="12"/>
  <c r="V3" i="10"/>
  <c r="W3" i="10"/>
  <c r="X3" i="12"/>
  <c r="X3" i="11"/>
  <c r="E42" i="12"/>
  <c r="E38" i="12"/>
  <c r="E36" i="12"/>
  <c r="E32" i="12"/>
  <c r="E30" i="12"/>
  <c r="E26" i="12"/>
  <c r="E22" i="12"/>
  <c r="E20" i="12"/>
  <c r="E18" i="12"/>
  <c r="E14" i="12"/>
  <c r="E99" i="11"/>
  <c r="E94" i="11"/>
  <c r="E87" i="11"/>
  <c r="E79" i="11"/>
  <c r="E70" i="11"/>
  <c r="E61" i="11"/>
  <c r="F55" i="11"/>
  <c r="E54" i="11"/>
  <c r="F41" i="11"/>
  <c r="E30" i="11"/>
  <c r="E24" i="11"/>
  <c r="E255" i="10"/>
  <c r="F254" i="10"/>
  <c r="E253" i="10"/>
  <c r="E252" i="10"/>
  <c r="F251" i="10"/>
  <c r="E250" i="10"/>
  <c r="E249" i="10"/>
  <c r="E248" i="10"/>
  <c r="E247" i="10"/>
  <c r="E246" i="10"/>
  <c r="E245" i="10"/>
  <c r="E225" i="10"/>
  <c r="E213" i="10"/>
  <c r="E163" i="10"/>
  <c r="E159" i="10"/>
  <c r="E139" i="10"/>
  <c r="E102" i="10"/>
  <c r="E98" i="10"/>
  <c r="E47" i="10"/>
  <c r="E31" i="10"/>
  <c r="E19" i="10"/>
  <c r="E16" i="10"/>
  <c r="E11" i="10"/>
  <c r="U502" i="11"/>
  <c r="T502" i="11"/>
  <c r="S502" i="11"/>
  <c r="R502" i="11"/>
  <c r="Q502" i="11"/>
  <c r="U501" i="11"/>
  <c r="T501" i="11"/>
  <c r="S501" i="11"/>
  <c r="R501" i="11"/>
  <c r="Q501" i="11"/>
  <c r="U3" i="12"/>
  <c r="T3" i="12"/>
  <c r="S3" i="12"/>
  <c r="R3" i="12"/>
  <c r="Q3" i="12"/>
  <c r="U3" i="11"/>
  <c r="T3" i="11"/>
  <c r="S3" i="11"/>
  <c r="R3" i="11"/>
  <c r="Q3" i="11"/>
  <c r="S3" i="10"/>
  <c r="T3" i="10" s="1"/>
  <c r="R3" i="10"/>
  <c r="Q3" i="10"/>
  <c r="A6" i="12"/>
  <c r="X6" i="12" l="1"/>
  <c r="N77" i="16"/>
  <c r="N71" i="16"/>
  <c r="N75" i="16"/>
  <c r="N73" i="16"/>
  <c r="N76" i="16"/>
  <c r="N72" i="16"/>
  <c r="N78" i="16"/>
  <c r="N74" i="16"/>
  <c r="N70" i="16"/>
  <c r="N68" i="16"/>
  <c r="N66" i="16"/>
  <c r="N64" i="16"/>
  <c r="N62" i="16"/>
  <c r="N60" i="16"/>
  <c r="N58" i="16"/>
  <c r="N56" i="16"/>
  <c r="N54" i="16"/>
  <c r="N52" i="16"/>
  <c r="N50" i="16"/>
  <c r="N69" i="16"/>
  <c r="N65" i="16"/>
  <c r="N63" i="16"/>
  <c r="N59" i="16"/>
  <c r="N55" i="16"/>
  <c r="N51" i="16"/>
  <c r="N67" i="16"/>
  <c r="N61" i="16"/>
  <c r="N57" i="16"/>
  <c r="N53" i="16"/>
  <c r="N40" i="16"/>
  <c r="N26" i="16"/>
  <c r="N32" i="16"/>
  <c r="N41" i="16"/>
  <c r="N25" i="16"/>
  <c r="N47" i="16"/>
  <c r="N31" i="16"/>
  <c r="N36" i="16"/>
  <c r="N22" i="16"/>
  <c r="N46" i="16"/>
  <c r="N28" i="16"/>
  <c r="N37" i="16"/>
  <c r="N21" i="16"/>
  <c r="N43" i="16"/>
  <c r="N27" i="16"/>
  <c r="N48" i="16"/>
  <c r="N34" i="16"/>
  <c r="N18" i="16"/>
  <c r="N42" i="16"/>
  <c r="N24" i="16"/>
  <c r="N49" i="16"/>
  <c r="N33" i="16"/>
  <c r="N39" i="16"/>
  <c r="N23" i="16"/>
  <c r="N44" i="16"/>
  <c r="N30" i="16"/>
  <c r="N38" i="16"/>
  <c r="N20" i="16"/>
  <c r="N45" i="16"/>
  <c r="N29" i="16"/>
  <c r="N35" i="16"/>
  <c r="N19" i="16"/>
  <c r="N17" i="16"/>
  <c r="X3" i="10"/>
  <c r="L14" i="16"/>
  <c r="L13" i="16"/>
  <c r="F6" i="12"/>
  <c r="E40" i="12"/>
  <c r="E28" i="11"/>
  <c r="E29" i="11"/>
  <c r="A6" i="11"/>
  <c r="X6" i="11" s="1"/>
  <c r="E91" i="11"/>
  <c r="F17" i="11"/>
  <c r="F21" i="11"/>
  <c r="E69" i="11"/>
  <c r="F77" i="11"/>
  <c r="E21" i="10"/>
  <c r="E199" i="10"/>
  <c r="A6" i="10"/>
  <c r="E34" i="11"/>
  <c r="E20" i="11"/>
  <c r="E23" i="11"/>
  <c r="F47" i="11"/>
  <c r="F51" i="11"/>
  <c r="F59" i="11"/>
  <c r="E66" i="11"/>
  <c r="F84" i="11"/>
  <c r="F92" i="11"/>
  <c r="E97" i="11"/>
  <c r="F155" i="10"/>
  <c r="F192" i="10"/>
  <c r="E125" i="10"/>
  <c r="E129" i="10"/>
  <c r="F141" i="10"/>
  <c r="F165" i="10"/>
  <c r="F169" i="10"/>
  <c r="E173" i="10"/>
  <c r="E217" i="10"/>
  <c r="E49" i="11"/>
  <c r="E19" i="11"/>
  <c r="E251" i="10"/>
  <c r="E6" i="12"/>
  <c r="F15" i="12"/>
  <c r="E15" i="12"/>
  <c r="F19" i="12"/>
  <c r="E19" i="12"/>
  <c r="F27" i="12"/>
  <c r="E27" i="12"/>
  <c r="F31" i="12"/>
  <c r="E31" i="12"/>
  <c r="F39" i="12"/>
  <c r="E39" i="12"/>
  <c r="F43" i="12"/>
  <c r="E43" i="12"/>
  <c r="F47" i="12"/>
  <c r="E47" i="12"/>
  <c r="F51" i="12"/>
  <c r="E51" i="12"/>
  <c r="F55" i="12"/>
  <c r="E55" i="12"/>
  <c r="F59" i="12"/>
  <c r="E59" i="12"/>
  <c r="F67" i="12"/>
  <c r="E67" i="12"/>
  <c r="F71" i="12"/>
  <c r="E71" i="12"/>
  <c r="F75" i="12"/>
  <c r="E75" i="12"/>
  <c r="F83" i="12"/>
  <c r="E83" i="12"/>
  <c r="F91" i="12"/>
  <c r="E91" i="12"/>
  <c r="F104" i="12"/>
  <c r="E104" i="12"/>
  <c r="F123" i="12"/>
  <c r="E123" i="12"/>
  <c r="F132" i="12"/>
  <c r="E132" i="12"/>
  <c r="F143" i="12"/>
  <c r="E143" i="12"/>
  <c r="F148" i="12"/>
  <c r="E148" i="12"/>
  <c r="F166" i="12"/>
  <c r="E166" i="12"/>
  <c r="F170" i="12"/>
  <c r="E170" i="12"/>
  <c r="F174" i="12"/>
  <c r="E174" i="12"/>
  <c r="F178" i="12"/>
  <c r="E178" i="12"/>
  <c r="F182" i="12"/>
  <c r="E182" i="12"/>
  <c r="F186" i="12"/>
  <c r="E186" i="12"/>
  <c r="F190" i="12"/>
  <c r="E190" i="12"/>
  <c r="F194" i="12"/>
  <c r="E194" i="12"/>
  <c r="F198" i="12"/>
  <c r="E198" i="12"/>
  <c r="F202" i="12"/>
  <c r="E202" i="12"/>
  <c r="F206" i="12"/>
  <c r="E206" i="12"/>
  <c r="F210" i="12"/>
  <c r="E210" i="12"/>
  <c r="F214" i="12"/>
  <c r="E214" i="12"/>
  <c r="F218" i="12"/>
  <c r="E218" i="12"/>
  <c r="F222" i="12"/>
  <c r="E222" i="12"/>
  <c r="F226" i="12"/>
  <c r="E226" i="12"/>
  <c r="F230" i="12"/>
  <c r="E230" i="12"/>
  <c r="F234" i="12"/>
  <c r="E234" i="12"/>
  <c r="F238" i="12"/>
  <c r="E238" i="12"/>
  <c r="F242" i="12"/>
  <c r="E242" i="12"/>
  <c r="F246" i="12"/>
  <c r="E246" i="12"/>
  <c r="F250" i="12"/>
  <c r="E250" i="12"/>
  <c r="F254" i="12"/>
  <c r="E254" i="12"/>
  <c r="F258" i="12"/>
  <c r="E258" i="12"/>
  <c r="F262" i="12"/>
  <c r="E262" i="12"/>
  <c r="F266" i="12"/>
  <c r="E266" i="12"/>
  <c r="F270" i="12"/>
  <c r="E270" i="12"/>
  <c r="F274" i="12"/>
  <c r="E274" i="12"/>
  <c r="F278" i="12"/>
  <c r="E278" i="12"/>
  <c r="F282" i="12"/>
  <c r="E282" i="12"/>
  <c r="F286" i="12"/>
  <c r="E286" i="12"/>
  <c r="F290" i="12"/>
  <c r="E290" i="12"/>
  <c r="F294" i="12"/>
  <c r="E294" i="12"/>
  <c r="F298" i="12"/>
  <c r="E298" i="12"/>
  <c r="F302" i="12"/>
  <c r="E302" i="12"/>
  <c r="F306" i="12"/>
  <c r="E306" i="12"/>
  <c r="F310" i="12"/>
  <c r="E310" i="12"/>
  <c r="F314" i="12"/>
  <c r="E314" i="12"/>
  <c r="F318" i="12"/>
  <c r="E318" i="12"/>
  <c r="F322" i="12"/>
  <c r="E322" i="12"/>
  <c r="F326" i="12"/>
  <c r="E326" i="12"/>
  <c r="F330" i="12"/>
  <c r="E330" i="12"/>
  <c r="F334" i="12"/>
  <c r="E334" i="12"/>
  <c r="F338" i="12"/>
  <c r="E338" i="12"/>
  <c r="F342" i="12"/>
  <c r="E342" i="12"/>
  <c r="F346" i="12"/>
  <c r="E346" i="12"/>
  <c r="F350" i="12"/>
  <c r="E350" i="12"/>
  <c r="F354" i="12"/>
  <c r="E354" i="12"/>
  <c r="F358" i="12"/>
  <c r="E358" i="12"/>
  <c r="F362" i="12"/>
  <c r="E362" i="12"/>
  <c r="F366" i="12"/>
  <c r="E366" i="12"/>
  <c r="E370" i="12"/>
  <c r="F370" i="12"/>
  <c r="E374" i="12"/>
  <c r="F374" i="12"/>
  <c r="E378" i="12"/>
  <c r="F378" i="12"/>
  <c r="E382" i="12"/>
  <c r="F382" i="12"/>
  <c r="E386" i="12"/>
  <c r="F386" i="12"/>
  <c r="E390" i="12"/>
  <c r="F390" i="12"/>
  <c r="E394" i="12"/>
  <c r="F394" i="12"/>
  <c r="E398" i="12"/>
  <c r="F398" i="12"/>
  <c r="E402" i="12"/>
  <c r="F402" i="12"/>
  <c r="E406" i="12"/>
  <c r="F406" i="12"/>
  <c r="E410" i="12"/>
  <c r="F410" i="12"/>
  <c r="E414" i="12"/>
  <c r="F414" i="12"/>
  <c r="E418" i="12"/>
  <c r="F418" i="12"/>
  <c r="E422" i="12"/>
  <c r="F422" i="12"/>
  <c r="E426" i="12"/>
  <c r="F426" i="12"/>
  <c r="E430" i="12"/>
  <c r="F430" i="12"/>
  <c r="E434" i="12"/>
  <c r="F434" i="12"/>
  <c r="E438" i="12"/>
  <c r="F438" i="12"/>
  <c r="E442" i="12"/>
  <c r="F442" i="12"/>
  <c r="E446" i="12"/>
  <c r="F446" i="12"/>
  <c r="E450" i="12"/>
  <c r="F450" i="12"/>
  <c r="E454" i="12"/>
  <c r="F454" i="12"/>
  <c r="E458" i="12"/>
  <c r="F458" i="12"/>
  <c r="E462" i="12"/>
  <c r="F462" i="12"/>
  <c r="E466" i="12"/>
  <c r="F466" i="12"/>
  <c r="E470" i="12"/>
  <c r="F470" i="12"/>
  <c r="E474" i="12"/>
  <c r="F474" i="12"/>
  <c r="E478" i="12"/>
  <c r="F478" i="12"/>
  <c r="E482" i="12"/>
  <c r="F482" i="12"/>
  <c r="E486" i="12"/>
  <c r="F486" i="12"/>
  <c r="E490" i="12"/>
  <c r="F490" i="12"/>
  <c r="E494" i="12"/>
  <c r="F494" i="12"/>
  <c r="E498" i="12"/>
  <c r="F498" i="12"/>
  <c r="E502" i="12"/>
  <c r="F502" i="12"/>
  <c r="E506" i="12"/>
  <c r="F506" i="12"/>
  <c r="E510" i="12"/>
  <c r="F510" i="12"/>
  <c r="E514" i="12"/>
  <c r="F514" i="12"/>
  <c r="E518" i="12"/>
  <c r="F518" i="12"/>
  <c r="E522" i="12"/>
  <c r="F522" i="12"/>
  <c r="E526" i="12"/>
  <c r="F526" i="12"/>
  <c r="E530" i="12"/>
  <c r="F530" i="12"/>
  <c r="E534" i="12"/>
  <c r="F534" i="12"/>
  <c r="F20" i="12"/>
  <c r="F36" i="12"/>
  <c r="E44" i="12"/>
  <c r="F44" i="12"/>
  <c r="E48" i="12"/>
  <c r="F48" i="12"/>
  <c r="E52" i="12"/>
  <c r="F52" i="12"/>
  <c r="E60" i="12"/>
  <c r="F60" i="12"/>
  <c r="E64" i="12"/>
  <c r="F64" i="12"/>
  <c r="E68" i="12"/>
  <c r="F68" i="12"/>
  <c r="E72" i="12"/>
  <c r="F72" i="12"/>
  <c r="E84" i="12"/>
  <c r="F84" i="12"/>
  <c r="E92" i="12"/>
  <c r="F92" i="12"/>
  <c r="E101" i="12"/>
  <c r="F101" i="12"/>
  <c r="F161" i="12"/>
  <c r="E161" i="12"/>
  <c r="E167" i="12"/>
  <c r="F167" i="12"/>
  <c r="F171" i="12"/>
  <c r="E171" i="12"/>
  <c r="E175" i="12"/>
  <c r="F175" i="12"/>
  <c r="F179" i="12"/>
  <c r="E179" i="12"/>
  <c r="F183" i="12"/>
  <c r="E183" i="12"/>
  <c r="F187" i="12"/>
  <c r="E187" i="12"/>
  <c r="F191" i="12"/>
  <c r="E191" i="12"/>
  <c r="F195" i="12"/>
  <c r="E195" i="12"/>
  <c r="F199" i="12"/>
  <c r="E199" i="12"/>
  <c r="F203" i="12"/>
  <c r="E203" i="12"/>
  <c r="F207" i="12"/>
  <c r="E207" i="12"/>
  <c r="F211" i="12"/>
  <c r="E211" i="12"/>
  <c r="F215" i="12"/>
  <c r="E215" i="12"/>
  <c r="F219" i="12"/>
  <c r="E219" i="12"/>
  <c r="F223" i="12"/>
  <c r="E223" i="12"/>
  <c r="F227" i="12"/>
  <c r="E227" i="12"/>
  <c r="F231" i="12"/>
  <c r="E231" i="12"/>
  <c r="F235" i="12"/>
  <c r="E235" i="12"/>
  <c r="F239" i="12"/>
  <c r="E239" i="12"/>
  <c r="F243" i="12"/>
  <c r="E243" i="12"/>
  <c r="F247" i="12"/>
  <c r="E247" i="12"/>
  <c r="F251" i="12"/>
  <c r="E251" i="12"/>
  <c r="F255" i="12"/>
  <c r="E255" i="12"/>
  <c r="F259" i="12"/>
  <c r="E259" i="12"/>
  <c r="F263" i="12"/>
  <c r="E263" i="12"/>
  <c r="F267" i="12"/>
  <c r="E267" i="12"/>
  <c r="F271" i="12"/>
  <c r="E271" i="12"/>
  <c r="F275" i="12"/>
  <c r="E275" i="12"/>
  <c r="F279" i="12"/>
  <c r="E279" i="12"/>
  <c r="F283" i="12"/>
  <c r="E283" i="12"/>
  <c r="F287" i="12"/>
  <c r="E287" i="12"/>
  <c r="F291" i="12"/>
  <c r="E291" i="12"/>
  <c r="F295" i="12"/>
  <c r="E295" i="12"/>
  <c r="F299" i="12"/>
  <c r="E299" i="12"/>
  <c r="F303" i="12"/>
  <c r="E303" i="12"/>
  <c r="F307" i="12"/>
  <c r="E307" i="12"/>
  <c r="F311" i="12"/>
  <c r="E311" i="12"/>
  <c r="F315" i="12"/>
  <c r="E315" i="12"/>
  <c r="F319" i="12"/>
  <c r="E319" i="12"/>
  <c r="F323" i="12"/>
  <c r="E323" i="12"/>
  <c r="F327" i="12"/>
  <c r="E327" i="12"/>
  <c r="F331" i="12"/>
  <c r="E331" i="12"/>
  <c r="F335" i="12"/>
  <c r="E335" i="12"/>
  <c r="F339" i="12"/>
  <c r="E339" i="12"/>
  <c r="F343" i="12"/>
  <c r="E343" i="12"/>
  <c r="F347" i="12"/>
  <c r="E347" i="12"/>
  <c r="F351" i="12"/>
  <c r="E351" i="12"/>
  <c r="F355" i="12"/>
  <c r="E355" i="12"/>
  <c r="F359" i="12"/>
  <c r="E359" i="12"/>
  <c r="F363" i="12"/>
  <c r="E363" i="12"/>
  <c r="F367" i="12"/>
  <c r="E367" i="12"/>
  <c r="F371" i="12"/>
  <c r="E371" i="12"/>
  <c r="F375" i="12"/>
  <c r="E375" i="12"/>
  <c r="F379" i="12"/>
  <c r="E379" i="12"/>
  <c r="F383" i="12"/>
  <c r="E383" i="12"/>
  <c r="F387" i="12"/>
  <c r="E387" i="12"/>
  <c r="F391" i="12"/>
  <c r="E391" i="12"/>
  <c r="F395" i="12"/>
  <c r="E395" i="12"/>
  <c r="F399" i="12"/>
  <c r="E399" i="12"/>
  <c r="F403" i="12"/>
  <c r="E403" i="12"/>
  <c r="F407" i="12"/>
  <c r="E407" i="12"/>
  <c r="F411" i="12"/>
  <c r="E411" i="12"/>
  <c r="F415" i="12"/>
  <c r="E415" i="12"/>
  <c r="F419" i="12"/>
  <c r="E419" i="12"/>
  <c r="F423" i="12"/>
  <c r="E423" i="12"/>
  <c r="F427" i="12"/>
  <c r="E427" i="12"/>
  <c r="F431" i="12"/>
  <c r="E431" i="12"/>
  <c r="F435" i="12"/>
  <c r="E435" i="12"/>
  <c r="F439" i="12"/>
  <c r="E439" i="12"/>
  <c r="F443" i="12"/>
  <c r="E443" i="12"/>
  <c r="F447" i="12"/>
  <c r="E447" i="12"/>
  <c r="F451" i="12"/>
  <c r="E451" i="12"/>
  <c r="F455" i="12"/>
  <c r="E455" i="12"/>
  <c r="F459" i="12"/>
  <c r="E459" i="12"/>
  <c r="F463" i="12"/>
  <c r="E463" i="12"/>
  <c r="F467" i="12"/>
  <c r="E467" i="12"/>
  <c r="F471" i="12"/>
  <c r="E471" i="12"/>
  <c r="F475" i="12"/>
  <c r="E475" i="12"/>
  <c r="F479" i="12"/>
  <c r="E479" i="12"/>
  <c r="F483" i="12"/>
  <c r="E483" i="12"/>
  <c r="F487" i="12"/>
  <c r="E487" i="12"/>
  <c r="F491" i="12"/>
  <c r="E491" i="12"/>
  <c r="F495" i="12"/>
  <c r="E495" i="12"/>
  <c r="F499" i="12"/>
  <c r="E499" i="12"/>
  <c r="F503" i="12"/>
  <c r="E503" i="12"/>
  <c r="F507" i="12"/>
  <c r="E507" i="12"/>
  <c r="F511" i="12"/>
  <c r="E511" i="12"/>
  <c r="F515" i="12"/>
  <c r="E515" i="12"/>
  <c r="F519" i="12"/>
  <c r="E519" i="12"/>
  <c r="F523" i="12"/>
  <c r="E523" i="12"/>
  <c r="F527" i="12"/>
  <c r="E527" i="12"/>
  <c r="F531" i="12"/>
  <c r="E531" i="12"/>
  <c r="F535" i="12"/>
  <c r="E535" i="12"/>
  <c r="F14" i="12"/>
  <c r="F22" i="12"/>
  <c r="F30" i="12"/>
  <c r="F38" i="12"/>
  <c r="F21" i="12"/>
  <c r="E21" i="12"/>
  <c r="F25" i="12"/>
  <c r="E25" i="12"/>
  <c r="F33" i="12"/>
  <c r="E33" i="12"/>
  <c r="F37" i="12"/>
  <c r="E37" i="12"/>
  <c r="F41" i="12"/>
  <c r="E41" i="12"/>
  <c r="F45" i="12"/>
  <c r="E45" i="12"/>
  <c r="F49" i="12"/>
  <c r="E49" i="12"/>
  <c r="F53" i="12"/>
  <c r="E53" i="12"/>
  <c r="F61" i="12"/>
  <c r="E61" i="12"/>
  <c r="F69" i="12"/>
  <c r="E69" i="12"/>
  <c r="F73" i="12"/>
  <c r="E73" i="12"/>
  <c r="F77" i="12"/>
  <c r="E77" i="12"/>
  <c r="F81" i="12"/>
  <c r="E81" i="12"/>
  <c r="F85" i="12"/>
  <c r="E85" i="12"/>
  <c r="F89" i="12"/>
  <c r="E89" i="12"/>
  <c r="F93" i="12"/>
  <c r="E93" i="12"/>
  <c r="F102" i="12"/>
  <c r="E102" i="12"/>
  <c r="F106" i="12"/>
  <c r="E106" i="12"/>
  <c r="F120" i="12"/>
  <c r="E120" i="12"/>
  <c r="F139" i="12"/>
  <c r="E139" i="12"/>
  <c r="F145" i="12"/>
  <c r="E145" i="12"/>
  <c r="F158" i="12"/>
  <c r="E158" i="12"/>
  <c r="F162" i="12"/>
  <c r="E162" i="12"/>
  <c r="F168" i="12"/>
  <c r="E168" i="12"/>
  <c r="F172" i="12"/>
  <c r="E172" i="12"/>
  <c r="F176" i="12"/>
  <c r="E176" i="12"/>
  <c r="F180" i="12"/>
  <c r="E180" i="12"/>
  <c r="F184" i="12"/>
  <c r="E184" i="12"/>
  <c r="F188" i="12"/>
  <c r="E188" i="12"/>
  <c r="F192" i="12"/>
  <c r="E192" i="12"/>
  <c r="F196" i="12"/>
  <c r="E196" i="12"/>
  <c r="F200" i="12"/>
  <c r="E200" i="12"/>
  <c r="F204" i="12"/>
  <c r="E204" i="12"/>
  <c r="F208" i="12"/>
  <c r="E208" i="12"/>
  <c r="F212" i="12"/>
  <c r="E212" i="12"/>
  <c r="F216" i="12"/>
  <c r="E216" i="12"/>
  <c r="F220" i="12"/>
  <c r="E220" i="12"/>
  <c r="F224" i="12"/>
  <c r="E224" i="12"/>
  <c r="F228" i="12"/>
  <c r="E228" i="12"/>
  <c r="F232" i="12"/>
  <c r="E232" i="12"/>
  <c r="F236" i="12"/>
  <c r="E236" i="12"/>
  <c r="F240" i="12"/>
  <c r="E240" i="12"/>
  <c r="F244" i="12"/>
  <c r="E244" i="12"/>
  <c r="F248" i="12"/>
  <c r="E248" i="12"/>
  <c r="F252" i="12"/>
  <c r="E252" i="12"/>
  <c r="F256" i="12"/>
  <c r="E256" i="12"/>
  <c r="F260" i="12"/>
  <c r="E260" i="12"/>
  <c r="F264" i="12"/>
  <c r="E264" i="12"/>
  <c r="F268" i="12"/>
  <c r="E268" i="12"/>
  <c r="F272" i="12"/>
  <c r="E272" i="12"/>
  <c r="F276" i="12"/>
  <c r="E276" i="12"/>
  <c r="F280" i="12"/>
  <c r="E280" i="12"/>
  <c r="E284" i="12"/>
  <c r="F284" i="12"/>
  <c r="F288" i="12"/>
  <c r="E288" i="12"/>
  <c r="F292" i="12"/>
  <c r="E292" i="12"/>
  <c r="F296" i="12"/>
  <c r="E296" i="12"/>
  <c r="F300" i="12"/>
  <c r="E300" i="12"/>
  <c r="F304" i="12"/>
  <c r="E304" i="12"/>
  <c r="F308" i="12"/>
  <c r="E308" i="12"/>
  <c r="F312" i="12"/>
  <c r="E312" i="12"/>
  <c r="F316" i="12"/>
  <c r="E316" i="12"/>
  <c r="F320" i="12"/>
  <c r="E320" i="12"/>
  <c r="F324" i="12"/>
  <c r="E324" i="12"/>
  <c r="F328" i="12"/>
  <c r="E328" i="12"/>
  <c r="F332" i="12"/>
  <c r="E332" i="12"/>
  <c r="F336" i="12"/>
  <c r="E336" i="12"/>
  <c r="F340" i="12"/>
  <c r="E340" i="12"/>
  <c r="F344" i="12"/>
  <c r="E344" i="12"/>
  <c r="F348" i="12"/>
  <c r="E348" i="12"/>
  <c r="F352" i="12"/>
  <c r="E352" i="12"/>
  <c r="F356" i="12"/>
  <c r="E356" i="12"/>
  <c r="F360" i="12"/>
  <c r="E360" i="12"/>
  <c r="F364" i="12"/>
  <c r="E364" i="12"/>
  <c r="E368" i="12"/>
  <c r="F368" i="12"/>
  <c r="E372" i="12"/>
  <c r="F372" i="12"/>
  <c r="E376" i="12"/>
  <c r="F376" i="12"/>
  <c r="E380" i="12"/>
  <c r="F380" i="12"/>
  <c r="E384" i="12"/>
  <c r="F384" i="12"/>
  <c r="E388" i="12"/>
  <c r="F388" i="12"/>
  <c r="E392" i="12"/>
  <c r="F392" i="12"/>
  <c r="E396" i="12"/>
  <c r="F396" i="12"/>
  <c r="E400" i="12"/>
  <c r="F400" i="12"/>
  <c r="E404" i="12"/>
  <c r="F404" i="12"/>
  <c r="E408" i="12"/>
  <c r="F408" i="12"/>
  <c r="E412" i="12"/>
  <c r="F412" i="12"/>
  <c r="E416" i="12"/>
  <c r="F416" i="12"/>
  <c r="E420" i="12"/>
  <c r="F420" i="12"/>
  <c r="E424" i="12"/>
  <c r="F424" i="12"/>
  <c r="E428" i="12"/>
  <c r="F428" i="12"/>
  <c r="E432" i="12"/>
  <c r="F432" i="12"/>
  <c r="E436" i="12"/>
  <c r="F436" i="12"/>
  <c r="E440" i="12"/>
  <c r="F440" i="12"/>
  <c r="E444" i="12"/>
  <c r="F444" i="12"/>
  <c r="E448" i="12"/>
  <c r="F448" i="12"/>
  <c r="E452" i="12"/>
  <c r="F452" i="12"/>
  <c r="E456" i="12"/>
  <c r="F456" i="12"/>
  <c r="E460" i="12"/>
  <c r="F460" i="12"/>
  <c r="E464" i="12"/>
  <c r="F464" i="12"/>
  <c r="E468" i="12"/>
  <c r="F468" i="12"/>
  <c r="E472" i="12"/>
  <c r="F472" i="12"/>
  <c r="E476" i="12"/>
  <c r="F476" i="12"/>
  <c r="E480" i="12"/>
  <c r="F480" i="12"/>
  <c r="E484" i="12"/>
  <c r="F484" i="12"/>
  <c r="E488" i="12"/>
  <c r="F488" i="12"/>
  <c r="E492" i="12"/>
  <c r="F492" i="12"/>
  <c r="E496" i="12"/>
  <c r="F496" i="12"/>
  <c r="E500" i="12"/>
  <c r="F500" i="12"/>
  <c r="E504" i="12"/>
  <c r="F504" i="12"/>
  <c r="E508" i="12"/>
  <c r="F508" i="12"/>
  <c r="E512" i="12"/>
  <c r="F512" i="12"/>
  <c r="E516" i="12"/>
  <c r="F516" i="12"/>
  <c r="E520" i="12"/>
  <c r="F520" i="12"/>
  <c r="E524" i="12"/>
  <c r="F524" i="12"/>
  <c r="E528" i="12"/>
  <c r="F528" i="12"/>
  <c r="E532" i="12"/>
  <c r="F532" i="12"/>
  <c r="E536" i="12"/>
  <c r="F536" i="12"/>
  <c r="F32" i="12"/>
  <c r="F40" i="12"/>
  <c r="E46" i="12"/>
  <c r="F46" i="12"/>
  <c r="E54" i="12"/>
  <c r="F54" i="12"/>
  <c r="E58" i="12"/>
  <c r="F58" i="12"/>
  <c r="E66" i="12"/>
  <c r="F66" i="12"/>
  <c r="E70" i="12"/>
  <c r="F70" i="12"/>
  <c r="E78" i="12"/>
  <c r="F78" i="12"/>
  <c r="E82" i="12"/>
  <c r="F82" i="12"/>
  <c r="E86" i="12"/>
  <c r="F86" i="12"/>
  <c r="F163" i="12"/>
  <c r="E163" i="12"/>
  <c r="F169" i="12"/>
  <c r="E169" i="12"/>
  <c r="F173" i="12"/>
  <c r="E173" i="12"/>
  <c r="F177" i="12"/>
  <c r="E177" i="12"/>
  <c r="F181" i="12"/>
  <c r="E181" i="12"/>
  <c r="F185" i="12"/>
  <c r="E185" i="12"/>
  <c r="F189" i="12"/>
  <c r="E189" i="12"/>
  <c r="F193" i="12"/>
  <c r="E193" i="12"/>
  <c r="F197" i="12"/>
  <c r="E197" i="12"/>
  <c r="F201" i="12"/>
  <c r="E201" i="12"/>
  <c r="F205" i="12"/>
  <c r="E205" i="12"/>
  <c r="F209" i="12"/>
  <c r="E209" i="12"/>
  <c r="F213" i="12"/>
  <c r="E213" i="12"/>
  <c r="F217" i="12"/>
  <c r="E217" i="12"/>
  <c r="F221" i="12"/>
  <c r="E221" i="12"/>
  <c r="F225" i="12"/>
  <c r="E225" i="12"/>
  <c r="F229" i="12"/>
  <c r="E229" i="12"/>
  <c r="F233" i="12"/>
  <c r="E233" i="12"/>
  <c r="F237" i="12"/>
  <c r="E237" i="12"/>
  <c r="F241" i="12"/>
  <c r="E241" i="12"/>
  <c r="F245" i="12"/>
  <c r="E245" i="12"/>
  <c r="F249" i="12"/>
  <c r="E249" i="12"/>
  <c r="F253" i="12"/>
  <c r="E253" i="12"/>
  <c r="F257" i="12"/>
  <c r="E257" i="12"/>
  <c r="F261" i="12"/>
  <c r="E261" i="12"/>
  <c r="F265" i="12"/>
  <c r="E265" i="12"/>
  <c r="F269" i="12"/>
  <c r="E269" i="12"/>
  <c r="F273" i="12"/>
  <c r="E273" i="12"/>
  <c r="F277" i="12"/>
  <c r="E277" i="12"/>
  <c r="F281" i="12"/>
  <c r="E281" i="12"/>
  <c r="F285" i="12"/>
  <c r="E285" i="12"/>
  <c r="F289" i="12"/>
  <c r="E289" i="12"/>
  <c r="F293" i="12"/>
  <c r="E293" i="12"/>
  <c r="F297" i="12"/>
  <c r="E297" i="12"/>
  <c r="F301" i="12"/>
  <c r="E301" i="12"/>
  <c r="F305" i="12"/>
  <c r="E305" i="12"/>
  <c r="F309" i="12"/>
  <c r="E309" i="12"/>
  <c r="F313" i="12"/>
  <c r="E313" i="12"/>
  <c r="F317" i="12"/>
  <c r="E317" i="12"/>
  <c r="F321" i="12"/>
  <c r="E321" i="12"/>
  <c r="F325" i="12"/>
  <c r="E325" i="12"/>
  <c r="F329" i="12"/>
  <c r="E329" i="12"/>
  <c r="F333" i="12"/>
  <c r="E333" i="12"/>
  <c r="F337" i="12"/>
  <c r="E337" i="12"/>
  <c r="F341" i="12"/>
  <c r="E341" i="12"/>
  <c r="F345" i="12"/>
  <c r="E345" i="12"/>
  <c r="F349" i="12"/>
  <c r="E349" i="12"/>
  <c r="F353" i="12"/>
  <c r="E353" i="12"/>
  <c r="F357" i="12"/>
  <c r="E357" i="12"/>
  <c r="F361" i="12"/>
  <c r="E361" i="12"/>
  <c r="F365" i="12"/>
  <c r="E365" i="12"/>
  <c r="F369" i="12"/>
  <c r="E369" i="12"/>
  <c r="F373" i="12"/>
  <c r="E373" i="12"/>
  <c r="F377" i="12"/>
  <c r="E377" i="12"/>
  <c r="F381" i="12"/>
  <c r="E381" i="12"/>
  <c r="F385" i="12"/>
  <c r="E385" i="12"/>
  <c r="F389" i="12"/>
  <c r="E389" i="12"/>
  <c r="F393" i="12"/>
  <c r="E393" i="12"/>
  <c r="F397" i="12"/>
  <c r="E397" i="12"/>
  <c r="F401" i="12"/>
  <c r="E401" i="12"/>
  <c r="F405" i="12"/>
  <c r="E405" i="12"/>
  <c r="F409" i="12"/>
  <c r="E409" i="12"/>
  <c r="F413" i="12"/>
  <c r="E413" i="12"/>
  <c r="F417" i="12"/>
  <c r="E417" i="12"/>
  <c r="F421" i="12"/>
  <c r="E421" i="12"/>
  <c r="F425" i="12"/>
  <c r="E425" i="12"/>
  <c r="F429" i="12"/>
  <c r="E429" i="12"/>
  <c r="F433" i="12"/>
  <c r="E433" i="12"/>
  <c r="F437" i="12"/>
  <c r="E437" i="12"/>
  <c r="F441" i="12"/>
  <c r="E441" i="12"/>
  <c r="F445" i="12"/>
  <c r="E445" i="12"/>
  <c r="F449" i="12"/>
  <c r="E449" i="12"/>
  <c r="F453" i="12"/>
  <c r="E453" i="12"/>
  <c r="F457" i="12"/>
  <c r="E457" i="12"/>
  <c r="F461" i="12"/>
  <c r="E461" i="12"/>
  <c r="F465" i="12"/>
  <c r="E465" i="12"/>
  <c r="F469" i="12"/>
  <c r="E469" i="12"/>
  <c r="F473" i="12"/>
  <c r="E473" i="12"/>
  <c r="F477" i="12"/>
  <c r="E477" i="12"/>
  <c r="F481" i="12"/>
  <c r="E481" i="12"/>
  <c r="F485" i="12"/>
  <c r="E485" i="12"/>
  <c r="F489" i="12"/>
  <c r="E489" i="12"/>
  <c r="F493" i="12"/>
  <c r="E493" i="12"/>
  <c r="F497" i="12"/>
  <c r="E497" i="12"/>
  <c r="F501" i="12"/>
  <c r="E501" i="12"/>
  <c r="F505" i="12"/>
  <c r="E505" i="12"/>
  <c r="F509" i="12"/>
  <c r="E509" i="12"/>
  <c r="F513" i="12"/>
  <c r="E513" i="12"/>
  <c r="F517" i="12"/>
  <c r="E517" i="12"/>
  <c r="F521" i="12"/>
  <c r="E521" i="12"/>
  <c r="F525" i="12"/>
  <c r="E525" i="12"/>
  <c r="F529" i="12"/>
  <c r="E529" i="12"/>
  <c r="F533" i="12"/>
  <c r="E533" i="12"/>
  <c r="F18" i="12"/>
  <c r="F26" i="12"/>
  <c r="F42" i="12"/>
  <c r="E254" i="10"/>
  <c r="E105" i="10"/>
  <c r="U3" i="10"/>
  <c r="F27" i="11"/>
  <c r="F66" i="11"/>
  <c r="F43" i="11"/>
  <c r="F102" i="10"/>
  <c r="F163" i="10"/>
  <c r="F225" i="10"/>
  <c r="F246" i="10"/>
  <c r="F250" i="10"/>
  <c r="F19" i="10"/>
  <c r="F47" i="10"/>
  <c r="F213" i="10"/>
  <c r="F247" i="10"/>
  <c r="F255" i="10"/>
  <c r="F98" i="10"/>
  <c r="F159" i="10"/>
  <c r="F248" i="10"/>
  <c r="F252" i="10"/>
  <c r="F11" i="10"/>
  <c r="F16" i="10"/>
  <c r="F31" i="10"/>
  <c r="F139" i="10"/>
  <c r="F245" i="10"/>
  <c r="F249" i="10"/>
  <c r="F253" i="10"/>
  <c r="F24" i="11"/>
  <c r="F30" i="11"/>
  <c r="F54" i="11"/>
  <c r="F70" i="11"/>
  <c r="F79" i="11"/>
  <c r="F94" i="11"/>
  <c r="F99" i="11"/>
  <c r="F61" i="11"/>
  <c r="F87" i="11"/>
  <c r="E47" i="11"/>
  <c r="E55" i="11"/>
  <c r="E93" i="11"/>
  <c r="E41" i="11"/>
  <c r="X6" i="10" l="1"/>
  <c r="D157" i="16"/>
  <c r="D151" i="16"/>
  <c r="D149" i="16"/>
  <c r="D145" i="16"/>
  <c r="D141" i="16"/>
  <c r="D137" i="16"/>
  <c r="D133" i="16"/>
  <c r="D127" i="16"/>
  <c r="D123" i="16"/>
  <c r="D119" i="16"/>
  <c r="D115" i="16"/>
  <c r="D111" i="16"/>
  <c r="D107" i="16"/>
  <c r="D103" i="16"/>
  <c r="D99" i="16"/>
  <c r="D95" i="16"/>
  <c r="D91" i="16"/>
  <c r="D87" i="16"/>
  <c r="D83" i="16"/>
  <c r="D79" i="16"/>
  <c r="D75" i="16"/>
  <c r="D71" i="16"/>
  <c r="D156" i="16"/>
  <c r="D154" i="16"/>
  <c r="D148" i="16"/>
  <c r="D144" i="16"/>
  <c r="D140" i="16"/>
  <c r="D136" i="16"/>
  <c r="D132" i="16"/>
  <c r="D130" i="16"/>
  <c r="D126" i="16"/>
  <c r="D122" i="16"/>
  <c r="D118" i="16"/>
  <c r="D114" i="16"/>
  <c r="D110" i="16"/>
  <c r="D106" i="16"/>
  <c r="D102" i="16"/>
  <c r="D98" i="16"/>
  <c r="D94" i="16"/>
  <c r="D90" i="16"/>
  <c r="D86" i="16"/>
  <c r="D82" i="16"/>
  <c r="D78" i="16"/>
  <c r="D74" i="16"/>
  <c r="D158" i="16"/>
  <c r="D152" i="16"/>
  <c r="D150" i="16"/>
  <c r="D146" i="16"/>
  <c r="D142" i="16"/>
  <c r="D138" i="16"/>
  <c r="D134" i="16"/>
  <c r="D128" i="16"/>
  <c r="D124" i="16"/>
  <c r="D120" i="16"/>
  <c r="D116" i="16"/>
  <c r="D112" i="16"/>
  <c r="D108" i="16"/>
  <c r="D104" i="16"/>
  <c r="D100" i="16"/>
  <c r="D96" i="16"/>
  <c r="D92" i="16"/>
  <c r="D88" i="16"/>
  <c r="D84" i="16"/>
  <c r="D80" i="16"/>
  <c r="D76" i="16"/>
  <c r="D72" i="16"/>
  <c r="D155" i="16"/>
  <c r="D153" i="16"/>
  <c r="D147" i="16"/>
  <c r="D143" i="16"/>
  <c r="D139" i="16"/>
  <c r="D135" i="16"/>
  <c r="D131" i="16"/>
  <c r="D129" i="16"/>
  <c r="D125" i="16"/>
  <c r="D121" i="16"/>
  <c r="D117" i="16"/>
  <c r="D113" i="16"/>
  <c r="D109" i="16"/>
  <c r="D105" i="16"/>
  <c r="D101" i="16"/>
  <c r="D97" i="16"/>
  <c r="D93" i="16"/>
  <c r="D89" i="16"/>
  <c r="D85" i="16"/>
  <c r="D81" i="16"/>
  <c r="D77" i="16"/>
  <c r="D73" i="16"/>
  <c r="D70" i="16"/>
  <c r="D69" i="16"/>
  <c r="D66" i="16"/>
  <c r="D62" i="16"/>
  <c r="D58" i="16"/>
  <c r="D54" i="16"/>
  <c r="D50" i="16"/>
  <c r="D68" i="16"/>
  <c r="D64" i="16"/>
  <c r="D60" i="16"/>
  <c r="D56" i="16"/>
  <c r="D52" i="16"/>
  <c r="D67" i="16"/>
  <c r="D61" i="16"/>
  <c r="D57" i="16"/>
  <c r="D53" i="16"/>
  <c r="D49" i="16"/>
  <c r="D65" i="16"/>
  <c r="D63" i="16"/>
  <c r="D59" i="16"/>
  <c r="D55" i="16"/>
  <c r="D51" i="16"/>
  <c r="B14" i="16"/>
  <c r="I17" i="16"/>
  <c r="I38" i="16"/>
  <c r="I22" i="16"/>
  <c r="I45" i="16"/>
  <c r="I28" i="16"/>
  <c r="I48" i="16"/>
  <c r="I33" i="16"/>
  <c r="I35" i="16"/>
  <c r="I19" i="16"/>
  <c r="I34" i="16"/>
  <c r="I18" i="16"/>
  <c r="I41" i="16"/>
  <c r="I24" i="16"/>
  <c r="I44" i="16"/>
  <c r="I29" i="16"/>
  <c r="I31" i="16"/>
  <c r="I47" i="16"/>
  <c r="I30" i="16"/>
  <c r="I36" i="16"/>
  <c r="I20" i="16"/>
  <c r="I39" i="16"/>
  <c r="I25" i="16"/>
  <c r="I46" i="16"/>
  <c r="I27" i="16"/>
  <c r="I43" i="16"/>
  <c r="I26" i="16"/>
  <c r="I49" i="16"/>
  <c r="I32" i="16"/>
  <c r="I37" i="16"/>
  <c r="I21" i="16"/>
  <c r="I42" i="16"/>
  <c r="I23" i="16"/>
  <c r="D45" i="16"/>
  <c r="D29" i="16"/>
  <c r="D43" i="16"/>
  <c r="D44" i="16"/>
  <c r="D38" i="16"/>
  <c r="D41" i="16"/>
  <c r="D39" i="16"/>
  <c r="D40" i="16"/>
  <c r="D34" i="16"/>
  <c r="D37" i="16"/>
  <c r="D35" i="16"/>
  <c r="D36" i="16"/>
  <c r="D46" i="16"/>
  <c r="D30" i="16"/>
  <c r="D33" i="16"/>
  <c r="D47" i="16"/>
  <c r="D31" i="16"/>
  <c r="D48" i="16"/>
  <c r="D32" i="16"/>
  <c r="D42" i="16"/>
  <c r="D27" i="16"/>
  <c r="D25" i="16"/>
  <c r="D22" i="16"/>
  <c r="D23" i="16"/>
  <c r="D26" i="16"/>
  <c r="D20" i="16"/>
  <c r="D21" i="16"/>
  <c r="D28" i="16"/>
  <c r="D18" i="16"/>
  <c r="D19" i="16"/>
  <c r="D24" i="16"/>
  <c r="I40" i="16"/>
  <c r="D17" i="16"/>
  <c r="B13" i="16"/>
  <c r="G14" i="16"/>
  <c r="G13" i="16"/>
  <c r="E76" i="11"/>
  <c r="F76" i="11"/>
  <c r="F12" i="11"/>
  <c r="F93" i="11"/>
  <c r="F20" i="11"/>
  <c r="E73" i="11"/>
  <c r="E63" i="11"/>
  <c r="F39" i="11"/>
  <c r="E67" i="11"/>
  <c r="F67" i="11"/>
  <c r="E12" i="11"/>
  <c r="E89" i="11"/>
  <c r="F89" i="11"/>
  <c r="E102" i="11"/>
  <c r="F36" i="11"/>
  <c r="E36" i="11"/>
  <c r="E92" i="11"/>
  <c r="E39" i="11"/>
  <c r="E17" i="11"/>
  <c r="E186" i="10"/>
  <c r="F242" i="10"/>
  <c r="F173" i="10"/>
  <c r="F233" i="10"/>
  <c r="E109" i="10"/>
  <c r="F199" i="10"/>
  <c r="E169" i="10"/>
  <c r="E133" i="10"/>
  <c r="E117" i="10"/>
  <c r="F207" i="10"/>
  <c r="E237" i="10"/>
  <c r="E181" i="10"/>
  <c r="E27" i="10"/>
  <c r="E239" i="10"/>
  <c r="F239" i="10"/>
  <c r="E157" i="10"/>
  <c r="E202" i="10"/>
  <c r="E85" i="11"/>
  <c r="F85" i="11"/>
  <c r="E40" i="11"/>
  <c r="F40" i="11"/>
  <c r="E207" i="10"/>
  <c r="F133" i="10"/>
  <c r="F117" i="10"/>
  <c r="F195" i="10"/>
  <c r="E195" i="10"/>
  <c r="E192" i="10"/>
  <c r="E165" i="10"/>
  <c r="E155" i="10"/>
  <c r="F157" i="10"/>
  <c r="F237" i="10"/>
  <c r="F129" i="10"/>
  <c r="E38" i="10"/>
  <c r="F181" i="10"/>
  <c r="F151" i="10"/>
  <c r="E151" i="10"/>
  <c r="F217" i="10"/>
  <c r="E179" i="10"/>
  <c r="F179" i="10"/>
  <c r="F211" i="10"/>
  <c r="E211" i="10"/>
  <c r="F191" i="10"/>
  <c r="E191" i="10"/>
  <c r="F175" i="10"/>
  <c r="E175" i="10"/>
  <c r="E187" i="10"/>
  <c r="F187" i="10"/>
  <c r="E171" i="10"/>
  <c r="F171" i="10"/>
  <c r="E143" i="10"/>
  <c r="F143" i="10"/>
  <c r="E183" i="10"/>
  <c r="F183" i="10"/>
  <c r="E167" i="10"/>
  <c r="F167" i="10"/>
  <c r="E219" i="10"/>
  <c r="F219" i="10"/>
  <c r="F95" i="10"/>
  <c r="E95" i="10"/>
  <c r="E75" i="10"/>
  <c r="F75" i="10"/>
  <c r="E203" i="10"/>
  <c r="F203" i="10"/>
  <c r="F123" i="10"/>
  <c r="E123" i="10"/>
  <c r="E147" i="10"/>
  <c r="F147" i="10"/>
  <c r="E84" i="10"/>
  <c r="E74" i="11"/>
  <c r="F74" i="11"/>
  <c r="E131" i="10"/>
  <c r="F131" i="10"/>
  <c r="F63" i="10"/>
  <c r="E63" i="10"/>
  <c r="F98" i="11"/>
  <c r="E98" i="11"/>
  <c r="E190" i="10"/>
  <c r="F190" i="10"/>
  <c r="E146" i="10"/>
  <c r="F146" i="10"/>
  <c r="E212" i="10"/>
  <c r="F212" i="10"/>
  <c r="F153" i="10"/>
  <c r="E153" i="10"/>
  <c r="F185" i="10"/>
  <c r="E185" i="10"/>
  <c r="F134" i="10"/>
  <c r="E134" i="10"/>
  <c r="E51" i="10"/>
  <c r="F51" i="10"/>
  <c r="E204" i="10"/>
  <c r="F204" i="10"/>
  <c r="E189" i="10"/>
  <c r="F189" i="10"/>
  <c r="F194" i="10"/>
  <c r="E194" i="10"/>
  <c r="F178" i="10"/>
  <c r="E178" i="10"/>
  <c r="E170" i="10"/>
  <c r="F170" i="10"/>
  <c r="F158" i="10"/>
  <c r="E158" i="10"/>
  <c r="E150" i="10"/>
  <c r="F150" i="10"/>
  <c r="F238" i="10"/>
  <c r="E238" i="10"/>
  <c r="E130" i="10"/>
  <c r="F130" i="10"/>
  <c r="E208" i="10"/>
  <c r="F208" i="10"/>
  <c r="F176" i="10"/>
  <c r="E176" i="10"/>
  <c r="E235" i="10"/>
  <c r="F223" i="10"/>
  <c r="E182" i="10"/>
  <c r="E154" i="10"/>
  <c r="E135" i="10"/>
  <c r="F127" i="10"/>
  <c r="E101" i="10"/>
  <c r="E242" i="10"/>
  <c r="E230" i="10"/>
  <c r="E180" i="10"/>
  <c r="F180" i="10"/>
  <c r="E205" i="10"/>
  <c r="F205" i="10"/>
  <c r="F154" i="10"/>
  <c r="E223" i="10"/>
  <c r="F182" i="10"/>
  <c r="F235" i="10"/>
  <c r="F201" i="10"/>
  <c r="E201" i="10"/>
  <c r="E136" i="10"/>
  <c r="F136" i="10"/>
  <c r="E144" i="10"/>
  <c r="F144" i="10"/>
  <c r="F156" i="10"/>
  <c r="E156" i="10"/>
  <c r="F90" i="10"/>
  <c r="E122" i="10"/>
  <c r="E118" i="10"/>
  <c r="E66" i="10"/>
  <c r="E231" i="10"/>
  <c r="F231" i="10"/>
  <c r="E215" i="10"/>
  <c r="F215" i="10"/>
  <c r="E45" i="10"/>
  <c r="F45" i="10"/>
  <c r="E37" i="10"/>
  <c r="F37" i="10"/>
  <c r="F97" i="10"/>
  <c r="E97" i="10"/>
  <c r="E210" i="10"/>
  <c r="F210" i="10"/>
  <c r="E234" i="10"/>
  <c r="F234" i="10"/>
  <c r="F49" i="11"/>
  <c r="E172" i="10"/>
  <c r="F172" i="10"/>
  <c r="F152" i="10"/>
  <c r="E152" i="10"/>
  <c r="E168" i="10"/>
  <c r="F168" i="10"/>
  <c r="E35" i="10"/>
  <c r="F35" i="10"/>
  <c r="E25" i="10"/>
  <c r="F25" i="10"/>
  <c r="F13" i="10"/>
  <c r="E13" i="10"/>
  <c r="E43" i="10"/>
  <c r="F43" i="10"/>
  <c r="F186" i="10"/>
  <c r="F122" i="10"/>
  <c r="F125" i="10"/>
  <c r="F101" i="10"/>
  <c r="F202" i="10"/>
  <c r="E233" i="10"/>
  <c r="F109" i="10"/>
  <c r="E91" i="10"/>
  <c r="F91" i="10"/>
  <c r="E55" i="10"/>
  <c r="F55" i="10"/>
  <c r="F83" i="10"/>
  <c r="E83" i="10"/>
  <c r="E59" i="10"/>
  <c r="F59" i="10"/>
  <c r="F87" i="10"/>
  <c r="E87" i="10"/>
  <c r="E79" i="10"/>
  <c r="F79" i="10"/>
  <c r="E15" i="10"/>
  <c r="F15" i="10"/>
  <c r="F75" i="11"/>
  <c r="E75" i="11"/>
  <c r="F65" i="11"/>
  <c r="E65" i="11"/>
  <c r="E46" i="11"/>
  <c r="F46" i="11"/>
  <c r="F83" i="11"/>
  <c r="E83" i="11"/>
  <c r="E38" i="11"/>
  <c r="F38" i="11"/>
  <c r="E50" i="11"/>
  <c r="F50" i="11"/>
  <c r="F58" i="11"/>
  <c r="E58" i="11"/>
  <c r="F73" i="11"/>
  <c r="F63" i="11"/>
  <c r="E21" i="11"/>
  <c r="E77" i="11"/>
  <c r="F97" i="11"/>
  <c r="E218" i="10"/>
  <c r="F218" i="10"/>
  <c r="E62" i="10"/>
  <c r="F62" i="10"/>
  <c r="E162" i="10"/>
  <c r="F162" i="10"/>
  <c r="E54" i="10"/>
  <c r="F54" i="10"/>
  <c r="E222" i="10"/>
  <c r="F222" i="10"/>
  <c r="F38" i="10"/>
  <c r="E50" i="10"/>
  <c r="F50" i="10"/>
  <c r="F34" i="10"/>
  <c r="E34" i="10"/>
  <c r="E46" i="10"/>
  <c r="F46" i="10"/>
  <c r="E30" i="10"/>
  <c r="F30" i="10"/>
  <c r="F26" i="10"/>
  <c r="E26" i="10"/>
  <c r="F105" i="10"/>
  <c r="E141" i="10"/>
  <c r="F21" i="10"/>
  <c r="E22" i="10"/>
  <c r="F22" i="10"/>
  <c r="F6" i="10"/>
  <c r="E6" i="10"/>
  <c r="E10" i="10"/>
  <c r="F10" i="10"/>
  <c r="E18" i="10"/>
  <c r="F18" i="10"/>
  <c r="F14" i="10"/>
  <c r="E14" i="10"/>
  <c r="E59" i="11"/>
  <c r="E27" i="11"/>
  <c r="F91" i="11"/>
  <c r="F52" i="11"/>
  <c r="E52" i="11"/>
  <c r="F48" i="11"/>
  <c r="E48" i="11"/>
  <c r="F44" i="11"/>
  <c r="E44" i="11"/>
  <c r="E60" i="11"/>
  <c r="F60" i="11"/>
  <c r="E51" i="11"/>
  <c r="F23" i="11"/>
  <c r="F102" i="11"/>
  <c r="F29" i="11"/>
  <c r="E198" i="10"/>
  <c r="F198" i="10"/>
  <c r="E166" i="10"/>
  <c r="F166" i="10"/>
  <c r="F27" i="10"/>
  <c r="E58" i="10"/>
  <c r="F58" i="10"/>
  <c r="E86" i="10"/>
  <c r="F86" i="10"/>
  <c r="E70" i="10"/>
  <c r="F70" i="10"/>
  <c r="E229" i="10"/>
  <c r="F229" i="10"/>
  <c r="E184" i="10"/>
  <c r="F184" i="10"/>
  <c r="E128" i="10"/>
  <c r="F128" i="10"/>
  <c r="E188" i="10"/>
  <c r="F188" i="10"/>
  <c r="E193" i="10"/>
  <c r="F193" i="10"/>
  <c r="E200" i="10"/>
  <c r="F200" i="10"/>
  <c r="E41" i="10"/>
  <c r="F41" i="10"/>
  <c r="E132" i="10"/>
  <c r="F132" i="10"/>
  <c r="E96" i="10"/>
  <c r="F96" i="10"/>
  <c r="E221" i="10"/>
  <c r="F221" i="10"/>
  <c r="E197" i="10"/>
  <c r="F197" i="10"/>
  <c r="E149" i="10"/>
  <c r="F149" i="10"/>
  <c r="E113" i="10"/>
  <c r="F113" i="10"/>
  <c r="F72" i="11"/>
  <c r="E72" i="11"/>
  <c r="F16" i="11"/>
  <c r="E16" i="11"/>
  <c r="E15" i="11"/>
  <c r="F15" i="11"/>
  <c r="F96" i="11"/>
  <c r="E96" i="11"/>
  <c r="F35" i="11"/>
  <c r="E35" i="11"/>
  <c r="E43" i="11"/>
  <c r="F69" i="11"/>
  <c r="F34" i="11"/>
  <c r="E84" i="11"/>
  <c r="F19" i="11"/>
  <c r="F28" i="11"/>
  <c r="E90" i="11"/>
  <c r="F90" i="11"/>
  <c r="E244" i="10"/>
  <c r="F244" i="10"/>
  <c r="E228" i="10"/>
  <c r="F228" i="10"/>
  <c r="E88" i="10"/>
  <c r="F88" i="10"/>
  <c r="E72" i="10"/>
  <c r="F72" i="10"/>
  <c r="E56" i="10"/>
  <c r="F56" i="10"/>
  <c r="E36" i="10"/>
  <c r="F36" i="10"/>
  <c r="E108" i="10"/>
  <c r="F108" i="10"/>
  <c r="E145" i="10"/>
  <c r="F145" i="10"/>
  <c r="E124" i="10"/>
  <c r="F124" i="10"/>
  <c r="E209" i="10"/>
  <c r="F209" i="10"/>
  <c r="E224" i="10"/>
  <c r="F224" i="10"/>
  <c r="E68" i="10"/>
  <c r="F68" i="10"/>
  <c r="E52" i="10"/>
  <c r="F52" i="10"/>
  <c r="E28" i="10"/>
  <c r="F28" i="10"/>
  <c r="E177" i="10"/>
  <c r="F177" i="10"/>
  <c r="E90" i="10"/>
  <c r="E236" i="10"/>
  <c r="F236" i="10"/>
  <c r="E220" i="10"/>
  <c r="F220" i="10"/>
  <c r="F80" i="10"/>
  <c r="E64" i="10"/>
  <c r="F64" i="10"/>
  <c r="E44" i="10"/>
  <c r="F44" i="10"/>
  <c r="E24" i="10"/>
  <c r="F24" i="10"/>
  <c r="E121" i="10"/>
  <c r="F121" i="10"/>
  <c r="E137" i="10"/>
  <c r="F137" i="10"/>
  <c r="E196" i="10"/>
  <c r="F196" i="10"/>
  <c r="E148" i="10"/>
  <c r="F148" i="10"/>
  <c r="E232" i="10"/>
  <c r="F232" i="10"/>
  <c r="E216" i="10"/>
  <c r="F216" i="10"/>
  <c r="E76" i="10"/>
  <c r="F76" i="10"/>
  <c r="E60" i="10"/>
  <c r="F60" i="10"/>
  <c r="E40" i="10"/>
  <c r="F40" i="10"/>
  <c r="F73" i="10" l="1"/>
  <c r="E73" i="10"/>
  <c r="F57" i="10"/>
  <c r="E57" i="10"/>
  <c r="E80" i="10"/>
  <c r="E65" i="10"/>
  <c r="F65" i="10"/>
  <c r="F84" i="10"/>
  <c r="E127" i="10"/>
  <c r="F230" i="10"/>
  <c r="F135" i="10"/>
  <c r="F66" i="10"/>
  <c r="F118" i="10"/>
  <c r="F126" i="10"/>
  <c r="E126" i="10"/>
  <c r="F82" i="10"/>
  <c r="E82" i="10"/>
  <c r="F114" i="10"/>
  <c r="E114" i="10"/>
  <c r="E110" i="10"/>
  <c r="F110" i="10"/>
  <c r="E104" i="10"/>
  <c r="F104" i="10"/>
  <c r="E119" i="10"/>
  <c r="F119" i="10"/>
  <c r="F67" i="10"/>
  <c r="E67" i="10"/>
  <c r="E107" i="10"/>
  <c r="F107" i="10"/>
  <c r="E111" i="10"/>
  <c r="F111" i="10"/>
  <c r="E115" i="10"/>
  <c r="F115" i="10"/>
  <c r="E78" i="10"/>
  <c r="F78" i="10"/>
  <c r="E71" i="10"/>
  <c r="F71" i="10"/>
  <c r="E74" i="10"/>
  <c r="F74" i="10"/>
  <c r="F94" i="10"/>
  <c r="E94" i="10"/>
  <c r="E138" i="10"/>
  <c r="F138" i="10"/>
  <c r="F112" i="10"/>
  <c r="E112" i="10"/>
  <c r="E77" i="10"/>
  <c r="F77" i="10"/>
  <c r="F61" i="10"/>
  <c r="E61" i="10"/>
  <c r="E92" i="10"/>
  <c r="F92" i="10"/>
  <c r="F53" i="10"/>
  <c r="E53" i="10"/>
  <c r="E120" i="10"/>
  <c r="F120" i="10"/>
  <c r="F116" i="10"/>
  <c r="E116" i="10"/>
  <c r="F81" i="10"/>
  <c r="E81" i="10"/>
  <c r="E69" i="10"/>
  <c r="F69" i="10"/>
  <c r="E89" i="10"/>
  <c r="F89" i="10"/>
  <c r="E85" i="10"/>
  <c r="F85" i="10"/>
  <c r="F29" i="10"/>
  <c r="E29" i="10"/>
  <c r="E42" i="10"/>
  <c r="F42" i="10"/>
  <c r="E39" i="10"/>
  <c r="F39" i="10"/>
  <c r="E49" i="10"/>
  <c r="F49" i="10"/>
  <c r="E174" i="10"/>
  <c r="F174" i="10"/>
  <c r="E142" i="10"/>
  <c r="F142" i="10"/>
  <c r="E6" i="11"/>
  <c r="F6" i="11"/>
  <c r="E64" i="11"/>
  <c r="F64" i="11"/>
  <c r="E82" i="11"/>
  <c r="F82" i="11"/>
  <c r="F45" i="11"/>
  <c r="E45" i="11"/>
  <c r="E86" i="11"/>
  <c r="F86" i="11"/>
  <c r="F53" i="11"/>
  <c r="E53" i="11"/>
  <c r="E37" i="11"/>
  <c r="F37" i="11"/>
  <c r="E68" i="11"/>
  <c r="F68" i="11"/>
  <c r="E33" i="11"/>
  <c r="F33" i="11"/>
  <c r="F18" i="11"/>
  <c r="E18" i="11"/>
  <c r="F78" i="11"/>
  <c r="E78" i="11"/>
  <c r="F14" i="11"/>
  <c r="E14" i="11"/>
  <c r="E206" i="10"/>
  <c r="F206" i="10"/>
</calcChain>
</file>

<file path=xl/sharedStrings.xml><?xml version="1.0" encoding="utf-8"?>
<sst xmlns="http://schemas.openxmlformats.org/spreadsheetml/2006/main" count="3134" uniqueCount="1302">
  <si>
    <t>Comments</t>
  </si>
  <si>
    <t>Satisfactory?</t>
  </si>
  <si>
    <t>Insert Comments/Justification of Decisions against each question below 
(as applicable)</t>
  </si>
  <si>
    <t>N/A</t>
  </si>
  <si>
    <t>Present?</t>
  </si>
  <si>
    <t>4.2</t>
  </si>
  <si>
    <t xml:space="preserve">Organisation Name:    &lt;insert name&gt; 
Submission Date:   &lt;insert date&gt; </t>
  </si>
  <si>
    <t>Organisation's Policy &amp; Procedures Reference</t>
  </si>
  <si>
    <t>Chapter 1. GENERAL INFORMATION</t>
  </si>
  <si>
    <t>AC 120-78A</t>
  </si>
  <si>
    <t>Organisation's
Quality Dept
Representative</t>
  </si>
  <si>
    <t>Chapter 2. ELECTRONIC SIGNATURES</t>
  </si>
  <si>
    <t>2.2 ELECTRONIC SIGNATURE PROCESS</t>
  </si>
  <si>
    <t>1.4 AUDIENCE</t>
  </si>
  <si>
    <t>1.5 SCOPE</t>
  </si>
  <si>
    <t>Insert Comments/Justification of Decisions against each element (as applicable)</t>
  </si>
  <si>
    <t>Heading</t>
  </si>
  <si>
    <t>Requirement to be Addressed</t>
  </si>
  <si>
    <t>1.6 BACKGROUND</t>
  </si>
  <si>
    <t>1.7 DEFINITIONS</t>
  </si>
  <si>
    <t>1.8 APPROVAL, ACCEPTANCE, AND AUTHORIZATION</t>
  </si>
  <si>
    <t>Control</t>
  </si>
  <si>
    <t>Archivable</t>
  </si>
  <si>
    <t>2.3  Electronic Signature Authorization</t>
  </si>
  <si>
    <t>Chapter 3. ELECTRONIC RECORDKEEPING</t>
  </si>
  <si>
    <t>Security</t>
  </si>
  <si>
    <t>3.1  Electronic Records</t>
  </si>
  <si>
    <t>3.2  FAA Standards for Electronic Records</t>
  </si>
  <si>
    <t>3.3  Electronic Recordkeeping System</t>
  </si>
  <si>
    <t>3.4  Electronic Recordkeeping Authorization</t>
  </si>
  <si>
    <t>4.1  Electronic Manuals</t>
  </si>
  <si>
    <t>4.2  Electronic Manuals System</t>
  </si>
  <si>
    <t>4.3  Electronic Manual Authorization System</t>
  </si>
  <si>
    <t>Chapter 5. VOLUNTARY DISCONTINUANCE BY CERTIFICATE HOLDER</t>
  </si>
  <si>
    <t>5.1  Voluntary Discontinuance</t>
  </si>
  <si>
    <t>Voluntary Discontinuance</t>
  </si>
  <si>
    <t>5-1</t>
  </si>
  <si>
    <t>5-1 a (1)</t>
  </si>
  <si>
    <t>5-1 a (2)</t>
  </si>
  <si>
    <t>5-1 a (3)</t>
  </si>
  <si>
    <t>5-1 a (4)</t>
  </si>
  <si>
    <t>5-1 b (1)</t>
  </si>
  <si>
    <t>5-1 b (2)</t>
  </si>
  <si>
    <t>Discontinue Electronic Manual System.</t>
  </si>
  <si>
    <t>5-1 c (1)</t>
  </si>
  <si>
    <t>5-1 c (2)</t>
  </si>
  <si>
    <t>Chapter 6. Administrative</t>
  </si>
  <si>
    <t>6-1. Questions about this AC</t>
  </si>
  <si>
    <t>6-1</t>
  </si>
  <si>
    <t>Questions re AC 120-78</t>
  </si>
  <si>
    <t>6-2. Other Related Regulations, Guidance, and Reading Material</t>
  </si>
  <si>
    <t>6-2</t>
  </si>
  <si>
    <t>1-1 Purpose</t>
  </si>
  <si>
    <t>1-1</t>
  </si>
  <si>
    <t>(14 CFR) parts that apply to their operation(s).</t>
  </si>
  <si>
    <t>2-1a</t>
  </si>
  <si>
    <t>2-1 ELECTRONIC SIGNATURE</t>
  </si>
  <si>
    <t>2-1c</t>
  </si>
  <si>
    <t>2-1b</t>
  </si>
  <si>
    <t>2-1d</t>
  </si>
  <si>
    <t>2-1d (2)</t>
  </si>
  <si>
    <t>2-2a</t>
  </si>
  <si>
    <t>2-2b</t>
  </si>
  <si>
    <t>2-2c</t>
  </si>
  <si>
    <t>2-2d</t>
  </si>
  <si>
    <t>2-2e</t>
  </si>
  <si>
    <t>2-2f</t>
  </si>
  <si>
    <t>2-2f(1)</t>
  </si>
  <si>
    <t>2-2f(2)</t>
  </si>
  <si>
    <t>2-2g</t>
  </si>
  <si>
    <t>2-2h</t>
  </si>
  <si>
    <t>2-2i</t>
  </si>
  <si>
    <t>2-2j</t>
  </si>
  <si>
    <t>2-2k</t>
  </si>
  <si>
    <t>2-2l</t>
  </si>
  <si>
    <t>2-2m</t>
  </si>
  <si>
    <t>2-2n</t>
  </si>
  <si>
    <t>2-2o</t>
  </si>
  <si>
    <t>2-2o(1)</t>
  </si>
  <si>
    <t>2-2o(2)</t>
  </si>
  <si>
    <t>2-2o(3)</t>
  </si>
  <si>
    <t>2-2o(4)</t>
  </si>
  <si>
    <t>2-2o(5)</t>
  </si>
  <si>
    <t>Yes</t>
  </si>
  <si>
    <t>2-2o(6)</t>
  </si>
  <si>
    <t>2-2o(7)</t>
  </si>
  <si>
    <t>2-2o(8)</t>
  </si>
  <si>
    <t>2-2o(9)</t>
  </si>
  <si>
    <t>2-2o(10)</t>
  </si>
  <si>
    <t>2-2o(11)</t>
  </si>
  <si>
    <t>2-3a</t>
  </si>
  <si>
    <t>2-3b</t>
  </si>
  <si>
    <t>2-3c</t>
  </si>
  <si>
    <t>2-3d</t>
  </si>
  <si>
    <t>3-1</t>
  </si>
  <si>
    <t>3-2</t>
  </si>
  <si>
    <t>3-3</t>
  </si>
  <si>
    <t>3-3a (1)</t>
  </si>
  <si>
    <t>3-3a (2)</t>
  </si>
  <si>
    <t>3-3a (3)</t>
  </si>
  <si>
    <t xml:space="preserve">3-3b </t>
  </si>
  <si>
    <t>3-3b (1)</t>
  </si>
  <si>
    <t>3-3b (2)</t>
  </si>
  <si>
    <t>3-3b (3)</t>
  </si>
  <si>
    <t>3-3b (4)</t>
  </si>
  <si>
    <t>3-3b (5)</t>
  </si>
  <si>
    <t>3-3b (6)</t>
  </si>
  <si>
    <t xml:space="preserve">3-3b (7) </t>
  </si>
  <si>
    <t xml:space="preserve">3-3b (8) </t>
  </si>
  <si>
    <t xml:space="preserve">3-3b (9) </t>
  </si>
  <si>
    <t xml:space="preserve">3-3b (10) </t>
  </si>
  <si>
    <t xml:space="preserve">3-3c </t>
  </si>
  <si>
    <t>3-3d</t>
  </si>
  <si>
    <t>3-3d (1)</t>
  </si>
  <si>
    <t>3-3d (2)</t>
  </si>
  <si>
    <t>3-3d (3)</t>
  </si>
  <si>
    <t>3-3e</t>
  </si>
  <si>
    <t>3-3f</t>
  </si>
  <si>
    <t>3-4a</t>
  </si>
  <si>
    <t>3-4a (1)</t>
  </si>
  <si>
    <t>3-4a (1) (a)</t>
  </si>
  <si>
    <t>3-4a (1) (b)</t>
  </si>
  <si>
    <t>3-4a (1) (c)</t>
  </si>
  <si>
    <t>3-4a (2)</t>
  </si>
  <si>
    <t>3-4a (3)</t>
  </si>
  <si>
    <t>3-4a (4)</t>
  </si>
  <si>
    <t>3-4a (5)</t>
  </si>
  <si>
    <t>3-4a (6)</t>
  </si>
  <si>
    <t>3-4b</t>
  </si>
  <si>
    <t>3-4b (1)</t>
  </si>
  <si>
    <t>3-4b (2)</t>
  </si>
  <si>
    <t>3-4b (3)</t>
  </si>
  <si>
    <t>3-4b (4)</t>
  </si>
  <si>
    <t>3-4 (d)</t>
  </si>
  <si>
    <t>Chapter 4. ELECTRONIC MANUAL SYSTEMS</t>
  </si>
  <si>
    <t>4-1</t>
  </si>
  <si>
    <t>4-2a</t>
  </si>
  <si>
    <t>4-2b</t>
  </si>
  <si>
    <t>4-2c</t>
  </si>
  <si>
    <t>4-2d</t>
  </si>
  <si>
    <t>4-2e</t>
  </si>
  <si>
    <t>4-2f</t>
  </si>
  <si>
    <t>4-2g</t>
  </si>
  <si>
    <t>4-2h</t>
  </si>
  <si>
    <t>4-2i</t>
  </si>
  <si>
    <r>
      <rPr>
        <b/>
        <sz val="11"/>
        <rFont val="Arial"/>
        <family val="2"/>
      </rPr>
      <t xml:space="preserve">Information: </t>
    </r>
    <r>
      <rPr>
        <sz val="11"/>
        <rFont val="Arial"/>
        <family val="2"/>
      </rPr>
      <t>A certificate holder’s electronic manuals should be easy to revise. The electronic manual system should include revision control procedures for making revisions (incremental, temporary, and scheduled) in a timely manner. Procedures should include the accomplishment of revisions by personnel to whom manuals are issued. The revision control procedures should address at least the following:</t>
    </r>
  </si>
  <si>
    <t>4-2i(1)</t>
  </si>
  <si>
    <t>4-2i(2)</t>
  </si>
  <si>
    <t>4-2i(3)</t>
  </si>
  <si>
    <t>4-2i(4)</t>
  </si>
  <si>
    <r>
      <t xml:space="preserve">Information: </t>
    </r>
    <r>
      <rPr>
        <sz val="11"/>
        <rFont val="Arial"/>
        <family val="2"/>
      </rPr>
      <t>Information retrieved from an electronic manual could be displayed in a format that differs from what would appear on paper. The display format could even vary by user. For example, the display of manual content could be different for pilots on the flight deck of an aircraft versus what is displayed to ground personnel at a computer workstation. This could occur for reasons such as screen resolution, software application, or authorized display device. Information displayed on any authorized device on the
flight deck must correlate to information displayed at an authorized computer workstation or authorized portable device. Additionally, any information displayed should be easily traceable and comparable to the source document. The most important point is that the electronic manual content must remain the same, regardless of the display format or device. Any displayed manual information must be identical in content for all users.</t>
    </r>
  </si>
  <si>
    <t>4-2i(5) (a)</t>
  </si>
  <si>
    <t>4-2i(5) (b)</t>
  </si>
  <si>
    <t>4-2j</t>
  </si>
  <si>
    <t>4-2k</t>
  </si>
  <si>
    <t>4-2k (2)</t>
  </si>
  <si>
    <t>4-2k (2) (a)</t>
  </si>
  <si>
    <t>4-2l</t>
  </si>
  <si>
    <t>4-2m</t>
  </si>
  <si>
    <t>4-2n</t>
  </si>
  <si>
    <t>4-2o</t>
  </si>
  <si>
    <t>4-2o (1)</t>
  </si>
  <si>
    <t>4-2o (2)</t>
  </si>
  <si>
    <t>4-2o (3)</t>
  </si>
  <si>
    <t>4-2o (4)</t>
  </si>
  <si>
    <t>4-2p</t>
  </si>
  <si>
    <t>4-2q</t>
  </si>
  <si>
    <t>4-2r</t>
  </si>
  <si>
    <t>4-3a</t>
  </si>
  <si>
    <t>4-3b</t>
  </si>
  <si>
    <t>4-3a (1)</t>
  </si>
  <si>
    <t>4-3a (2)</t>
  </si>
  <si>
    <t>4-3a (3)</t>
  </si>
  <si>
    <t>4-3a (4)</t>
  </si>
  <si>
    <t>4-3a (5)</t>
  </si>
  <si>
    <t>4-3a (6)</t>
  </si>
  <si>
    <t>4-3c</t>
  </si>
  <si>
    <t>4-3d</t>
  </si>
  <si>
    <t>OTHER RELATED REGULATIONS, GUIDANCE, AND READING MATERIAL</t>
  </si>
  <si>
    <t>AC 571-006</t>
  </si>
  <si>
    <t>1.0</t>
  </si>
  <si>
    <t>1.1</t>
  </si>
  <si>
    <t>1.2</t>
  </si>
  <si>
    <t>Chapter 1. INTRODUCTION</t>
  </si>
  <si>
    <t>1.0 INTRODUCTION</t>
  </si>
  <si>
    <t>Chapter 2. REFERENCES AND REQUIREMENTS</t>
  </si>
  <si>
    <t>2.1 REFERENCE DOCUMENTS</t>
  </si>
  <si>
    <t>2.1</t>
  </si>
  <si>
    <t>2.3 (1)</t>
  </si>
  <si>
    <t>2.3 (1) (a)</t>
  </si>
  <si>
    <t>2.3 (1) (b)</t>
  </si>
  <si>
    <t>2.3 (1) ( c)</t>
  </si>
  <si>
    <t>2.3 (1) (d)</t>
  </si>
  <si>
    <t>Electronic Signature</t>
  </si>
  <si>
    <t>2.3 (1) ( e)</t>
  </si>
  <si>
    <t>2.3 (1) (f)</t>
  </si>
  <si>
    <t>2.3 (1) (g)</t>
  </si>
  <si>
    <t>2.3 (2)</t>
  </si>
  <si>
    <t>2.3 DEFINITIONS</t>
  </si>
  <si>
    <t>2.3 ABBREVIATIONS</t>
  </si>
  <si>
    <t>Chapter 3. BACKGROUND</t>
  </si>
  <si>
    <t>3.0  Background</t>
  </si>
  <si>
    <t>3.0 (1)</t>
  </si>
  <si>
    <t>3.0 (2)</t>
  </si>
  <si>
    <t>3.0 (3)</t>
  </si>
  <si>
    <t>Chapter 4. ELECTRONIC RECORDKEEPING SYSTEM</t>
  </si>
  <si>
    <t>4.1  Requirements</t>
  </si>
  <si>
    <t>4-1 (1)</t>
  </si>
  <si>
    <t>AC 571-007</t>
  </si>
  <si>
    <t>AC 571-008</t>
  </si>
  <si>
    <t>AC 571-009</t>
  </si>
  <si>
    <t>AC 571-010</t>
  </si>
  <si>
    <t>AC 571-011</t>
  </si>
  <si>
    <t>AC 571-012</t>
  </si>
  <si>
    <t>AC 571-013</t>
  </si>
  <si>
    <t>AC 571-014</t>
  </si>
  <si>
    <t>4-1 (1) (a)</t>
  </si>
  <si>
    <t>4-1 (1) (b)</t>
  </si>
  <si>
    <t>4-1 (1) (c)</t>
  </si>
  <si>
    <t>4-1 (1) (d)</t>
  </si>
  <si>
    <t>4-1 (1) (e)</t>
  </si>
  <si>
    <t>4-1 (1) (f)</t>
  </si>
  <si>
    <t>4-1 (1) (g)</t>
  </si>
  <si>
    <t>4.2  Additional Provisions of Electronic Recordkeeping System for Electronic Exchange of Form One</t>
  </si>
  <si>
    <t>4.2 (1)</t>
  </si>
  <si>
    <t>Additional Provisions - Electronic Recordkeeping System - Electronic Exchange - Form One</t>
  </si>
  <si>
    <t>4.2 (1) (a)</t>
  </si>
  <si>
    <t>4.2 (1) (b)</t>
  </si>
  <si>
    <t>4.2 (1) (c)</t>
  </si>
  <si>
    <t>4.2 (1) (d)</t>
  </si>
  <si>
    <t>4.2 (1) (e)</t>
  </si>
  <si>
    <t>4.2 (1) (f)</t>
  </si>
  <si>
    <t>4.2 (1) (g)</t>
  </si>
  <si>
    <t>4.2 (1) (h)</t>
  </si>
  <si>
    <t>Chapter 5. ELECTRONIC SIGNATURE ON AUTHORIZED RELEASE CERTIFICATE – FORM ONE</t>
  </si>
  <si>
    <t>5.1  Requirements of a Signature on the Authorized Release Certificate</t>
  </si>
  <si>
    <t>5-1 (1)</t>
  </si>
  <si>
    <t>5-1 (2)</t>
  </si>
  <si>
    <t>5-1 (3)</t>
  </si>
  <si>
    <t>5.2  Description of an Electronic Signature</t>
  </si>
  <si>
    <t>5.2 (1) (a)</t>
  </si>
  <si>
    <t>5.2 (1) (b)</t>
  </si>
  <si>
    <t>5.2 (1) (c)</t>
  </si>
  <si>
    <t>5.2 (1) (d)</t>
  </si>
  <si>
    <t>5.2 (2)</t>
  </si>
  <si>
    <t>5.2 (2) (a)</t>
  </si>
  <si>
    <t>5.2 (2) (b)</t>
  </si>
  <si>
    <t>5.3  Attributes of an Electronic Signature</t>
  </si>
  <si>
    <t>5.3 (1)</t>
  </si>
  <si>
    <t>5.3 (1) (a)</t>
  </si>
  <si>
    <t>Scope</t>
  </si>
  <si>
    <t>Signature Security</t>
  </si>
  <si>
    <t>Non-repudiation</t>
  </si>
  <si>
    <t>5.3 (1) (b)</t>
  </si>
  <si>
    <t>5.3 (1) (c)</t>
  </si>
  <si>
    <t>5.3 (1) (d)</t>
  </si>
  <si>
    <t>5.3 (1) (e)</t>
  </si>
  <si>
    <t>5.3 (1) (f)</t>
  </si>
  <si>
    <t>Chapter 6. ELECTRONIC EXCHANGE OF FORM ONE AND AIR TRANSPORT ASSOCIATION SPECIFICATION 2000 CHAPTER 16</t>
  </si>
  <si>
    <t>6.1 Criteria for Exchange</t>
  </si>
  <si>
    <t>6.1 (1)</t>
  </si>
  <si>
    <t>6.1 (2)</t>
  </si>
  <si>
    <t>6.1 (3)</t>
  </si>
  <si>
    <t>6.1 (4)</t>
  </si>
  <si>
    <t>6.1 (5)</t>
  </si>
  <si>
    <t>6.2 Criteria for Foreign Exchange</t>
  </si>
  <si>
    <t>6.2 (1)</t>
  </si>
  <si>
    <t>6.2 (1) (a)</t>
  </si>
  <si>
    <t>6.2 (1) (b)</t>
  </si>
  <si>
    <t>6.2 (1) (c)</t>
  </si>
  <si>
    <t>6.2 (1) (d)</t>
  </si>
  <si>
    <t>6.3. Printing Authorised Release Certificate Form One from an Electronic File</t>
  </si>
  <si>
    <t>6.3 (1)</t>
  </si>
  <si>
    <t>6.3 (2)</t>
  </si>
  <si>
    <t>6.3 (3)</t>
  </si>
  <si>
    <t>Chapter 7. TRANSPORT CANADA APPROVAL</t>
  </si>
  <si>
    <t>7.0. Transport Canada Approval</t>
  </si>
  <si>
    <t>7.0 (1)</t>
  </si>
  <si>
    <t>Transport Canada Approval</t>
  </si>
  <si>
    <r>
      <rPr>
        <b/>
        <sz val="11"/>
        <rFont val="Arial"/>
        <family val="2"/>
      </rPr>
      <t xml:space="preserve">Information: </t>
    </r>
    <r>
      <rPr>
        <sz val="11"/>
        <rFont val="Arial"/>
        <family val="2"/>
      </rPr>
      <t xml:space="preserve">That this provides “approval” or “acceptance” guidelines for electronic signature, electronic recordkeeping, and electronic manual systems/programs. It is the certificate holder’s responsibility to address all Title 14 of the Code of Federal Regulations (14 CFR) parts  that apply to their operation(s).
</t>
    </r>
  </si>
  <si>
    <r>
      <rPr>
        <b/>
        <sz val="11"/>
        <rFont val="Arial"/>
        <family val="2"/>
      </rPr>
      <t xml:space="preserve">Information: </t>
    </r>
    <r>
      <rPr>
        <sz val="11"/>
        <rFont val="Arial"/>
        <family val="2"/>
      </rPr>
      <t xml:space="preserve">That it is the certificate holder’s responsibility to address all Title 14 of the Code of Federal Regulations.
</t>
    </r>
  </si>
  <si>
    <t>1-4</t>
  </si>
  <si>
    <t>1-5a</t>
  </si>
  <si>
    <t>1-5b</t>
  </si>
  <si>
    <t>1-5c</t>
  </si>
  <si>
    <t>1-6</t>
  </si>
  <si>
    <t>1-7</t>
  </si>
  <si>
    <t>1-8a(1)</t>
  </si>
  <si>
    <t>1-8b</t>
  </si>
  <si>
    <t>1-8c</t>
  </si>
  <si>
    <t>1-8d</t>
  </si>
  <si>
    <t>1-8de</t>
  </si>
  <si>
    <r>
      <rPr>
        <b/>
        <sz val="11"/>
        <rFont val="Arial"/>
        <family val="2"/>
      </rPr>
      <t>Information.</t>
    </r>
    <r>
      <rPr>
        <sz val="11"/>
        <rFont val="Arial"/>
        <family val="2"/>
      </rPr>
      <t xml:space="preserve"> Description of Digital Cryptology, Public Key, Private Key, Digital Certificate and CA.
</t>
    </r>
  </si>
  <si>
    <r>
      <t xml:space="preserve">Information: </t>
    </r>
    <r>
      <rPr>
        <sz val="11"/>
        <color rgb="FF000000"/>
        <rFont val="Arial"/>
        <family val="2"/>
      </rPr>
      <t>See detailed references in AC</t>
    </r>
  </si>
  <si>
    <r>
      <rPr>
        <b/>
        <sz val="11"/>
        <rFont val="Arial"/>
        <family val="2"/>
      </rPr>
      <t xml:space="preserve">Information: </t>
    </r>
    <r>
      <rPr>
        <sz val="11"/>
        <rFont val="Arial"/>
        <family val="2"/>
      </rPr>
      <t xml:space="preserve">When a certificate holder successfully completes the application and demonstration process, the FAA will accept the electronic signature process and authorize its use by signing and issuing Operations Specification (OpSpec) A025, Electronic Signatures, Electronic Recordkeeping Systems, and Electronic Manual Systems
</t>
    </r>
  </si>
  <si>
    <r>
      <rPr>
        <b/>
        <sz val="11"/>
        <rFont val="Arial"/>
        <family val="2"/>
      </rPr>
      <t xml:space="preserve">Information: </t>
    </r>
    <r>
      <rPr>
        <sz val="11"/>
        <rFont val="Arial"/>
        <family val="2"/>
      </rPr>
      <t xml:space="preserve">If the certificate holder fails to submit an acceptable application or fails to successfully demonstrate the electronic signature process, the CHDO will reject the application and provide an explanation to the certificate holder in writing.
</t>
    </r>
  </si>
  <si>
    <r>
      <t xml:space="preserve">Information: </t>
    </r>
    <r>
      <rPr>
        <sz val="11"/>
        <rFont val="Arial"/>
        <family val="2"/>
      </rPr>
      <t xml:space="preserve"> An electronic record must provide equivalent or better data integrity, accuracy, and accessibility to what would otherwise be provided by a paper record. In general, a record preserves the evidence of an event. It should contain enough information to clearly depict the event that took place. It is the certificate holder’s responsibility to address all 14 CFR requirements for their recordkeeping system(s) applicable to their operation(s).
</t>
    </r>
  </si>
  <si>
    <r>
      <rPr>
        <b/>
        <sz val="11"/>
        <rFont val="Arial"/>
        <family val="2"/>
      </rPr>
      <t xml:space="preserve">Information: </t>
    </r>
    <r>
      <rPr>
        <sz val="11"/>
        <rFont val="Arial"/>
        <family val="2"/>
      </rPr>
      <t xml:space="preserve">When the certificate holder successfully completes the application and demonstration process, the FAA will accept or approve (depending on the regulatory requirement) the electronic recordkeeping system and authorize its use by signing and issuing OpSpec A025.
</t>
    </r>
  </si>
  <si>
    <r>
      <rPr>
        <b/>
        <sz val="11"/>
        <rFont val="Arial"/>
        <family val="2"/>
      </rPr>
      <t xml:space="preserve">Information: </t>
    </r>
    <r>
      <rPr>
        <sz val="11"/>
        <rFont val="Arial"/>
        <family val="2"/>
      </rPr>
      <t xml:space="preserve">If the certificate holder fails to submit an acceptable application or fails to successfully demonstrate the electronic recordkeeping process, the CHDO will reject the application and provide an explanation to the certificate holder in writing.
</t>
    </r>
  </si>
  <si>
    <t>3-4 ( c)</t>
  </si>
  <si>
    <r>
      <rPr>
        <b/>
        <sz val="11"/>
        <rFont val="Arial"/>
        <family val="2"/>
      </rPr>
      <t xml:space="preserve">Information: </t>
    </r>
    <r>
      <rPr>
        <sz val="11"/>
        <rFont val="Arial"/>
        <family val="2"/>
      </rPr>
      <t xml:space="preserve">An electronic system for delivering manual content must comply with regulatory requirements for currency, availability, and distribution to the appropriate personnel. A certificate holder’s electronic manual system must address any 14 CFR part requirements for “must” or “should” that apply to their operation(s) into their electronic manual system. An electronic manual system should describe/address the following.
</t>
    </r>
  </si>
  <si>
    <r>
      <rPr>
        <b/>
        <sz val="11"/>
        <rFont val="Arial"/>
        <family val="2"/>
      </rPr>
      <t xml:space="preserve">Information: </t>
    </r>
    <r>
      <rPr>
        <sz val="11"/>
        <rFont val="Arial"/>
        <family val="2"/>
      </rPr>
      <t xml:space="preserve">The FAA encourages certificate holders to provide access to the electronic manual system to the appropriate FAA representatives assigned to the certificate holder. When providing such access, a certificate holder should provide the FAA’s representatives with instructions on how to access the system.  Certificate holders must provide any requested information to the NTSB in the event of an accident or incident. When a certificate holder is required to provide manuals or manual information to the FAA or NTSB, it should be provided in the desired format of the requesting agency whenever possible.
</t>
    </r>
  </si>
  <si>
    <r>
      <rPr>
        <b/>
        <sz val="11"/>
        <rFont val="Arial"/>
        <family val="2"/>
      </rPr>
      <t xml:space="preserve">Information: </t>
    </r>
    <r>
      <rPr>
        <sz val="11"/>
        <rFont val="Arial"/>
        <family val="2"/>
      </rPr>
      <t xml:space="preserve"> A certificate holder should archive earlier versions of manuals to provide for future needs to duplicate, regenerate, or reconstruct instructions. Archived historical data is particularly important for the following reasons:
(a) To trace aircraft repair information or reconstructing maintenance instructions.
(b) To evaluate normal and abnormal flight deck (cockpit) checklist procedures.
(c) For training purposes.
(d) For investigation purposes in the event of an accident, incident, or occurrence.
</t>
    </r>
  </si>
  <si>
    <r>
      <rPr>
        <b/>
        <sz val="11"/>
        <rFont val="Arial"/>
        <family val="2"/>
      </rPr>
      <t xml:space="preserve">Information: </t>
    </r>
    <r>
      <rPr>
        <sz val="11"/>
        <rFont val="Arial"/>
        <family val="2"/>
      </rPr>
      <t>These procedures should include at least:
(a) A method of ensuring that no unauthorized changes can be made.
(b) A method or medium that minimizes the deterioration of data.
(c) A method to protect the archived data against hazards and natural disasters.</t>
    </r>
  </si>
  <si>
    <r>
      <rPr>
        <b/>
        <sz val="11"/>
        <rFont val="Arial"/>
        <family val="2"/>
      </rPr>
      <t xml:space="preserve">Information: </t>
    </r>
    <r>
      <rPr>
        <sz val="11"/>
        <rFont val="Arial"/>
        <family val="2"/>
      </rPr>
      <t xml:space="preserve">Technological hardware or software advances may make it desirable and/or necessary for a certificate holder to update its electronic manual system. When transferring manual data from one electronic system or application to another, certificate holders should ensure that data integrity is maintained during transfer. This includes ensuring that archived information remains intact. This could entail running redundant systems for a brief period of time.
</t>
    </r>
  </si>
  <si>
    <r>
      <rPr>
        <b/>
        <sz val="11"/>
        <rFont val="Arial"/>
        <family val="2"/>
      </rPr>
      <t xml:space="preserve">Information: </t>
    </r>
    <r>
      <rPr>
        <sz val="11"/>
        <rFont val="Arial"/>
        <family val="2"/>
      </rPr>
      <t xml:space="preserve">The backup method may be a separate electronic system; a backup server to the authorized system; the use of backup media such as print or CD-ROM; or other method acceptable to the FAA.
</t>
    </r>
  </si>
  <si>
    <r>
      <rPr>
        <b/>
        <sz val="11"/>
        <rFont val="Arial"/>
        <family val="2"/>
      </rPr>
      <t>Information:</t>
    </r>
    <r>
      <rPr>
        <sz val="11"/>
        <rFont val="Arial"/>
        <family val="2"/>
      </rPr>
      <t xml:space="preserve"> System maintenance and support should include provisions for system outages and for switching over to the backup method described in AC 120-78A, sub-paragraph 4-2m.
</t>
    </r>
  </si>
  <si>
    <r>
      <rPr>
        <b/>
        <sz val="11"/>
        <rFont val="Arial"/>
        <family val="2"/>
      </rPr>
      <t xml:space="preserve">Information: </t>
    </r>
    <r>
      <rPr>
        <sz val="11"/>
        <rFont val="Arial"/>
        <family val="2"/>
      </rPr>
      <t xml:space="preserve">(A part 135 certificate holder authorized by OpSpec A040 as a Single Pilot Operator, who elects to have a manual and maintain/distribute it electronically, may list that manual as being the master manual for the purposes of A025.) The master manual is what the principal inspector (PI) will reference when accepting the electronic manual system and authorizing its use in Operations Specification (OpSpec) A025, Electronic Signatures, Electronic Recordkeeping Systems, and Electronic Manual Systems. The master manual must include at least the following:
</t>
    </r>
  </si>
  <si>
    <r>
      <rPr>
        <b/>
        <sz val="11"/>
        <rFont val="Arial"/>
        <family val="2"/>
      </rPr>
      <t xml:space="preserve">Information: </t>
    </r>
    <r>
      <rPr>
        <sz val="11"/>
        <rFont val="Arial"/>
        <family val="2"/>
      </rPr>
      <t xml:space="preserve">For a certificate holder with a large and complex manual system that contains numerous manuals, it is acceptable to list the kinds of manuals, instead of listing each manual, provided all of the particular kinds of manuals are maintained and distributed via the electronic manual system. For example, list “All Ground Operations Manuals,” “All Maintenance Manuals,” or “All Training Program Manuals.”
</t>
    </r>
  </si>
  <si>
    <r>
      <rPr>
        <b/>
        <sz val="11"/>
        <color rgb="FF000000"/>
        <rFont val="Arial"/>
        <family val="2"/>
      </rPr>
      <t xml:space="preserve">Information: </t>
    </r>
    <r>
      <rPr>
        <sz val="11"/>
        <color rgb="FF000000"/>
        <rFont val="Arial"/>
        <family val="2"/>
      </rPr>
      <t xml:space="preserve">Questions about the material in AC 120-78 may be directed to FAA Aircraft Maintenance Division (AFS-300) at 5th Floor, 950 L’Enfant Plaza, SW., Washington, DC 20024; or by phone at 202-267-1675.
</t>
    </r>
  </si>
  <si>
    <t>AC 11-3(1)</t>
  </si>
  <si>
    <t>3.0 STATUS</t>
  </si>
  <si>
    <t>3.1</t>
  </si>
  <si>
    <t>Chapter 3. STATUS OF THIS AC</t>
  </si>
  <si>
    <t>3.2</t>
  </si>
  <si>
    <t>3.3</t>
  </si>
  <si>
    <r>
      <rPr>
        <b/>
        <sz val="11"/>
        <rFont val="Arial"/>
        <family val="2"/>
      </rPr>
      <t xml:space="preserve">Information: </t>
    </r>
    <r>
      <rPr>
        <sz val="11"/>
        <rFont val="Arial"/>
        <family val="2"/>
      </rPr>
      <t xml:space="preserve">Prior to the 2011 amendment, the requirement of section 10(1)(b) of the ETA was that “having regard to all the relevant circumstances at the time the method was used, the method was as reliable as was appropriate for the purposes for which the information was communicated.”
</t>
    </r>
  </si>
  <si>
    <t>3.4</t>
  </si>
  <si>
    <r>
      <rPr>
        <b/>
        <sz val="11"/>
        <rFont val="Arial"/>
        <family val="2"/>
      </rPr>
      <t xml:space="preserve">Information: </t>
    </r>
    <r>
      <rPr>
        <sz val="11"/>
        <rFont val="Arial"/>
        <family val="2"/>
      </rPr>
      <t xml:space="preserve">The amending Act repeals paragraph 10(1)(b) of the ETA and substitutes a new paragraph
to this ‘reliability test’ for determining whether the method used was as ‘reliable as was appropriate’ by adding reference to ‘in light of all of the circumstances including any relevant agreement’.
</t>
    </r>
  </si>
  <si>
    <t>3.5</t>
  </si>
  <si>
    <r>
      <rPr>
        <b/>
        <sz val="11"/>
        <rFont val="Arial"/>
        <family val="2"/>
      </rPr>
      <t xml:space="preserve">Information: </t>
    </r>
    <r>
      <rPr>
        <sz val="11"/>
        <rFont val="Arial"/>
        <family val="2"/>
      </rPr>
      <t>The amendment also validates a signature method regardless of its reliability in principle,
in circumstances where the method used is proven in fact to have identified the signatory, and indicated the signatory’s intention in respect of the information contained in the electronic communication, by itself or together with further evidence.</t>
    </r>
  </si>
  <si>
    <t>Chapter 4. ACRONYMS</t>
  </si>
  <si>
    <t>4.0 ACRONYMS</t>
  </si>
  <si>
    <t>4.0</t>
  </si>
  <si>
    <t>Acronyms</t>
  </si>
  <si>
    <r>
      <rPr>
        <b/>
        <sz val="11"/>
        <rFont val="Arial"/>
        <family val="2"/>
      </rPr>
      <t>Information:</t>
    </r>
    <r>
      <rPr>
        <sz val="11"/>
        <rFont val="Arial"/>
        <family val="2"/>
      </rPr>
      <t xml:space="preserve"> 
AC      Advisory Circular
AOC    Air Operator’s Certificate
AMO  Approved Maintenance Organisation
ARN   Aviation Reference Number
CASR Civil Aviation Safety Regulations 1998
CAR   Civil Aviation Regulations 1988
CRS   Certificate of Release to Service
ETA   Electronic Transactions Act 1999
LAME Licensed Aircraft Maintenance Engineer
MEL   A minimum equipment list, as defined in subsection 9A.2 of CAO 20.18
MOS  Manual of Standards
NAA  National Aviation Authority
</t>
    </r>
  </si>
  <si>
    <t>Chapter 4. DEFINITIONS</t>
  </si>
  <si>
    <t>5.0 DEFINITIONS</t>
  </si>
  <si>
    <t>5.0</t>
  </si>
  <si>
    <t>Definitions - Authentication</t>
  </si>
  <si>
    <r>
      <rPr>
        <b/>
        <sz val="11"/>
        <rFont val="Arial"/>
        <family val="2"/>
      </rPr>
      <t xml:space="preserve">Information: </t>
    </r>
    <r>
      <rPr>
        <sz val="11"/>
        <rFont val="Arial"/>
        <family val="2"/>
      </rPr>
      <t xml:space="preserve">Authentication: the means by which a system validates the identity of an authorised user. This may include a password, a personal identification number (PIN), a cryptographic key, a badge, or a stamp. Authenticate means to validate or establish to be genuine such that the matter being authenticated will have legal force or be legally binding.
</t>
    </r>
  </si>
  <si>
    <t>Definitions - Electronic Signature</t>
  </si>
  <si>
    <r>
      <rPr>
        <b/>
        <sz val="11"/>
        <rFont val="Arial"/>
        <family val="2"/>
      </rPr>
      <t xml:space="preserve">Information: </t>
    </r>
    <r>
      <rPr>
        <sz val="11"/>
        <rFont val="Arial"/>
        <family val="2"/>
      </rPr>
      <t xml:space="preserve">For the purposes of this AC, the following definitions apply:
</t>
    </r>
  </si>
  <si>
    <t>Definitions - Signature</t>
  </si>
  <si>
    <r>
      <rPr>
        <b/>
        <sz val="11"/>
        <rFont val="Arial"/>
        <family val="2"/>
      </rPr>
      <t xml:space="preserve">Information: </t>
    </r>
    <r>
      <rPr>
        <sz val="11"/>
        <rFont val="Arial"/>
        <family val="2"/>
      </rPr>
      <t xml:space="preserve">Signature: is any method used to identify a person and to indicate the signatory’s intention in respect of the information contained in the communication (e.g., the execution of a particular document may need to be witnessed, and in these circumstances, the witness’ signature merely identifies the signatory as a witness to the execution of the document), or the signatory’s approval of the information communicated (e.g. to attest to the completion of, or a person’s involvement in, an act, or to certify a record entry). Signatures can be handwritten or electronic.
</t>
    </r>
  </si>
  <si>
    <r>
      <rPr>
        <b/>
        <sz val="11"/>
        <color rgb="FF000000"/>
        <rFont val="Arial"/>
        <family val="2"/>
      </rPr>
      <t xml:space="preserve">Information: </t>
    </r>
    <r>
      <rPr>
        <sz val="11"/>
        <color rgb="FF000000"/>
        <rFont val="Arial"/>
        <family val="2"/>
      </rPr>
      <t xml:space="preserve">Electronic Signature: is any signature made using an electronic communication. Where an electronic signature is used to satisfy a requirement under Commonwealth law, a method should be used that identifies the person and indicates the person’s intention in respect of the information communicated. Also, the method used needs to be as reliable as appropriate for the purpose for which the electronic communication was generated or communicated, in the light of all the circumstances, including any relevant agreement; or proven in fact to have identified the signatory, and indicated the signatory’s intention in respect of the information contained in the electronic communication, by itself or together with further evidence. The method used needs to comply with the relevant Government agency’s requirements for applying that method. An electronic signature can combine cryptographic functions of digital signatures with the image of a person’s handwritten signature or some other form of visible mark that would be considered acceptable in the circumstances.
</t>
    </r>
  </si>
  <si>
    <t>Chapter 6. WHO DOES THIS AC APPLY TO?</t>
  </si>
  <si>
    <t>6.1  APPLICABILITY</t>
  </si>
  <si>
    <t>6.1</t>
  </si>
  <si>
    <r>
      <t xml:space="preserve">Information: </t>
    </r>
    <r>
      <rPr>
        <sz val="11"/>
        <rFont val="Arial"/>
        <family val="2"/>
      </rPr>
      <t xml:space="preserve"> This AC has general application to anyone seeking to meet the regulatory requirements set under the CAA, CASR, CAR, MOS and the CAOs; especially those involved in designing, certifying, operating or maintaining aircraft.
</t>
    </r>
  </si>
  <si>
    <t>6.2</t>
  </si>
  <si>
    <r>
      <t xml:space="preserve">Information: </t>
    </r>
    <r>
      <rPr>
        <sz val="11"/>
        <rFont val="Arial"/>
        <family val="2"/>
      </rPr>
      <t xml:space="preserve"> The information and concepts described within this AC are intended to address both a web based (online) and stand-alone system.
</t>
    </r>
  </si>
  <si>
    <t>Chapter 7. BACKGROUND</t>
  </si>
  <si>
    <t>7.1 BACKGROUND</t>
  </si>
  <si>
    <t>7.1</t>
  </si>
  <si>
    <t>7.2</t>
  </si>
  <si>
    <r>
      <rPr>
        <b/>
        <sz val="11"/>
        <rFont val="Arial"/>
        <family val="2"/>
      </rPr>
      <t>Information:</t>
    </r>
    <r>
      <rPr>
        <sz val="11"/>
        <rFont val="Arial"/>
        <family val="2"/>
      </rPr>
      <t xml:space="preserve">  As the complexity of aircraft design, certification, operations and maintenance processes increased, the number of records and documents generated and required to be retained by aircraft registered operators, manufacturers and approved maintenance organisations expanded significantly. The development of electronic information storage and retrieval systems has significantly enhanced the ability of the aviation industry not only to meet regulatory record retention requirements; but also to manufacture, operate, and maintain today’s highly complex aircraft and aircraft systems in a demanding operational environment.
</t>
    </r>
  </si>
  <si>
    <r>
      <rPr>
        <b/>
        <sz val="11"/>
        <rFont val="Arial"/>
        <family val="2"/>
      </rPr>
      <t>Information:</t>
    </r>
    <r>
      <rPr>
        <sz val="11"/>
        <rFont val="Arial"/>
        <family val="2"/>
      </rPr>
      <t xml:space="preserve">  There is now a far greater community acceptance and promotion of the advantages of electronic versions of certifications, logbooks [chronological compliance records] and use of electronic programs/controls (e.g. electronic tablets) containing navigation charts and weight and balance calculators. The use of electronic signatures enhances the ability to identify a signatory and helps to eliminate the traceability difficulties associated with illegible handwritten entries and the deterioration of paper documentation.
</t>
    </r>
  </si>
  <si>
    <t>Chapter 8. RELEVANT LEGISLATIVE PROVISIONS</t>
  </si>
  <si>
    <t>8.1</t>
  </si>
  <si>
    <r>
      <rPr>
        <b/>
        <sz val="11"/>
        <rFont val="Arial"/>
        <family val="2"/>
      </rPr>
      <t>Information:</t>
    </r>
    <r>
      <rPr>
        <sz val="11"/>
        <rFont val="Arial"/>
        <family val="2"/>
      </rPr>
      <t xml:space="preserve">  The key legislative provisions relating to electronically formatted certifications, records and management systems are contained in the ETA 1999 and Part 11 of the CASR 1998.
</t>
    </r>
  </si>
  <si>
    <t>8.2</t>
  </si>
  <si>
    <r>
      <rPr>
        <b/>
        <sz val="11"/>
        <rFont val="Arial"/>
        <family val="2"/>
      </rPr>
      <t>Information:</t>
    </r>
    <r>
      <rPr>
        <sz val="11"/>
        <rFont val="Arial"/>
        <family val="2"/>
      </rPr>
      <t xml:space="preserve">  The ETA provides that a Commonwealth law requiring or permitting written information, a signature, or the retention of information, can be satisfied electronically (unless specifically excluded by another Commonwealth law). It allows people to communicate electronically with Government agencies and to use electronic communications/record systems to satisfy their legal obligations.</t>
    </r>
  </si>
  <si>
    <t>8.3</t>
  </si>
  <si>
    <r>
      <rPr>
        <b/>
        <sz val="11"/>
        <rFont val="Arial"/>
        <family val="2"/>
      </rPr>
      <t>Information:</t>
    </r>
    <r>
      <rPr>
        <sz val="11"/>
        <rFont val="Arial"/>
        <family val="2"/>
      </rPr>
      <t xml:space="preserve">  Section 8 of the ETA 1999 establishes a general rule that for the purpose of a law of the Commonwealth a transaction is not invalid because it takes place wholly or partly by means of one or more electronic communications. The ETA provides that the following requirements under a law of the Commonwealth can be met in electronic form:
 a requirement to give information in writing (section 9 of the ETA 1999);
 a requirement to provide a signature (section 10 of the ETA 1999);
 a requirement to produce a document (section 11 of the ETA 1999); and
 a requirement to record and retain information (section 12 of the ETA 1999).</t>
    </r>
  </si>
  <si>
    <t>8.4</t>
  </si>
  <si>
    <r>
      <rPr>
        <b/>
        <sz val="11"/>
        <rFont val="Arial"/>
        <family val="2"/>
      </rPr>
      <t>Information:</t>
    </r>
    <r>
      <rPr>
        <sz val="11"/>
        <rFont val="Arial"/>
        <family val="2"/>
      </rPr>
      <t xml:space="preserve">  These provisions are subject to certain criteria being met. In relation to electronic communications that are required or permitted to be given to Government agencies, the following criteria apply:
</t>
    </r>
  </si>
  <si>
    <r>
      <rPr>
        <b/>
        <sz val="11"/>
        <rFont val="Arial"/>
        <family val="2"/>
      </rPr>
      <t>Information:</t>
    </r>
    <r>
      <rPr>
        <sz val="11"/>
        <rFont val="Arial"/>
        <family val="2"/>
      </rPr>
      <t xml:space="preserve">  Readily accessible condition – It must be reasonable to expect that, at the time information in the communication is given, recorded or generated, the information would be readily accessible so as to be useable for subsequent reference.
</t>
    </r>
  </si>
  <si>
    <r>
      <rPr>
        <b/>
        <sz val="11"/>
        <rFont val="Arial"/>
        <family val="2"/>
      </rPr>
      <t>Information:</t>
    </r>
    <r>
      <rPr>
        <sz val="11"/>
        <rFont val="Arial"/>
        <family val="2"/>
      </rPr>
      <t xml:space="preserve">  Integrity - The information contained in the communication must retain its integrity. This means the information must remain complete and unaltered (apart from the addition of an endorsement, or any immaterial change arising in the normal course of communication, storage or display). This may include, for example, information added to the communication that is necessary to identify the message for storage purposes.
</t>
    </r>
  </si>
  <si>
    <r>
      <rPr>
        <b/>
        <sz val="11"/>
        <rFont val="Arial"/>
        <family val="2"/>
      </rPr>
      <t>Information:</t>
    </r>
    <r>
      <rPr>
        <sz val="11"/>
        <rFont val="Arial"/>
        <family val="2"/>
      </rPr>
      <t xml:space="preserve">  Specified information technology requirements – Where an agency specifies particular information technology requirements for accepting the communication (e.g. that it must be provided in a particular format) those requirements must be met.
</t>
    </r>
  </si>
  <si>
    <r>
      <rPr>
        <b/>
        <sz val="11"/>
        <rFont val="Arial"/>
        <family val="2"/>
      </rPr>
      <t>Information:</t>
    </r>
    <r>
      <rPr>
        <sz val="11"/>
        <rFont val="Arial"/>
        <family val="2"/>
      </rPr>
      <t xml:space="preserve">  Specified verification procedure – Where an agency specifies a procedure for verifying the receipt of the communication, the person providing the communication must comply with and complete that procedure.
</t>
    </r>
  </si>
  <si>
    <t>8.5</t>
  </si>
  <si>
    <t>8.6</t>
  </si>
  <si>
    <t>8.7</t>
  </si>
  <si>
    <r>
      <rPr>
        <b/>
        <sz val="11"/>
        <rFont val="Arial"/>
        <family val="2"/>
      </rPr>
      <t>Information:</t>
    </r>
    <r>
      <rPr>
        <sz val="11"/>
        <rFont val="Arial"/>
        <family val="2"/>
      </rPr>
      <t xml:space="preserve"> Section 10 of the ETA does not affect the operation of any other law of the Commonwealth that makes provision for or in relation to requiring:
 an electronic communication to contain an electronic signature (however described);
 an electronic communication to contain a unique identification in an electronic form; or
 a particular method to be used in relation to an electronic communication to identify the originator of the communication and to indicate the originator’s intention in respect of the information communicated.
</t>
    </r>
  </si>
  <si>
    <t>8.8</t>
  </si>
  <si>
    <r>
      <rPr>
        <b/>
        <sz val="11"/>
        <rFont val="Arial"/>
        <family val="2"/>
      </rPr>
      <t xml:space="preserve">Information: </t>
    </r>
    <r>
      <rPr>
        <sz val="11"/>
        <rFont val="Arial"/>
        <family val="2"/>
      </rPr>
      <t xml:space="preserve">The following factors may be taken into account when determining the appropriateness of the signature method adopted:
 the function of the signature requirements in the relevant statutory environment;
 the type of transaction;
 the capability and sophistication of the relevant communication systems; and
 the value and importance of the information in the electronic communication.
</t>
    </r>
  </si>
  <si>
    <t>8.9</t>
  </si>
  <si>
    <r>
      <rPr>
        <b/>
        <sz val="11"/>
        <rFont val="Arial"/>
        <family val="2"/>
      </rPr>
      <t>Information:</t>
    </r>
    <r>
      <rPr>
        <sz val="11"/>
        <rFont val="Arial"/>
        <family val="2"/>
      </rPr>
      <t xml:space="preserve"> The CASR authorises CASA to specify particular forms for authorisation applications and other documents. Regulation 11.015 of the CASR 1998 defines ‘authorisation’ as:
 a civil aviation authorisation (as defined in section 3 of the CAA 1988) other than an AOC, a delegation or an appointment of an authorised person;
 an approval or qualification of a document or thing under the CASR or the CAR (other than a material, part, process or appliance to which Subpart 21.K of the CASR 1998
applies); or
 a certificate capable of being granted to a person under the CASR or the CAR.
</t>
    </r>
  </si>
  <si>
    <t>8.10</t>
  </si>
  <si>
    <r>
      <rPr>
        <b/>
        <sz val="11"/>
        <rFont val="Arial"/>
        <family val="2"/>
      </rPr>
      <t>Information:</t>
    </r>
    <r>
      <rPr>
        <sz val="11"/>
        <rFont val="Arial"/>
        <family val="2"/>
      </rPr>
      <t xml:space="preserve"> Sub regulation 11.030 (1) of the CASR 1998 provides that an application for an authorisation is not taken to have been made unless:
 it is made in the manner approved by CASA for that purpose;
 if CASA has approved a form for the application — it is in the approved form and includes all of the information required by the form;
 it includes all the information required by the CASR or the CAR;
 it is accompanied by every document required by the CASR or the CAR; and
 if a fee is payable for the application — that fee has been paid.
</t>
    </r>
  </si>
  <si>
    <t>8.11</t>
  </si>
  <si>
    <r>
      <rPr>
        <b/>
        <sz val="11"/>
        <rFont val="Arial"/>
        <family val="2"/>
      </rPr>
      <t>Information:</t>
    </r>
    <r>
      <rPr>
        <sz val="11"/>
        <rFont val="Arial"/>
        <family val="2"/>
      </rPr>
      <t xml:space="preserve"> Regulation 11.018 of the CASR 1998 provides that if CASA has approved a form for a document, other than an application for authorisation, the document is not taken to have been completed unless it:
 is in the approved form; and
 includes all of the information required by the form.
</t>
    </r>
  </si>
  <si>
    <t>8.12</t>
  </si>
  <si>
    <t>Chapter 9. APPLICATION OF LEGISLATIVE PROVISIONS TO CASA</t>
  </si>
  <si>
    <t>9. APPLICATION OF LEGISLATIVE PROVISIONS TO CASA</t>
  </si>
  <si>
    <t>9.1</t>
  </si>
  <si>
    <t>Application of Legislative Provisions</t>
  </si>
  <si>
    <t>9.2</t>
  </si>
  <si>
    <t>9.3</t>
  </si>
  <si>
    <r>
      <rPr>
        <b/>
        <sz val="11"/>
        <rFont val="Arial"/>
        <family val="2"/>
      </rPr>
      <t xml:space="preserve">Information: </t>
    </r>
    <r>
      <rPr>
        <sz val="11"/>
        <rFont val="Arial"/>
        <family val="2"/>
      </rPr>
      <t xml:space="preserve">The ETA sets a framework for Government agencies to manage their information resources in a manner that will allow for greater electronic engagement with stakeholders, improve the utility of information for users and enhance the capacity for information to be stored electronically. It means that people engaging with CASA in relation to its statutory functions can generally conduct transactions (e.g. making applications, lodging returns or certificates, or giving information) electronically.
</t>
    </r>
  </si>
  <si>
    <r>
      <rPr>
        <b/>
        <sz val="11"/>
        <rFont val="Arial"/>
        <family val="2"/>
      </rPr>
      <t xml:space="preserve">Information: </t>
    </r>
    <r>
      <rPr>
        <sz val="11"/>
        <rFont val="Arial"/>
        <family val="2"/>
      </rPr>
      <t xml:space="preserve">The aviation regulations have not specifically restricted the use of electronic information management systems or the use of electronic signatures. Nor do the regulations specify that forms required by CASA in relation to its civil aviation functions must be in a particular format. However in many cases they do anticipate a paper based outcome; as a result paper based systems have traditionally been preferred to electronic ones.
</t>
    </r>
  </si>
  <si>
    <r>
      <rPr>
        <b/>
        <sz val="11"/>
        <rFont val="Arial"/>
        <family val="2"/>
      </rPr>
      <t xml:space="preserve">Information: </t>
    </r>
    <r>
      <rPr>
        <sz val="11"/>
        <rFont val="Arial"/>
        <family val="2"/>
      </rPr>
      <t xml:space="preserve">However the legislative provisions discussed above do provide that CASA may do any of the following:
 approve a form for an AOC application under section 27AA of the CAA 1988 in either an electronic or paper format;
 require a person giving information to do so by means of a particular kind of electronic communication and according to particular information technology requirements;
 require a person giving information to take a particular action to verify the receipt of the information; and
 specify that it will receive information on particular forms made available on its website or elsewhere.
</t>
    </r>
  </si>
  <si>
    <r>
      <t xml:space="preserve">Information: </t>
    </r>
    <r>
      <rPr>
        <sz val="11"/>
        <rFont val="Arial"/>
        <family val="2"/>
      </rPr>
      <t xml:space="preserve">Electronic recordkeeping system procedures must be incorporated into the certificate holder’s manual system. Procedures should include at least the following:
</t>
    </r>
  </si>
  <si>
    <t>Requirements - loss, destruction or tampering</t>
  </si>
  <si>
    <t xml:space="preserve">Backup in secure location
</t>
  </si>
  <si>
    <t xml:space="preserve">Paper print on request
</t>
  </si>
  <si>
    <t>Access limited to authorized personnel</t>
  </si>
  <si>
    <t>Corrections and Revisions - Original not deleted</t>
  </si>
  <si>
    <t>Corrections and Revisions - New tracking number generated</t>
  </si>
  <si>
    <t>Records retention periods</t>
  </si>
  <si>
    <t>Blank ARC - Not allow signing</t>
  </si>
  <si>
    <t>ARC Modification - Not Permit</t>
  </si>
  <si>
    <t>Chapter 10. THE GENERAL OUTCOMES REQUIRED OF AN ELECTRONICALLY FORMATTED CERTIFICATION, RECORD OR MANAGEMENT SYSTEM</t>
  </si>
  <si>
    <t>10.1</t>
  </si>
  <si>
    <t>10.2</t>
  </si>
  <si>
    <t>Specific Requirements - Electronic form</t>
  </si>
  <si>
    <t>10.1 Specific Requirements - Electronic Form</t>
  </si>
  <si>
    <t>10.2 Attributes of Electronic Systems</t>
  </si>
  <si>
    <r>
      <rPr>
        <b/>
        <sz val="11"/>
        <rFont val="Arial"/>
        <family val="2"/>
      </rPr>
      <t xml:space="preserve">Information: </t>
    </r>
    <r>
      <rPr>
        <sz val="11"/>
        <rFont val="Arial"/>
        <family val="2"/>
      </rPr>
      <t xml:space="preserve">Where an aviation regulation specifies a requirement to:
 give information in writing,
 provide a signature;
 produce a document;
 record information, or
 retain a document.
That requirement can be met in electronic form, subject to the following in 10.2
</t>
    </r>
  </si>
  <si>
    <t>10.3</t>
  </si>
  <si>
    <t>Legislative Requirements</t>
  </si>
  <si>
    <t>10.3 Demonstration of Legislative Requirements</t>
  </si>
  <si>
    <t>10.4 Employee Access</t>
  </si>
  <si>
    <t>10.4</t>
  </si>
  <si>
    <t>Employee Access</t>
  </si>
  <si>
    <t>Chapter 11. ELECTRONIC RECORD KEEPING SYSTEMS – GENERIC DESCRIPTORS</t>
  </si>
  <si>
    <t>11.1 Technology Examples</t>
  </si>
  <si>
    <t>11.1</t>
  </si>
  <si>
    <t>11.2</t>
  </si>
  <si>
    <t>11.3</t>
  </si>
  <si>
    <t>11.4</t>
  </si>
  <si>
    <t>11.5</t>
  </si>
  <si>
    <t>Chapter 12. ELECTRONIC SIGNATURES</t>
  </si>
  <si>
    <t>12.1</t>
  </si>
  <si>
    <t>Electronic Signatures - General</t>
  </si>
  <si>
    <t>12.1 Electronic Signatures - General</t>
  </si>
  <si>
    <t>12.2 Electronic Signatures - Regulatory requirements</t>
  </si>
  <si>
    <t>12.2</t>
  </si>
  <si>
    <t>12.3 Electronic Signatures - Recommended Practice</t>
  </si>
  <si>
    <t>12.3</t>
  </si>
  <si>
    <t>Electronic Signatures - Recommended Practice</t>
  </si>
  <si>
    <t>12.4 Forms of Electronic Signatures</t>
  </si>
  <si>
    <t>12.4</t>
  </si>
  <si>
    <t>Forms of Electronic Signatures</t>
  </si>
  <si>
    <t>12.5 The Functions and Characteristics of a Signature.</t>
  </si>
  <si>
    <t>12.5</t>
  </si>
  <si>
    <t>12.6 Authentication Procedure</t>
  </si>
  <si>
    <t>12.6</t>
  </si>
  <si>
    <t>Authentication Procedure</t>
  </si>
  <si>
    <t>12.7 Authentication Code Changes</t>
  </si>
  <si>
    <t>Authentication Code Changes</t>
  </si>
  <si>
    <t>12.8 Acceptable Means of Identification &amp; Authentication</t>
  </si>
  <si>
    <t>Acceptable Means of Identification &amp; Authentication</t>
  </si>
  <si>
    <t>12.7</t>
  </si>
  <si>
    <t>12.8</t>
  </si>
  <si>
    <t>12.9 Significance</t>
  </si>
  <si>
    <t>12.9</t>
  </si>
  <si>
    <t>12.10 Scope</t>
  </si>
  <si>
    <t>12.10</t>
  </si>
  <si>
    <t>12.11 Signature Security</t>
  </si>
  <si>
    <t>12.11</t>
  </si>
  <si>
    <t>12.12 Non-repudiation</t>
  </si>
  <si>
    <t>12.12</t>
  </si>
  <si>
    <t>12.13 Traceability</t>
  </si>
  <si>
    <t>12.13</t>
  </si>
  <si>
    <t>12.14 Approval prior to the use of a system using Electronic Signatures.</t>
  </si>
  <si>
    <t xml:space="preserve">Approval prior to the use of a system using Electronic Signatures. Organisations intending to use electronic signatures should consult with CASA before implementing an electronic signature system of certification. A written description of how electronic signatures will be used in maintenance or other activities should be submitted along with draft copies of the applicable regulatory required manuals. CASA will review the electronic signature methods proposed. If an amendment to the organisation expostion and approval is required the CASA will charge for the approval in accord with the relevant fees regulations.
</t>
  </si>
  <si>
    <t>12.15 Acceptance of Systems.</t>
  </si>
  <si>
    <t>Chapter 13. SECURITY OF ELECTRONIC RECORD KEEPING SYSTEMS</t>
  </si>
  <si>
    <t>13.1 Security</t>
  </si>
  <si>
    <t>13.1</t>
  </si>
  <si>
    <t xml:space="preserve">Security. The security mechanisms provided for an electronically formatted certification, record or management system requires the following attributes:
 The electronic system must maintain information confidentially.
 The system must ensure that there cannot be unauthorised alterations to the record.
 A corresponding policy and management structure must support the hardware and software that delivers the information.
 Before introducing an electronic system, the organisation’s exposition/procedures must include the following:
º a mechanism for version control;
º an audit procedure that can ensure the integrity of each computerised workstation and verify whether records have been accessed improperly;
º a procedure for conducting a review of the use of any personal identification codes by the system to ensure that it will not permit password duplication;
º a procedure that establishes an audit of the computer system at a frequency sufficient to ensure the integrity of the system (e.g. by demonstrating that access to records is restricted to authorised persons or applications);
º a procedure that describes how it will ensure that the computerised records will be transmitted to other organisations in a format acceptable to them.
º a procedure for making required records available to CASA personnel (e.g. by providing access to the system via a logon portal) so that they can make paper copies of viewed information;
º guidelines for the use of electronic signatures for contractors; and
º a description of the training procedure and requirements to authorise access to the system.
</t>
  </si>
  <si>
    <t>Chapter 14. ELECTRONIC MANAGEMENT SYSTEMS</t>
  </si>
  <si>
    <t>14.1</t>
  </si>
  <si>
    <t>14 Electronic Management Systems (EMS)</t>
  </si>
  <si>
    <t>14.2</t>
  </si>
  <si>
    <t>14.3</t>
  </si>
  <si>
    <t>14.4</t>
  </si>
  <si>
    <t>8 RELEVANT LEGISLATIVE PROVISIONS - Electronic Transactions Act (ETA)</t>
  </si>
  <si>
    <t>8 RELEVANT LEGISLATIVE PROVISIONS - Civil Aviation Safety Regulations (CASR)</t>
  </si>
  <si>
    <r>
      <rPr>
        <b/>
        <sz val="11"/>
        <rFont val="Arial"/>
        <family val="2"/>
      </rPr>
      <t xml:space="preserve">Information: </t>
    </r>
    <r>
      <rPr>
        <sz val="11"/>
        <rFont val="Arial"/>
        <family val="2"/>
      </rPr>
      <t xml:space="preserve">The method identifies the person and indicates the person’s intention in respect of the information communicated; and
</t>
    </r>
  </si>
  <si>
    <r>
      <rPr>
        <b/>
        <sz val="11"/>
        <rFont val="Arial"/>
        <family val="2"/>
      </rPr>
      <t xml:space="preserve">Information: </t>
    </r>
    <r>
      <rPr>
        <sz val="11"/>
        <rFont val="Arial"/>
        <family val="2"/>
      </rPr>
      <t xml:space="preserve">The final required circumstance is, in the case of a signature required to be given to a Commonwealth entity, that the method comply with any particular information technology specifications of that entity and in the case of any other party that it has consented to the use of the method (ETA s 10(1)(c) and (d)).
</t>
    </r>
  </si>
  <si>
    <r>
      <rPr>
        <b/>
        <sz val="11"/>
        <rFont val="Arial"/>
        <family val="2"/>
      </rPr>
      <t>Information:</t>
    </r>
    <r>
      <rPr>
        <sz val="11"/>
        <rFont val="Arial"/>
        <family val="2"/>
      </rPr>
      <t xml:space="preserve"> The CAA also contains provisions authorising CASA to specify particular forms for civil aviation authorisations. For example, section 27AA of the CAA 1988 states that an application for an AOC must be in a form approved by CASA.
</t>
    </r>
  </si>
  <si>
    <r>
      <rPr>
        <b/>
        <sz val="11"/>
        <color rgb="FF000000"/>
        <rFont val="Arial"/>
        <family val="2"/>
      </rPr>
      <t xml:space="preserve">Information: </t>
    </r>
    <r>
      <rPr>
        <sz val="11"/>
        <color rgb="FF000000"/>
        <rFont val="Arial"/>
        <family val="2"/>
      </rPr>
      <t xml:space="preserve">Paperless – Single Function System. Such a system is paperless and meets the requirements for an electronic controlled system of certification. The maintenance requirements may be electronically generated from a database or manually input from a paper document.
Worksheets will be electronically generated viewed on a monitor or display and records are stored electronically.
</t>
    </r>
  </si>
  <si>
    <r>
      <rPr>
        <b/>
        <sz val="11"/>
        <rFont val="Arial"/>
        <family val="2"/>
      </rPr>
      <t xml:space="preserve">Information: </t>
    </r>
    <r>
      <rPr>
        <sz val="11"/>
        <rFont val="Arial"/>
        <family val="2"/>
      </rPr>
      <t xml:space="preserve">For an AMO example:
 A maintenance certification for the conduct of the maintenance task is electronically recorded by the person performing the maintenance and an electronic CRS for all of the maintenance tasks on the aircraft is signed at completion.
 The record is then electronically closed and filed; however, if the work task is part of a comprehensive maintenance package the system architecture may allow for that record to remain open until the completion of the maintenance package is coordinated.
</t>
    </r>
  </si>
  <si>
    <r>
      <rPr>
        <b/>
        <sz val="11"/>
        <color rgb="FF000000"/>
        <rFont val="Arial"/>
        <family val="2"/>
      </rPr>
      <t xml:space="preserve">Information: </t>
    </r>
    <r>
      <rPr>
        <sz val="11"/>
        <color rgb="FF000000"/>
        <rFont val="Arial"/>
        <family val="2"/>
      </rPr>
      <t>Paperless – Integrated Functions. Such a system is the most sophisticated and is a true paperless system that covers a fully integrated package; it would typically be used by a major airline or a large maintenance organisation. 
For the airline example the integration could include:
 Flight Operations – electronic flight plans, electronically ordering fuel, electronic weather reports, etc.
 Flight Services – electronic passenger list, catering and in-flight services ordered and confirmed electronically.
 Maintenance – maintenance planning, maintenance watch control, stores/supply (e.g. component tracking by bar code) line and heavy maintenance terminals.
 Load control – electronic transmission to aircraft loaders and trim sheet to flight crew and dispatch.
 Ramp Services – aircraft servicing requirements, electronic notification of fuel loaded to flight crew and load control.
 Flight Crew – (in cockpit) electronic notification of aircraft readiness, load sheet, fuel docket, final flight plan, passenger loading complete. Release by maintenance including MELs and deferred defects.
 Personnel – Record - training and currency</t>
    </r>
  </si>
  <si>
    <r>
      <rPr>
        <b/>
        <sz val="11"/>
        <rFont val="Arial"/>
        <family val="2"/>
      </rPr>
      <t>Information:</t>
    </r>
    <r>
      <rPr>
        <sz val="11"/>
        <rFont val="Arial"/>
        <family val="2"/>
      </rPr>
      <t xml:space="preserve"> Forms of Electronic Signatures. An electronic signature may be in the form of a digital signature, a digitised image of a paper signature, a typed notation, an electronic code, or any other acceptable form of individual identification that can be reliably used to attest a record, record entry, or document. Not all identifying information found in an electronic system may constitute a signature. For example, the entry of an individual’s name in an electronic system may not constitute an electronic signature.
</t>
    </r>
  </si>
  <si>
    <r>
      <rPr>
        <b/>
        <sz val="11"/>
        <rFont val="Arial"/>
        <family val="2"/>
      </rPr>
      <t>Information:</t>
    </r>
    <r>
      <rPr>
        <sz val="11"/>
        <rFont val="Arial"/>
        <family val="2"/>
      </rPr>
      <t xml:space="preserve"> Before CASA can accept an electronic signature for certification purposes, the method used must be able to reliably identify the signatory in a way that is difficult for an unauthorised person to duplicate. This can be done by using an authentication procedure that validates the identity of the signatory. For example, an individual using an electronic signature should be required to identify themselves and the system that produces the electronic signature should then authenticate that identification. The signature must also include the licence or certificate number issued by CASA or, where the person is exercising an authorisation issued by an organisation, that identification.
</t>
    </r>
  </si>
  <si>
    <r>
      <rPr>
        <b/>
        <sz val="11"/>
        <rFont val="Arial"/>
        <family val="2"/>
      </rPr>
      <t>Information:</t>
    </r>
    <r>
      <rPr>
        <sz val="11"/>
        <rFont val="Arial"/>
        <family val="2"/>
      </rPr>
      <t xml:space="preserve"> A computer entry used as a signature should have restricted access that is limited by an authentication code that is changed periodically. Access to issued stamps or authentication codes should be limited to the user. Although a signature may take many forms, CASA emphasises that all electronic entries may not necessarily satisfy the criteria that would qualify an electronic entry as an acceptable signature.
</t>
    </r>
  </si>
  <si>
    <r>
      <rPr>
        <b/>
        <sz val="11"/>
        <rFont val="Arial"/>
        <family val="2"/>
      </rPr>
      <t>Information:</t>
    </r>
    <r>
      <rPr>
        <sz val="11"/>
        <rFont val="Arial"/>
        <family val="2"/>
      </rPr>
      <t xml:space="preserve"> Regulatory requirements. An electronic record keeping system that includes electronic signatures requires approval by CASA; normally during exposition and organisational approval/entry control. Some of the considerations relating to electronic signatures that must be
assessed are:
</t>
    </r>
    <r>
      <rPr>
        <sz val="11"/>
        <rFont val="Arial"/>
        <family val="2"/>
      </rPr>
      <t xml:space="preserve">
</t>
    </r>
  </si>
  <si>
    <t>FAA_ID</t>
  </si>
  <si>
    <t>TCCA_ID</t>
  </si>
  <si>
    <t>a</t>
  </si>
  <si>
    <t>b</t>
  </si>
  <si>
    <t>c</t>
  </si>
  <si>
    <t>Q1</t>
  </si>
  <si>
    <t>Q2</t>
  </si>
  <si>
    <t>Q3</t>
  </si>
  <si>
    <t>Q4</t>
  </si>
  <si>
    <t>Q5</t>
  </si>
  <si>
    <t>Q6</t>
  </si>
  <si>
    <t>Q7</t>
  </si>
  <si>
    <t>Q8</t>
  </si>
  <si>
    <t>FAA ID</t>
  </si>
  <si>
    <t>CASA ID</t>
  </si>
  <si>
    <t>TCCA ID</t>
  </si>
  <si>
    <t>#AC120_78A_2_2a</t>
  </si>
  <si>
    <t>#AC11_3_1__12.8</t>
  </si>
  <si>
    <t>#AC571_006_5.3_1__a</t>
  </si>
  <si>
    <t>.</t>
  </si>
  <si>
    <t>_</t>
  </si>
  <si>
    <t>#</t>
  </si>
  <si>
    <t>OK 
char</t>
  </si>
  <si>
    <t>last 
char</t>
  </si>
  <si>
    <t>Name</t>
  </si>
  <si>
    <t>trimmed name</t>
  </si>
  <si>
    <t>d</t>
  </si>
  <si>
    <t>e</t>
  </si>
  <si>
    <t>f</t>
  </si>
  <si>
    <t>g</t>
  </si>
  <si>
    <t>h</t>
  </si>
  <si>
    <t>i</t>
  </si>
  <si>
    <t>j</t>
  </si>
  <si>
    <t>k</t>
  </si>
  <si>
    <t>l</t>
  </si>
  <si>
    <t>m</t>
  </si>
  <si>
    <t>n</t>
  </si>
  <si>
    <t>o</t>
  </si>
  <si>
    <t>p</t>
  </si>
  <si>
    <t>q</t>
  </si>
  <si>
    <t>r</t>
  </si>
  <si>
    <t>s</t>
  </si>
  <si>
    <t>t</t>
  </si>
  <si>
    <t>u</t>
  </si>
  <si>
    <t>v</t>
  </si>
  <si>
    <t>w</t>
  </si>
  <si>
    <t>x</t>
  </si>
  <si>
    <t>y</t>
  </si>
  <si>
    <t>z</t>
  </si>
  <si>
    <t>Key Word J</t>
  </si>
  <si>
    <t>Key Word K</t>
  </si>
  <si>
    <t>Keyword Link</t>
  </si>
  <si>
    <t>FAA Results</t>
  </si>
  <si>
    <t>Compare</t>
  </si>
  <si>
    <t>FAA</t>
  </si>
  <si>
    <t>Key Words</t>
  </si>
  <si>
    <t>Intent</t>
  </si>
  <si>
    <t>OR</t>
  </si>
  <si>
    <t xml:space="preserve">Enter Key Word </t>
  </si>
  <si>
    <t>Electronic</t>
  </si>
  <si>
    <t>Add new Key Word to create your list</t>
  </si>
  <si>
    <t>TCCA Heading Match</t>
  </si>
  <si>
    <t>FAA 
Cell Link</t>
  </si>
  <si>
    <t>TCCA 
Cell Link</t>
  </si>
  <si>
    <t>CASA
Cell Link</t>
  </si>
  <si>
    <t>TCCA</t>
  </si>
  <si>
    <t>CASA</t>
  </si>
  <si>
    <t>TCCA
Results</t>
  </si>
  <si>
    <t>CASA Results</t>
  </si>
  <si>
    <t>CASA Heading Match</t>
  </si>
  <si>
    <t>Authorize</t>
  </si>
  <si>
    <t>Total Key words</t>
  </si>
  <si>
    <t>please enter one key word only</t>
  </si>
  <si>
    <r>
      <rPr>
        <b/>
        <sz val="11"/>
        <rFont val="Arial"/>
        <family val="2"/>
      </rPr>
      <t xml:space="preserve">Question: </t>
    </r>
    <r>
      <rPr>
        <sz val="11"/>
        <rFont val="Arial"/>
        <family val="2"/>
      </rPr>
      <t>Does this AC apply to &lt;insert organisation name&gt;? (refer to AC for list of regulated entities)</t>
    </r>
  </si>
  <si>
    <t>Background - Legislation</t>
  </si>
  <si>
    <r>
      <rPr>
        <b/>
        <sz val="11"/>
        <rFont val="Arial"/>
        <family val="2"/>
      </rPr>
      <t>Question:</t>
    </r>
    <r>
      <rPr>
        <sz val="11"/>
        <rFont val="Arial"/>
        <family val="2"/>
      </rPr>
      <t xml:space="preserve"> Does the submission cover &lt;organisation name&gt;  required scope for Electronic Signatures?</t>
    </r>
  </si>
  <si>
    <r>
      <rPr>
        <b/>
        <sz val="11"/>
        <rFont val="Arial"/>
        <family val="2"/>
      </rPr>
      <t xml:space="preserve">Question: </t>
    </r>
    <r>
      <rPr>
        <sz val="11"/>
        <rFont val="Arial"/>
        <family val="2"/>
      </rPr>
      <t>Does the submission cover &lt;organisation name&gt;  required scope for Electronic Records?</t>
    </r>
  </si>
  <si>
    <r>
      <rPr>
        <b/>
        <sz val="11"/>
        <rFont val="Arial"/>
        <family val="2"/>
      </rPr>
      <t xml:space="preserve">Question: </t>
    </r>
    <r>
      <rPr>
        <sz val="11"/>
        <rFont val="Arial"/>
        <family val="2"/>
      </rPr>
      <t xml:space="preserve">Does the submission cover &lt;organisation name&gt;  required scope for Electronic Manuals?
</t>
    </r>
  </si>
  <si>
    <r>
      <rPr>
        <b/>
        <sz val="11"/>
        <rFont val="Arial"/>
        <family val="2"/>
      </rPr>
      <t xml:space="preserve">Question: </t>
    </r>
    <r>
      <rPr>
        <sz val="11"/>
        <rFont val="Arial"/>
        <family val="2"/>
      </rPr>
      <t xml:space="preserve">Does the submission reference the background legislation within the AC?
</t>
    </r>
  </si>
  <si>
    <t>Definitions - Glossary</t>
  </si>
  <si>
    <r>
      <rPr>
        <b/>
        <sz val="11"/>
        <rFont val="Arial"/>
        <family val="2"/>
      </rPr>
      <t xml:space="preserve">Question: </t>
    </r>
    <r>
      <rPr>
        <sz val="11"/>
        <rFont val="Arial"/>
        <family val="2"/>
      </rPr>
      <t xml:space="preserve">Does the submission have a glossary which identifies the definitions listed in the AC?
</t>
    </r>
  </si>
  <si>
    <t>Audience - AC applies to...</t>
  </si>
  <si>
    <r>
      <rPr>
        <b/>
        <sz val="11"/>
        <rFont val="Arial"/>
        <family val="2"/>
      </rPr>
      <t xml:space="preserve">Question: </t>
    </r>
    <r>
      <rPr>
        <sz val="11"/>
        <rFont val="Arial"/>
        <family val="2"/>
      </rPr>
      <t xml:space="preserve">Does the submission identify that Electronic MEL requires FAA Approval?
</t>
    </r>
  </si>
  <si>
    <r>
      <rPr>
        <b/>
        <sz val="11"/>
        <rFont val="Arial"/>
        <family val="2"/>
      </rPr>
      <t>Question:</t>
    </r>
    <r>
      <rPr>
        <sz val="11"/>
        <rFont val="Arial"/>
        <family val="2"/>
      </rPr>
      <t xml:space="preserve"> Does the submission identify that Electronic Signatures Require FAA Acceptance?
</t>
    </r>
  </si>
  <si>
    <r>
      <rPr>
        <b/>
        <sz val="11"/>
        <rFont val="Arial"/>
        <family val="2"/>
      </rPr>
      <t>Question:</t>
    </r>
    <r>
      <rPr>
        <sz val="11"/>
        <rFont val="Arial"/>
        <family val="2"/>
      </rPr>
      <t xml:space="preserve"> Does the submission identify that Electronic Manual Systems require FAA Acceptance?
</t>
    </r>
  </si>
  <si>
    <r>
      <rPr>
        <b/>
        <sz val="11"/>
        <rFont val="Arial"/>
        <family val="2"/>
      </rPr>
      <t>Question:</t>
    </r>
    <r>
      <rPr>
        <sz val="11"/>
        <rFont val="Arial"/>
        <family val="2"/>
      </rPr>
      <t xml:space="preserve"> Is the purpose of the Electronic Signature described as being identical to that of a handwritten
signature or any other form of signature currently accepted or approved by the FAA?
</t>
    </r>
  </si>
  <si>
    <r>
      <rPr>
        <b/>
        <sz val="11"/>
        <rFont val="Arial"/>
        <family val="2"/>
      </rPr>
      <t>Question:</t>
    </r>
    <r>
      <rPr>
        <sz val="11"/>
        <rFont val="Arial"/>
        <family val="2"/>
      </rPr>
      <t xml:space="preserve"> Do the Electronic Signatures possess those qualities and attributes that guarantee a handwritten signature’s authenticity?
</t>
    </r>
  </si>
  <si>
    <r>
      <rPr>
        <b/>
        <sz val="11"/>
        <color rgb="FF000000"/>
        <rFont val="Arial"/>
        <family val="2"/>
      </rPr>
      <t>Question:</t>
    </r>
    <r>
      <rPr>
        <sz val="11"/>
        <color rgb="FF000000"/>
        <rFont val="Arial"/>
        <family val="2"/>
      </rPr>
      <t xml:space="preserve"> Do the Electronic Signatures  meet the legal requirements of electronic signing that appear in subparagraph 2-1c?
</t>
    </r>
  </si>
  <si>
    <r>
      <rPr>
        <b/>
        <sz val="11"/>
        <rFont val="Arial"/>
        <family val="2"/>
      </rPr>
      <t>Question:</t>
    </r>
    <r>
      <rPr>
        <sz val="11"/>
        <rFont val="Arial"/>
        <family val="2"/>
      </rPr>
      <t xml:space="preserve"> Does &lt;organisation's name&gt; Electronic signatures meet the following criteria to be considered legally binding? That a person (the signer) uses an acceptable electronic form of signature?
</t>
    </r>
  </si>
  <si>
    <r>
      <rPr>
        <b/>
        <sz val="11"/>
        <rFont val="Arial"/>
        <family val="2"/>
      </rPr>
      <t>Question:</t>
    </r>
    <r>
      <rPr>
        <sz val="11"/>
        <rFont val="Arial"/>
        <family val="2"/>
      </rPr>
      <t xml:space="preserve"> Does &lt;organisation's name&gt; Electronic signatures meet the following criteria to be considered legally binding? That the  signature is unique to the signatory?
</t>
    </r>
  </si>
  <si>
    <r>
      <rPr>
        <b/>
        <sz val="11"/>
        <rFont val="Arial"/>
        <family val="2"/>
      </rPr>
      <t>Question:</t>
    </r>
    <r>
      <rPr>
        <sz val="11"/>
        <rFont val="Arial"/>
        <family val="2"/>
      </rPr>
      <t xml:space="preserve"> Does &lt;organisation's name&gt; Electronic signatures meet the following criteria to be considered legally binding? That there is a means to identify and authenticate a particular person as the signer.
</t>
    </r>
  </si>
  <si>
    <r>
      <rPr>
        <b/>
        <sz val="11"/>
        <rFont val="Arial"/>
        <family val="2"/>
      </rPr>
      <t>Question:</t>
    </r>
    <r>
      <rPr>
        <sz val="11"/>
        <rFont val="Arial"/>
        <family val="2"/>
      </rPr>
      <t xml:space="preserve"> Does &lt;organisation's name&gt; Electronic signatures meet the following criteria to be considered legally binding? That the electronic form of signature is executed or adopted by a person with the intent to sign the electronic record to indicate the person’s approval or affirmation of the information contained in the electronic record?
</t>
    </r>
  </si>
  <si>
    <r>
      <rPr>
        <b/>
        <sz val="11"/>
        <rFont val="Arial"/>
        <family val="2"/>
      </rPr>
      <t>Question:</t>
    </r>
    <r>
      <rPr>
        <sz val="11"/>
        <rFont val="Arial"/>
        <family val="2"/>
      </rPr>
      <t xml:space="preserve"> Does &lt;organisation's name&gt; Electronic signatures meet the following criteria to be considered legally binding? That the electronic form of signature is attached to or associated with the electronic record being signed?
</t>
    </r>
  </si>
  <si>
    <r>
      <rPr>
        <b/>
        <sz val="11"/>
        <rFont val="Arial"/>
        <family val="2"/>
      </rPr>
      <t>Question:</t>
    </r>
    <r>
      <rPr>
        <sz val="11"/>
        <rFont val="Arial"/>
        <family val="2"/>
      </rPr>
      <t xml:space="preserve"> Does &lt;organisation's name&gt; Electronic signatures meet the following criteria to be considered legally binding? That the signature is permanent and the information to which it is attached is unalterable without a new signature?
</t>
    </r>
  </si>
  <si>
    <r>
      <rPr>
        <b/>
        <sz val="11"/>
        <rFont val="Arial"/>
        <family val="2"/>
      </rPr>
      <t>Question:</t>
    </r>
    <r>
      <rPr>
        <sz val="11"/>
        <rFont val="Arial"/>
        <family val="2"/>
      </rPr>
      <t xml:space="preserve"> Does &lt;organisation's name&gt; Electronic signatures meet the following criteria to be considered legally binding? That there is a means to preserve the integrity of the signed record?
</t>
    </r>
  </si>
  <si>
    <r>
      <rPr>
        <b/>
        <sz val="11"/>
        <rFont val="Arial"/>
        <family val="2"/>
      </rPr>
      <t>Question:</t>
    </r>
    <r>
      <rPr>
        <sz val="11"/>
        <rFont val="Arial"/>
        <family val="2"/>
      </rPr>
      <t xml:space="preserve"> Does &lt;organisation's name&gt; Electronic signatures meet the following criteria to be considered legally binding? That the valid electronic signature prevents the signatory from denying that he or she affixed a signature to a specific record, document, or body of data (non-repudiation)?
</t>
    </r>
  </si>
  <si>
    <r>
      <rPr>
        <b/>
        <sz val="11"/>
        <rFont val="Arial"/>
        <family val="2"/>
      </rPr>
      <t>Question:</t>
    </r>
    <r>
      <rPr>
        <sz val="11"/>
        <rFont val="Arial"/>
        <family val="2"/>
      </rPr>
      <t xml:space="preserve"> Does &lt;organisation's name&gt; technology ensure that the signature is permanently embedded in the document, record, or data in such a way as to render the content unalterable without a new signature?</t>
    </r>
  </si>
  <si>
    <r>
      <rPr>
        <b/>
        <sz val="11"/>
        <rFont val="Arial"/>
        <family val="2"/>
      </rPr>
      <t>Question:</t>
    </r>
    <r>
      <rPr>
        <sz val="11"/>
        <rFont val="Arial"/>
        <family val="2"/>
      </rPr>
      <t xml:space="preserve"> Are Electronic Signatures unique to the individual signatory?
</t>
    </r>
  </si>
  <si>
    <r>
      <rPr>
        <b/>
        <sz val="11"/>
        <rFont val="Arial"/>
        <family val="2"/>
      </rPr>
      <t>Question:</t>
    </r>
    <r>
      <rPr>
        <sz val="11"/>
        <rFont val="Arial"/>
        <family val="2"/>
      </rPr>
      <t xml:space="preserve"> Are</t>
    </r>
    <r>
      <rPr>
        <b/>
        <sz val="11"/>
        <rFont val="Arial"/>
        <family val="2"/>
      </rPr>
      <t xml:space="preserve"> </t>
    </r>
    <r>
      <rPr>
        <sz val="11"/>
        <rFont val="Arial"/>
        <family val="2"/>
      </rPr>
      <t xml:space="preserve">Electronic Signatures under the sole control of the signatory?
</t>
    </r>
  </si>
  <si>
    <r>
      <rPr>
        <b/>
        <sz val="11"/>
        <rFont val="Arial"/>
        <family val="2"/>
      </rPr>
      <t>Question:</t>
    </r>
    <r>
      <rPr>
        <sz val="11"/>
        <rFont val="Arial"/>
        <family val="2"/>
      </rPr>
      <t xml:space="preserve"> Does the signatory use a unique user name and password to access the system and affix the signature?</t>
    </r>
  </si>
  <si>
    <r>
      <rPr>
        <b/>
        <sz val="11"/>
        <rFont val="Arial"/>
        <family val="2"/>
      </rPr>
      <t>Question:</t>
    </r>
    <r>
      <rPr>
        <sz val="11"/>
        <rFont val="Arial"/>
        <family val="2"/>
      </rPr>
      <t xml:space="preserve"> Does the system notify the signatory that the signature has been affixed?
</t>
    </r>
  </si>
  <si>
    <r>
      <rPr>
        <b/>
        <sz val="11"/>
        <rFont val="Arial"/>
        <family val="2"/>
      </rPr>
      <t>Question:</t>
    </r>
    <r>
      <rPr>
        <sz val="11"/>
        <rFont val="Arial"/>
        <family val="2"/>
      </rPr>
      <t xml:space="preserve"> Does the system prompt the signatory before their signature is affixed?
</t>
    </r>
  </si>
  <si>
    <r>
      <rPr>
        <b/>
        <sz val="11"/>
        <rFont val="Arial"/>
        <family val="2"/>
      </rPr>
      <t>Question:</t>
    </r>
    <r>
      <rPr>
        <sz val="11"/>
        <rFont val="Arial"/>
        <family val="2"/>
      </rPr>
      <t xml:space="preserve">  Does the system ensure that the individual takes deliberate and recognizable action to affix their signature?
</t>
    </r>
  </si>
  <si>
    <r>
      <rPr>
        <b/>
        <sz val="11"/>
        <rFont val="Arial"/>
        <family val="2"/>
      </rPr>
      <t>Question:</t>
    </r>
    <r>
      <rPr>
        <sz val="11"/>
        <rFont val="Arial"/>
        <family val="2"/>
      </rPr>
      <t xml:space="preserve"> Is the signature attached to, or logically associated with the record being signed?
</t>
    </r>
  </si>
  <si>
    <r>
      <rPr>
        <b/>
        <sz val="11"/>
        <rFont val="Arial"/>
        <family val="2"/>
      </rPr>
      <t>Question:</t>
    </r>
    <r>
      <rPr>
        <sz val="11"/>
        <rFont val="Arial"/>
        <family val="2"/>
      </rPr>
      <t xml:space="preserve"> Is it clear to the signatory exactly what it is that they are signing?
</t>
    </r>
  </si>
  <si>
    <r>
      <rPr>
        <b/>
        <sz val="11"/>
        <rFont val="Arial"/>
        <family val="2"/>
      </rPr>
      <t>Question:</t>
    </r>
    <r>
      <rPr>
        <sz val="11"/>
        <rFont val="Arial"/>
        <family val="2"/>
      </rPr>
      <t xml:space="preserve"> Is the signature attached to, or logically associated with the record being signed and is it permanently associated with the electronic record that was signed?
</t>
    </r>
  </si>
  <si>
    <r>
      <rPr>
        <b/>
        <sz val="11"/>
        <rFont val="Arial"/>
        <family val="2"/>
      </rPr>
      <t>Question:</t>
    </r>
    <r>
      <rPr>
        <sz val="11"/>
        <rFont val="Arial"/>
        <family val="2"/>
      </rPr>
      <t xml:space="preserve"> Can the user identify and retrieve the documents to which his or her electronic signature has been applied.
</t>
    </r>
  </si>
  <si>
    <r>
      <rPr>
        <b/>
        <sz val="11"/>
        <rFont val="Arial"/>
        <family val="2"/>
      </rPr>
      <t>Question:</t>
    </r>
    <r>
      <rPr>
        <sz val="11"/>
        <rFont val="Arial"/>
        <family val="2"/>
      </rPr>
      <t xml:space="preserve"> Does the electronic signature provide positive traceability to the individual who signed a record, record entry, or any other document?
</t>
    </r>
  </si>
  <si>
    <r>
      <rPr>
        <b/>
        <sz val="11"/>
        <rFont val="Arial"/>
        <family val="2"/>
      </rPr>
      <t>Question:</t>
    </r>
    <r>
      <rPr>
        <sz val="11"/>
        <rFont val="Arial"/>
        <family val="2"/>
      </rPr>
      <t xml:space="preserve"> Does the electronic signature  prevent the signatory from denying that he or she affixed a signature to a specific record, document, or body of data?
</t>
    </r>
  </si>
  <si>
    <r>
      <rPr>
        <b/>
        <sz val="11"/>
        <color rgb="FF000000"/>
        <rFont val="Arial"/>
        <family val="2"/>
      </rPr>
      <t>Question:</t>
    </r>
    <r>
      <rPr>
        <sz val="11"/>
        <color rgb="FF000000"/>
        <rFont val="Arial"/>
        <family val="2"/>
      </rPr>
      <t xml:space="preserve"> Is the electronic signature process secure and prevent unauthorized access to the system that affixes the signature to the intended documents or records? </t>
    </r>
  </si>
  <si>
    <r>
      <rPr>
        <b/>
        <sz val="11"/>
        <color rgb="FF000000"/>
        <rFont val="Arial"/>
        <family val="2"/>
      </rPr>
      <t>Question:</t>
    </r>
    <r>
      <rPr>
        <sz val="11"/>
        <color rgb="FF000000"/>
        <rFont val="Arial"/>
        <family val="2"/>
      </rPr>
      <t xml:space="preserve"> Does the process ensure that only the intended signatory can affix his or her signature and prevents unauthorized individuals from certifying required documents, such as airworthiness or dispatch releases?
</t>
    </r>
  </si>
  <si>
    <r>
      <rPr>
        <b/>
        <sz val="11"/>
        <color rgb="FF000000"/>
        <rFont val="Arial"/>
        <family val="2"/>
      </rPr>
      <t>Question:</t>
    </r>
    <r>
      <rPr>
        <sz val="11"/>
        <color rgb="FF000000"/>
        <rFont val="Arial"/>
        <family val="2"/>
      </rPr>
      <t xml:space="preserve"> Does the process prevent modifications to information/data or additional entries to records or documents without requiring a new signature?</t>
    </r>
  </si>
  <si>
    <r>
      <rPr>
        <b/>
        <sz val="11"/>
        <color rgb="FF000000"/>
        <rFont val="Arial"/>
        <family val="2"/>
      </rPr>
      <t>Question:</t>
    </r>
    <r>
      <rPr>
        <sz val="11"/>
        <color rgb="FF000000"/>
        <rFont val="Arial"/>
        <family val="2"/>
      </rPr>
      <t xml:space="preserve"> Does the process contain restrictions and procedures to prohibit the use of an individual’s electronic signature when the individual leaves or terminates employment?</t>
    </r>
  </si>
  <si>
    <r>
      <rPr>
        <b/>
        <sz val="11"/>
        <color rgb="FF000000"/>
        <rFont val="Arial"/>
        <family val="2"/>
      </rPr>
      <t>Question:</t>
    </r>
    <r>
      <rPr>
        <sz val="11"/>
        <color rgb="FF000000"/>
        <rFont val="Arial"/>
        <family val="2"/>
      </rPr>
      <t xml:space="preserve"> Is the electronic signature a permanent part of the record or document to which it was affixed?
</t>
    </r>
  </si>
  <si>
    <r>
      <rPr>
        <b/>
        <sz val="11"/>
        <color rgb="FF000000"/>
        <rFont val="Arial"/>
        <family val="2"/>
      </rPr>
      <t>Question:</t>
    </r>
    <r>
      <rPr>
        <sz val="11"/>
        <color rgb="FF000000"/>
        <rFont val="Arial"/>
        <family val="2"/>
      </rPr>
      <t xml:space="preserve"> Is the information contained in the record or document unalterable without a new signature being required to validate the alteration?
</t>
    </r>
  </si>
  <si>
    <r>
      <rPr>
        <b/>
        <sz val="11"/>
        <color rgb="FF000000"/>
        <rFont val="Arial"/>
        <family val="2"/>
      </rPr>
      <t>Question:</t>
    </r>
    <r>
      <rPr>
        <sz val="11"/>
        <color rgb="FF000000"/>
        <rFont val="Arial"/>
        <family val="2"/>
      </rPr>
      <t xml:space="preserve"> Does the electronic signature software have authentication capabilities that can identify a signature as belonging only to a particular signatory?
</t>
    </r>
  </si>
  <si>
    <r>
      <rPr>
        <b/>
        <sz val="11"/>
        <color rgb="FF000000"/>
        <rFont val="Arial"/>
        <family val="2"/>
      </rPr>
      <t>Question:</t>
    </r>
    <r>
      <rPr>
        <sz val="11"/>
        <color rgb="FF000000"/>
        <rFont val="Arial"/>
        <family val="2"/>
      </rPr>
      <t xml:space="preserve"> Is the individual using an electronic signature required to use a method of authentication that positively identifies that individual within the electronic signature system?
</t>
    </r>
  </si>
  <si>
    <r>
      <rPr>
        <b/>
        <sz val="11"/>
        <color rgb="FF000000"/>
        <rFont val="Arial"/>
        <family val="2"/>
      </rPr>
      <t>Question:</t>
    </r>
    <r>
      <rPr>
        <sz val="11"/>
        <color rgb="FF000000"/>
        <rFont val="Arial"/>
        <family val="2"/>
      </rPr>
      <t xml:space="preserve"> Do procedures include a means for the certificate holder to correct records or documents that were electronically signed in error?
</t>
    </r>
  </si>
  <si>
    <r>
      <rPr>
        <b/>
        <sz val="11"/>
        <color rgb="FF000000"/>
        <rFont val="Arial"/>
        <family val="2"/>
      </rPr>
      <t>Question:</t>
    </r>
    <r>
      <rPr>
        <sz val="11"/>
        <color rgb="FF000000"/>
        <rFont val="Arial"/>
        <family val="2"/>
      </rPr>
      <t xml:space="preserve"> Do procedures include a means for the certificate holder to correct records or documents where a signature is properly affixed but the information or data is in error?
</t>
    </r>
  </si>
  <si>
    <r>
      <rPr>
        <b/>
        <sz val="11"/>
        <color rgb="FF000000"/>
        <rFont val="Arial"/>
        <family val="2"/>
      </rPr>
      <t>Question:</t>
    </r>
    <r>
      <rPr>
        <sz val="11"/>
        <color rgb="FF000000"/>
        <rFont val="Arial"/>
        <family val="2"/>
      </rPr>
      <t xml:space="preserve"> Can the signature be invalidated any time a superseding entry is made on the same document?
</t>
    </r>
  </si>
  <si>
    <r>
      <rPr>
        <b/>
        <sz val="11"/>
        <color rgb="FF000000"/>
        <rFont val="Arial"/>
        <family val="2"/>
      </rPr>
      <t>Question:</t>
    </r>
    <r>
      <rPr>
        <sz val="11"/>
        <color rgb="FF000000"/>
        <rFont val="Arial"/>
        <family val="2"/>
      </rPr>
      <t xml:space="preserve"> Are procedures included for when the information or signature being corrected is voided but remains in place, with the new information and/or signature being easily identifiable?
</t>
    </r>
  </si>
  <si>
    <r>
      <rPr>
        <b/>
        <sz val="11"/>
        <color rgb="FF000000"/>
        <rFont val="Arial"/>
        <family val="2"/>
      </rPr>
      <t>Question:</t>
    </r>
    <r>
      <rPr>
        <sz val="11"/>
        <color rgb="FF000000"/>
        <rFont val="Arial"/>
        <family val="2"/>
      </rPr>
      <t xml:space="preserve"> Since no paper document with an ink signature exists, does the electronic signature computer software provide a means of safely archiving electronically signed documents? 
</t>
    </r>
  </si>
  <si>
    <r>
      <rPr>
        <b/>
        <sz val="11"/>
        <color rgb="FF000000"/>
        <rFont val="Arial"/>
        <family val="2"/>
      </rPr>
      <t>Question:</t>
    </r>
    <r>
      <rPr>
        <sz val="11"/>
        <color rgb="FF000000"/>
        <rFont val="Arial"/>
        <family val="2"/>
      </rPr>
      <t xml:space="preserve"> Does the digital electronic signature process ensure the private key or access to the electronic system that affixes the signature is under the sole custody of the signatory at all times?
</t>
    </r>
  </si>
  <si>
    <r>
      <rPr>
        <b/>
        <sz val="11"/>
        <color rgb="FF000000"/>
        <rFont val="Arial"/>
        <family val="2"/>
      </rPr>
      <t>Question:</t>
    </r>
    <r>
      <rPr>
        <sz val="11"/>
        <color rgb="FF000000"/>
        <rFont val="Arial"/>
        <family val="2"/>
      </rPr>
      <t xml:space="preserve"> Does the electronic signature system, the certificate holder’s manual or other documents include the following elements?
</t>
    </r>
  </si>
  <si>
    <r>
      <rPr>
        <b/>
        <sz val="11"/>
        <color rgb="FF000000"/>
        <rFont val="Arial"/>
        <family val="2"/>
      </rPr>
      <t>Question:</t>
    </r>
    <r>
      <rPr>
        <sz val="11"/>
        <color rgb="FF000000"/>
        <rFont val="Arial"/>
        <family val="2"/>
      </rPr>
      <t xml:space="preserve"> Do the procedures address how the applicable regulatory requirements for their program are met?
</t>
    </r>
  </si>
  <si>
    <r>
      <rPr>
        <b/>
        <sz val="11"/>
        <color rgb="FF000000"/>
        <rFont val="Arial"/>
        <family val="2"/>
      </rPr>
      <t>Question:</t>
    </r>
    <r>
      <rPr>
        <sz val="11"/>
        <color rgb="FF000000"/>
        <rFont val="Arial"/>
        <family val="2"/>
      </rPr>
      <t xml:space="preserve"> Are the procedures available to all users of the system?
</t>
    </r>
  </si>
  <si>
    <r>
      <rPr>
        <b/>
        <sz val="11"/>
        <color rgb="FF000000"/>
        <rFont val="Arial"/>
        <family val="2"/>
      </rPr>
      <t>Question:</t>
    </r>
    <r>
      <rPr>
        <sz val="11"/>
        <color rgb="FF000000"/>
        <rFont val="Arial"/>
        <family val="2"/>
      </rPr>
      <t xml:space="preserve"> Does the electronic signature system description explain how electronic signatures will be used?
</t>
    </r>
  </si>
  <si>
    <r>
      <rPr>
        <b/>
        <sz val="11"/>
        <color rgb="FF000000"/>
        <rFont val="Arial"/>
        <family val="2"/>
      </rPr>
      <t>Question:</t>
    </r>
    <r>
      <rPr>
        <sz val="11"/>
        <color rgb="FF000000"/>
        <rFont val="Arial"/>
        <family val="2"/>
      </rPr>
      <t xml:space="preserve"> Does the certificate holder’s manual or other documents explain how electronic signatures are applied throughout their operation? (e.g., dispatch releases, airworthiness releases, and maintenance actions).</t>
    </r>
  </si>
  <si>
    <r>
      <rPr>
        <b/>
        <sz val="11"/>
        <color rgb="FF000000"/>
        <rFont val="Arial"/>
        <family val="2"/>
      </rPr>
      <t>Question:</t>
    </r>
    <r>
      <rPr>
        <sz val="11"/>
        <color rgb="FF000000"/>
        <rFont val="Arial"/>
        <family val="2"/>
      </rPr>
      <t xml:space="preserve"> Do policies and procedures identify the certificate holder’s personnel who have the authority and overall responsibility for the integrity and security of the electronic signature process and for controlling access to the computer software/application used in the process?
</t>
    </r>
  </si>
  <si>
    <r>
      <rPr>
        <b/>
        <sz val="11"/>
        <color rgb="FF000000"/>
        <rFont val="Arial"/>
        <family val="2"/>
      </rPr>
      <t>Question:</t>
    </r>
    <r>
      <rPr>
        <sz val="11"/>
        <color rgb="FF000000"/>
        <rFont val="Arial"/>
        <family val="2"/>
      </rPr>
      <t xml:space="preserve"> Do policies and procedures identify the persons with the authority and responsibility for modifying, revising, and monitoring the electronic signature process, as well as ensuring the process is followed by all appropriate personnel?
</t>
    </r>
  </si>
  <si>
    <r>
      <rPr>
        <b/>
        <sz val="11"/>
        <color rgb="FF000000"/>
        <rFont val="Arial"/>
        <family val="2"/>
      </rPr>
      <t>Question:</t>
    </r>
    <r>
      <rPr>
        <sz val="11"/>
        <color rgb="FF000000"/>
        <rFont val="Arial"/>
        <family val="2"/>
      </rPr>
      <t xml:space="preserve"> Does the certificate holder  have a system for identifying who is authorized to use the electronic signature process, for what purposes, and which records?</t>
    </r>
  </si>
  <si>
    <r>
      <rPr>
        <b/>
        <sz val="11"/>
        <color rgb="FF000000"/>
        <rFont val="Arial"/>
        <family val="2"/>
      </rPr>
      <t>Question:</t>
    </r>
    <r>
      <rPr>
        <sz val="11"/>
        <color rgb="FF000000"/>
        <rFont val="Arial"/>
        <family val="2"/>
      </rPr>
      <t xml:space="preserve"> Do policies and procedures address system support of any computer hardware or software that is part of the electronic signature process?
</t>
    </r>
  </si>
  <si>
    <r>
      <rPr>
        <b/>
        <sz val="11"/>
        <color rgb="FF000000"/>
        <rFont val="Arial"/>
        <family val="2"/>
      </rPr>
      <t>Question:</t>
    </r>
    <r>
      <rPr>
        <sz val="11"/>
        <color rgb="FF000000"/>
        <rFont val="Arial"/>
        <family val="2"/>
      </rPr>
      <t xml:space="preserve"> Are there description(s) of the electronic signature hardware to be used and software capabilities for applications of electronic signatures in the certificate holder’s system(s)?
</t>
    </r>
  </si>
  <si>
    <r>
      <rPr>
        <b/>
        <sz val="11"/>
        <color rgb="FF000000"/>
        <rFont val="Arial"/>
        <family val="2"/>
      </rPr>
      <t>Question:</t>
    </r>
    <r>
      <rPr>
        <sz val="11"/>
        <color rgb="FF000000"/>
        <rFont val="Arial"/>
        <family val="2"/>
      </rPr>
      <t xml:space="preserve"> Do the electronic signature policies and procedures include an auditing process to ensure all of the requirements for electronic signatures continue to be met?
</t>
    </r>
  </si>
  <si>
    <r>
      <rPr>
        <b/>
        <sz val="11"/>
        <color rgb="FF000000"/>
        <rFont val="Arial"/>
        <family val="2"/>
      </rPr>
      <t>Question:</t>
    </r>
    <r>
      <rPr>
        <sz val="11"/>
        <color rgb="FF000000"/>
        <rFont val="Arial"/>
        <family val="2"/>
      </rPr>
      <t xml:space="preserve"> Do the electronic signature process policies and procedures address how the certificate holder will submit changes to the electronic signature process to the FAA for acceptance?
</t>
    </r>
  </si>
  <si>
    <r>
      <rPr>
        <b/>
        <sz val="11"/>
        <color rgb="FF000000"/>
        <rFont val="Arial"/>
        <family val="2"/>
      </rPr>
      <t>Question:</t>
    </r>
    <r>
      <rPr>
        <sz val="11"/>
        <color rgb="FF000000"/>
        <rFont val="Arial"/>
        <family val="2"/>
      </rPr>
      <t xml:space="preserve"> Do the policy and procedures address how data backup and retention of data will be accomplished?
</t>
    </r>
  </si>
  <si>
    <r>
      <rPr>
        <b/>
        <sz val="11"/>
        <color rgb="FF000000"/>
        <rFont val="Arial"/>
        <family val="2"/>
      </rPr>
      <t>Question:</t>
    </r>
    <r>
      <rPr>
        <sz val="11"/>
        <color rgb="FF000000"/>
        <rFont val="Arial"/>
        <family val="2"/>
      </rPr>
      <t xml:space="preserve"> Does &lt;organisation name&gt; have policy and procedures for system outages or disaster recovery?</t>
    </r>
  </si>
  <si>
    <r>
      <rPr>
        <b/>
        <sz val="11"/>
        <rFont val="Arial"/>
        <family val="2"/>
      </rPr>
      <t>Question:</t>
    </r>
    <r>
      <rPr>
        <sz val="11"/>
        <rFont val="Arial"/>
        <family val="2"/>
      </rPr>
      <t xml:space="preserve"> Do policies and procedures include the training and instructions necessary to ensure authorized users understand how to access and properly apply the electronic signature process?
</t>
    </r>
  </si>
  <si>
    <r>
      <rPr>
        <b/>
        <sz val="11"/>
        <color rgb="FF000000"/>
        <rFont val="Arial"/>
        <family val="2"/>
      </rPr>
      <t>Question:</t>
    </r>
    <r>
      <rPr>
        <sz val="11"/>
        <color rgb="FF000000"/>
        <rFont val="Arial"/>
        <family val="2"/>
      </rPr>
      <t xml:space="preserve"> Do procedures should describe how users are notified of changes to the electronic signature process?</t>
    </r>
  </si>
  <si>
    <r>
      <rPr>
        <b/>
        <sz val="11"/>
        <rFont val="Arial"/>
        <family val="2"/>
      </rPr>
      <t>Question:</t>
    </r>
    <r>
      <rPr>
        <sz val="11"/>
        <rFont val="Arial"/>
        <family val="2"/>
      </rPr>
      <t xml:space="preserve"> Does &lt;organization name&gt; submission comply with all list requirements (refer to AC)?
</t>
    </r>
  </si>
  <si>
    <r>
      <rPr>
        <b/>
        <sz val="11"/>
        <color rgb="FF000000"/>
        <rFont val="Arial"/>
        <family val="2"/>
      </rPr>
      <t>Question:</t>
    </r>
    <r>
      <rPr>
        <sz val="11"/>
        <color rgb="FF000000"/>
        <rFont val="Arial"/>
        <family val="2"/>
      </rPr>
      <t xml:space="preserve"> Can &lt;organisation name&gt; demonstrate the electronic signature process to the FAA (refer to AC for list of typical requirements)?
</t>
    </r>
  </si>
  <si>
    <r>
      <rPr>
        <b/>
        <sz val="11"/>
        <rFont val="Arial"/>
        <family val="2"/>
      </rPr>
      <t>Question:</t>
    </r>
    <r>
      <rPr>
        <sz val="11"/>
        <rFont val="Arial"/>
        <family val="2"/>
      </rPr>
      <t xml:space="preserve"> Do &lt;organisation name&gt; electronic records contain the information required so as to be considered complete and valid? (refer to AC for list of required information)?
</t>
    </r>
  </si>
  <si>
    <r>
      <rPr>
        <b/>
        <sz val="11"/>
        <rFont val="Arial"/>
        <family val="2"/>
      </rPr>
      <t>Question:</t>
    </r>
    <r>
      <rPr>
        <sz val="11"/>
        <rFont val="Arial"/>
        <family val="2"/>
      </rPr>
      <t xml:space="preserve"> Does the system protect confidential information?
</t>
    </r>
  </si>
  <si>
    <r>
      <rPr>
        <b/>
        <sz val="11"/>
        <rFont val="Arial"/>
        <family val="2"/>
      </rPr>
      <t>Question:</t>
    </r>
    <r>
      <rPr>
        <sz val="11"/>
        <rFont val="Arial"/>
        <family val="2"/>
      </rPr>
      <t xml:space="preserve"> Does the system ensure that the information in an electronic record is not altered in an unauthorized way?
</t>
    </r>
  </si>
  <si>
    <r>
      <rPr>
        <b/>
        <sz val="11"/>
        <rFont val="Arial"/>
        <family val="2"/>
      </rPr>
      <t>Question:</t>
    </r>
    <r>
      <rPr>
        <sz val="11"/>
        <rFont val="Arial"/>
        <family val="2"/>
      </rPr>
      <t xml:space="preserve"> Does the system provide for secure access and contain safeguards against unauthorized access?
</t>
    </r>
  </si>
  <si>
    <r>
      <rPr>
        <b/>
        <sz val="11"/>
        <rFont val="Arial"/>
        <family val="2"/>
      </rPr>
      <t>Question:</t>
    </r>
    <r>
      <rPr>
        <sz val="11"/>
        <rFont val="Arial"/>
        <family val="2"/>
      </rPr>
      <t xml:space="preserve"> Are there procedures for making records available to FAA and NTSB personnel in a format and manner that is acceptable to the requesting agency?</t>
    </r>
  </si>
  <si>
    <r>
      <rPr>
        <b/>
        <sz val="11"/>
        <color rgb="FF000000"/>
        <rFont val="Arial"/>
        <family val="2"/>
      </rPr>
      <t>Question:</t>
    </r>
    <r>
      <rPr>
        <sz val="11"/>
        <color rgb="FF000000"/>
        <rFont val="Arial"/>
        <family val="2"/>
      </rPr>
      <t xml:space="preserve"> Does the system have procedures for auditing the computer system periodically to ensure the quality, integrity, and accuracy of the system?
</t>
    </r>
  </si>
  <si>
    <r>
      <rPr>
        <b/>
        <sz val="11"/>
        <rFont val="Arial"/>
        <family val="2"/>
      </rPr>
      <t>Question:</t>
    </r>
    <r>
      <rPr>
        <sz val="11"/>
        <rFont val="Arial"/>
        <family val="2"/>
      </rPr>
      <t xml:space="preserve"> Does the system include procedures for maintenance and support and include provisions for electronic system (computer hardware, software, application network, etc.) outages and protect against the loss of record data.
</t>
    </r>
  </si>
  <si>
    <r>
      <rPr>
        <b/>
        <sz val="11"/>
        <rFont val="Arial"/>
        <family val="2"/>
      </rPr>
      <t>Question:</t>
    </r>
    <r>
      <rPr>
        <sz val="11"/>
        <rFont val="Arial"/>
        <family val="2"/>
      </rPr>
      <t xml:space="preserve"> Does the system include backup measures to maintain and provide access to records in the event of a system failure?
</t>
    </r>
  </si>
  <si>
    <r>
      <rPr>
        <b/>
        <sz val="11"/>
        <rFont val="Arial"/>
        <family val="2"/>
      </rPr>
      <t>Question:</t>
    </r>
    <r>
      <rPr>
        <sz val="11"/>
        <rFont val="Arial"/>
        <family val="2"/>
      </rPr>
      <t xml:space="preserve"> Do procedures should ensure that records transferred with an aircraft (either electronic or on paper) meet regulatory requirements?
</t>
    </r>
  </si>
  <si>
    <r>
      <rPr>
        <b/>
        <sz val="11"/>
        <rFont val="Arial"/>
        <family val="2"/>
      </rPr>
      <t>Question:</t>
    </r>
    <r>
      <rPr>
        <sz val="11"/>
        <rFont val="Arial"/>
        <family val="2"/>
      </rPr>
      <t xml:space="preserve"> Do the system procedures contain guidelines for authorized representatives of the certificate holder to use electronic recordkeeping and to have access to the appropriate records?
</t>
    </r>
  </si>
  <si>
    <r>
      <rPr>
        <b/>
        <sz val="11"/>
        <rFont val="Arial"/>
        <family val="2"/>
      </rPr>
      <t>Question:</t>
    </r>
    <r>
      <rPr>
        <sz val="11"/>
        <rFont val="Arial"/>
        <family val="2"/>
      </rPr>
      <t xml:space="preserve"> Is each representative with authorization to make entries issued with a unique individual access code and password in order to validate the entry? 
</t>
    </r>
  </si>
  <si>
    <r>
      <rPr>
        <b/>
        <sz val="11"/>
        <rFont val="Arial"/>
        <family val="2"/>
      </rPr>
      <t>Question:</t>
    </r>
    <r>
      <rPr>
        <sz val="11"/>
        <rFont val="Arial"/>
        <family val="2"/>
      </rPr>
      <t xml:space="preserve"> Do procedures in particular, specifically address instructor, evaluator, and supervisor access to the system?
</t>
    </r>
  </si>
  <si>
    <r>
      <rPr>
        <b/>
        <sz val="11"/>
        <rFont val="Arial"/>
        <family val="2"/>
      </rPr>
      <t>Question:</t>
    </r>
    <r>
      <rPr>
        <sz val="11"/>
        <rFont val="Arial"/>
        <family val="2"/>
      </rPr>
      <t xml:space="preserve"> Do records have some kind of validation, such as a signature, certification, endorsement, or authentication? </t>
    </r>
  </si>
  <si>
    <r>
      <rPr>
        <b/>
        <sz val="11"/>
        <rFont val="Arial"/>
        <family val="2"/>
      </rPr>
      <t>Question:</t>
    </r>
    <r>
      <rPr>
        <sz val="11"/>
        <rFont val="Arial"/>
        <family val="2"/>
      </rPr>
      <t xml:space="preserve"> Is the validation a permanent part of any electronic record? </t>
    </r>
  </si>
  <si>
    <r>
      <rPr>
        <b/>
        <sz val="11"/>
        <rFont val="Arial"/>
        <family val="2"/>
      </rPr>
      <t>Question:</t>
    </r>
    <r>
      <rPr>
        <sz val="11"/>
        <rFont val="Arial"/>
        <family val="2"/>
      </rPr>
      <t xml:space="preserve"> Does the electronic form of validation meet the legal requirements of electronic signing as outlined in the AC?. </t>
    </r>
  </si>
  <si>
    <r>
      <rPr>
        <b/>
        <sz val="11"/>
        <rFont val="Arial"/>
        <family val="2"/>
      </rPr>
      <t>Question:</t>
    </r>
    <r>
      <rPr>
        <sz val="11"/>
        <rFont val="Arial"/>
        <family val="2"/>
      </rPr>
      <t xml:space="preserve"> Does the certificate holder also have authorization to use an electronic signature in OpSpec A025?</t>
    </r>
  </si>
  <si>
    <r>
      <rPr>
        <b/>
        <sz val="11"/>
        <rFont val="Arial"/>
        <family val="2"/>
      </rPr>
      <t>Question:</t>
    </r>
    <r>
      <rPr>
        <sz val="11"/>
        <rFont val="Arial"/>
        <family val="2"/>
      </rPr>
      <t xml:space="preserve"> Does the electronic recordkeeping system contain training and user instructions for the persons responsible for entering, maintaining, and retrieving data from the system?
</t>
    </r>
  </si>
  <si>
    <r>
      <rPr>
        <b/>
        <sz val="11"/>
        <rFont val="Arial"/>
        <family val="2"/>
      </rPr>
      <t>Question:</t>
    </r>
    <r>
      <rPr>
        <sz val="11"/>
        <rFont val="Arial"/>
        <family val="2"/>
      </rPr>
      <t xml:space="preserve"> Does the training include security awareness and system integrity, as well as procedures that are necessary to authorize access to the electronic recordkeeping system?
</t>
    </r>
  </si>
  <si>
    <r>
      <rPr>
        <b/>
        <sz val="11"/>
        <rFont val="Arial"/>
        <family val="2"/>
      </rPr>
      <t>Question:</t>
    </r>
    <r>
      <rPr>
        <sz val="11"/>
        <rFont val="Arial"/>
        <family val="2"/>
      </rPr>
      <t xml:space="preserve"> Does the training  include user instructions FAA personnel who are provided direct access to the system?
</t>
    </r>
  </si>
  <si>
    <r>
      <rPr>
        <b/>
        <sz val="11"/>
        <rFont val="Arial"/>
        <family val="2"/>
      </rPr>
      <t>Question:</t>
    </r>
    <r>
      <rPr>
        <sz val="11"/>
        <rFont val="Arial"/>
        <family val="2"/>
      </rPr>
      <t xml:space="preserve"> Technological advances may make it desirable or necessary for a certificate holder to update its electronic recordkeeping system or transfer data to a new system. Are policies and procedures that ensure the continued integrity of record data of electronic records moved from one system to another?</t>
    </r>
  </si>
  <si>
    <r>
      <rPr>
        <b/>
        <sz val="11"/>
        <rFont val="Arial"/>
        <family val="2"/>
      </rPr>
      <t>Question:</t>
    </r>
    <r>
      <rPr>
        <sz val="11"/>
        <rFont val="Arial"/>
        <family val="2"/>
      </rPr>
      <t xml:space="preserve"> Does the system have a method of ensuring continuity of data during transition from a legacy (hardcopy) system to an electronic system?
</t>
    </r>
  </si>
  <si>
    <r>
      <rPr>
        <b/>
        <sz val="11"/>
        <rFont val="Arial"/>
        <family val="2"/>
      </rPr>
      <t>Question:</t>
    </r>
    <r>
      <rPr>
        <sz val="11"/>
        <rFont val="Arial"/>
        <family val="2"/>
      </rPr>
      <t xml:space="preserve"> Do procedures should ensure continuity with maintenance providers and ensure there is continuity between the organization's program(s) and their maintenance provider’s programs?
</t>
    </r>
  </si>
  <si>
    <r>
      <rPr>
        <b/>
        <sz val="11"/>
        <rFont val="Arial"/>
        <family val="2"/>
      </rPr>
      <t>Question:</t>
    </r>
    <r>
      <rPr>
        <sz val="11"/>
        <rFont val="Arial"/>
        <family val="2"/>
      </rPr>
      <t xml:space="preserve"> Do policies and procedures identify the certificate holder’s personnel who have the authority and overall responsibility for the integrity and security of the electronic recordkeeping system and who are responsible for controlling access to the system? 
</t>
    </r>
  </si>
  <si>
    <r>
      <rPr>
        <b/>
        <sz val="11"/>
        <rFont val="Arial"/>
        <family val="2"/>
      </rPr>
      <t>Question:</t>
    </r>
    <r>
      <rPr>
        <sz val="11"/>
        <rFont val="Arial"/>
        <family val="2"/>
      </rPr>
      <t xml:space="preserve"> Do policies and procedures identify the persons with the authority and responsibility for modifying the electronic recordkeeping system, as well as those who are responsible for entering data into the system?
</t>
    </r>
  </si>
  <si>
    <r>
      <rPr>
        <b/>
        <sz val="11"/>
        <rFont val="Arial"/>
        <family val="2"/>
      </rPr>
      <t>Question:</t>
    </r>
    <r>
      <rPr>
        <sz val="11"/>
        <rFont val="Arial"/>
        <family val="2"/>
      </rPr>
      <t xml:space="preserve"> If there is more than one system required to maintain various kinds of records, is each electronic recordkeeping system used by the certificate holder described in its manual?
</t>
    </r>
  </si>
  <si>
    <r>
      <rPr>
        <b/>
        <sz val="11"/>
        <rFont val="Arial"/>
        <family val="2"/>
      </rPr>
      <t>Question:</t>
    </r>
    <r>
      <rPr>
        <sz val="11"/>
        <rFont val="Arial"/>
        <family val="2"/>
      </rPr>
      <t xml:space="preserve"> Does the description of electronic recordkeeping system(s) include system facilities, hardware, and software?
</t>
    </r>
  </si>
  <si>
    <r>
      <rPr>
        <b/>
        <sz val="11"/>
        <rFont val="Arial"/>
        <family val="2"/>
      </rPr>
      <t>Question:</t>
    </r>
    <r>
      <rPr>
        <sz val="11"/>
        <rFont val="Arial"/>
        <family val="2"/>
      </rPr>
      <t xml:space="preserve"> Is there an identification of records that will be maintained in the electronic system(s)?</t>
    </r>
  </si>
  <si>
    <r>
      <rPr>
        <b/>
        <sz val="11"/>
        <rFont val="Arial"/>
        <family val="2"/>
      </rPr>
      <t>Question:</t>
    </r>
    <r>
      <rPr>
        <sz val="11"/>
        <rFont val="Arial"/>
        <family val="2"/>
      </rPr>
      <t xml:space="preserve"> Is there identification of which electronic records on which the certificate holder will use an authorized electronic signature process?
</t>
    </r>
  </si>
  <si>
    <r>
      <rPr>
        <b/>
        <sz val="11"/>
        <rFont val="Arial"/>
        <family val="2"/>
      </rPr>
      <t>Question:</t>
    </r>
    <r>
      <rPr>
        <sz val="11"/>
        <rFont val="Arial"/>
        <family val="2"/>
      </rPr>
      <t xml:space="preserve"> Do the policies and procedures include details of when revisions to the electronic recordkeeping system will be submitted for approval or acceptance (depending on the regulatory requirement) prior to implementation? Includes new versions of system software and for all operations to which the AC applies, changes to the electronic recordkeeping system must be included in the manual or official document containing the electronic recordkeeping system description.
</t>
    </r>
  </si>
  <si>
    <r>
      <rPr>
        <b/>
        <sz val="11"/>
        <rFont val="Arial"/>
        <family val="2"/>
      </rPr>
      <t>Question:</t>
    </r>
    <r>
      <rPr>
        <sz val="11"/>
        <rFont val="Arial"/>
        <family val="2"/>
      </rPr>
      <t xml:space="preserve"> Is there auditing procedures that ensure the quality and integrity of each record maintained in the system and that all of the requirements of the electronic recordkeeping system continue to be met? 
</t>
    </r>
  </si>
  <si>
    <r>
      <rPr>
        <b/>
        <sz val="11"/>
        <rFont val="Arial"/>
        <family val="2"/>
      </rPr>
      <t>Question:</t>
    </r>
    <r>
      <rPr>
        <sz val="11"/>
        <rFont val="Arial"/>
        <family val="2"/>
      </rPr>
      <t xml:space="preserve"> Do the procedures include unauthorized event recognition, and actions to be taken by the certificate holder upon discovery of an attempt by an unauthorized individual to access and/or make entries into the electronic recordkeeping system?
</t>
    </r>
  </si>
  <si>
    <r>
      <rPr>
        <b/>
        <sz val="11"/>
        <rFont val="Arial"/>
        <family val="2"/>
      </rPr>
      <t>Question:</t>
    </r>
    <r>
      <rPr>
        <sz val="11"/>
        <rFont val="Arial"/>
        <family val="2"/>
      </rPr>
      <t xml:space="preserve"> Does the application meet all the requirements for submission to the FAA (see AC for detail)?
</t>
    </r>
  </si>
  <si>
    <r>
      <rPr>
        <b/>
        <sz val="11"/>
        <rFont val="Arial"/>
        <family val="2"/>
      </rPr>
      <t>Question:</t>
    </r>
    <r>
      <rPr>
        <sz val="11"/>
        <rFont val="Arial"/>
        <family val="2"/>
      </rPr>
      <t xml:space="preserve"> Does the application include letter of intent to use an electronic recordkeeping system?
</t>
    </r>
  </si>
  <si>
    <r>
      <rPr>
        <b/>
        <sz val="11"/>
        <rFont val="Arial"/>
        <family val="2"/>
      </rPr>
      <t>Question:</t>
    </r>
    <r>
      <rPr>
        <sz val="11"/>
        <rFont val="Arial"/>
        <family val="2"/>
      </rPr>
      <t xml:space="preserve"> Does the Letter of Intent include the kinds of records along with the name of the electronic system to be used to maintain the records, including if there is more than one system required to maintain various kinds of records?
</t>
    </r>
  </si>
  <si>
    <r>
      <rPr>
        <b/>
        <sz val="11"/>
        <rFont val="Arial"/>
        <family val="2"/>
      </rPr>
      <t>Question:</t>
    </r>
    <r>
      <rPr>
        <sz val="11"/>
        <rFont val="Arial"/>
        <family val="2"/>
      </rPr>
      <t xml:space="preserve"> Does the Letter of Intent include the estimated date on which the certificate holder would like to implement the electronic recordkeeping system?
</t>
    </r>
  </si>
  <si>
    <r>
      <rPr>
        <b/>
        <sz val="11"/>
        <rFont val="Arial"/>
        <family val="2"/>
      </rPr>
      <t>Question:</t>
    </r>
    <r>
      <rPr>
        <sz val="11"/>
        <rFont val="Arial"/>
        <family val="2"/>
      </rPr>
      <t xml:space="preserve"> Does the Letter of Intent include the certificate holder’s primary POC for the electronic recordkeeping system application process?
</t>
    </r>
  </si>
  <si>
    <r>
      <rPr>
        <b/>
        <sz val="11"/>
        <rFont val="Arial"/>
        <family val="2"/>
      </rPr>
      <t>Question:</t>
    </r>
    <r>
      <rPr>
        <sz val="11"/>
        <rFont val="Arial"/>
        <family val="2"/>
      </rPr>
      <t xml:space="preserve"> Does the electronic recordkeeping system description include a description of the system facilities, hardware, and software, with software version numbers included?
</t>
    </r>
  </si>
  <si>
    <r>
      <rPr>
        <b/>
        <sz val="11"/>
        <rFont val="Arial"/>
        <family val="2"/>
      </rPr>
      <t>Question:</t>
    </r>
    <r>
      <rPr>
        <sz val="11"/>
        <rFont val="Arial"/>
        <family val="2"/>
      </rPr>
      <t xml:space="preserve"> Does the certificate holder  state specifically which records the it intends to maintain and access via the electronic recordkeeping system? 
</t>
    </r>
  </si>
  <si>
    <r>
      <rPr>
        <b/>
        <sz val="11"/>
        <rFont val="Arial"/>
        <family val="2"/>
      </rPr>
      <t>Question:</t>
    </r>
    <r>
      <rPr>
        <sz val="11"/>
        <rFont val="Arial"/>
        <family val="2"/>
      </rPr>
      <t xml:space="preserve"> Is there a sample of each record type included with the application?
</t>
    </r>
  </si>
  <si>
    <r>
      <rPr>
        <b/>
        <sz val="11"/>
        <rFont val="Arial"/>
        <family val="2"/>
      </rPr>
      <t>Question:</t>
    </r>
    <r>
      <rPr>
        <sz val="11"/>
        <rFont val="Arial"/>
        <family val="2"/>
      </rPr>
      <t xml:space="preserve"> Is there a description of data backup systems included with the application?
</t>
    </r>
  </si>
  <si>
    <r>
      <rPr>
        <b/>
        <sz val="11"/>
        <rFont val="Arial"/>
        <family val="2"/>
      </rPr>
      <t>Question:</t>
    </r>
    <r>
      <rPr>
        <sz val="11"/>
        <rFont val="Arial"/>
        <family val="2"/>
      </rPr>
      <t xml:space="preserve"> Is there information regarding access and security procedures included with the application?
</t>
    </r>
  </si>
  <si>
    <r>
      <rPr>
        <b/>
        <sz val="11"/>
        <rFont val="Arial"/>
        <family val="2"/>
      </rPr>
      <t>Question:</t>
    </r>
    <r>
      <rPr>
        <sz val="11"/>
        <rFont val="Arial"/>
        <family val="2"/>
      </rPr>
      <t xml:space="preserve"> Is there a description of electronic signature processes associated with each electronic record category included in the application?
</t>
    </r>
  </si>
  <si>
    <r>
      <rPr>
        <b/>
        <sz val="11"/>
        <rFont val="Arial"/>
        <family val="2"/>
      </rPr>
      <t>Question:</t>
    </r>
    <r>
      <rPr>
        <sz val="11"/>
        <rFont val="Arial"/>
        <family val="2"/>
      </rPr>
      <t xml:space="preserve"> Can &lt;organisation name&gt; demonstrate the electronic record keeping system to the FAA? (inclusive of following)
</t>
    </r>
  </si>
  <si>
    <r>
      <rPr>
        <b/>
        <sz val="11"/>
        <rFont val="Arial"/>
        <family val="2"/>
      </rPr>
      <t>Question:</t>
    </r>
    <r>
      <rPr>
        <sz val="11"/>
        <rFont val="Arial"/>
        <family val="2"/>
      </rPr>
      <t xml:space="preserve"> Can secure access the system be demonstrated?
</t>
    </r>
  </si>
  <si>
    <r>
      <rPr>
        <b/>
        <sz val="11"/>
        <rFont val="Arial"/>
        <family val="2"/>
      </rPr>
      <t>Question:</t>
    </r>
    <r>
      <rPr>
        <sz val="11"/>
        <rFont val="Arial"/>
        <family val="2"/>
      </rPr>
      <t xml:space="preserve"> Can it be demonstrated on how the system prevents unauthorized access or modifications to the records maintained on the system?</t>
    </r>
  </si>
  <si>
    <r>
      <rPr>
        <b/>
        <sz val="11"/>
        <rFont val="Arial"/>
        <family val="2"/>
      </rPr>
      <t>Question:</t>
    </r>
    <r>
      <rPr>
        <sz val="11"/>
        <rFont val="Arial"/>
        <family val="2"/>
      </rPr>
      <t xml:space="preserve"> Can it be demonstrated on how a record is entered into the system?
</t>
    </r>
  </si>
  <si>
    <r>
      <rPr>
        <b/>
        <sz val="11"/>
        <rFont val="Arial"/>
        <family val="2"/>
      </rPr>
      <t>Question:</t>
    </r>
    <r>
      <rPr>
        <sz val="11"/>
        <rFont val="Arial"/>
        <family val="2"/>
      </rPr>
      <t xml:space="preserve"> Can the procedures be demonstrated for ensuring the quality and integrity of each record maintained on the system?
</t>
    </r>
  </si>
  <si>
    <r>
      <rPr>
        <b/>
        <sz val="11"/>
        <rFont val="Arial"/>
        <family val="2"/>
      </rPr>
      <t>Question:</t>
    </r>
    <r>
      <rPr>
        <sz val="11"/>
        <rFont val="Arial"/>
        <family val="2"/>
      </rPr>
      <t xml:space="preserve"> Does the electronic manual system have a method of keeping each manual current?
</t>
    </r>
  </si>
  <si>
    <r>
      <rPr>
        <b/>
        <sz val="11"/>
        <rFont val="Arial"/>
        <family val="2"/>
      </rPr>
      <t>Question:</t>
    </r>
    <r>
      <rPr>
        <sz val="11"/>
        <rFont val="Arial"/>
        <family val="2"/>
      </rPr>
      <t xml:space="preserve"> Does the electronic manual system provide for distribution and/or access to manual(s) by the appropriate personnel, in a form and method acceptable to the FAA?
</t>
    </r>
  </si>
  <si>
    <r>
      <rPr>
        <b/>
        <sz val="11"/>
        <rFont val="Arial"/>
        <family val="2"/>
      </rPr>
      <t>Question:</t>
    </r>
    <r>
      <rPr>
        <sz val="11"/>
        <rFont val="Arial"/>
        <family val="2"/>
      </rPr>
      <t xml:space="preserve"> Is  direct access to the MEL provided to flightcrews through printed or other means approved by the FAA? (An Electronic Flight Bag (EFB) is an example of other means that may be approved by the FAA).</t>
    </r>
  </si>
  <si>
    <r>
      <rPr>
        <b/>
        <sz val="11"/>
        <rFont val="Arial"/>
        <family val="2"/>
      </rPr>
      <t>Question:</t>
    </r>
    <r>
      <rPr>
        <sz val="11"/>
        <rFont val="Arial"/>
        <family val="2"/>
      </rPr>
      <t xml:space="preserve"> Does the system description include &lt;organization's name&gt; personnel who have the authority and responsibility for maintaining the system, implementing, modifying, revising, and monitoring the electronic manual software and ensuring the overall integrity of the content of manuals that are part of the system?</t>
    </r>
  </si>
  <si>
    <r>
      <rPr>
        <b/>
        <sz val="11"/>
        <rFont val="Arial"/>
        <family val="2"/>
      </rPr>
      <t>Question:</t>
    </r>
    <r>
      <rPr>
        <sz val="11"/>
        <rFont val="Arial"/>
        <family val="2"/>
      </rPr>
      <t xml:space="preserve"> Does the system computer hardware and software prevent unauthorized access and/or modification to electronic manual content?
</t>
    </r>
  </si>
  <si>
    <r>
      <rPr>
        <b/>
        <sz val="11"/>
        <rFont val="Arial"/>
        <family val="2"/>
      </rPr>
      <t>Question:</t>
    </r>
    <r>
      <rPr>
        <sz val="11"/>
        <rFont val="Arial"/>
        <family val="2"/>
      </rPr>
      <t xml:space="preserve"> Does the computer hardware and software system store and retrieve the manual’s content under conditions of normal operation and use?
</t>
    </r>
  </si>
  <si>
    <r>
      <rPr>
        <b/>
        <sz val="11"/>
        <rFont val="Arial"/>
        <family val="2"/>
      </rPr>
      <t>Question:</t>
    </r>
    <r>
      <rPr>
        <sz val="11"/>
        <rFont val="Arial"/>
        <family val="2"/>
      </rPr>
      <t xml:space="preserve"> Does the system prevent unauthorized modification of the data it contains?
</t>
    </r>
  </si>
  <si>
    <r>
      <rPr>
        <b/>
        <sz val="11"/>
        <rFont val="Arial"/>
        <family val="2"/>
      </rPr>
      <t>Question:</t>
    </r>
    <r>
      <rPr>
        <sz val="11"/>
        <rFont val="Arial"/>
        <family val="2"/>
      </rPr>
      <t xml:space="preserve"> Can users easily access, navigate, and retrieve manual content via the computer or comparable devices?
</t>
    </r>
  </si>
  <si>
    <r>
      <rPr>
        <b/>
        <sz val="11"/>
        <rFont val="Arial"/>
        <family val="2"/>
      </rPr>
      <t>Question:</t>
    </r>
    <r>
      <rPr>
        <sz val="11"/>
        <rFont val="Arial"/>
        <family val="2"/>
      </rPr>
      <t xml:space="preserve"> Can manual users print any information contained in an electronic manual?
</t>
    </r>
  </si>
  <si>
    <r>
      <rPr>
        <b/>
        <sz val="11"/>
        <rFont val="Arial"/>
        <family val="2"/>
      </rPr>
      <t>Question:</t>
    </r>
    <r>
      <rPr>
        <sz val="11"/>
        <rFont val="Arial"/>
        <family val="2"/>
      </rPr>
      <t xml:space="preserve"> Do procedures include a method of communicating revision information, similar to what would be provided for a paper manual revision?
</t>
    </r>
  </si>
  <si>
    <r>
      <rPr>
        <b/>
        <sz val="11"/>
        <rFont val="Arial"/>
        <family val="2"/>
      </rPr>
      <t>Question:</t>
    </r>
    <r>
      <rPr>
        <sz val="11"/>
        <rFont val="Arial"/>
        <family val="2"/>
      </rPr>
      <t xml:space="preserve"> Does the revision information  provide the revision content, effective date, and any instructions required for ensuring the revision is uploaded or incorporated into the electronic manual?
</t>
    </r>
  </si>
  <si>
    <r>
      <rPr>
        <b/>
        <sz val="11"/>
        <rFont val="Arial"/>
        <family val="2"/>
      </rPr>
      <t>Question:</t>
    </r>
    <r>
      <rPr>
        <sz val="11"/>
        <rFont val="Arial"/>
        <family val="2"/>
      </rPr>
      <t xml:space="preserve"> Does the revision information allow the user the ability to compare the current revision to the previous version, or explain the effect of the change?
</t>
    </r>
  </si>
  <si>
    <r>
      <rPr>
        <b/>
        <sz val="11"/>
        <rFont val="Arial"/>
        <family val="2"/>
      </rPr>
      <t>Question:</t>
    </r>
    <r>
      <rPr>
        <sz val="11"/>
        <rFont val="Arial"/>
        <family val="2"/>
      </rPr>
      <t xml:space="preserve"> Does the revision system make changes under the current revision readily apparent? (eg; change bars).</t>
    </r>
  </si>
  <si>
    <r>
      <rPr>
        <b/>
        <sz val="11"/>
        <rFont val="Arial"/>
        <family val="2"/>
      </rPr>
      <t>Question:</t>
    </r>
    <r>
      <rPr>
        <sz val="11"/>
        <rFont val="Arial"/>
        <family val="2"/>
      </rPr>
      <t xml:space="preserve"> Does the electronic manual  contain a revision control page or section from which the user can readily determine whether the manual is current?
</t>
    </r>
  </si>
  <si>
    <r>
      <rPr>
        <b/>
        <sz val="11"/>
        <rFont val="Arial"/>
        <family val="2"/>
      </rPr>
      <t>Question:</t>
    </r>
    <r>
      <rPr>
        <sz val="11"/>
        <rFont val="Arial"/>
        <family val="2"/>
      </rPr>
      <t xml:space="preserve">  each page of a manual contain the date of the latest revision for that particular page?</t>
    </r>
  </si>
  <si>
    <r>
      <rPr>
        <b/>
        <sz val="11"/>
        <rFont val="Arial"/>
        <family val="2"/>
      </rPr>
      <t>Question:</t>
    </r>
    <r>
      <rPr>
        <sz val="11"/>
        <rFont val="Arial"/>
        <family val="2"/>
      </rPr>
      <t xml:space="preserve"> If an electronic manual is distributed via a device that displays the manual in a continuous flow format, as opposed to page-by-page, does each section or block of information displayed on the device contain the date of the latest revision?
</t>
    </r>
  </si>
  <si>
    <r>
      <rPr>
        <b/>
        <sz val="11"/>
        <rFont val="Arial"/>
        <family val="2"/>
      </rPr>
      <t>Question:</t>
    </r>
    <r>
      <rPr>
        <sz val="11"/>
        <rFont val="Arial"/>
        <family val="2"/>
      </rPr>
      <t xml:space="preserve"> When information from an electronic manual is printed, is there a means to identify the date and time of printing?
</t>
    </r>
    <r>
      <rPr>
        <b/>
        <sz val="11"/>
        <rFont val="Arial"/>
        <family val="2"/>
      </rPr>
      <t xml:space="preserve">Information: </t>
    </r>
    <r>
      <rPr>
        <sz val="11"/>
        <rFont val="Arial"/>
        <family val="2"/>
      </rPr>
      <t>This ensures the currency of information by allowing the manual user to compare the date of the printed information with the date of the information contained in the electronic manual system.
Printed information that has the same date, but differs from the information contained in the electronic manual, would indicate that the manual content was printed before the manual was updated later that day.</t>
    </r>
  </si>
  <si>
    <r>
      <rPr>
        <b/>
        <sz val="11"/>
        <rFont val="Arial"/>
        <family val="2"/>
      </rPr>
      <t>Question:</t>
    </r>
    <r>
      <rPr>
        <sz val="11"/>
        <rFont val="Arial"/>
        <family val="2"/>
      </rPr>
      <t xml:space="preserve"> Are &lt;organisation's name) users of electronic manuals who need or elect to print material (data information, instructions, procedures, etc.) from the electronic manual, aware that they must ensure the printed information is the most current available prior to use?
</t>
    </r>
  </si>
  <si>
    <r>
      <rPr>
        <b/>
        <sz val="11"/>
        <rFont val="Arial"/>
        <family val="2"/>
      </rPr>
      <t>Question:</t>
    </r>
    <r>
      <rPr>
        <sz val="11"/>
        <rFont val="Arial"/>
        <family val="2"/>
      </rPr>
      <t xml:space="preserve"> Are &lt;organisation's name) users of electronic manuals aware that printed manual information must be discarded after using it to ensure printed information does not become outdated?
</t>
    </r>
  </si>
  <si>
    <r>
      <rPr>
        <b/>
        <sz val="11"/>
        <rFont val="Arial"/>
        <family val="2"/>
      </rPr>
      <t>Question:</t>
    </r>
    <r>
      <rPr>
        <sz val="11"/>
        <rFont val="Arial"/>
        <family val="2"/>
      </rPr>
      <t xml:space="preserve"> Do the revision control procedures include the method of distributing electronic revisions to the FAA?</t>
    </r>
  </si>
  <si>
    <r>
      <rPr>
        <b/>
        <sz val="11"/>
        <rFont val="Arial"/>
        <family val="2"/>
      </rPr>
      <t>Question:</t>
    </r>
    <r>
      <rPr>
        <sz val="11"/>
        <rFont val="Arial"/>
        <family val="2"/>
      </rPr>
      <t xml:space="preserve"> When a particular manual requires FAA approval or acceptance, do the procedures explain how &lt;organisation's name&gt; will submit an electronic revision to the FAA for approval or acceptance of the revision content?
</t>
    </r>
  </si>
  <si>
    <r>
      <rPr>
        <b/>
        <sz val="11"/>
        <rFont val="Arial"/>
        <family val="2"/>
      </rPr>
      <t>Question:</t>
    </r>
    <r>
      <rPr>
        <sz val="11"/>
        <rFont val="Arial"/>
        <family val="2"/>
      </rPr>
      <t xml:space="preserve"> Does the electronic manual system have a method of archiving technical and procedural data superseded by revision?
</t>
    </r>
    <r>
      <rPr>
        <b/>
        <sz val="11"/>
        <rFont val="Arial"/>
        <family val="2"/>
      </rPr>
      <t/>
    </r>
  </si>
  <si>
    <r>
      <rPr>
        <b/>
        <sz val="11"/>
        <rFont val="Arial"/>
        <family val="2"/>
      </rPr>
      <t>Question:</t>
    </r>
    <r>
      <rPr>
        <sz val="11"/>
        <rFont val="Arial"/>
        <family val="2"/>
      </rPr>
      <t xml:space="preserve"> Does the electronic manual system have procedures to ensure the integrity of the archived technical and procedural data?. 
</t>
    </r>
  </si>
  <si>
    <r>
      <rPr>
        <b/>
        <sz val="11"/>
        <rFont val="Arial"/>
        <family val="2"/>
      </rPr>
      <t>Question:</t>
    </r>
    <r>
      <rPr>
        <sz val="11"/>
        <rFont val="Arial"/>
        <family val="2"/>
      </rPr>
      <t xml:space="preserve"> Does the electronic manual system have procedures to ensure the integrity of the archived technical and procedural data?
</t>
    </r>
    <r>
      <rPr>
        <b/>
        <sz val="11"/>
        <rFont val="Arial"/>
        <family val="2"/>
      </rPr>
      <t/>
    </r>
  </si>
  <si>
    <r>
      <rPr>
        <b/>
        <sz val="11"/>
        <rFont val="Arial"/>
        <family val="2"/>
      </rPr>
      <t>Question:</t>
    </r>
    <r>
      <rPr>
        <sz val="11"/>
        <rFont val="Arial"/>
        <family val="2"/>
      </rPr>
      <t xml:space="preserve"> Do the procedures include a  method of ensuring that no unauthorized changes can be made?
</t>
    </r>
  </si>
  <si>
    <r>
      <rPr>
        <b/>
        <sz val="11"/>
        <rFont val="Arial"/>
        <family val="2"/>
      </rPr>
      <t>Question:</t>
    </r>
    <r>
      <rPr>
        <sz val="11"/>
        <rFont val="Arial"/>
        <family val="2"/>
      </rPr>
      <t xml:space="preserve"> Do the procedures include a method or medium that minimizes the deterioration of data?
</t>
    </r>
  </si>
  <si>
    <r>
      <rPr>
        <b/>
        <sz val="11"/>
        <rFont val="Arial"/>
        <family val="2"/>
      </rPr>
      <t>Question:</t>
    </r>
    <r>
      <rPr>
        <sz val="11"/>
        <rFont val="Arial"/>
        <family val="2"/>
      </rPr>
      <t xml:space="preserve"> Do the procedures include a method  to protect the archived data against hazards and natural disasters?
</t>
    </r>
  </si>
  <si>
    <r>
      <rPr>
        <b/>
        <sz val="11"/>
        <rFont val="Arial"/>
        <family val="2"/>
      </rPr>
      <t>Question:</t>
    </r>
    <r>
      <rPr>
        <sz val="11"/>
        <rFont val="Arial"/>
        <family val="2"/>
      </rPr>
      <t xml:space="preserve"> If using an electronic manual system, do procedures include a backup method of maintaining, distributing, or otherwise providing access to manuals, in case of system hardware or software failure?</t>
    </r>
    <r>
      <rPr>
        <b/>
        <sz val="11"/>
        <rFont val="Arial"/>
        <family val="2"/>
      </rPr>
      <t/>
    </r>
  </si>
  <si>
    <r>
      <rPr>
        <b/>
        <sz val="11"/>
        <rFont val="Arial"/>
        <family val="2"/>
      </rPr>
      <t>Question:</t>
    </r>
    <r>
      <rPr>
        <sz val="11"/>
        <rFont val="Arial"/>
        <family val="2"/>
      </rPr>
      <t xml:space="preserve"> Does the electronic manual system include maintenance and support functions that identifies hardware and software failures within the system?
</t>
    </r>
  </si>
  <si>
    <r>
      <rPr>
        <b/>
        <sz val="11"/>
        <rFont val="Arial"/>
        <family val="2"/>
      </rPr>
      <t>Question:</t>
    </r>
    <r>
      <rPr>
        <sz val="11"/>
        <rFont val="Arial"/>
        <family val="2"/>
      </rPr>
      <t xml:space="preserve"> Does &lt;organisation name&gt; have a master manual that describes the electronic manual system and lists each manual maintained and distributed via the system? 
</t>
    </r>
  </si>
  <si>
    <r>
      <rPr>
        <b/>
        <sz val="11"/>
        <rFont val="Arial"/>
        <family val="2"/>
      </rPr>
      <t>Question:</t>
    </r>
    <r>
      <rPr>
        <sz val="11"/>
        <rFont val="Arial"/>
        <family val="2"/>
      </rPr>
      <t xml:space="preserve"> Does the electronic manual system description include the methods for distribution and/or access to manual(s), including 
</t>
    </r>
  </si>
  <si>
    <r>
      <rPr>
        <b/>
        <sz val="11"/>
        <rFont val="Arial"/>
        <family val="2"/>
      </rPr>
      <t>Question:</t>
    </r>
    <r>
      <rPr>
        <sz val="11"/>
        <rFont val="Arial"/>
        <family val="2"/>
      </rPr>
      <t xml:space="preserve"> Does the electronic manual system description include an explanation of the media by which the manuals will be distributed to required personnel?
</t>
    </r>
  </si>
  <si>
    <r>
      <rPr>
        <b/>
        <sz val="11"/>
        <rFont val="Arial"/>
        <family val="2"/>
      </rPr>
      <t>Question:</t>
    </r>
    <r>
      <rPr>
        <sz val="11"/>
        <rFont val="Arial"/>
        <family val="2"/>
      </rPr>
      <t xml:space="preserve"> Does the master manual  list the certificate holder’s personnel who have the overall authority and responsibility for maintaining the electronic manual system?
</t>
    </r>
  </si>
  <si>
    <r>
      <rPr>
        <b/>
        <sz val="11"/>
        <rFont val="Arial"/>
        <family val="2"/>
      </rPr>
      <t>Question:</t>
    </r>
    <r>
      <rPr>
        <sz val="11"/>
        <rFont val="Arial"/>
        <family val="2"/>
      </rPr>
      <t xml:space="preserve"> For electronic manuals used in parts 133 and 145, is there a description of how each electronic manual is displayed, maintained, revised, and distributed included in the certificate holder’s manual system?</t>
    </r>
  </si>
  <si>
    <r>
      <rPr>
        <b/>
        <sz val="11"/>
        <rFont val="Arial"/>
        <family val="2"/>
      </rPr>
      <t>Question:</t>
    </r>
    <r>
      <rPr>
        <sz val="11"/>
        <rFont val="Arial"/>
        <family val="2"/>
      </rPr>
      <t xml:space="preserve"> Does the description include an explanation of the media by which manuals will be distributed to required personnel?
</t>
    </r>
  </si>
  <si>
    <r>
      <rPr>
        <b/>
        <sz val="11"/>
        <rFont val="Arial"/>
        <family val="2"/>
      </rPr>
      <t>Question:</t>
    </r>
    <r>
      <rPr>
        <sz val="11"/>
        <rFont val="Arial"/>
        <family val="2"/>
      </rPr>
      <t xml:space="preserve"> Do &lt;organisation's name&gt; Policy and procedures address how the certificate holder will submit changes to the electronic manual system to the FAA for acceptance?. 
</t>
    </r>
    <r>
      <rPr>
        <b/>
        <sz val="11"/>
        <rFont val="Arial"/>
        <family val="2"/>
      </rPr>
      <t xml:space="preserve">Information: </t>
    </r>
    <r>
      <rPr>
        <sz val="11"/>
        <rFont val="Arial"/>
        <family val="2"/>
      </rPr>
      <t>For parts 91K, 121, 125, and 135, changes to the electronic manual system must be documented through revision to the master manual containing the electronic manual system description. The master manual revision number and date will be included in the OpSpec A025 authorization.</t>
    </r>
  </si>
  <si>
    <r>
      <rPr>
        <b/>
        <sz val="11"/>
        <rFont val="Arial"/>
        <family val="2"/>
      </rPr>
      <t>Question:</t>
    </r>
    <r>
      <rPr>
        <sz val="11"/>
        <rFont val="Arial"/>
        <family val="2"/>
      </rPr>
      <t xml:space="preserve"> Does &lt;organisation's name&gt; provide instructions and training to users of the electronic manual system?
</t>
    </r>
    <r>
      <rPr>
        <b/>
        <sz val="11"/>
        <rFont val="Arial"/>
        <family val="2"/>
      </rPr>
      <t>Information:</t>
    </r>
    <r>
      <rPr>
        <sz val="11"/>
        <rFont val="Arial"/>
        <family val="2"/>
      </rPr>
      <t xml:space="preserve"> The scope and complexity of the training may vary depending on an individual’s duties and responsibilities. Training should include security awareness and computer system (hardware, software, application, network, etc.) integrity.</t>
    </r>
  </si>
  <si>
    <r>
      <rPr>
        <b/>
        <sz val="11"/>
        <rFont val="Arial"/>
        <family val="2"/>
      </rPr>
      <t>Question:</t>
    </r>
    <r>
      <rPr>
        <sz val="11"/>
        <rFont val="Arial"/>
        <family val="2"/>
      </rPr>
      <t xml:space="preserve"> Does the application meet all the requirements for submission to the FAA (see AC for detail)?
</t>
    </r>
    <r>
      <rPr>
        <b/>
        <sz val="11"/>
        <rFont val="Arial"/>
        <family val="2"/>
      </rPr>
      <t xml:space="preserve">Information: </t>
    </r>
    <r>
      <rPr>
        <sz val="11"/>
        <rFont val="Arial"/>
        <family val="2"/>
      </rPr>
      <t>Certificate holders should submit their application for an electronic manual system to their certificate-holding district office (CHDO). The application medium (paper or electronic file) must be acceptable to both the applicant and the FAA. The FAA will review the application package according to the General Process for Approval or Acceptance of Air Operator Applications contained in FAA Order 8900.1, Flight Standards Information Management System (FSIMS), Volume 3, Chapter 1. The FAA will review the application package for accuracy and completeness and discuss any deficiencies with the certificate holder. The FAA may also notify the certificate holder in writing of any application deficiencies. Before the CHDO accepts the application package, the certificate holder will be required to correct all of
the deficiencies. A certificate holder’s application package for authorization to use an electronic
manual or manual system must include the following:</t>
    </r>
  </si>
  <si>
    <r>
      <rPr>
        <b/>
        <sz val="11"/>
        <rFont val="Arial"/>
        <family val="2"/>
      </rPr>
      <t>Question:</t>
    </r>
    <r>
      <rPr>
        <sz val="11"/>
        <rFont val="Arial"/>
        <family val="2"/>
      </rPr>
      <t xml:space="preserve"> The application contain &lt;organisation's&gt; letter of intent to use an electronic manual system?
</t>
    </r>
    <r>
      <rPr>
        <b/>
        <sz val="11"/>
        <rFont val="Arial"/>
        <family val="2"/>
      </rPr>
      <t xml:space="preserve">Information: </t>
    </r>
    <r>
      <rPr>
        <sz val="11"/>
        <rFont val="Arial"/>
        <family val="2"/>
      </rPr>
      <t xml:space="preserve">The letter must include the estimated date on which the certificate holder would like to implement the electronic manual system and the primary Primary Point of Contact (POC) for the electronic manual system application process.
</t>
    </r>
  </si>
  <si>
    <r>
      <rPr>
        <b/>
        <sz val="11"/>
        <rFont val="Arial"/>
        <family val="2"/>
      </rPr>
      <t>Question:</t>
    </r>
    <r>
      <rPr>
        <sz val="11"/>
        <rFont val="Arial"/>
        <family val="2"/>
      </rPr>
      <t xml:space="preserve"> Does the application to use an electronic manual system for part 91K, 121, 125, or 135 include a copy of the proposed master manual as described in subparagraph 4-2o of the AC?
</t>
    </r>
  </si>
  <si>
    <r>
      <rPr>
        <b/>
        <sz val="11"/>
        <rFont val="Arial"/>
        <family val="2"/>
      </rPr>
      <t>Question:</t>
    </r>
    <r>
      <rPr>
        <sz val="11"/>
        <rFont val="Arial"/>
        <family val="2"/>
      </rPr>
      <t xml:space="preserve"> Does the application to use an electronic manual for parts 133 and 145 include a description of the electronic manual as described in paragraph 4-2p of the AC?
</t>
    </r>
  </si>
  <si>
    <r>
      <rPr>
        <b/>
        <sz val="11"/>
        <rFont val="Arial"/>
        <family val="2"/>
      </rPr>
      <t>Question:</t>
    </r>
    <r>
      <rPr>
        <sz val="11"/>
        <rFont val="Arial"/>
        <family val="2"/>
      </rPr>
      <t xml:space="preserve"> Does the application state specifically which manuals the certificate holder intends to maintain and distribute electronically?
</t>
    </r>
    <r>
      <rPr>
        <b/>
        <sz val="11"/>
        <rFont val="Arial"/>
        <family val="2"/>
      </rPr>
      <t xml:space="preserve">Information: </t>
    </r>
    <r>
      <rPr>
        <sz val="11"/>
        <rFont val="Arial"/>
        <family val="2"/>
      </rPr>
      <t>Manuals</t>
    </r>
    <r>
      <rPr>
        <b/>
        <sz val="11"/>
        <rFont val="Arial"/>
        <family val="2"/>
      </rPr>
      <t xml:space="preserve"> </t>
    </r>
    <r>
      <rPr>
        <sz val="11"/>
        <rFont val="Arial"/>
        <family val="2"/>
      </rPr>
      <t>may include;
• Flight Operations Manuals (FOM) by title;
• Ground operations manuals by title;
• Maintenance manuals by title;
• Training program manuals by title;
• Electronic MELs;
• General policy manuals by title; and
• User manuals (e.g., flight planning system and other hardware/software applications) by title.</t>
    </r>
  </si>
  <si>
    <r>
      <rPr>
        <b/>
        <sz val="11"/>
        <rFont val="Arial"/>
        <family val="2"/>
      </rPr>
      <t>Question:</t>
    </r>
    <r>
      <rPr>
        <sz val="11"/>
        <rFont val="Arial"/>
        <family val="2"/>
      </rPr>
      <t xml:space="preserve"> Has &lt;organisation's name&gt; provided a copy of the electronic manuals to the CHDO and provided an explanation of how revisions and future electronic manuals will be distributed to the FAA?
</t>
    </r>
  </si>
  <si>
    <r>
      <rPr>
        <b/>
        <sz val="11"/>
        <rFont val="Arial"/>
        <family val="2"/>
      </rPr>
      <t>Question:</t>
    </r>
    <r>
      <rPr>
        <sz val="11"/>
        <rFont val="Arial"/>
        <family val="2"/>
      </rPr>
      <t xml:space="preserve"> Does the application include details on how electronic access to an MEL will be provided?
</t>
    </r>
    <r>
      <rPr>
        <b/>
        <sz val="11"/>
        <rFont val="Arial"/>
        <family val="2"/>
      </rPr>
      <t>Information:</t>
    </r>
    <r>
      <rPr>
        <sz val="11"/>
        <rFont val="Arial"/>
        <family val="2"/>
      </rPr>
      <t xml:space="preserve"> Parts 91K, 121, 125, and 135 require a certificate holder or program manager to have FAA approval and OpSpec authority to provide access to an MEL via electronic means.
</t>
    </r>
  </si>
  <si>
    <r>
      <rPr>
        <b/>
        <sz val="11"/>
        <rFont val="Arial"/>
        <family val="2"/>
      </rPr>
      <t>Question:</t>
    </r>
    <r>
      <rPr>
        <sz val="11"/>
        <rFont val="Arial"/>
        <family val="2"/>
      </rPr>
      <t xml:space="preserve"> Can &lt;organisation's name&gt; demonstrate the electronic manual system to the FAA?. 
</t>
    </r>
    <r>
      <rPr>
        <b/>
        <sz val="11"/>
        <rFont val="Arial"/>
        <family val="2"/>
      </rPr>
      <t xml:space="preserve">Information: </t>
    </r>
    <r>
      <rPr>
        <sz val="11"/>
        <rFont val="Arial"/>
        <family val="2"/>
      </rPr>
      <t xml:space="preserve">The items requiring demonstration will typically include at least the following:
</t>
    </r>
    <r>
      <rPr>
        <b/>
        <sz val="11"/>
        <rFont val="Arial"/>
        <family val="2"/>
      </rPr>
      <t>(1) Hardware and Software Capabilities</t>
    </r>
    <r>
      <rPr>
        <sz val="11"/>
        <rFont val="Arial"/>
        <family val="2"/>
      </rPr>
      <t xml:space="preserve">. The certificate holder should demonstrate how to use the hardware and software by performing simple tasks within the system.
</t>
    </r>
    <r>
      <rPr>
        <b/>
        <sz val="11"/>
        <rFont val="Arial"/>
        <family val="2"/>
      </rPr>
      <t>(2) Distribution and Availability</t>
    </r>
    <r>
      <rPr>
        <sz val="11"/>
        <rFont val="Arial"/>
        <family val="2"/>
      </rPr>
      <t xml:space="preserve">. The certificate holder should demonstrate how the manuals will be distributed or made available (depending upon the regulatory requirement) to required personnel electronically.
</t>
    </r>
    <r>
      <rPr>
        <b/>
        <sz val="11"/>
        <rFont val="Arial"/>
        <family val="2"/>
      </rPr>
      <t>(3) Information Access Capabilities.</t>
    </r>
    <r>
      <rPr>
        <sz val="11"/>
        <rFont val="Arial"/>
        <family val="2"/>
      </rPr>
      <t xml:space="preserve"> The certificate holder should demonstrate how to access manual content via the electronic system.
</t>
    </r>
    <r>
      <rPr>
        <b/>
        <sz val="11"/>
        <rFont val="Arial"/>
        <family val="2"/>
      </rPr>
      <t>(4) Prevention of Unauthorized Modification.</t>
    </r>
    <r>
      <rPr>
        <sz val="11"/>
        <rFont val="Arial"/>
        <family val="2"/>
      </rPr>
      <t xml:space="preserve"> The certificate holder should demonstrate how the system prevents unauthorized modifications to manual content.
</t>
    </r>
    <r>
      <rPr>
        <b/>
        <sz val="11"/>
        <rFont val="Arial"/>
        <family val="2"/>
      </rPr>
      <t>(5) Revision Capabilities.</t>
    </r>
    <r>
      <rPr>
        <sz val="11"/>
        <rFont val="Arial"/>
        <family val="2"/>
      </rPr>
      <t xml:space="preserve"> The certificate holder should demonstrate how revisions are posted to electronic manuals.
</t>
    </r>
  </si>
  <si>
    <r>
      <t>Information:</t>
    </r>
    <r>
      <rPr>
        <b/>
        <sz val="11"/>
        <rFont val="Arial"/>
        <family val="2"/>
      </rPr>
      <t xml:space="preserve"> </t>
    </r>
    <r>
      <rPr>
        <sz val="11"/>
        <rFont val="Arial"/>
        <family val="2"/>
      </rPr>
      <t xml:space="preserve">When a certificate holder successfully completes the approval (applicable only to electronic access to an MEL) or acceptance process, the FAA will authorize the electronic manual system by signing and issuing OpSpec A025.
</t>
    </r>
  </si>
  <si>
    <r>
      <t>Information:</t>
    </r>
    <r>
      <rPr>
        <b/>
        <sz val="11"/>
        <rFont val="Arial"/>
        <family val="2"/>
      </rPr>
      <t xml:space="preserve"> </t>
    </r>
    <r>
      <rPr>
        <sz val="11"/>
        <rFont val="Arial"/>
        <family val="2"/>
      </rPr>
      <t xml:space="preserve">If the certificate holder fails to submit an acceptable application or fails to successfully demonstrate the manual system process, the CHDO will reject the application and provide an explanation to the certificate holder in writing.
</t>
    </r>
  </si>
  <si>
    <r>
      <rPr>
        <b/>
        <sz val="11"/>
        <color rgb="FF000000"/>
        <rFont val="Arial"/>
        <family val="2"/>
      </rPr>
      <t>Question:</t>
    </r>
    <r>
      <rPr>
        <sz val="11"/>
        <color rgb="FF000000"/>
        <rFont val="Arial"/>
        <family val="2"/>
      </rPr>
      <t xml:space="preserve"> Does the &lt;organisation&gt; have a procedure to notify the appropriate FAA principal inspector (PI) or aviation safety inspector (ASI) by letter, should it elect to discontinue using electronic signatures, an electronic recordkeeping system, or an electronic manual system?
</t>
    </r>
  </si>
  <si>
    <r>
      <rPr>
        <b/>
        <sz val="11"/>
        <rFont val="Arial"/>
        <family val="2"/>
      </rPr>
      <t>Question:</t>
    </r>
    <r>
      <rPr>
        <sz val="11"/>
        <rFont val="Arial"/>
        <family val="2"/>
      </rPr>
      <t xml:space="preserve"> Do the voluntary discontinuance procedures include the following for inclusion in their discontinuance letter?
</t>
    </r>
  </si>
  <si>
    <r>
      <rPr>
        <b/>
        <sz val="11"/>
        <color rgb="FF000000"/>
        <rFont val="Arial"/>
        <family val="2"/>
      </rPr>
      <t>Question:</t>
    </r>
    <r>
      <rPr>
        <sz val="11"/>
        <color rgb="FF000000"/>
        <rFont val="Arial"/>
        <family val="2"/>
      </rPr>
      <t xml:space="preserve"> Do procedures ensure that in the event of voluntary discontinuance that the letter from the certificate holder includes the projected date the certificate holder intends to discontinue using the electronic signatures?
</t>
    </r>
  </si>
  <si>
    <r>
      <rPr>
        <b/>
        <sz val="11"/>
        <rFont val="Arial"/>
        <family val="2"/>
      </rPr>
      <t>Question:</t>
    </r>
    <r>
      <rPr>
        <sz val="11"/>
        <rFont val="Arial"/>
        <family val="2"/>
      </rPr>
      <t xml:space="preserve"> Do procedures ensure that in the event of voluntary discontinuance that the letter from the certificate holder includes a description of how the certificate holder intends to transition from using electronic signatures to using traditional signatures?
</t>
    </r>
  </si>
  <si>
    <r>
      <rPr>
        <b/>
        <sz val="11"/>
        <rFont val="Arial"/>
        <family val="2"/>
      </rPr>
      <t>Question:</t>
    </r>
    <r>
      <rPr>
        <sz val="11"/>
        <rFont val="Arial"/>
        <family val="2"/>
      </rPr>
      <t xml:space="preserve"> Do procedures ensure that in the event of voluntary discontinuance that the letter from the certificate holder contains a description of how electronically signed documents and records will be reproduced and retained in accordance with the requirements of 14 CFR in hardcopy form?
</t>
    </r>
  </si>
  <si>
    <r>
      <rPr>
        <b/>
        <sz val="11"/>
        <rFont val="Arial"/>
        <family val="2"/>
      </rPr>
      <t>Question:</t>
    </r>
    <r>
      <rPr>
        <sz val="11"/>
        <rFont val="Arial"/>
        <family val="2"/>
      </rPr>
      <t xml:space="preserve"> Do procedures ensure that in the event of voluntary discontinuance that the letter from the certificate holder identifies that where an electronic signature is used in conjunction with electronic recordkeeping, then the electronic signature portion of the recordkeeping system is removed?
</t>
    </r>
  </si>
  <si>
    <r>
      <rPr>
        <b/>
        <sz val="11"/>
        <rFont val="Arial"/>
        <family val="2"/>
      </rPr>
      <t>Question:</t>
    </r>
    <r>
      <rPr>
        <sz val="11"/>
        <rFont val="Arial"/>
        <family val="2"/>
      </rPr>
      <t xml:space="preserve"> Do procedures ensure that in the event of voluntary discontinuance that the letter from the certificate holder includes the projected date the certificate holder intends to discontinue using the electronic recordkeeping system?
</t>
    </r>
  </si>
  <si>
    <r>
      <rPr>
        <b/>
        <sz val="11"/>
        <rFont val="Arial"/>
        <family val="2"/>
      </rPr>
      <t>Question:</t>
    </r>
    <r>
      <rPr>
        <sz val="11"/>
        <rFont val="Arial"/>
        <family val="2"/>
      </rPr>
      <t xml:space="preserve"> Do procedures ensure that in the event of voluntary discontinuance that the letter from the certificate holder contains a description of how the certificate holder intends to transition from electronic records to paper?
</t>
    </r>
  </si>
  <si>
    <r>
      <rPr>
        <b/>
        <sz val="11"/>
        <rFont val="Arial"/>
        <family val="2"/>
      </rPr>
      <t>Question:</t>
    </r>
    <r>
      <rPr>
        <sz val="11"/>
        <rFont val="Arial"/>
        <family val="2"/>
      </rPr>
      <t xml:space="preserve"> Do procedures ensure that in the event of voluntary discontinuance that the letter from the certificate holder, that a description is included on how the certificate holder intends to ensure the content of the paper records exactly match the electronic content, including having the required signatures?
</t>
    </r>
  </si>
  <si>
    <r>
      <rPr>
        <b/>
        <sz val="11"/>
        <rFont val="Arial"/>
        <family val="2"/>
      </rPr>
      <t>Question:</t>
    </r>
    <r>
      <rPr>
        <sz val="11"/>
        <rFont val="Arial"/>
        <family val="2"/>
      </rPr>
      <t xml:space="preserve"> Do procedures ensure that in the event of voluntary discontinuance that the letter from the certificate holder includes the projected date the certificate holder intends to discontinue using the system and provide hardcopy manuals, if required by appropriate 14 CFR parts?
</t>
    </r>
  </si>
  <si>
    <r>
      <rPr>
        <b/>
        <sz val="11"/>
        <color rgb="FF000000"/>
        <rFont val="Arial"/>
        <family val="2"/>
      </rPr>
      <t>Question:</t>
    </r>
    <r>
      <rPr>
        <sz val="11"/>
        <color rgb="FF000000"/>
        <rFont val="Arial"/>
        <family val="2"/>
      </rPr>
      <t xml:space="preserve"> Do procedures ensure that in the event of voluntary discontinuance that the letter from the certificate holder contains a description of how the certificate holder intends to transition from electronic manuals to paper manuals? 
</t>
    </r>
  </si>
  <si>
    <r>
      <rPr>
        <b/>
        <sz val="11"/>
        <rFont val="Arial"/>
        <family val="2"/>
      </rPr>
      <t>Question:</t>
    </r>
    <r>
      <rPr>
        <sz val="11"/>
        <rFont val="Arial"/>
        <family val="2"/>
      </rPr>
      <t xml:space="preserve"> Do procedures ensure that in the event of voluntary discontinuance that the letter from the certificate holder contains transition descriptions which include procedures for the certificate holder to audit the paper manuals by comparing them to the electronic manuals and reconcile any differences?
</t>
    </r>
  </si>
  <si>
    <t>Discontinue</t>
  </si>
  <si>
    <r>
      <rPr>
        <b/>
        <sz val="11"/>
        <rFont val="Arial"/>
        <family val="2"/>
      </rPr>
      <t>Question:</t>
    </r>
    <r>
      <rPr>
        <sz val="11"/>
        <rFont val="Arial"/>
        <family val="2"/>
      </rPr>
      <t xml:space="preserve"> Does the process include unauthorized event recognition,and include actions to be taken by the certificate holder upon discovery of an attempt by an unauthorized individual to use an electronic signature?</t>
    </r>
  </si>
  <si>
    <r>
      <t xml:space="preserve">Headings as adapted from AC </t>
    </r>
    <r>
      <rPr>
        <b/>
        <i/>
        <sz val="11"/>
        <color indexed="9"/>
        <rFont val="Arial"/>
        <family val="2"/>
      </rPr>
      <t>(note: contractions applied to terminology - eg; "eSignature" = "Electronic Signature"</t>
    </r>
  </si>
  <si>
    <t>eSignature Standards - Preserving Integrity of Signed Record</t>
  </si>
  <si>
    <t>eSignature Standards - Prevents Denial of Signature</t>
  </si>
  <si>
    <t>Discontinue eSignatures</t>
  </si>
  <si>
    <t>eRecords - Description</t>
  </si>
  <si>
    <t>eRecordkeeping System</t>
  </si>
  <si>
    <t>Discontinue eRecordkeeping System</t>
  </si>
  <si>
    <t>FAA Standards for eRecords</t>
  </si>
  <si>
    <t>Information: Like printed manuals, eManuals must provide instructions and information necessary to allow personnel concerned to perform their duties and responsibilities with a high degree of safety. 
An electronic manual must provide equivalent or better data integrity, accuracy, and accessibility to what would otherwise be provided by a printed manual. The content of each electronic manual must be clearly identifiable and viewable by the user and must correlate and be comparable to what would be available in a printed version of the manual. 
An electronic manual should contain elements that generally comprise a printed manual. These elements typically include: the manual title; revision control pages or sections from which the user can readily determine whether the manual is current; list of effective pages; indication of FAA approval (e.g., signature or stamp) for those manuals or manual sections that require FAA approval; chapter numbers; chapter headings; section numbers; topic headings; page numbers; applicable aircraft, airframe, engine, propeller, appliance, component, or part make and model (M/M) (when applicable for minimum equipment list (MEL) and maintenance purposes); and the person with the authority and responsibility for manual content.</t>
  </si>
  <si>
    <t>eManuals</t>
  </si>
  <si>
    <t>eManuals System</t>
  </si>
  <si>
    <t>Purpose - General - Approval or Acceptance Guidelines</t>
  </si>
  <si>
    <t>Purpose - General -  Certificate Holder's Responsibility</t>
  </si>
  <si>
    <t>eSignature - General - identical to handwritten</t>
  </si>
  <si>
    <t>eSignature - General - Authenticity</t>
  </si>
  <si>
    <t>e Signature - Types - Legal Requirements</t>
  </si>
  <si>
    <t>eSignature - Standards - Legally Binding</t>
  </si>
  <si>
    <t>eSignature - Standards - Unique to the Signatory</t>
  </si>
  <si>
    <t>eSignature - Standards - means to authenticate signer</t>
  </si>
  <si>
    <t>eSignature - Standards - Intent to Sign</t>
  </si>
  <si>
    <t>eSignature - Standards - Attached or Associated with Electronic Record</t>
  </si>
  <si>
    <t>eSignature - Standards - Permanent and Unalterable</t>
  </si>
  <si>
    <t>eSignature - Digital _ Description</t>
  </si>
  <si>
    <t>eSignature - Controls - Unalterable</t>
  </si>
  <si>
    <t>eSignature - Uniqueness - Individual Signatory</t>
  </si>
  <si>
    <t>eSignature - Control - of Signatory</t>
  </si>
  <si>
    <t>eSignature - Control - Signatory Access</t>
  </si>
  <si>
    <t>eSignature - Notification - Signature Affixed</t>
  </si>
  <si>
    <t>eSignature - Intent to Sign - Signatory Prompt</t>
  </si>
  <si>
    <t>eSignature - Deliberate - Signatory Action</t>
  </si>
  <si>
    <t>eSignature - Signature Association - With Record</t>
  </si>
  <si>
    <t>eSignature - Signature Association - With that being Signed</t>
  </si>
  <si>
    <t>eSignature - Association - Permanent Association with Record</t>
  </si>
  <si>
    <t>eSignature - Retrievable and Traceable - Documents Signed</t>
  </si>
  <si>
    <t>eSignature - Retrievable and Traceable - To Signatory</t>
  </si>
  <si>
    <t>eSignature - Undeniable - By Signatory</t>
  </si>
  <si>
    <t>eSignature - Security Protocols - Unauthorized System Access Prevention</t>
  </si>
  <si>
    <t>eSignature - Security Protocols - Unauthorized Certifying</t>
  </si>
  <si>
    <t>eSignature - Security Protocols - Unauthorized Modifications to Records</t>
  </si>
  <si>
    <t>eSignature - Security Protocols - When Signatory ceases Employment</t>
  </si>
  <si>
    <t>eSignature - Permanent and Unalterable</t>
  </si>
  <si>
    <t>eSignature - Permanent part of Record</t>
  </si>
  <si>
    <t>eSignature - Identification and Authentication - Software</t>
  </si>
  <si>
    <t>eSignature - Identification and Authentication - Signatory</t>
  </si>
  <si>
    <t>eSignature - Correctable - Signed in Error</t>
  </si>
  <si>
    <t>eSignature - Correctable - Information in Error</t>
  </si>
  <si>
    <t>eSignature - Correctable - Invalidation</t>
  </si>
  <si>
    <t>eSignature - Correctable - Voided Signature</t>
  </si>
  <si>
    <t>eSignature - Archivable - Signed Documents</t>
  </si>
  <si>
    <t>eSignature - Control of Private Keys and Access Codes</t>
  </si>
  <si>
    <t>eSignature - Policies &amp; Procedures</t>
  </si>
  <si>
    <t>eSignature - Procedures - Applicable Regulatory Requirements</t>
  </si>
  <si>
    <t>eSignature - Procedures - Availability to Users</t>
  </si>
  <si>
    <t>eSignature - Description of Process - How Used</t>
  </si>
  <si>
    <t>eSignature - Description of Process - How Applied</t>
  </si>
  <si>
    <t>eSignature - Responsible Personnel - Integrity &amp; Security of Process &amp; System</t>
  </si>
  <si>
    <t>eSignature - Responsible Personnel - System Modification, Revision &amp; Monitoring</t>
  </si>
  <si>
    <t>eSignature - Identification of Persons Authorized to Use</t>
  </si>
  <si>
    <t>eSignature - Description of System Support</t>
  </si>
  <si>
    <t>eSignature - Hardware and Software Capabilities</t>
  </si>
  <si>
    <t>eSignature - Auditing Process - Policy &amp; Procedures</t>
  </si>
  <si>
    <t>eSignature - Auditing Process - Unauthorized Event Recognition</t>
  </si>
  <si>
    <t>eSignature - Process Changes</t>
  </si>
  <si>
    <t>eSignature - Data Backup &amp; Retention</t>
  </si>
  <si>
    <t>eSignature - Procedures for System Outages and/or Disaster Recovery</t>
  </si>
  <si>
    <t>eSignature - Training and User Instructions - Policy &amp; Procedures</t>
  </si>
  <si>
    <t>eSignature - Training and User Instructions - User Notification</t>
  </si>
  <si>
    <t>eSignature</t>
  </si>
  <si>
    <t>eSignature - Application Submission</t>
  </si>
  <si>
    <t>eSignature - Demonstration of Process - To FAA</t>
  </si>
  <si>
    <t>eSignature - Successful Completion of Application Process for Acceptance and Authorization - By FAA</t>
  </si>
  <si>
    <t>eSignature - Unsuccessful Application - FAA Rejection</t>
  </si>
  <si>
    <t>eRecordkeeping - Security - Confidential</t>
  </si>
  <si>
    <t>eRecordkeeping - Security - Unauthorized Alteration</t>
  </si>
  <si>
    <t>eRecordkeeping - Security - Unauthorized Access</t>
  </si>
  <si>
    <t>eRecordkeeping - Procedures - eRecords</t>
  </si>
  <si>
    <t>eRecordkeeping - Making Required Records Available to FAA &amp; NTSB Personnel</t>
  </si>
  <si>
    <t>eRecordkeeping - Quality Control (QC) - Audit - Computer System</t>
  </si>
  <si>
    <t>eRecordkeeping - Maintenance Support and Backup Measures - Procedures</t>
  </si>
  <si>
    <t>eRecordkeeping - Maintenance Support and Backup Measures - Backup</t>
  </si>
  <si>
    <t>eRecordkeeping - Record Transfer - with Aircraft</t>
  </si>
  <si>
    <t>eRecordkeeping - Persons with Authorized Access - Procedures</t>
  </si>
  <si>
    <t>eRecordkeeping - Persons with Authorized Access - Unique to Individual</t>
  </si>
  <si>
    <t>eRecordkeeping - Persons with Authorized Access - Trainer &amp; Supervisory</t>
  </si>
  <si>
    <t>eRecordkeeping - Electronic Authentication, Signature, Validation, or Endorsement</t>
  </si>
  <si>
    <t>eRecordkeeping - Electronic Authentication, Signature, Validation, or Endorsement - Permanent Record</t>
  </si>
  <si>
    <t>eRecordkeeping - Electronic Authentication, Signature, Validation, or Endorsement - Legal Requirements</t>
  </si>
  <si>
    <t>eRecordkeeping - Training and User Instructions - Persons Using System</t>
  </si>
  <si>
    <t>eRecordkeeping - Training and User Instructions - Security Awareness</t>
  </si>
  <si>
    <t>eRecordkeeping - Training and User Instructions - FAA Personnel</t>
  </si>
  <si>
    <t>eRecordkeeping - Transferring Data - To New System</t>
  </si>
  <si>
    <t>eRecordkeeping - Continuity of Data Between Legacy and Electronic Systems</t>
  </si>
  <si>
    <t>eRecordkeeping - Continuity of Records for Maintenance Providers</t>
  </si>
  <si>
    <t>eRecordkeeping - Responsible Personnel - Integrity &amp; Security of System</t>
  </si>
  <si>
    <t>eRecordkeeping - Responsible Personnel - Identification</t>
  </si>
  <si>
    <t>eRecordkeeping - Description of System(s) - Multiple Systems</t>
  </si>
  <si>
    <t>eRecordkeeping - Description of System(s) - Facitlities, Hardware, Software</t>
  </si>
  <si>
    <t>eRecordkeeping - Description of System(s) - Record Identification</t>
  </si>
  <si>
    <t>eRecordkeeping - Description of System(s) - Where eSignature to be used</t>
  </si>
  <si>
    <t>eRecordkeeping - Changes to the System(s)</t>
  </si>
  <si>
    <t>eRecordkeeping - Audit Procedures - Record Quality &amp; Integrity</t>
  </si>
  <si>
    <t xml:space="preserve">eRecordkeeping - Audit Procedures - Unauthorized Event </t>
  </si>
  <si>
    <t>eRecordkeeping - FAA Application</t>
  </si>
  <si>
    <t>eRecordkeeping - FAA Application - Letter of Intent</t>
  </si>
  <si>
    <t xml:space="preserve">eRecordkeeping - FAA Application - Letter of Intent - Name of System(s) </t>
  </si>
  <si>
    <t>eRecordkeeping - FAA Application  -Letter of Intent -Estimated Date of Implementation</t>
  </si>
  <si>
    <t>eRecordkeeping - FAA Application - Letter of Intent -Primary Point of Contact (POC)</t>
  </si>
  <si>
    <t>eRecordkeeping - FAA Application - Description of the Proposed eRecordkeeping System(s)</t>
  </si>
  <si>
    <t>eRecordkeeping - FAA Application - Records That Will be Maintained in the System - Specify</t>
  </si>
  <si>
    <t>eRecordkeeping - FAA Application - Records That Will be Maintained in the System - Sample</t>
  </si>
  <si>
    <t>eRecordkeeping - FAA Application -Data Backup</t>
  </si>
  <si>
    <t>eRecordkeeping - FAA Application - Access and Security Procedures</t>
  </si>
  <si>
    <t>eRecordkeeping - eSignature - FAA Application</t>
  </si>
  <si>
    <t>eRecordkeeping - Demonstration of the System - To FAA</t>
  </si>
  <si>
    <t>eRecordkeeping - Demonstration - User Access - To FAA</t>
  </si>
  <si>
    <t>eRecordkeeping - Demonstration - Security Protocol - To FAA</t>
  </si>
  <si>
    <t>eRecordkeeping - Demonstration - Record Entry -To FAA</t>
  </si>
  <si>
    <t>eRecordkeeping - Demonstration - QC Procedures - To FAA</t>
  </si>
  <si>
    <t>eRecordkeeping - Successful Completion for Approval or Acceptance and Authorization - FAA</t>
  </si>
  <si>
    <t>eRecordkeeping - Unsuccessful Application - FAA</t>
  </si>
  <si>
    <t>eManuals - Currency</t>
  </si>
  <si>
    <t>eManuals - Access, Availability, and Distribution</t>
  </si>
  <si>
    <t>eManuals - Minimum Equipment List (MEL) Direct Access Requirement</t>
  </si>
  <si>
    <t>eManuals - FAA/National Transportation Safety Board (NTSB) Access</t>
  </si>
  <si>
    <t>eManuals - Responsible Personnel</t>
  </si>
  <si>
    <t>eManuals - Prevention of Unauthorized Access and Data Corruption</t>
  </si>
  <si>
    <t>eManuals - Storage and Retrieval</t>
  </si>
  <si>
    <t>eManuals - Functionality</t>
  </si>
  <si>
    <t>eManuals - Revision Control</t>
  </si>
  <si>
    <t>eManuals - Communication of Revision Information</t>
  </si>
  <si>
    <t>eManuals - Revision Status of Each Manual Page</t>
  </si>
  <si>
    <t>eManuals - Date and Time Stamp of Printed Information</t>
  </si>
  <si>
    <t>eManuals - User Responsibility for Current Information.</t>
  </si>
  <si>
    <t>eManuals - Distribution and Submission of Electronic Revisions to the FAA</t>
  </si>
  <si>
    <t>eManuals - Special Considerations in Displaying Information</t>
  </si>
  <si>
    <t>eManuals - Data Archiving</t>
  </si>
  <si>
    <t>eManuals - Preservation of Archived Data</t>
  </si>
  <si>
    <t>eManuals - Transferring Data to Another System</t>
  </si>
  <si>
    <t>eManuals - Backup Method</t>
  </si>
  <si>
    <t>eManuals - System Maintenance and Support</t>
  </si>
  <si>
    <t>eManuals - Master Manual or Document Required for Parts 91K, 121, 125, and 135</t>
  </si>
  <si>
    <t>eManuals - Description of System</t>
  </si>
  <si>
    <t>eManuals - Delivery Media</t>
  </si>
  <si>
    <t>eManuals - Personnel with Authority and Responsibility</t>
  </si>
  <si>
    <t>eManuals - Listing of Manuals, Certificate Holders with Large &amp; Complex Manual</t>
  </si>
  <si>
    <t>eManuals - Description of the Electronic Manual—Parts 133 and 145</t>
  </si>
  <si>
    <t>eManuals - Description of the Electronic Manual—Parts 133 and 146</t>
  </si>
  <si>
    <t>eManuals - Electronic Manual System Changes</t>
  </si>
  <si>
    <t>eManuals - User Instructions and Training</t>
  </si>
  <si>
    <t>eManuals - Application</t>
  </si>
  <si>
    <t>eManuals - Letter of Intent</t>
  </si>
  <si>
    <t>eManuals - Master Manual for Parts 91K, 121, 125, and 135.</t>
  </si>
  <si>
    <t>eManuals - A Description of the Proposed Electronic Manual—Part 133 and 145</t>
  </si>
  <si>
    <t>eManuals - Manuals Included in the System</t>
  </si>
  <si>
    <t>eManuals - Distribution to the FAA</t>
  </si>
  <si>
    <t>eManuals - Electronic Access to an MEL</t>
  </si>
  <si>
    <t>eManuals - Demonstration of the System</t>
  </si>
  <si>
    <t>eManuals - Successful Completion for Approval or Acceptance and Authorization</t>
  </si>
  <si>
    <t>eManuals - Unsuccessful Application.</t>
  </si>
  <si>
    <t>eManual</t>
  </si>
  <si>
    <t>select to compare</t>
  </si>
  <si>
    <t>Description - eSignature - Attributes - Authenticity</t>
  </si>
  <si>
    <t>Description - eSignature - Unique to Signatory</t>
  </si>
  <si>
    <t>Description - eSignature - Identifying Signatory</t>
  </si>
  <si>
    <t>Description - eSignature - Controlled by Signatory</t>
  </si>
  <si>
    <t>Description - eSignature - Verification of Data Source &amp; Integrity</t>
  </si>
  <si>
    <t>Description - eSignature - Forms of</t>
  </si>
  <si>
    <t>Description - eSignature - Security Designator - Identification</t>
  </si>
  <si>
    <t>Introduction - to AC</t>
  </si>
  <si>
    <t>Purpose - of AC</t>
  </si>
  <si>
    <t>Applicability - of AC</t>
  </si>
  <si>
    <t>Reference Documents - in AC</t>
  </si>
  <si>
    <t>Definitions - in AC</t>
  </si>
  <si>
    <t>Definition - ATA Spec 2000 Chapter 16</t>
  </si>
  <si>
    <t>Definition - ATA Spec 42</t>
  </si>
  <si>
    <t>Definition - Electronic Document</t>
  </si>
  <si>
    <t>Definition - Electronic Signature</t>
  </si>
  <si>
    <t>Definition - Digital Signature</t>
  </si>
  <si>
    <t xml:space="preserve">Definition - Public Key Infrastructure </t>
  </si>
  <si>
    <t>Definition - Signature</t>
  </si>
  <si>
    <t>Abbreviations - in AC</t>
  </si>
  <si>
    <t>Background - Enhanced Functionality using electronic systems</t>
  </si>
  <si>
    <t>Background - Electronic Documentation Project Team</t>
  </si>
  <si>
    <t>Background - Acceptance of Specification</t>
  </si>
  <si>
    <t>Requirements - Compliance CARs &amp; Standards</t>
  </si>
  <si>
    <t>Guarantee secure access - employees certifying</t>
  </si>
  <si>
    <t>Personal electronic and digital signature - signatory</t>
  </si>
  <si>
    <t>Data integrity and accuracy - of data certified</t>
  </si>
  <si>
    <t>Location - Part release at location</t>
  </si>
  <si>
    <t>Location - Part release - read only access</t>
  </si>
  <si>
    <t>Traceability - of eDocument to source</t>
  </si>
  <si>
    <t>XML Format and Digital Security - eSignature</t>
  </si>
  <si>
    <t xml:space="preserve">Information: Refers to an aviation industry standard for the electronic exchange of the Authorized Release Certificate – Form. ATA Spec 2000 Chapter 16 provides the specific eXtensible Markup Language (XML) as the standard format for the exchange of electronic Form One for products, parts, and appliances. This specification also provides the minimum requirements for digital security when issuing and receiving the electronic Form One
</t>
  </si>
  <si>
    <t>Attributes - eSignature - Info</t>
  </si>
  <si>
    <t>Attributes - eSignature - Uniqueness</t>
  </si>
  <si>
    <t>Attributes - eSignature - Significance</t>
  </si>
  <si>
    <t>Attributes - eSignature - Scope</t>
  </si>
  <si>
    <t>Attributes - eSignature - Security</t>
  </si>
  <si>
    <t>Attributes - eSignature - Non-repudiation</t>
  </si>
  <si>
    <t>Attributes - eSignature - Traceability</t>
  </si>
  <si>
    <t>Criteria for Exchange - Form 1</t>
  </si>
  <si>
    <t>Criteria for Exchange - Signature requirements</t>
  </si>
  <si>
    <t>Criteria for Exchange - Voluntary Basis</t>
  </si>
  <si>
    <t>Criteria for Exchange - S2000 Ch 16 - does not replace Regulatory requirements</t>
  </si>
  <si>
    <t>Criteria for Exchange - Format</t>
  </si>
  <si>
    <t>Criteria for Foreign Exchange - Shall do…</t>
  </si>
  <si>
    <t>Criteria for Foreign Exchange - CAR Requirements</t>
  </si>
  <si>
    <t>Criteria for Foreign Exchange - Bilaterals</t>
  </si>
  <si>
    <t>Criteria for Foreign Exchange - Format</t>
  </si>
  <si>
    <t>Criteria for Foreign Exchange - Security</t>
  </si>
  <si>
    <t>Print ARC Form One from eFile - Retention</t>
  </si>
  <si>
    <t>Print ARC Form One from eFile - Format</t>
  </si>
  <si>
    <t>Print ARC Form One from an eFile - Watermark</t>
  </si>
  <si>
    <r>
      <t xml:space="preserve">Information:  </t>
    </r>
    <r>
      <rPr>
        <sz val="11"/>
        <rFont val="Arial"/>
        <family val="2"/>
      </rPr>
      <t xml:space="preserve">The Federal Aviation Administration (FAA) and industry formed the Electronic Documentation Project Team (EDPT) to develop an industry specification to enable the electronic exchange of FAA Form 8130-3 for aircraft products and articles. The requirements contained in FAA Order 8130.21F Chapter 5 for the use of the electronic version of FAA Form 8130-3 and the
specifications contained in Air Transport Association (ATA) Spec 2000 Chapter 16 is the direct
result of the efforts put forth by that team. Not only the requirements of FAA Form 8130-3 were
developed, but corresponding forms used by other authorities (that is, European Aviation Safety
Agency (EASA), Transport Canada Civil Aviation (TCCA), etc.) were considered. As a result, the FAA and EASA have accepted the use of this industry specification, ATA Spec 2000 Chapter 16, to enable the electronic exchange of their Authorised Release Certificate (ARC) for aircraft products and parts.
</t>
    </r>
  </si>
  <si>
    <r>
      <t xml:space="preserve">Information:  </t>
    </r>
    <r>
      <rPr>
        <sz val="11"/>
        <rFont val="Arial"/>
        <family val="2"/>
      </rPr>
      <t xml:space="preserve">Electronic information storage and retrieval systems have enhanced significantly the aviation industry’s ability not only to meet Canadian Aviation Regulations (CARs) technical recordkeeping requirements but also to manufacture, operate, and maintain today’s highly complex aircraft and aircraft systems in a demanding operational environment.
</t>
    </r>
  </si>
  <si>
    <r>
      <rPr>
        <b/>
        <sz val="11"/>
        <rFont val="Arial"/>
        <family val="2"/>
      </rPr>
      <t>Question:</t>
    </r>
    <r>
      <rPr>
        <sz val="11"/>
        <rFont val="Arial"/>
        <family val="2"/>
      </rPr>
      <t xml:space="preserve"> Are &lt;organisation&gt; records protected by electronic means against loss, destruction or tampering to the same extent as that provided to paper records?
</t>
    </r>
  </si>
  <si>
    <r>
      <rPr>
        <b/>
        <sz val="11"/>
        <rFont val="Arial"/>
        <family val="2"/>
      </rPr>
      <t>Question:</t>
    </r>
    <r>
      <rPr>
        <sz val="11"/>
        <rFont val="Arial"/>
        <family val="2"/>
      </rPr>
      <t xml:space="preserve"> Are &lt;organisation&gt; back-up copies made and kept in a secure location?
</t>
    </r>
  </si>
  <si>
    <r>
      <rPr>
        <b/>
        <sz val="11"/>
        <rFont val="Arial"/>
        <family val="2"/>
      </rPr>
      <t>Question:</t>
    </r>
    <r>
      <rPr>
        <sz val="11"/>
        <rFont val="Arial"/>
        <family val="2"/>
      </rPr>
      <t xml:space="preserve"> Can &lt;organisation&gt; copy of records be printed on paper for the Minister upon request?
</t>
    </r>
  </si>
  <si>
    <r>
      <rPr>
        <b/>
        <sz val="11"/>
        <rFont val="Arial"/>
        <family val="2"/>
      </rPr>
      <t>Question:</t>
    </r>
    <r>
      <rPr>
        <sz val="11"/>
        <rFont val="Arial"/>
        <family val="2"/>
      </rPr>
      <t xml:space="preserve"> Can &lt;organisation&gt; show that access to records and entries made into records are limited to authorized personnel?
</t>
    </r>
  </si>
  <si>
    <r>
      <rPr>
        <b/>
        <sz val="11"/>
        <rFont val="Arial"/>
        <family val="2"/>
      </rPr>
      <t>Question:</t>
    </r>
    <r>
      <rPr>
        <sz val="11"/>
        <rFont val="Arial"/>
        <family val="2"/>
      </rPr>
      <t xml:space="preserve"> Can &lt;organisation&gt; show that any corrections and revision made to saved records are made by authorized personnel only and that the revised or corrected record shows that it has been changed and ensure that no original entry is deleted?
</t>
    </r>
  </si>
  <si>
    <r>
      <rPr>
        <b/>
        <sz val="11"/>
        <rFont val="Arial"/>
        <family val="2"/>
      </rPr>
      <t>Question:</t>
    </r>
    <r>
      <rPr>
        <sz val="11"/>
        <rFont val="Arial"/>
        <family val="2"/>
      </rPr>
      <t xml:space="preserve"> Can &lt;organisation&gt; show that if a correction to the ARC is required, the system generates a new certificate with a new tracking number and makes reference to the previous certificate?
</t>
    </r>
  </si>
  <si>
    <r>
      <rPr>
        <b/>
        <sz val="11"/>
        <rFont val="Arial"/>
        <family val="2"/>
      </rPr>
      <t>Question:</t>
    </r>
    <r>
      <rPr>
        <sz val="11"/>
        <rFont val="Arial"/>
        <family val="2"/>
      </rPr>
      <t xml:space="preserve"> Can &lt;organisation&gt; show that records are retained for periods stated in Section 561.14 of the CARs for manufacturers of aeronautical products and Section 573.15 of the CARs for Approved Maintenance Organizations (AMOs)?
</t>
    </r>
  </si>
  <si>
    <r>
      <rPr>
        <b/>
        <sz val="11"/>
        <rFont val="Arial"/>
        <family val="2"/>
      </rPr>
      <t>Information:</t>
    </r>
    <r>
      <rPr>
        <sz val="11"/>
        <rFont val="Arial"/>
        <family val="2"/>
      </rPr>
      <t xml:space="preserve"> Although ATA Spec 2000 Chapter 16 is the industry standard for the electronic exchange of Form One, additional provisions for the electronic recordkeeping system are as follows, the system must:
</t>
    </r>
  </si>
  <si>
    <r>
      <rPr>
        <b/>
        <sz val="11"/>
        <rFont val="Arial"/>
        <family val="2"/>
      </rPr>
      <t>Question:</t>
    </r>
    <r>
      <rPr>
        <sz val="11"/>
        <rFont val="Arial"/>
        <family val="2"/>
      </rPr>
      <t xml:space="preserve"> Can &lt;organisation&gt; guarantee secure access for each employee certifying the part or product?
</t>
    </r>
  </si>
  <si>
    <r>
      <rPr>
        <b/>
        <sz val="11"/>
        <rFont val="Arial"/>
        <family val="2"/>
      </rPr>
      <t>Question:</t>
    </r>
    <r>
      <rPr>
        <sz val="11"/>
        <rFont val="Arial"/>
        <family val="2"/>
      </rPr>
      <t xml:space="preserve"> Can &lt;organisation&gt; provide for a personal electronic and digital signature identifying the signatory and which is generated using cryptographic keys held by the signatory?</t>
    </r>
  </si>
  <si>
    <r>
      <rPr>
        <b/>
        <sz val="11"/>
        <rFont val="Arial"/>
        <family val="2"/>
      </rPr>
      <t>Question:</t>
    </r>
    <r>
      <rPr>
        <sz val="11"/>
        <rFont val="Arial"/>
        <family val="2"/>
      </rPr>
      <t xml:space="preserve"> Can &lt;organisation&gt; ensure integrity and accuracy of the data certified by the signature on the ARC Form One and be able to show evidence of the authenticity of the ARC with suitable security, safeguards and backups?
</t>
    </r>
  </si>
  <si>
    <r>
      <rPr>
        <b/>
        <sz val="11"/>
        <rFont val="Arial"/>
        <family val="2"/>
      </rPr>
      <t>Question:</t>
    </r>
    <r>
      <rPr>
        <sz val="11"/>
        <rFont val="Arial"/>
        <family val="2"/>
      </rPr>
      <t xml:space="preserve"> Can &lt;organisation&gt; show that it be active only at the location where the part is being released with an ARC Form One? 
</t>
    </r>
  </si>
  <si>
    <r>
      <rPr>
        <b/>
        <sz val="11"/>
        <rFont val="Arial"/>
        <family val="2"/>
      </rPr>
      <t>Question:</t>
    </r>
    <r>
      <rPr>
        <sz val="11"/>
        <rFont val="Arial"/>
        <family val="2"/>
      </rPr>
      <t xml:space="preserve"> Can &lt;organisation&gt; show that all other access to the document is "read only"?
</t>
    </r>
  </si>
  <si>
    <r>
      <rPr>
        <b/>
        <sz val="11"/>
        <rFont val="Arial"/>
        <family val="2"/>
      </rPr>
      <t>Question:</t>
    </r>
    <r>
      <rPr>
        <sz val="11"/>
        <rFont val="Arial"/>
        <family val="2"/>
      </rPr>
      <t xml:space="preserve"> Can &lt;organisation&gt; show how that it does not allow the signing of a blank ARC?
</t>
    </r>
  </si>
  <si>
    <r>
      <rPr>
        <b/>
        <sz val="11"/>
        <rFont val="Arial"/>
        <family val="2"/>
      </rPr>
      <t>Question:</t>
    </r>
    <r>
      <rPr>
        <sz val="11"/>
        <rFont val="Arial"/>
        <family val="2"/>
      </rPr>
      <t xml:space="preserve"> Can &lt;organisation&gt; show how it does not permit modification of the ARC after signing and provide a high degree of assurance that the data has not been modified? 
</t>
    </r>
  </si>
  <si>
    <r>
      <rPr>
        <b/>
        <sz val="11"/>
        <rFont val="Arial"/>
        <family val="2"/>
      </rPr>
      <t>Question:</t>
    </r>
    <r>
      <rPr>
        <sz val="11"/>
        <rFont val="Arial"/>
        <family val="2"/>
      </rPr>
      <t xml:space="preserve"> If modification of the document is necessary after issuance, can &lt;organisation&gt; show how a new form with a new tracking number and reference to the initial certification issuance is made, or how the electronic recordkeeping system renders the data invalid to any computer application processing the electronic file?
</t>
    </r>
  </si>
  <si>
    <r>
      <rPr>
        <b/>
        <sz val="11"/>
        <rFont val="Arial"/>
        <family val="2"/>
      </rPr>
      <t>Question:</t>
    </r>
    <r>
      <rPr>
        <sz val="11"/>
        <rFont val="Arial"/>
        <family val="2"/>
      </rPr>
      <t xml:space="preserve"> Can &lt;organisation&gt; provide traceability of the electronic document back to its source?
</t>
    </r>
  </si>
  <si>
    <r>
      <rPr>
        <b/>
        <sz val="11"/>
        <rFont val="Arial"/>
        <family val="2"/>
      </rPr>
      <t>Question:</t>
    </r>
    <r>
      <rPr>
        <sz val="11"/>
        <rFont val="Arial"/>
        <family val="2"/>
      </rPr>
      <t xml:space="preserve"> Is &lt;organisation&gt; able to provide the standard format Extensible Markup Language, digital security signature recommendations (PKI) and guidelines stated in ATA Spec 2000 Chapter 16 revision 2009.1 or latest?
</t>
    </r>
  </si>
  <si>
    <r>
      <rPr>
        <b/>
        <sz val="11"/>
        <rFont val="Arial"/>
        <family val="2"/>
      </rPr>
      <t>Information:</t>
    </r>
    <r>
      <rPr>
        <sz val="11"/>
        <rFont val="Arial"/>
        <family val="2"/>
      </rPr>
      <t xml:space="preserve"> According to Section 561.10 of the CARs and STD 561.10 of the CARs, the statement of
conformity may be made on an ARC completed in accordance with Appendix A of STD 561 of the CARs. Once block 13b of the ARC is signed by a person authorized by the certificate holder in accordance with Subpart 561 of the CARs, the ARC is subject to all the applicable regulations related to manufacturing and technical records. A signature in this block constitutes a statement of conformity pursuant to Subpart 561 of the CARs.
</t>
    </r>
  </si>
  <si>
    <r>
      <rPr>
        <b/>
        <sz val="11"/>
        <rFont val="Arial"/>
        <family val="2"/>
      </rPr>
      <t>Information:</t>
    </r>
    <r>
      <rPr>
        <sz val="11"/>
        <rFont val="Arial"/>
        <family val="2"/>
      </rPr>
      <t xml:space="preserve"> Under Section 571.10 of the CARs and STD 571.10 of the CARs, where a maintenance release
is made using an ARC, the requirements of Appendix J of STD 571 of the CARs would normally apply. Once block 14b of the ARC is signed by a person authorized by the certificate holder in accordance with Subpart 573 of the CARs, the ARC is subject to all applicable regulations related to maintenance and technical records. A signature in this block constitutes a maintenance release pursuant to Section 571.10 of the CARs.
</t>
    </r>
  </si>
  <si>
    <r>
      <rPr>
        <b/>
        <sz val="11"/>
        <rFont val="Arial"/>
        <family val="2"/>
      </rPr>
      <t>Information.:The</t>
    </r>
    <r>
      <rPr>
        <sz val="11"/>
        <rFont val="Arial"/>
        <family val="2"/>
      </rPr>
      <t xml:space="preserve"> uses of alternative methods of signing the ARC by authorized persons, such as electronic signature are only permitted when authorized by Transport Canada.
</t>
    </r>
  </si>
  <si>
    <r>
      <rPr>
        <b/>
        <sz val="11"/>
        <rFont val="Arial"/>
        <family val="2"/>
      </rPr>
      <t>Information:</t>
    </r>
    <r>
      <rPr>
        <sz val="11"/>
        <rFont val="Arial"/>
        <family val="2"/>
      </rPr>
      <t xml:space="preserve"> An electronic signature should have the same qualities and attributes that guarantee a handwritten signature’s authenticity and should be traceable to the person signing. The electronic signature should be:
</t>
    </r>
  </si>
  <si>
    <r>
      <rPr>
        <b/>
        <sz val="11"/>
        <rFont val="Arial"/>
        <family val="2"/>
      </rPr>
      <t>Question:</t>
    </r>
    <r>
      <rPr>
        <sz val="11"/>
        <rFont val="Arial"/>
        <family val="2"/>
      </rPr>
      <t xml:space="preserve"> Is the eSignature uniquely linked to the signatory?</t>
    </r>
  </si>
  <si>
    <r>
      <rPr>
        <b/>
        <sz val="11"/>
        <rFont val="Arial"/>
        <family val="2"/>
      </rPr>
      <t>Question:</t>
    </r>
    <r>
      <rPr>
        <sz val="11"/>
        <rFont val="Arial"/>
        <family val="2"/>
      </rPr>
      <t xml:space="preserve"> Is the system capable of identifying the signatory?</t>
    </r>
  </si>
  <si>
    <r>
      <rPr>
        <b/>
        <sz val="11"/>
        <rFont val="Arial"/>
        <family val="2"/>
      </rPr>
      <t>Question:</t>
    </r>
    <r>
      <rPr>
        <sz val="11"/>
        <rFont val="Arial"/>
        <family val="2"/>
      </rPr>
      <t xml:space="preserve"> Does the signature created use means solely controlled by the signatory?</t>
    </r>
  </si>
  <si>
    <r>
      <rPr>
        <b/>
        <sz val="11"/>
        <rFont val="Arial"/>
        <family val="2"/>
      </rPr>
      <t>Question:</t>
    </r>
    <r>
      <rPr>
        <sz val="11"/>
        <rFont val="Arial"/>
        <family val="2"/>
      </rPr>
      <t xml:space="preserve"> Does the signature appended to the data being signed enable the verification of the data’s source and integrity?</t>
    </r>
  </si>
  <si>
    <r>
      <rPr>
        <b/>
        <sz val="11"/>
        <rFont val="Arial"/>
        <family val="2"/>
      </rPr>
      <t>Information:</t>
    </r>
    <r>
      <rPr>
        <sz val="11"/>
        <rFont val="Arial"/>
        <family val="2"/>
      </rPr>
      <t xml:space="preserve"> An electronic signature may be in the following forms:
* Digital image of a paper signature
* Typed notation
* Electronic code</t>
    </r>
  </si>
  <si>
    <r>
      <rPr>
        <b/>
        <sz val="11"/>
        <rFont val="Arial"/>
        <family val="2"/>
      </rPr>
      <t>Question:</t>
    </r>
    <r>
      <rPr>
        <sz val="11"/>
        <rFont val="Arial"/>
        <family val="2"/>
      </rPr>
      <t xml:space="preserve"> Is there an equivalent security designator for individual identification that can be used as a means of authenticating the individual signing the electronic document?
</t>
    </r>
  </si>
  <si>
    <r>
      <rPr>
        <b/>
        <sz val="11"/>
        <rFont val="Arial"/>
        <family val="2"/>
      </rPr>
      <t>Information:</t>
    </r>
    <r>
      <rPr>
        <sz val="11"/>
        <rFont val="Arial"/>
        <family val="2"/>
      </rPr>
      <t xml:space="preserve"> The computer program generating the electronic signature shall provide the following electronic signature attributes:
</t>
    </r>
  </si>
  <si>
    <r>
      <rPr>
        <b/>
        <sz val="11"/>
        <rFont val="Arial"/>
        <family val="2"/>
      </rPr>
      <t>Question:</t>
    </r>
    <r>
      <rPr>
        <sz val="11"/>
        <rFont val="Arial"/>
        <family val="2"/>
      </rPr>
      <t xml:space="preserve">  Is the eSignature unique, identifies the individual and is difficult to duplicate?
</t>
    </r>
  </si>
  <si>
    <r>
      <rPr>
        <b/>
        <sz val="11"/>
        <rFont val="Arial"/>
        <family val="2"/>
      </rPr>
      <t>Question:</t>
    </r>
    <r>
      <rPr>
        <sz val="11"/>
        <rFont val="Arial"/>
        <family val="2"/>
      </rPr>
      <t xml:space="preserve"> Significance: Is deliberate action taken to create the electronic signature?
</t>
    </r>
  </si>
  <si>
    <r>
      <rPr>
        <b/>
        <sz val="11"/>
        <rFont val="Arial"/>
        <family val="2"/>
      </rPr>
      <t>Question:</t>
    </r>
    <r>
      <rPr>
        <sz val="11"/>
        <rFont val="Arial"/>
        <family val="2"/>
      </rPr>
      <t xml:space="preserve"> Scope: Is information being affirmed clear to the signatory and the readers of the document?
</t>
    </r>
  </si>
  <si>
    <r>
      <rPr>
        <b/>
        <sz val="11"/>
        <rFont val="Arial"/>
        <family val="2"/>
      </rPr>
      <t>Question:</t>
    </r>
    <r>
      <rPr>
        <sz val="11"/>
        <rFont val="Arial"/>
        <family val="2"/>
      </rPr>
      <t xml:space="preserve"> Signature Security: Is the eSignature difficult for another to duplicate or alter it?
</t>
    </r>
  </si>
  <si>
    <r>
      <rPr>
        <b/>
        <sz val="11"/>
        <rFont val="Arial"/>
        <family val="2"/>
      </rPr>
      <t>Question:</t>
    </r>
    <r>
      <rPr>
        <sz val="11"/>
        <rFont val="Arial"/>
        <family val="2"/>
      </rPr>
      <t xml:space="preserve"> Non-repudiation: should not prevent the signatory from denying he or she affixed the signature to the document; and
</t>
    </r>
  </si>
  <si>
    <r>
      <rPr>
        <b/>
        <sz val="11"/>
        <rFont val="Arial"/>
        <family val="2"/>
      </rPr>
      <t>Question:</t>
    </r>
    <r>
      <rPr>
        <sz val="11"/>
        <rFont val="Arial"/>
        <family val="2"/>
      </rPr>
      <t xml:space="preserve"> Is the eSignature traceable to the individual who affixed their electronic signature to the document?
</t>
    </r>
  </si>
  <si>
    <r>
      <rPr>
        <b/>
        <sz val="11"/>
        <rFont val="Arial"/>
        <family val="2"/>
      </rPr>
      <t>Information:</t>
    </r>
    <r>
      <rPr>
        <sz val="11"/>
        <rFont val="Arial"/>
        <family val="2"/>
      </rPr>
      <t xml:space="preserve"> ATA Spec 2000 Chapter 16 does not replace any regulatory requirements or guidance regarding the ARC Form One and electronic signatures.
</t>
    </r>
  </si>
  <si>
    <r>
      <rPr>
        <b/>
        <sz val="11"/>
        <rFont val="Arial"/>
        <family val="2"/>
      </rPr>
      <t>Information:</t>
    </r>
    <r>
      <rPr>
        <sz val="11"/>
        <rFont val="Arial"/>
        <family val="2"/>
      </rPr>
      <t xml:space="preserve"> Organizations wishing to send or receive an ARC from a foreign organization shall do the following:
</t>
    </r>
  </si>
  <si>
    <r>
      <rPr>
        <b/>
        <sz val="11"/>
        <rFont val="Arial"/>
        <family val="2"/>
      </rPr>
      <t>Question:</t>
    </r>
    <r>
      <rPr>
        <sz val="11"/>
        <rFont val="Arial"/>
        <family val="2"/>
      </rPr>
      <t xml:space="preserve"> Does the ARC content meets the requirements of the CARs?
</t>
    </r>
  </si>
  <si>
    <r>
      <rPr>
        <b/>
        <sz val="11"/>
        <rFont val="Arial"/>
        <family val="2"/>
      </rPr>
      <t>Question:</t>
    </r>
    <r>
      <rPr>
        <sz val="11"/>
        <rFont val="Arial"/>
        <family val="2"/>
      </rPr>
      <t xml:space="preserve"> Does the ARC content meets the requirements of the applicable bilateral agreement or technical arrangement?
</t>
    </r>
  </si>
  <si>
    <r>
      <rPr>
        <b/>
        <sz val="11"/>
        <rFont val="Arial"/>
        <family val="2"/>
      </rPr>
      <t>Question:</t>
    </r>
    <r>
      <rPr>
        <sz val="11"/>
        <rFont val="Arial"/>
        <family val="2"/>
      </rPr>
      <t xml:space="preserve"> Does the ARC format conform to a standardized, internationally recognized format?
</t>
    </r>
  </si>
  <si>
    <r>
      <rPr>
        <b/>
        <sz val="11"/>
        <rFont val="Arial"/>
        <family val="2"/>
      </rPr>
      <t>Question:</t>
    </r>
    <r>
      <rPr>
        <sz val="11"/>
        <rFont val="Arial"/>
        <family val="2"/>
      </rPr>
      <t xml:space="preserve"> Are the necessary security requirements of the AC and ATA Spec 2000 Chapter 16 met?</t>
    </r>
  </si>
  <si>
    <r>
      <rPr>
        <b/>
        <sz val="12"/>
        <color rgb="FF000000"/>
        <rFont val="Arial"/>
        <family val="2"/>
      </rPr>
      <t xml:space="preserve">Question: </t>
    </r>
    <r>
      <rPr>
        <sz val="12"/>
        <color rgb="FF000000"/>
        <rFont val="Arial"/>
        <family val="2"/>
      </rPr>
      <t xml:space="preserve">Where both the certificate format and the data are entirely computer generated, and retention is by means of secure database, is it possible to generate a hard copy on request?
</t>
    </r>
  </si>
  <si>
    <r>
      <rPr>
        <b/>
        <sz val="11"/>
        <rFont val="Arial"/>
        <family val="2"/>
      </rPr>
      <t xml:space="preserve">Question: </t>
    </r>
    <r>
      <rPr>
        <sz val="11"/>
        <rFont val="Arial"/>
        <family val="2"/>
      </rPr>
      <t xml:space="preserve">Does the printed release certificate meet the general format as specified in Appendix A of STD 561 of the CARs and Appendix J of STD 571 of the CARs, including the electronic signature in block 13b or 14b of the ARC?
</t>
    </r>
  </si>
  <si>
    <r>
      <rPr>
        <b/>
        <sz val="11"/>
        <rFont val="Arial"/>
        <family val="2"/>
      </rPr>
      <t xml:space="preserve">Question: </t>
    </r>
    <r>
      <rPr>
        <sz val="11"/>
        <rFont val="Arial"/>
        <family val="2"/>
      </rPr>
      <t xml:space="preserve">Is a watermark displayed on the form background stating "PRINTED FROM
ELECTRONIC FILE"?. When the receiver is required to print the electronic ARC, they should be capable of regenerating it from the received data without alteration. The printed ARC is a copy of the original electronic ARC.
</t>
    </r>
  </si>
  <si>
    <t>Requirements of a Signature on the ARC  - Manuf &amp; Tech Records</t>
  </si>
  <si>
    <t>Requirements of a Signature on theARC - Mtce &amp; Tech Records</t>
  </si>
  <si>
    <t>Requirements of a Signature on the ARC - Authorized by TCCA</t>
  </si>
  <si>
    <r>
      <rPr>
        <b/>
        <sz val="11"/>
        <rFont val="Arial"/>
        <family val="2"/>
      </rPr>
      <t xml:space="preserve">Information: </t>
    </r>
    <r>
      <rPr>
        <sz val="11"/>
        <rFont val="Arial"/>
        <family val="2"/>
      </rPr>
      <t xml:space="preserve">The AC referenced is the 2nd version. The AC has been adjusted to accord with the Electronic Transactions Amendment Act 2011 (Cth) which amended section 10 of the ETA. Amendments to the AC have been marked with shading. </t>
    </r>
    <r>
      <rPr>
        <i/>
        <sz val="11"/>
        <rFont val="Arial"/>
        <family val="2"/>
      </rPr>
      <t>(refer to CASA website for latest version)</t>
    </r>
    <r>
      <rPr>
        <sz val="11"/>
        <rFont val="Arial"/>
        <family val="2"/>
      </rPr>
      <t xml:space="preserve">
</t>
    </r>
  </si>
  <si>
    <t>Status - Signatory Intention</t>
  </si>
  <si>
    <r>
      <rPr>
        <b/>
        <sz val="11"/>
        <rFont val="Arial"/>
        <family val="2"/>
      </rPr>
      <t xml:space="preserve">Question. </t>
    </r>
    <r>
      <rPr>
        <sz val="11"/>
        <rFont val="Arial"/>
        <family val="2"/>
      </rPr>
      <t xml:space="preserve">Does the eSignature indicate the siganatory's intention rather than approval? 
</t>
    </r>
    <r>
      <rPr>
        <b/>
        <sz val="11"/>
        <rFont val="Arial"/>
        <family val="2"/>
      </rPr>
      <t xml:space="preserve">Information: </t>
    </r>
    <r>
      <rPr>
        <sz val="11"/>
        <rFont val="Arial"/>
        <family val="2"/>
      </rPr>
      <t>As a result of the 2011 amendment, an electronic signature must be capable of indicating
the signatory’s ‘intention’ in respect of the information contained in the electronic communication, rather than the signatory’s ‘approval’ of the information contained in the electronic communication.</t>
    </r>
  </si>
  <si>
    <t>Status - Reliable &amp; Appropriate</t>
  </si>
  <si>
    <t>Status - Reliability Test</t>
  </si>
  <si>
    <t>Status - Validation of eSignature method</t>
  </si>
  <si>
    <t>Definitions - General</t>
  </si>
  <si>
    <t>Applicability - Under Regulatory Requirements</t>
  </si>
  <si>
    <t>Background - Complexity</t>
  </si>
  <si>
    <t>Background - Community Acceptance</t>
  </si>
  <si>
    <t>Electronic Transactions Act - Key Legislative Provisions</t>
  </si>
  <si>
    <t>Electronic Transactions Act - Legal Provisions</t>
  </si>
  <si>
    <t>Electronic Transactions Act - Electronic Form</t>
  </si>
  <si>
    <t>Electronic Transactions Act - General Requirements</t>
  </si>
  <si>
    <t>Electronic Transactions Act - Accessibility</t>
  </si>
  <si>
    <t>Electronic Transactions Act - Integrity</t>
  </si>
  <si>
    <t>Electronic Transactions Act - Specified Requirements</t>
  </si>
  <si>
    <t>Electronic Transactions Act - Verification Procedure</t>
  </si>
  <si>
    <r>
      <t>PART A - Elements required by FAA  AC  120-78A</t>
    </r>
    <r>
      <rPr>
        <b/>
        <sz val="14"/>
        <color indexed="9"/>
        <rFont val="Arial"/>
        <family val="2"/>
      </rPr>
      <t xml:space="preserve">
</t>
    </r>
  </si>
  <si>
    <t>PART A - Elements required by Transport Canada AC 571-006</t>
  </si>
  <si>
    <t>PART A - Elements required by CASA AC 11-3(1)</t>
  </si>
  <si>
    <t>Status - General</t>
  </si>
  <si>
    <r>
      <rPr>
        <b/>
        <sz val="11"/>
        <rFont val="Arial"/>
        <family val="2"/>
      </rPr>
      <t>Information:</t>
    </r>
    <r>
      <rPr>
        <sz val="11"/>
        <rFont val="Arial"/>
        <family val="2"/>
      </rPr>
      <t xml:space="preserve">  In relation to a requirement to provide a signature under a Commonwealth law, section 10 of the ETA 1999 specifies that the following elements that must be satisfied if an electronic signature method is used:
</t>
    </r>
  </si>
  <si>
    <t>Electronic Transactions Act - Specified Elements for eSignature</t>
  </si>
  <si>
    <t>Electronic Transactions Act - Intention</t>
  </si>
  <si>
    <t>Electronic Transactions Act - Method - Reliable &amp; Proven</t>
  </si>
  <si>
    <t>Electronic Transactions Act - Compliance</t>
  </si>
  <si>
    <t>Electronic Transactions Act - Other laws</t>
  </si>
  <si>
    <t>Electronic Transactions Act - Appropriateness of eSignature Method</t>
  </si>
  <si>
    <t>Civil Aviation Safety Regulation - General</t>
  </si>
  <si>
    <t>Civil Aviation Safety Regulation - Application Requirements</t>
  </si>
  <si>
    <t>Civil Aviation Safety Regulation - Approval of Form</t>
  </si>
  <si>
    <t>Civil Aviation Act - General</t>
  </si>
  <si>
    <t>Attributes of eSystems - General</t>
  </si>
  <si>
    <t>Attributes of eSystems Chronological Display of Records</t>
  </si>
  <si>
    <r>
      <rPr>
        <b/>
        <sz val="11"/>
        <rFont val="Arial"/>
        <family val="2"/>
      </rPr>
      <t xml:space="preserve">Information: </t>
    </r>
    <r>
      <rPr>
        <sz val="11"/>
        <rFont val="Arial"/>
        <family val="2"/>
      </rPr>
      <t xml:space="preserve">The attributes of the electronic systems used to meet those requirements must be able to deliver the following outcomes:
</t>
    </r>
  </si>
  <si>
    <t>Attributes of eSystems - Custody of Records</t>
  </si>
  <si>
    <r>
      <rPr>
        <b/>
        <sz val="11"/>
        <rFont val="Arial"/>
        <family val="2"/>
      </rPr>
      <t>Question:</t>
    </r>
    <r>
      <rPr>
        <sz val="11"/>
        <rFont val="Arial"/>
        <family val="2"/>
      </rPr>
      <t xml:space="preserve"> Is the &lt;organisation's&gt; electronic display of a record that is a log (chronological record history) provided in chronological order?
</t>
    </r>
  </si>
  <si>
    <r>
      <rPr>
        <b/>
        <sz val="11"/>
        <rFont val="Arial"/>
        <family val="2"/>
      </rPr>
      <t>Question:</t>
    </r>
    <r>
      <rPr>
        <sz val="11"/>
        <rFont val="Arial"/>
        <family val="2"/>
      </rPr>
      <t xml:space="preserve"> Who is the &lt;organisation's&gt; person responsible for the retention of records, and who can inform CASA of a person who has custody of the record and who is able to produce that record?
</t>
    </r>
  </si>
  <si>
    <t>Attributes of eSystems - Transfer of Records</t>
  </si>
  <si>
    <r>
      <rPr>
        <b/>
        <sz val="11"/>
        <rFont val="Arial"/>
        <family val="2"/>
      </rPr>
      <t xml:space="preserve">Question: </t>
    </r>
    <r>
      <rPr>
        <sz val="11"/>
        <rFont val="Arial"/>
        <family val="2"/>
      </rPr>
      <t xml:space="preserve">If the custody of an aircraft or operational record has been transferred from another person (e.g. when an aircraft is imported into Australia), can the &lt;organisation&gt; show how the transferred records are retained as part of the record and that can be produced if required?
</t>
    </r>
  </si>
  <si>
    <t>Attributes of eSystems - Reconstructing Records</t>
  </si>
  <si>
    <r>
      <rPr>
        <b/>
        <sz val="11"/>
        <rFont val="Arial"/>
        <family val="2"/>
      </rPr>
      <t xml:space="preserve">Question: </t>
    </r>
    <r>
      <rPr>
        <sz val="11"/>
        <rFont val="Arial"/>
        <family val="2"/>
      </rPr>
      <t xml:space="preserve">The requirement to produce a document is not nullified by the destruction of a primary data storage. Is the &lt;organisation's&gt; electronic system capable of reconstructing the record if there is a requirement to retain a signature, document or information?
</t>
    </r>
  </si>
  <si>
    <t>Attributes of eSystems - Data Integrity</t>
  </si>
  <si>
    <r>
      <rPr>
        <b/>
        <sz val="11"/>
        <rFont val="Arial"/>
        <family val="2"/>
      </rPr>
      <t xml:space="preserve">Question: </t>
    </r>
    <r>
      <rPr>
        <sz val="11"/>
        <rFont val="Arial"/>
        <family val="2"/>
      </rPr>
      <t xml:space="preserve">Does &lt;organisation&gt; have a reliable means of assuring the maintenance of the integrity of the information? 
</t>
    </r>
    <r>
      <rPr>
        <b/>
        <sz val="11"/>
        <rFont val="Arial"/>
        <family val="2"/>
      </rPr>
      <t xml:space="preserve">Information: </t>
    </r>
    <r>
      <rPr>
        <sz val="11"/>
        <rFont val="Arial"/>
        <family val="2"/>
      </rPr>
      <t xml:space="preserve">This could be accomplished by having a record of transactions including records of entries and alterations of entries which identifies the person by name, date and ARN who makes the entry and any alteration. Corrected errors are alterations to the record that need to be identified as and include the reason for the correction.
</t>
    </r>
  </si>
  <si>
    <t>Attributes of eSystems - Ease of Carriage</t>
  </si>
  <si>
    <r>
      <rPr>
        <b/>
        <sz val="11"/>
        <rFont val="Arial"/>
        <family val="2"/>
      </rPr>
      <t xml:space="preserve">Question: </t>
    </r>
    <r>
      <rPr>
        <sz val="11"/>
        <rFont val="Arial"/>
        <family val="2"/>
      </rPr>
      <t xml:space="preserve">Does the system design take into account the effort involved in recording information? (e.g. the ease of carriage for the electronic recording, certification or management device and the accuracy/continuity of the recorded information).
</t>
    </r>
  </si>
  <si>
    <t>Attributes of eSystems - Version Control</t>
  </si>
  <si>
    <r>
      <rPr>
        <b/>
        <sz val="11"/>
        <rFont val="Arial"/>
        <family val="2"/>
      </rPr>
      <t xml:space="preserve">Question: </t>
    </r>
    <r>
      <rPr>
        <sz val="11"/>
        <rFont val="Arial"/>
        <family val="2"/>
      </rPr>
      <t xml:space="preserve">Does &lt;organistion&gt; have a mechanism for version control to ensure that, where a document is changed, those changes can be tracked and all users can access the current version?
</t>
    </r>
  </si>
  <si>
    <r>
      <rPr>
        <b/>
        <sz val="11"/>
        <rFont val="Arial"/>
        <family val="2"/>
      </rPr>
      <t xml:space="preserve">Question: </t>
    </r>
    <r>
      <rPr>
        <sz val="11"/>
        <rFont val="Arial"/>
        <family val="2"/>
      </rPr>
      <t xml:space="preserve">Irrespective of how a required document is generated, or what format it takes, can the &lt;organisation&gt; demonstrate that all the necessary legislative requirements from CAA 1988, CASR 1998, CAR 1988 and associated MOS/CAO are met?
</t>
    </r>
  </si>
  <si>
    <r>
      <rPr>
        <b/>
        <sz val="11"/>
        <rFont val="Arial"/>
        <family val="2"/>
      </rPr>
      <t xml:space="preserve">Question: </t>
    </r>
    <r>
      <rPr>
        <sz val="11"/>
        <rFont val="Arial"/>
        <family val="2"/>
      </rPr>
      <t xml:space="preserve">Does &lt;organisation's&gt; system allow for where employees require access to on-line documents?
</t>
    </r>
    <r>
      <rPr>
        <b/>
        <sz val="11"/>
        <rFont val="Arial"/>
        <family val="2"/>
      </rPr>
      <t>Information: T</t>
    </r>
    <r>
      <rPr>
        <sz val="11"/>
        <rFont val="Arial"/>
        <family val="2"/>
      </rPr>
      <t xml:space="preserve">his must be considered in the system design. Access would need to be such that the system is sufficiently stable and incorporates any backup mechanisms required to allow the organisation to meet access requirements in the case of any system failure.
</t>
    </r>
  </si>
  <si>
    <t>eRecord Generic Descriptors - General</t>
  </si>
  <si>
    <t>eRecord Generic Descriptors - Paper Records</t>
  </si>
  <si>
    <t>eRecord Generic Descriptors - Paperless - Single Function System</t>
  </si>
  <si>
    <t>eRecord Generic Descriptors - Paperless - AMO Example</t>
  </si>
  <si>
    <t>eRecord Generic Descriptors - Paperless - Integrated Functions</t>
  </si>
  <si>
    <t>eSignatures Regulatory - General Considerations</t>
  </si>
  <si>
    <t>eSignatures Regulatory - Availability to CASA</t>
  </si>
  <si>
    <r>
      <rPr>
        <b/>
        <sz val="11"/>
        <rFont val="Arial"/>
        <family val="2"/>
      </rPr>
      <t xml:space="preserve">Question: </t>
    </r>
    <r>
      <rPr>
        <sz val="11"/>
        <rFont val="Arial"/>
        <family val="2"/>
      </rPr>
      <t xml:space="preserve">Can &lt;organisation&gt; make relevant records available to CASA in a readily accessible condition for monitoring and review purposes and are capable of displaying the following:
º personnel identity (e.g. LAME) – signature and ARN issued by CASA? and
º organisational identity (e.g.) AMO – signature and identification issued by AMO?
</t>
    </r>
    <r>
      <rPr>
        <i/>
        <sz val="11"/>
        <rFont val="Arial"/>
        <family val="2"/>
      </rPr>
      <t>Note: A signature comprising merely a person’s name and initials may sometimes be acceptable for these purposes.</t>
    </r>
    <r>
      <rPr>
        <sz val="11"/>
        <rFont val="Arial"/>
        <family val="2"/>
      </rPr>
      <t xml:space="preserve">
</t>
    </r>
  </si>
  <si>
    <t>eSignatures Regulatory - Availability Format</t>
  </si>
  <si>
    <t>How to ADD Rows</t>
  </si>
  <si>
    <t>End-users may wish to customise the Checklist by adding more questions against a particular element of the applicable Adivisory Circular</t>
  </si>
  <si>
    <t>Unprotect sheet that you wish to add row to by going to  Review and then clicking "unprotect"</t>
  </si>
  <si>
    <t>Insert Row where desired</t>
  </si>
  <si>
    <t>Add text to to new row cells in Columns J and K</t>
  </si>
  <si>
    <t xml:space="preserve">Add AC para and sub-para in new row cells in Columns G and H </t>
  </si>
  <si>
    <t>For search functionality, a unique identifer needs to be put into the new row cell in Column I. If the AC Para and sub para is broken down into a series of questions, then name them Q1, Q2, etc in Column I. The combination of Columns G, H, and I will provide the unique identifier necessary for Key Word Search functionality</t>
  </si>
  <si>
    <t>When completed, Click the "Update" button above</t>
  </si>
  <si>
    <t>IATA PAO:TO Regulatory Based Checklist</t>
  </si>
  <si>
    <t>Administration Instructions</t>
  </si>
  <si>
    <t xml:space="preserve">FAA Link
</t>
  </si>
  <si>
    <t xml:space="preserve">CASA Link
</t>
  </si>
  <si>
    <t xml:space="preserve">TC AC
Reference
</t>
  </si>
  <si>
    <t xml:space="preserve">TC AC 
Sub Part
</t>
  </si>
  <si>
    <t xml:space="preserve">Question (Q)
or Information (I)
</t>
  </si>
  <si>
    <t xml:space="preserve">TCCA Link
</t>
  </si>
  <si>
    <t xml:space="preserve">FAA AC
Reference
</t>
  </si>
  <si>
    <t xml:space="preserve">FAA AC 
Sub Part
</t>
  </si>
  <si>
    <t xml:space="preserve">Question (Q) or Information (I)
</t>
  </si>
  <si>
    <t xml:space="preserve">FAA 
Link
</t>
  </si>
  <si>
    <t xml:space="preserve">TCCA 
Link
</t>
  </si>
  <si>
    <t xml:space="preserve">CASA AC
Reference
</t>
  </si>
  <si>
    <t xml:space="preserve">CASA AC 
Sub Part
</t>
  </si>
  <si>
    <t>Info</t>
  </si>
  <si>
    <t xml:space="preserve">Question (Q) or Information (Info)
</t>
  </si>
  <si>
    <t>Info 1</t>
  </si>
  <si>
    <t>Info 2</t>
  </si>
  <si>
    <t>Info 3</t>
  </si>
  <si>
    <t>Info 4</t>
  </si>
  <si>
    <t>Info 5</t>
  </si>
  <si>
    <t>Info1</t>
  </si>
  <si>
    <t>FAA Approval - eMEL</t>
  </si>
  <si>
    <t>FAA Acceptance - eSignature</t>
  </si>
  <si>
    <t xml:space="preserve">FAA Acceptance - eRecordkeeping </t>
  </si>
  <si>
    <t>FAA Acceptance - eManual System</t>
  </si>
  <si>
    <r>
      <rPr>
        <b/>
        <sz val="11"/>
        <rFont val="Arial"/>
        <family val="2"/>
      </rPr>
      <t>Question:</t>
    </r>
    <r>
      <rPr>
        <sz val="11"/>
        <rFont val="Arial"/>
        <family val="2"/>
      </rPr>
      <t xml:space="preserve"> Does the submission identify that Electronic Recordkeeping Systems require FAA Acceptance?
</t>
    </r>
  </si>
  <si>
    <t>Scope - eSignatures</t>
  </si>
  <si>
    <t>Scope - eRecords</t>
  </si>
  <si>
    <t>Scope - eManuals</t>
  </si>
  <si>
    <t>Q9</t>
  </si>
  <si>
    <t>Q10</t>
  </si>
  <si>
    <t>Q11</t>
  </si>
  <si>
    <t>Q12</t>
  </si>
  <si>
    <t>Q13</t>
  </si>
  <si>
    <t>Q14</t>
  </si>
  <si>
    <t>Q15</t>
  </si>
  <si>
    <t>Q16</t>
  </si>
  <si>
    <t>Q17</t>
  </si>
  <si>
    <t>Q18</t>
  </si>
  <si>
    <r>
      <rPr>
        <b/>
        <sz val="10"/>
        <color rgb="FFFF0000"/>
        <rFont val="Arial"/>
        <family val="2"/>
      </rPr>
      <t>DO NOT</t>
    </r>
    <r>
      <rPr>
        <sz val="10"/>
        <rFont val="Arial"/>
        <family val="2"/>
      </rPr>
      <t xml:space="preserve"> add rows </t>
    </r>
    <r>
      <rPr>
        <b/>
        <sz val="10"/>
        <color rgb="FFFF0000"/>
        <rFont val="Arial"/>
        <family val="2"/>
      </rPr>
      <t>ABOVE</t>
    </r>
    <r>
      <rPr>
        <b/>
        <sz val="10"/>
        <rFont val="Arial"/>
        <family val="2"/>
      </rPr>
      <t xml:space="preserve"> </t>
    </r>
    <r>
      <rPr>
        <sz val="10"/>
        <rFont val="Arial"/>
        <family val="2"/>
      </rPr>
      <t>Row 5. These are spreadsheet functionality rows and any changes in these areas will corrupt the spreadsheet coding</t>
    </r>
  </si>
  <si>
    <r>
      <rPr>
        <b/>
        <sz val="11"/>
        <rFont val="Arial"/>
        <family val="2"/>
      </rPr>
      <t>Information:</t>
    </r>
    <r>
      <rPr>
        <sz val="11"/>
        <rFont val="Arial"/>
        <family val="2"/>
      </rPr>
      <t xml:space="preserve"> The Advisory Circular (AC) is provided for information and guidance purposes. It describes an example of an acceptable means, but not the only means, of demonstrating compliance with regulations and standards. The AC on its own does not change, create, amend or permit deviations from regulatory requirements, nor does it establish minimum standards.
</t>
    </r>
  </si>
  <si>
    <r>
      <rPr>
        <b/>
        <sz val="11"/>
        <rFont val="Arial"/>
        <family val="2"/>
      </rPr>
      <t>Information:</t>
    </r>
    <r>
      <rPr>
        <sz val="11"/>
        <rFont val="Arial"/>
        <family val="2"/>
      </rPr>
      <t xml:space="preserve"> The purpose of the AC is to provide guidance on the use of electronic signatures on the computer generated Authorized Release Certificate – Form One and identify Air Transport Association (ATA) Spec 2000, Chapter 16, Electronic Product and Part Regulatory Documentation, as the standard to be used for the electronic exchange of Form One.
</t>
    </r>
  </si>
  <si>
    <r>
      <rPr>
        <b/>
        <sz val="11"/>
        <rFont val="Arial"/>
        <family val="2"/>
      </rPr>
      <t>Information:</t>
    </r>
    <r>
      <rPr>
        <sz val="11"/>
        <rFont val="Arial"/>
        <family val="2"/>
      </rPr>
      <t xml:space="preserve"> The AC applies to Transport Canada Civil Aviation (TCCA) personnel, delegates, and the aviation industry.
</t>
    </r>
  </si>
  <si>
    <r>
      <rPr>
        <b/>
        <sz val="11"/>
        <rFont val="Arial"/>
        <family val="2"/>
      </rPr>
      <t>Information:</t>
    </r>
    <r>
      <rPr>
        <sz val="11"/>
        <rFont val="Arial"/>
        <family val="2"/>
      </rPr>
      <t xml:space="preserve"> It is intended that the following reference materials be used in conjunction with the AC:
(a) Aeronautics Act (R.S., 1985, c. A-2);
(b) Canada Evidence Act (R.S.C., 1985, c. C-5);
(c) Part I, Subpart 3 of the Canadian Aviation Regulations (CARs) — Administration and Compliance;
(d) Part 5, Subpart 61 of the CARs — Manufacture of Aeronautical Products;
(e) Part 5, Subpart 71 of the CARs — Aircraft Maintenance Requirements;
(f) Part 5, Subpart 73 of the CARs — Approved Maintenance Organizations;
(g) Part 6, Subpart 5 of the CARs — Aircraft Requirements;
(h) Standard 561 of the CARs — Approved Manufacturers;
(i) Standard 571 of the CARs — Maintenance;
(j) Standard 573 of the CARs — Approved Maintenance Organizations;
(k) Standard 625 of the CARs — Aircraft Equipment and Maintenance Standard;
(l) Transport Canada Publication (TP) 14428, 2005-08-01 — Maintenance Policy Manual – (MPM) Checklist;
(m) TP 14308, 2003-12-01 - Transport Canada Civil Aviation Guidelines: Maintenance Policy Manuals;
(n) Federal Aviation Administration Advisory Circular (FAA AC) 120-78 — Acceptance and
Use of Electronic Signatures, Electronic Recordkeeping Systems and Electronic Manuals;
(o) FAA Order 8130.21F Chapter 5 — Electronic Use of the Authorized Release Certificate,
FAA Form 8130-3;Electronic Signatures and Electronic Exchange of the Authorized Release Certificate – Form One 2012-03-26 3 of 8 AC 571-006 Issue 01
(p) European Aviation Safety Agency (EASA) Continuing Airworthiness Requirements Part M — Acceptable Means of Compliance (AMC) to Appendix II;
(q) Air Transport Association (ATA) Spec 2000 E-Business Specification for Materials management, Chapter 16 – Electronic Product and Part Regulatory Documentation revision 2009.1 or latest;
(r) ATA Spec 42 — Aviation Industry Standards for Digital Information Security revision 2010.1 or latest.</t>
    </r>
  </si>
  <si>
    <r>
      <rPr>
        <b/>
        <sz val="11"/>
        <rFont val="Arial"/>
        <family val="2"/>
      </rPr>
      <t>Information:</t>
    </r>
    <r>
      <rPr>
        <sz val="11"/>
        <rFont val="Arial"/>
        <family val="2"/>
      </rPr>
      <t xml:space="preserve"> The following definitions are used in the AC:
</t>
    </r>
  </si>
  <si>
    <r>
      <rPr>
        <b/>
        <sz val="11"/>
        <rFont val="Arial"/>
        <family val="2"/>
      </rPr>
      <t>Information:</t>
    </r>
    <r>
      <rPr>
        <sz val="11"/>
        <rFont val="Arial"/>
        <family val="2"/>
      </rPr>
      <t xml:space="preserve"> Specifies standard digital certificate profiles for use across the air transport industry, as well as standard policies governing the issuance and use of these certificates. It also details the Public Key Infrastructure (PKI) requirements and specifications for the aviation industry. ATA Spec 2000 chapter 16 quotes this specification for the type of assurance level for digital security implementation.</t>
    </r>
  </si>
  <si>
    <r>
      <rPr>
        <b/>
        <sz val="11"/>
        <rFont val="Arial"/>
        <family val="2"/>
      </rPr>
      <t>Information:</t>
    </r>
    <r>
      <rPr>
        <sz val="11"/>
        <rFont val="Arial"/>
        <family val="2"/>
      </rPr>
      <t xml:space="preserve"> Means data that is recorded or stored on any medium in or by a computer system or other similar device and that can be read or perceived by a person or a computer system or other similar device. The data also includes the Authorized Release Certificate – Form One.
</t>
    </r>
  </si>
  <si>
    <r>
      <rPr>
        <b/>
        <sz val="11"/>
        <rFont val="Arial"/>
        <family val="2"/>
      </rPr>
      <t>Information:</t>
    </r>
    <r>
      <rPr>
        <sz val="11"/>
        <rFont val="Arial"/>
        <family val="2"/>
      </rPr>
      <t xml:space="preserve"> Means a signature that consists of one or more letters, characters, numbers or other symbols in digital form incorporated in, attached to or associated with an electronic document. It electronically identifies and authenticates an individual entering, verifying, or auditing computer-based records.
</t>
    </r>
  </si>
  <si>
    <t>Definition</t>
  </si>
  <si>
    <t>Info 6</t>
  </si>
  <si>
    <r>
      <rPr>
        <b/>
        <sz val="11"/>
        <rFont val="Arial"/>
        <family val="2"/>
      </rPr>
      <t>Information:</t>
    </r>
    <r>
      <rPr>
        <sz val="11"/>
        <rFont val="Arial"/>
        <family val="2"/>
      </rPr>
      <t xml:space="preserve"> Means a cryptographically generated data that identifies a document’s signatory (signer) and certifies that the document has not been altered. Digital signature technology is the foundation of a variety of security, electronic business, and electronic commerce products. This technology is based on public/private key cryptography, digital signature technology used in secure messaging, PKI, virtual private network (VPN), web standards for secure transactions, and digital signatures. A digital signature is not a facsimile or an image of a person’s handwritten signature.
</t>
    </r>
  </si>
  <si>
    <r>
      <rPr>
        <b/>
        <sz val="11"/>
        <rFont val="Arial"/>
        <family val="2"/>
      </rPr>
      <t>Information:</t>
    </r>
    <r>
      <rPr>
        <sz val="11"/>
        <rFont val="Arial"/>
        <family val="2"/>
      </rPr>
      <t xml:space="preserve"> Means a set of policies, practices, technology and cryptography used to create a trust framework for securing digital data and authenticating digital identities of people and organizations for the purposes of the secure exchange of electronic information over a public system such as the Internet.</t>
    </r>
  </si>
  <si>
    <t>Info 7</t>
  </si>
  <si>
    <r>
      <rPr>
        <b/>
        <sz val="11"/>
        <rFont val="Arial"/>
        <family val="2"/>
      </rPr>
      <t>Information:</t>
    </r>
    <r>
      <rPr>
        <sz val="11"/>
        <rFont val="Arial"/>
        <family val="2"/>
      </rPr>
      <t xml:space="preserve"> Means any form of identification used to attest to the completion of an act and authenticate a record entry, must be traceable to the person making the entry, and must be handwritten or part of an electronic signature system or other form acceptable to Transport Canada.
</t>
    </r>
  </si>
  <si>
    <t>Info 8</t>
  </si>
  <si>
    <r>
      <rPr>
        <b/>
        <sz val="11"/>
        <rFont val="Arial"/>
        <family val="2"/>
      </rPr>
      <t>Information.</t>
    </r>
    <r>
      <rPr>
        <sz val="11"/>
        <rFont val="Arial"/>
        <family val="2"/>
      </rPr>
      <t xml:space="preserve"> The following abbreviations are used in the AC:
(a) AC: Advisory Circular;
(b) AMO: Approved Maintenance Organization;
(c) ARC: Authorized Release Certificate;
(d) ATA: Air Transport Association;
(e) CARs: Canadian Aviation Regulations;
(f) EASA: European Aviation Safety Agency;
(g) FAA: Federal Aviation Administration (United States of America);
(h) PKI: Public Key Infrastructure;
(i) STD: Standard;
(j) TCCA: Transport Canada Civil Aviation; and
(k) XML: eXtensible Markup Language.</t>
    </r>
  </si>
  <si>
    <r>
      <t xml:space="preserve">Information: </t>
    </r>
    <r>
      <rPr>
        <sz val="11"/>
        <rFont val="Arial"/>
        <family val="2"/>
      </rPr>
      <t xml:space="preserve">Following acceptance of this specification by other authorities, the Canadian Aviation Industry raised questions to TCCA regarding its position on using the ATA Spec 2000 Chapter 16 as the standard on the electronic exchange of the ARC with the use of Public Key Infrastructure credentials
</t>
    </r>
  </si>
  <si>
    <r>
      <rPr>
        <b/>
        <sz val="11"/>
        <rFont val="Arial"/>
        <family val="2"/>
      </rPr>
      <t>Information:</t>
    </r>
    <r>
      <rPr>
        <sz val="11"/>
        <rFont val="Arial"/>
        <family val="2"/>
      </rPr>
      <t xml:space="preserve"> In order to comply with the CARs and Standards (STDs) listed in Section 2.1 of the Advisory Circular, the electronic record keeping system must include provisions to ensure the following:</t>
    </r>
  </si>
  <si>
    <r>
      <rPr>
        <b/>
        <sz val="11"/>
        <color rgb="FF000000"/>
        <rFont val="Arial"/>
        <family val="2"/>
      </rPr>
      <t>Question:</t>
    </r>
    <r>
      <rPr>
        <sz val="11"/>
        <color rgb="FF000000"/>
        <rFont val="Arial"/>
        <family val="2"/>
      </rPr>
      <t xml:space="preserve"> Is the electronic exchange of ARC Form Ones in accordance with the AC and common industry practice as currently described in ATA Spec 2000 Chapter 16?
</t>
    </r>
  </si>
  <si>
    <r>
      <rPr>
        <b/>
        <sz val="11"/>
        <rFont val="Arial"/>
        <family val="2"/>
      </rPr>
      <t xml:space="preserve">Question: </t>
    </r>
    <r>
      <rPr>
        <sz val="11"/>
        <rFont val="Arial"/>
        <family val="2"/>
      </rPr>
      <t xml:space="preserve"> Is the signature  in block 13b or 14b of the ARC (electronic signature) and the digital signature (security of the exchange) completed by the same authorized person?</t>
    </r>
    <r>
      <rPr>
        <b/>
        <sz val="11"/>
        <rFont val="Arial"/>
        <family val="2"/>
      </rPr>
      <t xml:space="preserve">
Information:</t>
    </r>
    <r>
      <rPr>
        <sz val="11"/>
        <rFont val="Arial"/>
        <family val="2"/>
      </rPr>
      <t xml:space="preserve"> To facilitate the understanding and acceptance of the ARC Form One released and exchanged using ATA Spec 2000 Chapter 16, the signature requirement in block 13b or 14b of the ARC (electronic signature) and the digital signature (security of the exchange) must be completed by the same authorized person.
</t>
    </r>
  </si>
  <si>
    <r>
      <rPr>
        <b/>
        <sz val="11"/>
        <color rgb="FF000000"/>
        <rFont val="Arial"/>
        <family val="2"/>
      </rPr>
      <t xml:space="preserve">Question: </t>
    </r>
    <r>
      <rPr>
        <sz val="11"/>
        <color rgb="FF000000"/>
        <rFont val="Arial"/>
        <family val="2"/>
      </rPr>
      <t>Is the electronic exchange of the electronic ARC Form One accomplished on a voluntary basis?</t>
    </r>
    <r>
      <rPr>
        <b/>
        <sz val="11"/>
        <color rgb="FF000000"/>
        <rFont val="Arial"/>
        <family val="2"/>
      </rPr>
      <t xml:space="preserve">
Information:</t>
    </r>
    <r>
      <rPr>
        <sz val="11"/>
        <color rgb="FF000000"/>
        <rFont val="Arial"/>
        <family val="2"/>
      </rPr>
      <t xml:space="preserve"> The electronic exchange of the electronic ARC Form One should be accomplished on a voluntary basis. Both the issuer and receiver of the ARC should agree on the electronic transfer of the electronic document. As soon as the receiver is not capable of receiving the document electronically using this specification, the system should revert back to the paper system.
</t>
    </r>
  </si>
  <si>
    <r>
      <rPr>
        <b/>
        <sz val="11"/>
        <color rgb="FF000000"/>
        <rFont val="Arial"/>
        <family val="2"/>
      </rPr>
      <t>Question:</t>
    </r>
    <r>
      <rPr>
        <sz val="11"/>
        <color rgb="FF000000"/>
        <rFont val="Arial"/>
        <family val="2"/>
      </rPr>
      <t xml:space="preserve"> Are the format and the data requirements, including applying the electronic signature, pursuant to Appendix A of STD 561 of the CARs and Appendix J of STD 571 of the CARs being followed?</t>
    </r>
    <r>
      <rPr>
        <b/>
        <sz val="11"/>
        <color rgb="FF000000"/>
        <rFont val="Arial"/>
        <family val="2"/>
      </rPr>
      <t xml:space="preserve">
Information:</t>
    </r>
    <r>
      <rPr>
        <sz val="11"/>
        <color rgb="FF000000"/>
        <rFont val="Arial"/>
        <family val="2"/>
      </rPr>
      <t xml:space="preserve"> In revision 2009.1 of ATA Spec 2000 Chapter 16, the part certification form blocks displayed in Section16-2 (3) – Data Requirements do not entirely reflect the format of Canadian ARC Form One. Be sure to follow the
</t>
    </r>
  </si>
  <si>
    <r>
      <rPr>
        <b/>
        <sz val="12"/>
        <color rgb="FF000000"/>
        <rFont val="Arial"/>
        <family val="2"/>
      </rPr>
      <t xml:space="preserve">Question: </t>
    </r>
    <r>
      <rPr>
        <sz val="12"/>
        <color rgb="FF000000"/>
        <rFont val="Arial"/>
        <family val="2"/>
      </rPr>
      <t xml:space="preserve">Has TCCA been notified of the intent to implement electronic signatures and/or the electronic exchange of Form One? 
</t>
    </r>
  </si>
  <si>
    <r>
      <t xml:space="preserve">Question: </t>
    </r>
    <r>
      <rPr>
        <sz val="12"/>
        <color rgb="FF000000"/>
        <rFont val="Arial"/>
        <family val="2"/>
      </rPr>
      <t xml:space="preserve">Are the details of how the electronic recordkeeping system is used to generate, maintain and retain the electronic ARC Form One and how the electronic signatures are controlled included in the company approved manual?
</t>
    </r>
  </si>
  <si>
    <r>
      <t xml:space="preserve">Question: </t>
    </r>
    <r>
      <rPr>
        <sz val="12"/>
        <color rgb="FF000000"/>
        <rFont val="Arial"/>
        <family val="2"/>
      </rPr>
      <t xml:space="preserve">Does the system used meet the requirements of Subpart 561 of the CARs for manufacture of aeronautical products or Subpart 573 of the CARs for AMOs? Procedures and implementation of such a system must be approved by TCCA prior to use.
</t>
    </r>
  </si>
  <si>
    <r>
      <t xml:space="preserve">Question: </t>
    </r>
    <r>
      <rPr>
        <sz val="12"/>
        <color rgb="FF000000"/>
        <rFont val="Arial"/>
        <family val="2"/>
      </rPr>
      <t xml:space="preserve">Have the procedures and implementation of the system been approved by TCCA prior to use?
</t>
    </r>
  </si>
  <si>
    <t>Applicability - Web Based and Standalone</t>
  </si>
  <si>
    <r>
      <rPr>
        <b/>
        <sz val="11"/>
        <color rgb="FF000000"/>
        <rFont val="Arial"/>
        <family val="2"/>
      </rPr>
      <t xml:space="preserve">Information: </t>
    </r>
    <r>
      <rPr>
        <sz val="11"/>
        <color rgb="FF000000"/>
        <rFont val="Arial"/>
        <family val="2"/>
      </rPr>
      <t xml:space="preserve">As described below, the ways in which organisations utilise electronic recordkeeping systems—and the degree to which they use them varies. The following examples reflect the various levels of technology that may be used and outline how each system can meet the
requirements of a certification/record keeping system.
</t>
    </r>
  </si>
  <si>
    <r>
      <rPr>
        <b/>
        <sz val="11"/>
        <rFont val="Arial"/>
        <family val="2"/>
      </rPr>
      <t xml:space="preserve">Information: </t>
    </r>
    <r>
      <rPr>
        <sz val="11"/>
        <rFont val="Arial"/>
        <family val="2"/>
      </rPr>
      <t>Paper records. Such a system is based on an electronically generated records consisting of work packages printed on paper. The paper record controls the activities to be performed and any required certification is recorded by hand. The paper data record is then entered into the electronic data base. This level of electronic recording does not have a separate log of certifications so the paper records containing the certifications would need to be retained. If the paper records are scanned for retention in a database then the paper record of certifications</t>
    </r>
    <r>
      <rPr>
        <sz val="11"/>
        <color theme="1"/>
        <rFont val="Arial"/>
        <family val="2"/>
      </rPr>
      <t xml:space="preserve"> would not need to be retained.</t>
    </r>
    <r>
      <rPr>
        <sz val="11"/>
        <rFont val="Arial"/>
        <family val="2"/>
      </rPr>
      <t xml:space="preserve">
</t>
    </r>
  </si>
  <si>
    <r>
      <rPr>
        <b/>
        <sz val="11"/>
        <rFont val="Arial"/>
        <family val="2"/>
      </rPr>
      <t xml:space="preserve">Question: </t>
    </r>
    <r>
      <rPr>
        <sz val="11"/>
        <rFont val="Arial"/>
        <family val="2"/>
      </rPr>
      <t>Does the method used for making an electronic signature possess the qualities and attributes specified at paragraph 8.5? (refer to AC for para referenced).</t>
    </r>
    <r>
      <rPr>
        <b/>
        <sz val="11"/>
        <rFont val="Arial"/>
        <family val="2"/>
      </rPr>
      <t xml:space="preserve">
Information: </t>
    </r>
    <r>
      <rPr>
        <sz val="11"/>
        <rFont val="Arial"/>
        <family val="2"/>
      </rPr>
      <t xml:space="preserve">General. Before electronic signatures were commonly recognised, a handwritten signature was the primary means by which an individual could comply with the requirement for a signature on any required record, record entry, or document. Although an electronic signature may be essentially a new form of signature, its purpose is identical to that of a handwritten signature or any other form of signature currently accepted by CASA. However to be acceptable, the method used for making an electronic signature must possess those qualities and attributes specified at paragraph 8.5 (refer to AC for para referenced).
</t>
    </r>
  </si>
  <si>
    <r>
      <rPr>
        <b/>
        <sz val="11"/>
        <rFont val="Arial"/>
        <family val="2"/>
      </rPr>
      <t xml:space="preserve">Question: </t>
    </r>
    <r>
      <rPr>
        <sz val="11"/>
        <rFont val="Arial"/>
        <family val="2"/>
      </rPr>
      <t>Can &lt;organisation&gt; make all electronic records available in a readily accessible condition so that they can be printed in hard copy where required?</t>
    </r>
  </si>
  <si>
    <r>
      <rPr>
        <b/>
        <sz val="11"/>
        <rFont val="Arial"/>
        <family val="2"/>
      </rPr>
      <t xml:space="preserve">Question: </t>
    </r>
    <r>
      <rPr>
        <sz val="11"/>
        <rFont val="Arial"/>
        <family val="2"/>
      </rPr>
      <t>Can &lt;organisation&gt; make all electronic records available in a readily accessible condition so that they are readable in plain language on the display unit?</t>
    </r>
  </si>
  <si>
    <r>
      <rPr>
        <b/>
        <sz val="11"/>
        <rFont val="Arial"/>
        <family val="2"/>
      </rPr>
      <t xml:space="preserve">Question: </t>
    </r>
    <r>
      <rPr>
        <sz val="11"/>
        <rFont val="Arial"/>
        <family val="2"/>
      </rPr>
      <t>Can &lt;organisation&gt; guarantee the authenticity of records, with the system capable of  establishing if the records have been altered by any person or process?</t>
    </r>
  </si>
  <si>
    <r>
      <rPr>
        <b/>
        <sz val="11"/>
        <rFont val="Arial"/>
        <family val="2"/>
      </rPr>
      <t xml:space="preserve">Question: </t>
    </r>
    <r>
      <rPr>
        <sz val="11"/>
        <rFont val="Arial"/>
        <family val="2"/>
      </rPr>
      <t xml:space="preserve">Can &lt;organisation&gt; guarantee the authenticity of records, with the system capable of displaying an altered record prior to and after its alteration?
</t>
    </r>
  </si>
  <si>
    <r>
      <rPr>
        <b/>
        <sz val="11"/>
        <rFont val="Arial"/>
        <family val="2"/>
      </rPr>
      <t xml:space="preserve">Question: </t>
    </r>
    <r>
      <rPr>
        <sz val="11"/>
        <rFont val="Arial"/>
        <family val="2"/>
      </rPr>
      <t xml:space="preserve">Can &lt;organisation&gt; guarantee the authenticity of records, with the system capable of
demonstrating the name and identity of any person who created, accessed or altered
them? </t>
    </r>
  </si>
  <si>
    <r>
      <rPr>
        <b/>
        <sz val="11"/>
        <rFont val="Arial"/>
        <family val="2"/>
      </rPr>
      <t xml:space="preserve">Question: </t>
    </r>
    <r>
      <rPr>
        <sz val="11"/>
        <rFont val="Arial"/>
        <family val="2"/>
      </rPr>
      <t>Can &lt;organisation&gt; guarantee the authenticity of records, with the system capable of
displaying the time and date records were created or altered?</t>
    </r>
  </si>
  <si>
    <r>
      <rPr>
        <b/>
        <sz val="11"/>
        <rFont val="Arial"/>
        <family val="2"/>
      </rPr>
      <t xml:space="preserve">Question: </t>
    </r>
    <r>
      <rPr>
        <sz val="11"/>
        <rFont val="Arial"/>
        <family val="2"/>
      </rPr>
      <t>Can &lt;organisation&gt; guarantee the authenticity of records, with the system capable of  establishing the reliability of software applications used to create records?</t>
    </r>
  </si>
  <si>
    <t>eSignatures Regulatory - Authenticity - Alter</t>
  </si>
  <si>
    <t>eSignatures Regulatory - Authenticity - Software Reliability</t>
  </si>
  <si>
    <t>eSignatures Regulatory - Authenticity - Date &amp; Time Display</t>
  </si>
  <si>
    <t>eSignatures Regulatory - Authenticity - Name &amp; Identity</t>
  </si>
  <si>
    <t>eSignatures Regulatory - Authenticity - Altered Record</t>
  </si>
  <si>
    <r>
      <rPr>
        <b/>
        <sz val="11"/>
        <rFont val="Arial"/>
        <family val="2"/>
      </rPr>
      <t xml:space="preserve">Question: </t>
    </r>
    <r>
      <rPr>
        <sz val="11"/>
        <rFont val="Arial"/>
        <family val="2"/>
      </rPr>
      <t xml:space="preserve">Where two separate signatures are required (e.g. an independent inspection for a flight critical task), does &lt;organisation's&gt; system require both signatures and identification for the record to be complete?
</t>
    </r>
  </si>
  <si>
    <r>
      <rPr>
        <b/>
        <sz val="11"/>
        <rFont val="Arial"/>
        <family val="2"/>
      </rPr>
      <t xml:space="preserve">Information: </t>
    </r>
    <r>
      <rPr>
        <sz val="11"/>
        <rFont val="Arial"/>
        <family val="2"/>
      </rPr>
      <t xml:space="preserve">If in doubt, contact CASA for advice in regard to any specific electronic management system (and associated devices) and the need for any approval of such a system.
</t>
    </r>
  </si>
  <si>
    <r>
      <rPr>
        <b/>
        <sz val="11"/>
        <rFont val="Arial"/>
        <family val="2"/>
      </rPr>
      <t xml:space="preserve">Question: </t>
    </r>
    <r>
      <rPr>
        <sz val="11"/>
        <rFont val="Arial"/>
        <family val="2"/>
      </rPr>
      <t>Have the calculations used in the EMS program are been confirmed as correct?</t>
    </r>
  </si>
  <si>
    <t>EMS - Program Calculation Confirmation</t>
  </si>
  <si>
    <t>EMS - Connectivity Requirements</t>
  </si>
  <si>
    <t>EMS - Airworthiness Approval Assessment</t>
  </si>
  <si>
    <r>
      <rPr>
        <b/>
        <sz val="11"/>
        <rFont val="Arial"/>
        <family val="2"/>
      </rPr>
      <t xml:space="preserve">Information: </t>
    </r>
    <r>
      <rPr>
        <sz val="11"/>
        <rFont val="Arial"/>
        <family val="2"/>
      </rPr>
      <t xml:space="preserve">There are now devices available within an organisation or aircraft that can replace paper based systems. As an example the Electronic Flight Bag can be used as a replacement for paper in the flight compartment; see CAAP 233-1 - Electronic Flight Bag
</t>
    </r>
  </si>
  <si>
    <t>EMS - Device Examples</t>
  </si>
  <si>
    <r>
      <rPr>
        <b/>
        <sz val="11"/>
        <rFont val="Arial"/>
        <family val="2"/>
      </rPr>
      <t xml:space="preserve">Information: </t>
    </r>
    <r>
      <rPr>
        <sz val="11"/>
        <rFont val="Arial"/>
        <family val="2"/>
      </rPr>
      <t xml:space="preserve">The range of electronic devices and programs now available to assist in the conduct and management of aircraft related activity is ever expanding. Depending on where the systems will be used, and what the programs will be used to accomplish, CASA may or may not be involved in the approval of the electronic management system.
</t>
    </r>
  </si>
  <si>
    <t>EMS - Approval</t>
  </si>
  <si>
    <r>
      <rPr>
        <b/>
        <sz val="11"/>
        <rFont val="Arial"/>
        <family val="2"/>
      </rPr>
      <t xml:space="preserve">Question: </t>
    </r>
    <r>
      <rPr>
        <sz val="11"/>
        <rFont val="Arial"/>
        <family val="2"/>
      </rPr>
      <t>How has</t>
    </r>
    <r>
      <rPr>
        <b/>
        <sz val="11"/>
        <rFont val="Arial"/>
        <family val="2"/>
      </rPr>
      <t xml:space="preserve"> </t>
    </r>
    <r>
      <rPr>
        <sz val="11"/>
        <rFont val="Arial"/>
        <family val="2"/>
      </rPr>
      <t xml:space="preserve">connectivity for the following been specified and implemented? 
a) wireless systems
b) power connections
c) software applications
d) hardware
e) mounts, cabling and stowage
f) security
g) electromagnetic interference and electromagnetic compatibility
f) procedures and update processes
</t>
    </r>
  </si>
  <si>
    <r>
      <rPr>
        <b/>
        <sz val="11"/>
        <rFont val="Arial"/>
        <family val="2"/>
      </rPr>
      <t xml:space="preserve">Question: </t>
    </r>
    <r>
      <rPr>
        <sz val="11"/>
        <rFont val="Arial"/>
        <family val="2"/>
      </rPr>
      <t xml:space="preserve">Have devices to be used in aircraft been assessed for whether airworthiness approval is required?
</t>
    </r>
  </si>
  <si>
    <r>
      <rPr>
        <b/>
        <sz val="11"/>
        <rFont val="Arial"/>
        <family val="2"/>
      </rPr>
      <t xml:space="preserve">Question: </t>
    </r>
    <r>
      <rPr>
        <sz val="11"/>
        <rFont val="Arial"/>
        <family val="2"/>
      </rPr>
      <t>Has the organisation provided a copy of the procedures to be used for implementing an electronic record keeping system, for approval, to the CASA Operations office with oversight jurisdiction?</t>
    </r>
    <r>
      <rPr>
        <b/>
        <sz val="11"/>
        <rFont val="Arial"/>
        <family val="2"/>
      </rPr>
      <t xml:space="preserve">
Information: </t>
    </r>
    <r>
      <rPr>
        <sz val="11"/>
        <rFont val="Arial"/>
        <family val="2"/>
      </rPr>
      <t xml:space="preserve">Acceptance of Systems. The prior acceptance of a system of electronic recordkeeping system or a system using electronic signatures by an aircraft designer/manufacturer does not mean an automatic acceptance by CASA for use of the product by your organisation. Whilst the software and hardware may be the same, the assessment will be carried out based on how you will use the system (as described in your exposition/procedures manual) and what you propose to do with that system. A statement of conformity of your system (by the software vendor) that the system is being used by an organisation equivalent to your own may assist in the approval process. The organisation must provide a copy of the procedures to be used for implementing an electronic record keeping system, for approval, to the CASA Operations office with oversight jurisdiction.
</t>
    </r>
  </si>
  <si>
    <t>Acceptance of Systems - CASA Approval</t>
  </si>
  <si>
    <r>
      <rPr>
        <b/>
        <sz val="11"/>
        <rFont val="Arial"/>
        <family val="2"/>
      </rPr>
      <t xml:space="preserve">Question: </t>
    </r>
    <r>
      <rPr>
        <sz val="11"/>
        <rFont val="Arial"/>
        <family val="2"/>
      </rPr>
      <t xml:space="preserve">A signature is capable of performing a number of functions. Can the signatory be identified? </t>
    </r>
  </si>
  <si>
    <r>
      <rPr>
        <b/>
        <sz val="11"/>
        <rFont val="Arial"/>
        <family val="2"/>
      </rPr>
      <t xml:space="preserve">Question: </t>
    </r>
    <r>
      <rPr>
        <sz val="11"/>
        <rFont val="Arial"/>
        <family val="2"/>
      </rPr>
      <t xml:space="preserve"> A signature is capable of performing a number of functions. Can certainty be provided as to the personal involvement of a particular person in the act of signing?</t>
    </r>
  </si>
  <si>
    <t>Functions &amp; Characteristics - Signatory Identification</t>
  </si>
  <si>
    <t>Functions &amp; Characteristics - Signatory Personal Involvement</t>
  </si>
  <si>
    <t>Functions &amp; Characteristics - Person Association with Document</t>
  </si>
  <si>
    <t>Functions &amp; Characteristics - Attest Intention</t>
  </si>
  <si>
    <r>
      <rPr>
        <b/>
        <sz val="11"/>
        <rFont val="Arial"/>
        <family val="2"/>
      </rPr>
      <t>Information:</t>
    </r>
    <r>
      <rPr>
        <sz val="11"/>
        <rFont val="Arial"/>
        <family val="2"/>
      </rPr>
      <t xml:space="preserve"> A signature is capable of performing a number of functions. Can the signature attest to the intention of a person to be bound by the contents of the document?</t>
    </r>
  </si>
  <si>
    <r>
      <rPr>
        <b/>
        <sz val="11"/>
        <rFont val="Arial"/>
        <family val="2"/>
      </rPr>
      <t xml:space="preserve">Question: </t>
    </r>
    <r>
      <rPr>
        <sz val="11"/>
        <rFont val="Arial"/>
        <family val="2"/>
      </rPr>
      <t xml:space="preserve"> A signature is capable of performing a number of functions. Can a particular person be associated with the contents of the document?</t>
    </r>
  </si>
  <si>
    <t>Functions &amp; Characteristics - Attest Authorship</t>
  </si>
  <si>
    <r>
      <rPr>
        <b/>
        <sz val="11"/>
        <rFont val="Arial"/>
        <family val="2"/>
      </rPr>
      <t>Question:</t>
    </r>
    <r>
      <rPr>
        <sz val="11"/>
        <rFont val="Arial"/>
        <family val="2"/>
      </rPr>
      <t xml:space="preserve"> A signature is capable of performing a number of functions. Can the signature attest to the authorship of the document by the signatory.</t>
    </r>
  </si>
  <si>
    <r>
      <rPr>
        <b/>
        <sz val="11"/>
        <rFont val="Arial"/>
        <family val="2"/>
      </rPr>
      <t>Question:</t>
    </r>
    <r>
      <rPr>
        <sz val="11"/>
        <rFont val="Arial"/>
        <family val="2"/>
      </rPr>
      <t xml:space="preserve"> A signature is capable of performing a number of functions. Can the signature attest to some written agreement which may have been written by some third party who is not a party to the binding agreement?
</t>
    </r>
  </si>
  <si>
    <t>Functions &amp; Characteristics - Attest 3rd Party Agreement</t>
  </si>
  <si>
    <r>
      <rPr>
        <b/>
        <sz val="11"/>
        <rFont val="Arial"/>
        <family val="2"/>
      </rPr>
      <t xml:space="preserve">Question: </t>
    </r>
    <r>
      <rPr>
        <sz val="11"/>
        <rFont val="Arial"/>
        <family val="2"/>
      </rPr>
      <t xml:space="preserve">Can &lt;organisation's&gt; system ensure that an electronic signature is not be capable of being affixed to a record where the person’s qualification and authorisation are not appropriate to the record?
</t>
    </r>
    <r>
      <rPr>
        <b/>
        <sz val="11"/>
        <rFont val="Arial"/>
        <family val="2"/>
      </rPr>
      <t xml:space="preserve">Information: </t>
    </r>
    <r>
      <rPr>
        <sz val="11"/>
        <rFont val="Arial"/>
        <family val="2"/>
      </rPr>
      <t xml:space="preserve">Examples of the way in which such a system would work include:
a) an B2 Avionic LAME prevented from affixing their electronic signature to a B1 mechanical specific task;
b) where the employee’s recurrent/continuation training or skill level requirements are not appropriate to the task being carried out the system provides a warning or prevents an entry.
</t>
    </r>
  </si>
  <si>
    <r>
      <rPr>
        <b/>
        <sz val="11"/>
        <rFont val="Arial"/>
        <family val="2"/>
      </rPr>
      <t>Question:</t>
    </r>
    <r>
      <rPr>
        <sz val="11"/>
        <rFont val="Arial"/>
        <family val="2"/>
      </rPr>
      <t xml:space="preserve"> Does the method used reliably identify the signatory in a way that is difficult for an unauthorised person to duplicate?</t>
    </r>
  </si>
  <si>
    <t>Authentication Procedure - Signatory Identification</t>
  </si>
  <si>
    <r>
      <rPr>
        <b/>
        <sz val="11"/>
        <rFont val="Arial"/>
        <family val="2"/>
      </rPr>
      <t>Question:</t>
    </r>
    <r>
      <rPr>
        <sz val="11"/>
        <rFont val="Arial"/>
        <family val="2"/>
      </rPr>
      <t xml:space="preserve"> Does the signature include the licence or certificate number issued by CASA or, where the person is exercising an authorisation issued by an organisation, that identification?
</t>
    </r>
  </si>
  <si>
    <t>Authentication Procedure - Licence or Certificate Number</t>
  </si>
  <si>
    <r>
      <rPr>
        <b/>
        <sz val="11"/>
        <rFont val="Arial"/>
        <family val="2"/>
      </rPr>
      <t xml:space="preserve">Question: </t>
    </r>
    <r>
      <rPr>
        <sz val="11"/>
        <rFont val="Arial"/>
        <family val="2"/>
      </rPr>
      <t xml:space="preserve"> Is computer entry used as a signature have restricted access that is limited by an authentication code that is changed periodically?</t>
    </r>
  </si>
  <si>
    <t>Authentication Code - Periodic Changes</t>
  </si>
  <si>
    <r>
      <rPr>
        <b/>
        <sz val="11"/>
        <rFont val="Arial"/>
        <family val="2"/>
      </rPr>
      <t>Question:</t>
    </r>
    <r>
      <rPr>
        <sz val="11"/>
        <rFont val="Arial"/>
        <family val="2"/>
      </rPr>
      <t xml:space="preserve"> Is access to issued stamps or authentication codes limited to the user?
</t>
    </r>
  </si>
  <si>
    <t>Authentication Code - Access Limitations</t>
  </si>
  <si>
    <r>
      <rPr>
        <b/>
        <sz val="11"/>
        <rFont val="Arial"/>
        <family val="2"/>
      </rPr>
      <t xml:space="preserve">Information: </t>
    </r>
    <r>
      <rPr>
        <sz val="11"/>
        <rFont val="Arial"/>
        <family val="2"/>
      </rPr>
      <t xml:space="preserve">Acceptable means of identification and authentication include the use of separate and unrelated identification and authentication codes. These codes could be encoded onto badges, cards, cryptographic keys, or other objects. Systems using PINs or passwords memorised by an individual could also serve as an acceptable method of ensuring uniqueness. Additionally, a system could also use physical characteristics, such as a fingerprint, handprint, or voice pattern, etc as a method of identification and authorisation.
</t>
    </r>
  </si>
  <si>
    <r>
      <rPr>
        <b/>
        <sz val="11"/>
        <rFont val="Arial"/>
        <family val="2"/>
      </rPr>
      <t xml:space="preserve">Question: </t>
    </r>
    <r>
      <rPr>
        <sz val="11"/>
        <rFont val="Arial"/>
        <family val="2"/>
      </rPr>
      <t>Is an individual using an electronic signature required to take deliberate and recognisable action to affix his or her signature (e.g. using badge swipes, signing an electronic document with a stylus, inputting a specific keystroke(s), or using a digital signature)?</t>
    </r>
  </si>
  <si>
    <t>Deliberate &amp; Recognizable Action - Signatory</t>
  </si>
  <si>
    <r>
      <rPr>
        <b/>
        <sz val="11"/>
        <rFont val="Arial"/>
        <family val="2"/>
      </rPr>
      <t>Information:</t>
    </r>
    <r>
      <rPr>
        <sz val="11"/>
        <rFont val="Arial"/>
        <family val="2"/>
      </rPr>
      <t xml:space="preserve"> The scope of information attested by an electronic signature must be understood by the signatory and be apparent to subsequent readers of the record, record entry, or document. While handwritten documents use the physical proximity of the signature to the information in order to identify those items attested to by a signature, electronic documents may not use the position of a signature in the same way. It is therefore important to clearly delineate the specific sections of a record or document that are affected by a signature from those sections that are not affected. Acceptable methods of delineation of the affected areas include, but are not limited to: highlighting, contrast inversion or the use of borders or flashing characters. In addition, the system should notify the signatory that the signature has been affixed.
</t>
    </r>
  </si>
  <si>
    <t>Scope - Information Attested</t>
  </si>
  <si>
    <r>
      <rPr>
        <b/>
        <sz val="11"/>
        <rFont val="Arial"/>
        <family val="2"/>
      </rPr>
      <t>Question:</t>
    </r>
    <r>
      <rPr>
        <sz val="11"/>
        <rFont val="Arial"/>
        <family val="2"/>
      </rPr>
      <t xml:space="preserve"> Is the scope of information attested by an electronic signature understood by the signatory and apparent to subsequent readers of the record, record entry, or document? </t>
    </r>
  </si>
  <si>
    <t>Scope - Understanding</t>
  </si>
  <si>
    <r>
      <rPr>
        <b/>
        <sz val="11"/>
        <rFont val="Arial"/>
        <family val="2"/>
      </rPr>
      <t>Question:</t>
    </r>
    <r>
      <rPr>
        <sz val="11"/>
        <rFont val="Arial"/>
        <family val="2"/>
      </rPr>
      <t xml:space="preserve"> Are the specific sections of a record or document that are affected by a signature clearly delineated from those sections that are not affected? </t>
    </r>
  </si>
  <si>
    <t>Scope - Delineation</t>
  </si>
  <si>
    <r>
      <rPr>
        <b/>
        <sz val="11"/>
        <rFont val="Arial"/>
        <family val="2"/>
      </rPr>
      <t xml:space="preserve">Question: </t>
    </r>
    <r>
      <rPr>
        <sz val="11"/>
        <rFont val="Arial"/>
        <family val="2"/>
      </rPr>
      <t>Does the system notify the signatory that the signature has been affixed?</t>
    </r>
  </si>
  <si>
    <t>Scope - Notification</t>
  </si>
  <si>
    <r>
      <rPr>
        <b/>
        <sz val="11"/>
        <rFont val="Arial"/>
        <family val="2"/>
      </rPr>
      <t>Information:</t>
    </r>
    <r>
      <rPr>
        <sz val="11"/>
        <rFont val="Arial"/>
        <family val="2"/>
      </rPr>
      <t xml:space="preserve"> The security of an individual’s handwritten signature is maintained by ensuring it is difficult for another person to duplicate or alter it. An electronic signature should maintain an equivalent level of security. Due to the reproduction capability inherent in an
electronic system, an electronic system used to produce a signature should restrict the ability of any person to cause another individual’s signature to be affixed to record, record entry, or document. Such a system enhances safety by precluding an unauthorised person from certifying required documents, such as a maintenance release. The signatory must also know who else holds the privilege for access to the electronic authentication key.
</t>
    </r>
  </si>
  <si>
    <r>
      <rPr>
        <b/>
        <sz val="11"/>
        <rFont val="Arial"/>
        <family val="2"/>
      </rPr>
      <t xml:space="preserve">Question: </t>
    </r>
    <r>
      <rPr>
        <sz val="11"/>
        <rFont val="Arial"/>
        <family val="2"/>
      </rPr>
      <t>Is the security of an individual’s handwritten signature maintained by ensuring it is difficult for another person to duplicate or alter it?</t>
    </r>
  </si>
  <si>
    <r>
      <rPr>
        <b/>
        <sz val="11"/>
        <rFont val="Arial"/>
        <family val="2"/>
      </rPr>
      <t xml:space="preserve">Question: </t>
    </r>
    <r>
      <rPr>
        <sz val="11"/>
        <rFont val="Arial"/>
        <family val="2"/>
      </rPr>
      <t xml:space="preserve">Does the electronic system used to produce a signature restrict the ability of any person to cause another individual’s signature to be affixed to record, record entry, or document? </t>
    </r>
  </si>
  <si>
    <r>
      <rPr>
        <b/>
        <sz val="11"/>
        <rFont val="Arial"/>
        <family val="2"/>
      </rPr>
      <t>Question:</t>
    </r>
    <r>
      <rPr>
        <sz val="11"/>
        <rFont val="Arial"/>
        <family val="2"/>
      </rPr>
      <t xml:space="preserve"> Does the system enhance safety by precluding an unauthorised person from certifying required documents, such as a maintenance release? </t>
    </r>
  </si>
  <si>
    <r>
      <rPr>
        <b/>
        <sz val="11"/>
        <rFont val="Arial"/>
        <family val="2"/>
      </rPr>
      <t xml:space="preserve">Question: </t>
    </r>
    <r>
      <rPr>
        <sz val="11"/>
        <rFont val="Arial"/>
        <family val="2"/>
      </rPr>
      <t>Does the signatory know who else holds the privilege for access to the electronic authentication key?</t>
    </r>
  </si>
  <si>
    <t>Signature Security - Duplication or Alteration</t>
  </si>
  <si>
    <t>Signature Security - Restriction</t>
  </si>
  <si>
    <t>Signature Security - Unauthorized Certification</t>
  </si>
  <si>
    <t>Signature Security - Authentication Key Access</t>
  </si>
  <si>
    <r>
      <rPr>
        <b/>
        <sz val="11"/>
        <rFont val="Arial"/>
        <family val="2"/>
      </rPr>
      <t>Information:</t>
    </r>
    <r>
      <rPr>
        <sz val="11"/>
        <rFont val="Arial"/>
        <family val="2"/>
      </rPr>
      <t xml:space="preserve"> An electronic signature should prevent a signatory from denying that he or she affixed a signature to a specific record, record entry, or document. The more difficult it is to duplicate a signature, the greater the likelihood that a signature was created by the signatory. Those security features of an electronic system that make it difficult for another person to duplicate a signature or alter a signed document tend to ensure that a signature was indeed made by the signatory.
</t>
    </r>
  </si>
  <si>
    <r>
      <rPr>
        <b/>
        <sz val="11"/>
        <rFont val="Arial"/>
        <family val="2"/>
      </rPr>
      <t>Question:</t>
    </r>
    <r>
      <rPr>
        <sz val="11"/>
        <rFont val="Arial"/>
        <family val="2"/>
      </rPr>
      <t xml:space="preserve"> does the system prevent a signatory from denying that he or she affixed a signature to a specific record, record entry, or document? 
</t>
    </r>
  </si>
  <si>
    <r>
      <rPr>
        <b/>
        <sz val="11"/>
        <rFont val="Arial"/>
        <family val="2"/>
      </rPr>
      <t xml:space="preserve">Question: </t>
    </r>
    <r>
      <rPr>
        <sz val="11"/>
        <rFont val="Arial"/>
        <family val="2"/>
      </rPr>
      <t>Does the</t>
    </r>
    <r>
      <rPr>
        <b/>
        <sz val="11"/>
        <rFont val="Arial"/>
        <family val="2"/>
      </rPr>
      <t xml:space="preserve"> </t>
    </r>
    <r>
      <rPr>
        <sz val="11"/>
        <rFont val="Arial"/>
        <family val="2"/>
      </rPr>
      <t xml:space="preserve">electronic signature provide positive traceability to the individual who signed a record, record entry, or any other document?
</t>
    </r>
  </si>
  <si>
    <t>Traceability - Signatory</t>
  </si>
  <si>
    <t>Non-repudiation - Signatory</t>
  </si>
  <si>
    <t>Approval to use - CASA</t>
  </si>
  <si>
    <t>Security - Confidentiallity</t>
  </si>
  <si>
    <r>
      <rPr>
        <b/>
        <sz val="11"/>
        <rFont val="Arial"/>
        <family val="2"/>
      </rPr>
      <t xml:space="preserve">Question: </t>
    </r>
    <r>
      <rPr>
        <sz val="11"/>
        <rFont val="Arial"/>
        <family val="2"/>
      </rPr>
      <t>The security mechanisms provided for an electronically formatted certification, record or management system requires the following attribute. Does the electronic system maintain information confidentially?</t>
    </r>
  </si>
  <si>
    <r>
      <rPr>
        <b/>
        <sz val="11"/>
        <rFont val="Arial"/>
        <family val="2"/>
      </rPr>
      <t>Question:</t>
    </r>
    <r>
      <rPr>
        <sz val="11"/>
        <rFont val="Arial"/>
        <family val="2"/>
      </rPr>
      <t xml:space="preserve"> The security mechanisms provided for an electronically formatted certification, record or management system requires the following attribute. Does the system must ensure that there cannot be unauthorised alterations to the record?</t>
    </r>
  </si>
  <si>
    <t>Security - Unauthorized Alterations</t>
  </si>
  <si>
    <t>Security - Policy &amp; Management Structure</t>
  </si>
  <si>
    <r>
      <rPr>
        <b/>
        <sz val="11"/>
        <rFont val="Arial"/>
        <family val="2"/>
      </rPr>
      <t>Question:</t>
    </r>
    <r>
      <rPr>
        <sz val="11"/>
        <rFont val="Arial"/>
        <family val="2"/>
      </rPr>
      <t xml:space="preserve"> The security mechanisms provided for an electronically formatted certification, record or management system requires the following attribute. Does the organization's corresponding policy and management structure support the hardware and software that delivers the information?
</t>
    </r>
  </si>
  <si>
    <r>
      <rPr>
        <b/>
        <sz val="11"/>
        <rFont val="Arial"/>
        <family val="2"/>
      </rPr>
      <t xml:space="preserve">Question: </t>
    </r>
    <r>
      <rPr>
        <sz val="11"/>
        <rFont val="Arial"/>
        <family val="2"/>
      </rPr>
      <t xml:space="preserve">The security mechanisms provided for an electronically formatted certification, record or management system requires the following attribute. Does the the organization’s exposition/procedures include the following:
a) a mechanism for version control;
b) an audit procedure that can ensure the integrity of each computerised workstation and verify whether records have been accessed improperly
c) a procedure for conducting a review of the use of any personal identification codes by the system to ensure that it will not permit password duplication;
d) a procedure that establishes an audit of the computer system at a frequency sufficient to ensure the integrity of the system (e.g. by demonstrating that access to records is restricted to authorised persons or applications);
e) a procedure that describes how it will ensure that the computerised records will be transmitted to other organisations in a format acceptable to them.
f) a procedure for making required records available to CASA personnel (e.g. by providing access to the system via a logon portal) so that they can make paper copies of viewed information;
g) guidelines for the use of electronic signatures for contractors; and
h) a description of the training procedure and requirements to authorise access to the system.
</t>
    </r>
  </si>
  <si>
    <t>Security - Exposition &amp; Procedures</t>
  </si>
  <si>
    <r>
      <rPr>
        <b/>
        <sz val="11"/>
        <rFont val="Arial"/>
        <family val="2"/>
      </rPr>
      <t xml:space="preserve">Information: </t>
    </r>
    <r>
      <rPr>
        <sz val="11"/>
        <rFont val="Arial"/>
        <family val="2"/>
      </rPr>
      <t xml:space="preserve">The method used was either:
a) as reliable as appropriate for the purpose for which the electronic communication was generated or communicated, in the light of all the circumstances, including any relevant agreement; or
b) proven in fact to have fulfilled the functions described in paragraph a), by itself or together with further evidence.
</t>
    </r>
  </si>
  <si>
    <t>FAA Authorization - OpSpec</t>
  </si>
  <si>
    <r>
      <rPr>
        <b/>
        <sz val="11"/>
        <rFont val="Arial"/>
        <family val="2"/>
      </rPr>
      <t xml:space="preserve">Information: </t>
    </r>
    <r>
      <rPr>
        <sz val="11"/>
        <rFont val="Arial"/>
        <family val="2"/>
      </rPr>
      <t xml:space="preserve">The FAA will authorize the use of electronic signatures, electronic recordkeeping systems, and electronic manual systems via OpSpec A025, Electronic Signatures, Electronic Recordkeeping Systems, and Electronic Manual Systems. The A025 template name varies by regulatory part. OpSpec authorization is required for parts 91K, 121, 125, 133, 135, 141, 142, 145, and 147. FAA guidance on the issuance of A025 can be found in FAA Order 8900.1, Flight Standards Information Management System (FSIMS), Volume 3, Chapter 18, Section 3, Part A Operations Specifications - General. </t>
    </r>
  </si>
  <si>
    <r>
      <rPr>
        <b/>
        <sz val="11"/>
        <rFont val="Arial"/>
        <family val="2"/>
      </rPr>
      <t xml:space="preserve">Information: </t>
    </r>
    <r>
      <rPr>
        <sz val="11"/>
        <rFont val="Arial"/>
        <family val="2"/>
      </rPr>
      <t>The FAA Will Use OpSpec A025 as the Method to Convey Approval, Acceptance,
and Authorization. The FAA will use OpSpec A025 as the method to convey FAA approval or
acceptance for those items that require specific FAA approval or acceptance to be maintained,
accessed, or distributed electronically. The signature on the OpSpec by the FAA principal
inspector (PI) or other aviation safety inspector (ASI) with OpSpec signature authority indicates
the FAA’s approval or acceptance of the item (depending on the requirement). When the FAA
issues A025 in WebOPSS, the certificate holder is authorized to use the electronic items listed,
as of the effective date of the active OpSpec. This date also signifies the effective date of FAA
approval or acceptance.</t>
    </r>
  </si>
  <si>
    <t>FAA Authorization - OpSpec - Method to Convey Approval</t>
  </si>
  <si>
    <r>
      <rPr>
        <b/>
        <sz val="11"/>
        <rFont val="Arial"/>
        <family val="2"/>
      </rPr>
      <t xml:space="preserve">Information: </t>
    </r>
    <r>
      <rPr>
        <sz val="11"/>
        <rFont val="Arial"/>
        <family val="2"/>
      </rPr>
      <t xml:space="preserve">There is No Requirement for Formal Approval, Acceptance, or Authorization for
Part 61, 63, 65, 91 (Excluding 91K), 137, or 183. The use of an electronic signature, electronic
recordkeeping system, or electronic manual system under part 61, 63, 65, 91 (excluding 91K),
137, or 183 does not require formal FAA approval, acceptance, or authorization. OpSpec
(including an MSpec/TSpec/LOA) A025 does not apply to operations under these parts. The
FAA recommends that all certificate holders adopt the standards for electronic signatures,
records, and manuals as set forth in the AC, regardless of whether or not approval, acceptance, or
authorization is required. If a required signature, record, or manual is provided in an electronic
format or application that does not meet the standards set forth in this AC, the FAA may question
its validity. If the FAA determines that an electronic signature, record, or manual does not meet
the standards or is otherwise unacceptable, the FAA office with oversight responsibility will
notify the certificate holder in writing. Upon receiving notification, it is incumbent upon the
certificate holder to make the appropriate corrections.
</t>
    </r>
  </si>
  <si>
    <t>FAA Authorization - Where no Requirement</t>
  </si>
  <si>
    <r>
      <t xml:space="preserve">Select Key Word from Key Word List 
</t>
    </r>
    <r>
      <rPr>
        <sz val="12"/>
        <rFont val="Arial"/>
        <family val="2"/>
      </rPr>
      <t>(use drop down menu)</t>
    </r>
  </si>
  <si>
    <t>Uniqueness</t>
  </si>
  <si>
    <t>Unique</t>
  </si>
  <si>
    <t>Authenticate</t>
  </si>
  <si>
    <t>Unalterable</t>
  </si>
  <si>
    <t>Integrity</t>
  </si>
  <si>
    <t>Denial</t>
  </si>
  <si>
    <t>AMC No 1 to 21.a. 163 c</t>
  </si>
  <si>
    <t>Computer generated signature &amp; electronic exchange of Form 1</t>
  </si>
  <si>
    <t>EASA ID</t>
  </si>
  <si>
    <t>Submission to Competent Authority</t>
  </si>
  <si>
    <r>
      <rPr>
        <b/>
        <sz val="11"/>
        <rFont val="Arial"/>
        <family val="2"/>
      </rPr>
      <t xml:space="preserve">Question: </t>
    </r>
    <r>
      <rPr>
        <sz val="11"/>
        <rFont val="Arial"/>
        <family val="2"/>
      </rPr>
      <t>Does the electronic system guarantee secure access for each certifying staff?</t>
    </r>
  </si>
  <si>
    <r>
      <rPr>
        <b/>
        <sz val="11"/>
        <rFont val="Arial"/>
        <family val="2"/>
      </rPr>
      <t xml:space="preserve">Question: </t>
    </r>
    <r>
      <rPr>
        <sz val="11"/>
        <rFont val="Arial"/>
        <family val="2"/>
      </rPr>
      <t xml:space="preserve">Does the electronic system ensure integrity and accuracy of the data certified by the signature of the Form and able to show evidence of the authenticity of the EASA Form 1 (recording and record keeping) with suitable security, safeguards and backups?
</t>
    </r>
  </si>
  <si>
    <r>
      <rPr>
        <b/>
        <sz val="11"/>
        <rFont val="Arial"/>
        <family val="2"/>
      </rPr>
      <t>Question:</t>
    </r>
    <r>
      <rPr>
        <sz val="11"/>
        <rFont val="Arial"/>
        <family val="2"/>
      </rPr>
      <t xml:space="preserve"> Does the electronic system ensure it's only active at the location where the part is being released with an EASA Form 1?
</t>
    </r>
  </si>
  <si>
    <r>
      <t xml:space="preserve">Question: </t>
    </r>
    <r>
      <rPr>
        <sz val="11"/>
        <rFont val="Arial"/>
        <family val="2"/>
      </rPr>
      <t>Does the electronic system ensure that blank forms cannot be signed?</t>
    </r>
  </si>
  <si>
    <r>
      <t xml:space="preserve">Question: </t>
    </r>
    <r>
      <rPr>
        <sz val="11"/>
        <rFont val="Arial"/>
        <family val="2"/>
      </rPr>
      <t>Does the electronic system provide for a ‘personal’ electronic signature, identifying the signatory and with the signature only being generated in the presence of the signatory?</t>
    </r>
  </si>
  <si>
    <r>
      <rPr>
        <b/>
        <sz val="11"/>
        <rFont val="Arial"/>
        <family val="2"/>
      </rPr>
      <t>Question:</t>
    </r>
    <r>
      <rPr>
        <sz val="11"/>
        <rFont val="Arial"/>
        <family val="2"/>
      </rPr>
      <t xml:space="preserve">  Does the electronic system provide a high degree of assurance that the data has not been modified after signature (ie; recertification of a part)? </t>
    </r>
  </si>
  <si>
    <r>
      <rPr>
        <b/>
        <sz val="11"/>
        <rFont val="Arial"/>
        <family val="2"/>
      </rPr>
      <t>Question:</t>
    </r>
    <r>
      <rPr>
        <sz val="11"/>
        <rFont val="Arial"/>
        <family val="2"/>
      </rPr>
      <t xml:space="preserve"> If modification is necessary after issuance, i.e. re-certification of a part), does the electronic system ensure that a new form with a new number and reference to the initial issuance is made?</t>
    </r>
  </si>
  <si>
    <r>
      <t xml:space="preserve">Information: </t>
    </r>
    <r>
      <rPr>
        <sz val="11"/>
        <rFont val="Arial"/>
        <family val="2"/>
      </rPr>
      <t>An electronic signature means data in electronic form which are attached to or logically associated with other electronic data and which serve as a method of authentication and should meet the following criteria</t>
    </r>
  </si>
  <si>
    <t>eSignature Criteria</t>
  </si>
  <si>
    <r>
      <t xml:space="preserve">Question: </t>
    </r>
    <r>
      <rPr>
        <sz val="11"/>
        <rFont val="Arial"/>
        <family val="2"/>
      </rPr>
      <t>Is the eSignature uniquely linke to the signatory?</t>
    </r>
  </si>
  <si>
    <r>
      <rPr>
        <b/>
        <sz val="11"/>
        <rFont val="Arial"/>
        <family val="2"/>
      </rPr>
      <t>Question:</t>
    </r>
    <r>
      <rPr>
        <sz val="11"/>
        <rFont val="Arial"/>
        <family val="2"/>
      </rPr>
      <t xml:space="preserve"> Is the eSignature capable of identifying the signatory?</t>
    </r>
  </si>
  <si>
    <r>
      <rPr>
        <b/>
        <sz val="11"/>
        <rFont val="Arial"/>
        <family val="2"/>
      </rPr>
      <t>Question:</t>
    </r>
    <r>
      <rPr>
        <sz val="11"/>
        <rFont val="Arial"/>
        <family val="2"/>
      </rPr>
      <t xml:space="preserve"> Is the eSignature created using means that the signatory can maintain under their sole control?</t>
    </r>
  </si>
  <si>
    <t>eSignature Policy &amp; Management Structure</t>
  </si>
  <si>
    <r>
      <rPr>
        <b/>
        <sz val="11"/>
        <rFont val="Arial"/>
        <family val="2"/>
      </rPr>
      <t xml:space="preserve">Question: </t>
    </r>
    <r>
      <rPr>
        <sz val="11"/>
        <rFont val="Arial"/>
        <family val="2"/>
      </rPr>
      <t>Is &lt;organisations&gt; electronic system based on a policy and management structure (confidentiality, integrity and availability), which includes:
 administrators, signatories;
 scope of authorisation, rights;
 password and secure access, authentication, protections, confidentiality;
 track changes;
 minimum blocks to be completed, completeness of information;
 archives;
 etc.</t>
    </r>
  </si>
  <si>
    <t>FAA Heading Match</t>
  </si>
  <si>
    <r>
      <rPr>
        <b/>
        <sz val="11"/>
        <rFont val="Arial"/>
        <family val="2"/>
      </rPr>
      <t xml:space="preserve">Information: </t>
    </r>
    <r>
      <rPr>
        <sz val="11"/>
        <rFont val="Arial"/>
        <family val="2"/>
      </rPr>
      <t xml:space="preserve">Any organisation intending to implement an electronic signature procedure to issue EASA Form 1 and/or to exchange electronically such data contained on the EASA Form 1, should document
it and submit it to the competent authority as part of the documents attached to its exposition.
</t>
    </r>
  </si>
  <si>
    <t>AMC to Appendix II to Part-M</t>
  </si>
  <si>
    <t>2 a)</t>
  </si>
  <si>
    <t>2 b)</t>
  </si>
  <si>
    <t>eSystem Secure Access</t>
  </si>
  <si>
    <t>eSystem Integrity &amp; Accuracy</t>
  </si>
  <si>
    <t>eSystem Location</t>
  </si>
  <si>
    <t>eSystem Not Permit - Blank Forms</t>
  </si>
  <si>
    <t>eSystem Data Modification</t>
  </si>
  <si>
    <t>eSystem Necessary Modification</t>
  </si>
  <si>
    <t>eSystem Personal eSignature</t>
  </si>
  <si>
    <t>eSignature Uniqueness</t>
  </si>
  <si>
    <t>eSignature Signatory Identification</t>
  </si>
  <si>
    <t>eSignature Signatory Control</t>
  </si>
  <si>
    <t>eSignature Cryptography</t>
  </si>
  <si>
    <r>
      <rPr>
        <b/>
        <sz val="11"/>
        <rFont val="Arial"/>
        <family val="2"/>
      </rPr>
      <t xml:space="preserve">Queston: </t>
    </r>
    <r>
      <rPr>
        <sz val="11"/>
        <rFont val="Arial"/>
        <family val="2"/>
      </rPr>
      <t>Is the electronic signature an electronically generated value based on a cryptographic
algorithm and appended to data in a way to enable the verification of the data’s source and
integrity?</t>
    </r>
  </si>
  <si>
    <t>Additional EU and other Requirements</t>
  </si>
  <si>
    <r>
      <rPr>
        <b/>
        <sz val="11"/>
        <rFont val="Arial"/>
        <family val="2"/>
      </rPr>
      <t xml:space="preserve">Information: </t>
    </r>
    <r>
      <rPr>
        <sz val="11"/>
        <rFont val="Arial"/>
        <family val="2"/>
      </rPr>
      <t>Organisation(s) are reminded that additional national and/or European requirements may need to be satisfied when operating electronic systems. ‘Directive 1999/93/EC of the European Parliament and of the Council of 13 December 1999 on a Community framework for electronic
signatures’, as last amended, may constitute a reference.</t>
    </r>
  </si>
  <si>
    <t>eSystem Additional Information</t>
  </si>
  <si>
    <r>
      <t xml:space="preserve">Question: </t>
    </r>
    <r>
      <rPr>
        <sz val="11"/>
        <rFont val="Arial"/>
        <family val="2"/>
      </rPr>
      <t>The electronic system generating the EASA Form 1 may contain additional data such as;
 Manufacturer code;
 Customer identification code;
 Workshop report;
 Inspection results;</t>
    </r>
  </si>
  <si>
    <t>CASA Link</t>
  </si>
  <si>
    <t>Question (Q) or Information (Info)</t>
  </si>
  <si>
    <t xml:space="preserve">EASA 
Sub Reference
</t>
  </si>
  <si>
    <t>TCCA 
Link</t>
  </si>
  <si>
    <t>FAA 
Link</t>
  </si>
  <si>
    <t>EASA Reference</t>
  </si>
  <si>
    <t>EASA Tab Added</t>
  </si>
  <si>
    <t>Date</t>
  </si>
  <si>
    <t>Version</t>
  </si>
  <si>
    <t>Amendment</t>
  </si>
  <si>
    <t>Release 2</t>
  </si>
  <si>
    <t>IATA Disclaimer</t>
  </si>
  <si>
    <t>EASA Heading Match</t>
  </si>
  <si>
    <t>EASA</t>
  </si>
  <si>
    <t>EASA
Cell Link</t>
  </si>
  <si>
    <t>#AC120_78A_2_1cQ7</t>
  </si>
  <si>
    <t>#AC120_78A_2_2o_3_Q6</t>
  </si>
  <si>
    <t>#AC120_78A_4_1Info1</t>
  </si>
  <si>
    <t>#AC571_009_4.2_1__c_Q3</t>
  </si>
  <si>
    <t>#AC571_006_5.2_2_Q4</t>
  </si>
  <si>
    <t>#AC11_3_1__13.1Q4</t>
  </si>
  <si>
    <t>#AC11_3_1__13.1Q5</t>
  </si>
  <si>
    <t>#AMCtoAppendixIItoPart_M_2b_Q2</t>
  </si>
  <si>
    <r>
      <t xml:space="preserve">Paperless Aircraft Operations in Technical Operations 
"Checklist"
EASA
Acceptable Means of Complinace (AMC)
Appendix II to Part-M
Use of the EASA Form 1 for Maintenance
</t>
    </r>
    <r>
      <rPr>
        <b/>
        <i/>
        <sz val="12"/>
        <color theme="0"/>
        <rFont val="Arial"/>
        <family val="2"/>
      </rPr>
      <t>NOTE: UK English in this EASA derived checklist changed to US English -  for search functionality across different CAA ACs</t>
    </r>
  </si>
  <si>
    <t>Paperless Aircraft Operations in Technical Operations 
"Checklist"
FAA Focus
Electronic Signatures, eRecordkeeping, &amp; Electronic Manuals</t>
  </si>
  <si>
    <t>Paperless Aircraft Operations in Technical Operations 
"Checklist"
Transport Canada Focus
Electronic Signatures &amp; Electronic Exchange of the Authorised Release Certificate - Form One</t>
  </si>
  <si>
    <r>
      <t xml:space="preserve">Paperless Aircraft Operations in Technical Operations 
"Checklist"
Civil Aviation Safety Authority (Australia)
Electronically Formatted Certifications, Records &amp; Management Systems
</t>
    </r>
    <r>
      <rPr>
        <b/>
        <i/>
        <sz val="12"/>
        <color theme="0"/>
        <rFont val="Arial"/>
        <family val="2"/>
      </rPr>
      <t>NOTE: UK English in this CASA AC derived checklist changed to US English -  for search functionality across different CAA ACs</t>
    </r>
  </si>
  <si>
    <t>IATA Disclaimer Tab Added</t>
  </si>
  <si>
    <t>PART A - Elements required by EASA</t>
  </si>
  <si>
    <t>#AMCtoAppendixIItoPart_M_2b_Q12</t>
  </si>
  <si>
    <t>#AMCtoAppendixIItoPart_M_2b_Q13</t>
  </si>
  <si>
    <t>User Guide</t>
  </si>
  <si>
    <t>#AC120_78A_3_1Info1</t>
  </si>
  <si>
    <t>#AC120_78A_3_3b_2_Q2</t>
  </si>
  <si>
    <t>#AC120_78A_3_3b_7_Q14</t>
  </si>
  <si>
    <t>#AC120_78A_3_3b_8_Q16</t>
  </si>
  <si>
    <t>#AC120_78A_3_3cQ1</t>
  </si>
  <si>
    <t>#AC120_78A_3_3fQ6</t>
  </si>
  <si>
    <t>#AC120_78A_3_4b_4_Q5</t>
  </si>
  <si>
    <t>#AC120_78A_4_2eQ1</t>
  </si>
  <si>
    <t>#AC120_78A_4_2k_2_Q2</t>
  </si>
  <si>
    <t>#AC120_78A_4_2k_2_Q3</t>
  </si>
  <si>
    <t>#AC120_78A_4_2l</t>
  </si>
  <si>
    <t>#AC120_78A_4_2rQ1</t>
  </si>
  <si>
    <t>#AC11_3_1__8.4Info3</t>
  </si>
  <si>
    <t>#AC11_3_1__10.2Q5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</si>
</sst>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9" x14ac:knownFonts="1">
    <font>
      <sz val="10"/>
      <name val="Arial"/>
    </font>
    <font>
      <u/>
      <sz val="10"/>
      <color indexed="12"/>
      <name val="Arial"/>
      <family val="2"/>
    </font>
    <font>
      <b/>
      <sz val="11"/>
      <name val="Arial"/>
      <family val="2"/>
    </font>
    <font>
      <sz val="11"/>
      <name val="Arial"/>
      <family val="2"/>
    </font>
    <font>
      <b/>
      <sz val="14"/>
      <color indexed="9"/>
      <name val="Arial"/>
      <family val="2"/>
    </font>
    <font>
      <sz val="14"/>
      <color indexed="9"/>
      <name val="Arial"/>
      <family val="2"/>
    </font>
    <font>
      <sz val="10"/>
      <name val="Arial"/>
      <family val="2"/>
    </font>
    <font>
      <sz val="11"/>
      <color indexed="9"/>
      <name val="Arial"/>
      <family val="2"/>
    </font>
    <font>
      <b/>
      <sz val="11"/>
      <color indexed="9"/>
      <name val="Arial"/>
      <family val="2"/>
    </font>
    <font>
      <b/>
      <sz val="10"/>
      <name val="Arial"/>
      <family val="2"/>
    </font>
    <font>
      <b/>
      <sz val="10"/>
      <color theme="0"/>
      <name val="Arial"/>
      <family val="2"/>
    </font>
    <font>
      <b/>
      <sz val="18"/>
      <color indexed="9"/>
      <name val="Arial"/>
      <family val="2"/>
    </font>
    <font>
      <sz val="10.5"/>
      <color indexed="9"/>
      <name val="Arial"/>
      <family val="2"/>
    </font>
    <font>
      <b/>
      <sz val="11"/>
      <color rgb="FFFF0000"/>
      <name val="Arial"/>
      <family val="2"/>
    </font>
    <font>
      <sz val="12"/>
      <color rgb="FF000000"/>
      <name val="Arial"/>
      <family val="2"/>
    </font>
    <font>
      <b/>
      <sz val="18"/>
      <color theme="0"/>
      <name val="Arial"/>
      <family val="2"/>
    </font>
    <font>
      <b/>
      <sz val="11"/>
      <color rgb="FF000000"/>
      <name val="Arial"/>
      <family val="2"/>
    </font>
    <font>
      <sz val="11"/>
      <color rgb="FF000000"/>
      <name val="Arial"/>
      <family val="2"/>
    </font>
    <font>
      <i/>
      <sz val="11"/>
      <name val="Arial"/>
      <family val="2"/>
    </font>
    <font>
      <b/>
      <sz val="10"/>
      <color indexed="9"/>
      <name val="Arial"/>
      <family val="2"/>
    </font>
    <font>
      <sz val="10"/>
      <color rgb="FF000000"/>
      <name val="Arial"/>
      <family val="2"/>
    </font>
    <font>
      <sz val="10"/>
      <color theme="0"/>
      <name val="Arial"/>
      <family val="2"/>
    </font>
    <font>
      <sz val="10"/>
      <color theme="0" tint="-4.9989318521683403E-2"/>
      <name val="Arial"/>
      <family val="2"/>
    </font>
    <font>
      <b/>
      <i/>
      <sz val="11"/>
      <color indexed="9"/>
      <name val="Arial"/>
      <family val="2"/>
    </font>
    <font>
      <b/>
      <sz val="12"/>
      <color rgb="FF000000"/>
      <name val="Arial"/>
      <family val="2"/>
    </font>
    <font>
      <b/>
      <sz val="28"/>
      <name val="Arial"/>
      <family val="2"/>
    </font>
    <font>
      <b/>
      <sz val="16"/>
      <name val="Arial"/>
      <family val="2"/>
    </font>
    <font>
      <b/>
      <i/>
      <sz val="12"/>
      <color theme="0"/>
      <name val="Arial"/>
      <family val="2"/>
    </font>
    <font>
      <b/>
      <sz val="18"/>
      <color rgb="FF000000"/>
      <name val="Arial"/>
      <family val="2"/>
    </font>
    <font>
      <b/>
      <sz val="10"/>
      <color rgb="FFFF0000"/>
      <name val="Arial"/>
      <family val="2"/>
    </font>
    <font>
      <b/>
      <sz val="24"/>
      <color theme="3"/>
      <name val="Arial Black"/>
      <family val="2"/>
    </font>
    <font>
      <b/>
      <sz val="18"/>
      <name val="Arial"/>
      <family val="2"/>
    </font>
    <font>
      <sz val="16"/>
      <name val="Arial"/>
      <family val="2"/>
    </font>
    <font>
      <sz val="11"/>
      <color theme="1"/>
      <name val="Arial"/>
      <family val="2"/>
    </font>
    <font>
      <sz val="12"/>
      <name val="Arial"/>
      <family val="2"/>
    </font>
    <font>
      <b/>
      <i/>
      <sz val="16"/>
      <color rgb="FFFF0000"/>
      <name val="Arial"/>
      <family val="2"/>
    </font>
    <font>
      <b/>
      <sz val="12"/>
      <name val="Arial"/>
      <family val="2"/>
    </font>
    <font>
      <sz val="48"/>
      <color theme="3"/>
      <name val="Arial"/>
      <family val="2"/>
    </font>
    <font>
      <b/>
      <sz val="22"/>
      <color theme="3"/>
      <name val="Arial Black"/>
      <family val="2"/>
    </font>
  </fonts>
  <fills count="19">
    <fill>
      <patternFill patternType="none"/>
    </fill>
    <fill>
      <patternFill patternType="gray125"/>
    </fill>
    <fill>
      <patternFill patternType="solid">
        <fgColor indexed="9"/>
        <bgColor indexed="64"/>
      </patternFill>
    </fill>
    <fill>
      <patternFill patternType="solid">
        <fgColor indexed="21"/>
        <bgColor indexed="64"/>
      </patternFill>
    </fill>
    <fill>
      <patternFill patternType="solid">
        <fgColor theme="0"/>
        <bgColor indexed="64"/>
      </patternFill>
    </fill>
    <fill>
      <patternFill patternType="solid">
        <fgColor theme="3" tint="-0.249977111117893"/>
        <bgColor indexed="64"/>
      </patternFill>
    </fill>
    <fill>
      <patternFill patternType="solid">
        <fgColor theme="7" tint="-0.249977111117893"/>
        <bgColor indexed="64"/>
      </patternFill>
    </fill>
    <fill>
      <patternFill patternType="solid">
        <fgColor theme="6" tint="-0.499984740745262"/>
        <bgColor indexed="64"/>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theme="0" tint="-0.249977111117893"/>
        <bgColor indexed="64"/>
      </patternFill>
    </fill>
    <fill>
      <patternFill patternType="solid">
        <fgColor indexed="43"/>
        <bgColor indexed="64"/>
      </patternFill>
    </fill>
    <fill>
      <patternFill patternType="solid">
        <fgColor indexed="54"/>
        <bgColor indexed="64"/>
      </patternFill>
    </fill>
    <fill>
      <patternFill patternType="solid">
        <fgColor indexed="63"/>
        <bgColor indexed="64"/>
      </patternFill>
    </fill>
    <fill>
      <patternFill patternType="solid">
        <fgColor indexed="56"/>
        <bgColor indexed="64"/>
      </patternFill>
    </fill>
    <fill>
      <patternFill patternType="solid">
        <fgColor indexed="50"/>
        <bgColor indexed="64"/>
      </patternFill>
    </fill>
    <fill>
      <patternFill patternType="solid">
        <fgColor theme="3" tint="0.59999389629810485"/>
        <bgColor indexed="64"/>
      </patternFill>
    </fill>
    <fill>
      <patternFill patternType="solid">
        <fgColor theme="4" tint="0.39997558519241921"/>
        <bgColor indexed="64"/>
      </patternFill>
    </fill>
  </fills>
  <borders count="37">
    <border>
      <left/>
      <right/>
      <top/>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thin">
        <color indexed="9"/>
      </left>
      <right style="thin">
        <color indexed="9"/>
      </right>
      <top style="medium">
        <color indexed="64"/>
      </top>
      <bottom/>
      <diagonal/>
    </border>
    <border>
      <left/>
      <right/>
      <top style="medium">
        <color indexed="64"/>
      </top>
      <bottom/>
      <diagonal/>
    </border>
    <border>
      <left/>
      <right style="thin">
        <color indexed="9"/>
      </right>
      <top style="medium">
        <color indexed="64"/>
      </top>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top/>
      <bottom style="medium">
        <color indexed="64"/>
      </bottom>
      <diagonal/>
    </border>
    <border>
      <left/>
      <right style="medium">
        <color indexed="64"/>
      </right>
      <top/>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style="thin">
        <color indexed="9"/>
      </left>
      <right/>
      <top/>
      <bottom/>
      <diagonal/>
    </border>
    <border>
      <left style="thin">
        <color indexed="9"/>
      </left>
      <right/>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9"/>
      </left>
      <right/>
      <top style="medium">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9"/>
      </left>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s>
  <cellStyleXfs count="3">
    <xf numFmtId="0" fontId="0" fillId="0" borderId="0"/>
    <xf numFmtId="0" fontId="1" fillId="0" borderId="0" applyNumberFormat="0" applyFill="0" applyBorder="0" applyAlignment="0" applyProtection="0">
      <alignment vertical="top"/>
      <protection locked="0"/>
    </xf>
    <xf numFmtId="0" fontId="6" fillId="0" borderId="0"/>
  </cellStyleXfs>
  <cellXfs count="407">
    <xf numFmtId="0" fontId="0" fillId="0" borderId="0" xfId="0"/>
    <xf numFmtId="0" fontId="2" fillId="0" borderId="0" xfId="0" applyFont="1" applyFill="1" applyBorder="1" applyAlignment="1" applyProtection="1">
      <alignment vertical="center"/>
    </xf>
    <xf numFmtId="0" fontId="3" fillId="0" borderId="0" xfId="0" applyFont="1" applyFill="1" applyBorder="1" applyAlignment="1" applyProtection="1"/>
    <xf numFmtId="0" fontId="6" fillId="0" borderId="0" xfId="0" applyFont="1"/>
    <xf numFmtId="0" fontId="0" fillId="4" borderId="0" xfId="0" applyFill="1"/>
    <xf numFmtId="0" fontId="6" fillId="4" borderId="0" xfId="0" applyFont="1" applyFill="1"/>
    <xf numFmtId="0" fontId="9" fillId="9" borderId="0" xfId="0" applyFont="1" applyFill="1"/>
    <xf numFmtId="0" fontId="9" fillId="10" borderId="0" xfId="0" applyFont="1" applyFill="1"/>
    <xf numFmtId="0" fontId="0" fillId="10" borderId="0" xfId="0" applyFill="1"/>
    <xf numFmtId="0" fontId="0" fillId="4" borderId="27" xfId="0" applyFill="1" applyBorder="1"/>
    <xf numFmtId="0" fontId="21" fillId="4" borderId="0" xfId="0" applyFont="1" applyFill="1"/>
    <xf numFmtId="0" fontId="11" fillId="14" borderId="8" xfId="0" applyNumberFormat="1" applyFont="1" applyFill="1" applyBorder="1" applyAlignment="1" applyProtection="1">
      <alignment horizontal="center" vertical="center"/>
      <protection locked="0"/>
    </xf>
    <xf numFmtId="49" fontId="3" fillId="0" borderId="1" xfId="0" applyNumberFormat="1" applyFont="1" applyFill="1" applyBorder="1" applyAlignment="1" applyProtection="1">
      <alignment horizontal="center" vertical="center"/>
      <protection locked="0"/>
    </xf>
    <xf numFmtId="49" fontId="3" fillId="0" borderId="1" xfId="0" applyNumberFormat="1" applyFont="1" applyFill="1" applyBorder="1" applyAlignment="1" applyProtection="1">
      <alignment horizontal="center" vertical="center" wrapText="1"/>
      <protection locked="0"/>
    </xf>
    <xf numFmtId="0" fontId="3" fillId="0" borderId="1" xfId="0" applyFont="1" applyFill="1" applyBorder="1" applyAlignment="1" applyProtection="1">
      <alignment horizontal="center" vertical="center"/>
      <protection locked="0"/>
    </xf>
    <xf numFmtId="0" fontId="3" fillId="0" borderId="21" xfId="1" applyFont="1" applyFill="1" applyBorder="1" applyAlignment="1" applyProtection="1">
      <alignment horizontal="left" vertical="top" wrapText="1"/>
      <protection locked="0"/>
    </xf>
    <xf numFmtId="49" fontId="3" fillId="0" borderId="1" xfId="0" applyNumberFormat="1" applyFont="1" applyFill="1" applyBorder="1" applyAlignment="1" applyProtection="1">
      <alignment horizontal="center" vertical="top"/>
      <protection locked="0"/>
    </xf>
    <xf numFmtId="49" fontId="3" fillId="0" borderId="1" xfId="0" applyNumberFormat="1" applyFont="1" applyFill="1" applyBorder="1" applyAlignment="1" applyProtection="1">
      <alignment horizontal="center" vertical="top" wrapText="1"/>
      <protection locked="0"/>
    </xf>
    <xf numFmtId="0" fontId="21" fillId="0" borderId="0" xfId="0" applyFont="1" applyAlignment="1" applyProtection="1">
      <alignment horizontal="center" vertical="center" wrapText="1"/>
      <protection locked="0"/>
    </xf>
    <xf numFmtId="0" fontId="2" fillId="0" borderId="0" xfId="0" applyFont="1" applyFill="1" applyBorder="1" applyAlignment="1" applyProtection="1">
      <alignment vertical="center"/>
      <protection locked="0"/>
    </xf>
    <xf numFmtId="0" fontId="2" fillId="0" borderId="0" xfId="0" applyFont="1" applyFill="1" applyBorder="1" applyAlignment="1" applyProtection="1">
      <alignment horizontal="center" vertical="center" wrapText="1"/>
      <protection locked="0"/>
    </xf>
    <xf numFmtId="0" fontId="2" fillId="0" borderId="0" xfId="0" applyFont="1" applyFill="1" applyBorder="1" applyAlignment="1" applyProtection="1">
      <alignment horizontal="center" vertical="center"/>
      <protection locked="0"/>
    </xf>
    <xf numFmtId="0" fontId="3" fillId="0" borderId="0" xfId="0" applyFont="1" applyFill="1" applyBorder="1" applyAlignment="1" applyProtection="1">
      <alignment vertical="center"/>
      <protection locked="0"/>
    </xf>
    <xf numFmtId="0" fontId="3" fillId="0" borderId="0" xfId="0" applyFont="1" applyFill="1" applyBorder="1" applyAlignment="1" applyProtection="1">
      <protection locked="0"/>
    </xf>
    <xf numFmtId="0" fontId="4" fillId="3" borderId="0" xfId="0" applyNumberFormat="1" applyFont="1" applyFill="1" applyBorder="1" applyAlignment="1" applyProtection="1">
      <alignment horizontal="center" vertical="top"/>
      <protection locked="0"/>
    </xf>
    <xf numFmtId="0" fontId="4" fillId="15" borderId="8" xfId="0" applyNumberFormat="1" applyFont="1" applyFill="1" applyBorder="1" applyAlignment="1" applyProtection="1">
      <alignment horizontal="center" vertical="top"/>
      <protection locked="0"/>
    </xf>
    <xf numFmtId="0" fontId="4" fillId="3" borderId="8" xfId="0" applyNumberFormat="1" applyFont="1" applyFill="1" applyBorder="1" applyAlignment="1" applyProtection="1">
      <alignment horizontal="center" vertical="top"/>
      <protection locked="0"/>
    </xf>
    <xf numFmtId="0" fontId="8" fillId="15" borderId="5" xfId="0" applyNumberFormat="1" applyFont="1" applyFill="1" applyBorder="1" applyAlignment="1" applyProtection="1">
      <alignment horizontal="center" vertical="center" wrapText="1"/>
      <protection locked="0"/>
    </xf>
    <xf numFmtId="0" fontId="11" fillId="14" borderId="8" xfId="0" applyNumberFormat="1" applyFont="1" applyFill="1" applyBorder="1" applyAlignment="1" applyProtection="1">
      <alignment horizontal="center" vertical="center" wrapText="1"/>
      <protection locked="0"/>
    </xf>
    <xf numFmtId="0" fontId="5" fillId="3" borderId="0" xfId="0" applyNumberFormat="1" applyFont="1" applyFill="1" applyBorder="1" applyAlignment="1" applyProtection="1">
      <alignment horizontal="center" vertical="center" wrapText="1"/>
      <protection locked="0"/>
    </xf>
    <xf numFmtId="0" fontId="4" fillId="15" borderId="8" xfId="0" applyNumberFormat="1" applyFont="1" applyFill="1" applyBorder="1" applyAlignment="1" applyProtection="1">
      <alignment horizontal="center" vertical="top" wrapText="1"/>
      <protection locked="0"/>
    </xf>
    <xf numFmtId="0" fontId="5" fillId="3" borderId="0" xfId="0" applyNumberFormat="1" applyFont="1" applyFill="1" applyBorder="1" applyAlignment="1" applyProtection="1">
      <alignment horizontal="center" vertical="top" wrapText="1"/>
      <protection locked="0"/>
    </xf>
    <xf numFmtId="0" fontId="5" fillId="3" borderId="8" xfId="0" applyNumberFormat="1" applyFont="1" applyFill="1" applyBorder="1" applyAlignment="1" applyProtection="1">
      <alignment horizontal="center" vertical="top" wrapText="1"/>
      <protection locked="0"/>
    </xf>
    <xf numFmtId="0" fontId="8" fillId="14" borderId="5" xfId="0" applyNumberFormat="1" applyFont="1" applyFill="1" applyBorder="1" applyAlignment="1" applyProtection="1">
      <alignment horizontal="center" vertical="center" wrapText="1"/>
      <protection locked="0"/>
    </xf>
    <xf numFmtId="0" fontId="11" fillId="14" borderId="8" xfId="0" applyNumberFormat="1" applyFont="1" applyFill="1" applyBorder="1" applyAlignment="1" applyProtection="1">
      <alignment horizontal="center" wrapText="1"/>
      <protection locked="0"/>
    </xf>
    <xf numFmtId="0" fontId="4" fillId="3" borderId="0" xfId="2" applyFont="1" applyFill="1" applyBorder="1" applyAlignment="1" applyProtection="1">
      <alignment horizontal="center" vertical="top"/>
      <protection locked="0"/>
    </xf>
    <xf numFmtId="0" fontId="4" fillId="15" borderId="2" xfId="2" applyFont="1" applyFill="1" applyBorder="1" applyAlignment="1" applyProtection="1">
      <alignment horizontal="center" vertical="center"/>
      <protection locked="0"/>
    </xf>
    <xf numFmtId="0" fontId="4" fillId="15" borderId="2" xfId="0" applyNumberFormat="1" applyFont="1" applyFill="1" applyBorder="1" applyAlignment="1" applyProtection="1">
      <alignment horizontal="center" vertical="top" wrapText="1"/>
      <protection locked="0"/>
    </xf>
    <xf numFmtId="0" fontId="4" fillId="15" borderId="8" xfId="2" applyFont="1" applyFill="1" applyBorder="1" applyAlignment="1" applyProtection="1">
      <alignment horizontal="center" vertical="center"/>
      <protection locked="0"/>
    </xf>
    <xf numFmtId="0" fontId="4" fillId="3" borderId="8" xfId="2" applyFont="1" applyFill="1" applyBorder="1" applyAlignment="1" applyProtection="1">
      <alignment horizontal="center" vertical="top"/>
      <protection locked="0"/>
    </xf>
    <xf numFmtId="0" fontId="4" fillId="15" borderId="2" xfId="0" applyNumberFormat="1" applyFont="1" applyFill="1" applyBorder="1" applyAlignment="1" applyProtection="1">
      <alignment horizontal="center" vertical="center"/>
    </xf>
    <xf numFmtId="0" fontId="4" fillId="15" borderId="2" xfId="0" applyNumberFormat="1" applyFont="1" applyFill="1" applyBorder="1" applyAlignment="1" applyProtection="1">
      <alignment vertical="center"/>
    </xf>
    <xf numFmtId="0" fontId="4" fillId="15" borderId="2" xfId="0" applyFont="1" applyFill="1" applyBorder="1" applyAlignment="1" applyProtection="1">
      <alignment horizontal="center" vertical="center" wrapText="1"/>
    </xf>
    <xf numFmtId="0" fontId="4" fillId="15" borderId="2" xfId="0" applyFont="1" applyFill="1" applyBorder="1" applyAlignment="1" applyProtection="1">
      <alignment vertical="center"/>
    </xf>
    <xf numFmtId="0" fontId="4" fillId="15" borderId="2" xfId="0" applyFont="1" applyFill="1" applyBorder="1" applyAlignment="1" applyProtection="1">
      <alignment horizontal="left" vertical="center"/>
    </xf>
    <xf numFmtId="0" fontId="8" fillId="15" borderId="2" xfId="0" applyFont="1" applyFill="1" applyBorder="1" applyAlignment="1" applyProtection="1">
      <alignment horizontal="left" vertical="center" wrapText="1"/>
    </xf>
    <xf numFmtId="0" fontId="8" fillId="15" borderId="6" xfId="0" applyFont="1" applyFill="1" applyBorder="1" applyAlignment="1" applyProtection="1">
      <alignment vertical="center"/>
    </xf>
    <xf numFmtId="49" fontId="8" fillId="15" borderId="13" xfId="0" applyNumberFormat="1" applyFont="1" applyFill="1" applyBorder="1" applyAlignment="1" applyProtection="1">
      <alignment horizontal="right" vertical="center" wrapText="1"/>
    </xf>
    <xf numFmtId="49" fontId="8" fillId="15" borderId="2" xfId="0" applyNumberFormat="1" applyFont="1" applyFill="1" applyBorder="1" applyAlignment="1" applyProtection="1">
      <alignment horizontal="right" vertical="center" wrapText="1"/>
    </xf>
    <xf numFmtId="49" fontId="8" fillId="15" borderId="2" xfId="0" applyNumberFormat="1" applyFont="1" applyFill="1" applyBorder="1" applyAlignment="1" applyProtection="1">
      <alignment horizontal="center" vertical="center" wrapText="1"/>
    </xf>
    <xf numFmtId="49" fontId="8" fillId="15" borderId="6" xfId="0" applyNumberFormat="1" applyFont="1" applyFill="1" applyBorder="1" applyAlignment="1" applyProtection="1">
      <alignment horizontal="right" vertical="center" wrapText="1"/>
    </xf>
    <xf numFmtId="0" fontId="7" fillId="15" borderId="2" xfId="1" applyFont="1" applyFill="1" applyBorder="1" applyAlignment="1" applyProtection="1">
      <alignment horizontal="center" vertical="center" wrapText="1"/>
    </xf>
    <xf numFmtId="0" fontId="8" fillId="0" borderId="0" xfId="0" applyFont="1" applyFill="1" applyBorder="1" applyAlignment="1" applyProtection="1">
      <alignment vertical="center"/>
    </xf>
    <xf numFmtId="0" fontId="4" fillId="15" borderId="8" xfId="0" applyNumberFormat="1" applyFont="1" applyFill="1" applyBorder="1" applyAlignment="1" applyProtection="1">
      <alignment horizontal="center" vertical="top"/>
    </xf>
    <xf numFmtId="0" fontId="4" fillId="15" borderId="8" xfId="0" applyNumberFormat="1" applyFont="1" applyFill="1" applyBorder="1" applyAlignment="1" applyProtection="1">
      <alignment horizontal="left" vertical="top"/>
    </xf>
    <xf numFmtId="0" fontId="4" fillId="15" borderId="8" xfId="0" applyFont="1" applyFill="1" applyBorder="1" applyAlignment="1" applyProtection="1">
      <alignment horizontal="center" vertical="center" wrapText="1"/>
    </xf>
    <xf numFmtId="0" fontId="4" fillId="15" borderId="8" xfId="0" applyFont="1" applyFill="1" applyBorder="1" applyAlignment="1" applyProtection="1">
      <alignment vertical="center"/>
    </xf>
    <xf numFmtId="0" fontId="4" fillId="15" borderId="8" xfId="0" applyFont="1" applyFill="1" applyBorder="1" applyAlignment="1" applyProtection="1">
      <alignment horizontal="left" vertical="center"/>
    </xf>
    <xf numFmtId="0" fontId="8" fillId="15" borderId="8" xfId="0" applyFont="1" applyFill="1" applyBorder="1" applyAlignment="1" applyProtection="1">
      <alignment horizontal="left" vertical="center" wrapText="1"/>
    </xf>
    <xf numFmtId="0" fontId="8" fillId="15" borderId="11" xfId="0" applyFont="1" applyFill="1" applyBorder="1" applyAlignment="1" applyProtection="1">
      <alignment vertical="center"/>
    </xf>
    <xf numFmtId="49" fontId="2" fillId="15" borderId="15" xfId="0" applyNumberFormat="1" applyFont="1" applyFill="1" applyBorder="1" applyAlignment="1" applyProtection="1">
      <alignment horizontal="right" vertical="center" wrapText="1"/>
    </xf>
    <xf numFmtId="49" fontId="2" fillId="15" borderId="8" xfId="0" applyNumberFormat="1" applyFont="1" applyFill="1" applyBorder="1" applyAlignment="1" applyProtection="1">
      <alignment horizontal="right" vertical="center" wrapText="1"/>
    </xf>
    <xf numFmtId="49" fontId="2" fillId="15" borderId="8" xfId="0" applyNumberFormat="1" applyFont="1" applyFill="1" applyBorder="1" applyAlignment="1" applyProtection="1">
      <alignment horizontal="center" vertical="center" wrapText="1"/>
    </xf>
    <xf numFmtId="49" fontId="2" fillId="15" borderId="11" xfId="0" applyNumberFormat="1" applyFont="1" applyFill="1" applyBorder="1" applyAlignment="1" applyProtection="1">
      <alignment horizontal="right" vertical="center" wrapText="1"/>
    </xf>
    <xf numFmtId="0" fontId="12" fillId="15" borderId="8" xfId="1" applyFont="1" applyFill="1" applyBorder="1" applyAlignment="1" applyProtection="1">
      <alignment horizontal="center" vertical="center" wrapText="1"/>
    </xf>
    <xf numFmtId="0" fontId="4" fillId="3" borderId="0" xfId="0" applyNumberFormat="1" applyFont="1" applyFill="1" applyBorder="1" applyAlignment="1" applyProtection="1">
      <alignment horizontal="center" vertical="top"/>
    </xf>
    <xf numFmtId="0" fontId="4" fillId="3" borderId="0" xfId="0" applyNumberFormat="1" applyFont="1" applyFill="1" applyBorder="1" applyAlignment="1" applyProtection="1">
      <alignment vertical="top"/>
    </xf>
    <xf numFmtId="0" fontId="4" fillId="3" borderId="0" xfId="0" applyFont="1" applyFill="1" applyBorder="1" applyAlignment="1" applyProtection="1">
      <alignment horizontal="center" vertical="top" wrapText="1"/>
    </xf>
    <xf numFmtId="0" fontId="5" fillId="3" borderId="16" xfId="0" applyFont="1" applyFill="1" applyBorder="1" applyAlignment="1" applyProtection="1">
      <alignment vertical="top"/>
    </xf>
    <xf numFmtId="0" fontId="4" fillId="3" borderId="0" xfId="0" applyFont="1" applyFill="1" applyBorder="1" applyAlignment="1" applyProtection="1">
      <alignment horizontal="left" vertical="top"/>
    </xf>
    <xf numFmtId="0" fontId="8" fillId="3" borderId="0" xfId="0" applyFont="1" applyFill="1" applyBorder="1" applyAlignment="1" applyProtection="1">
      <alignment horizontal="center" vertical="top" wrapText="1"/>
    </xf>
    <xf numFmtId="0" fontId="8" fillId="3" borderId="0" xfId="0" applyFont="1" applyFill="1" applyBorder="1" applyAlignment="1" applyProtection="1">
      <alignment horizontal="center" vertical="top"/>
    </xf>
    <xf numFmtId="49" fontId="2" fillId="3" borderId="12" xfId="0" applyNumberFormat="1" applyFont="1" applyFill="1" applyBorder="1" applyAlignment="1" applyProtection="1">
      <alignment horizontal="center" vertical="center" wrapText="1"/>
    </xf>
    <xf numFmtId="49" fontId="2" fillId="3" borderId="0" xfId="0" applyNumberFormat="1" applyFont="1" applyFill="1" applyBorder="1" applyAlignment="1" applyProtection="1">
      <alignment horizontal="center" vertical="center" wrapText="1"/>
    </xf>
    <xf numFmtId="0" fontId="7" fillId="3" borderId="12" xfId="1" applyFont="1" applyFill="1" applyBorder="1" applyAlignment="1" applyProtection="1">
      <alignment horizontal="center" vertical="center" wrapText="1"/>
    </xf>
    <xf numFmtId="0" fontId="4" fillId="3" borderId="0" xfId="0" applyNumberFormat="1" applyFont="1" applyFill="1" applyBorder="1" applyAlignment="1" applyProtection="1">
      <alignment horizontal="left" vertical="top"/>
    </xf>
    <xf numFmtId="0" fontId="8" fillId="3" borderId="0" xfId="0" applyFont="1" applyFill="1" applyBorder="1" applyAlignment="1" applyProtection="1">
      <alignment horizontal="left" vertical="top" wrapText="1"/>
    </xf>
    <xf numFmtId="0" fontId="7" fillId="3" borderId="0" xfId="0" applyFont="1" applyFill="1" applyBorder="1" applyAlignment="1" applyProtection="1">
      <alignment vertical="top"/>
    </xf>
    <xf numFmtId="0" fontId="4" fillId="3" borderId="8" xfId="0" applyNumberFormat="1" applyFont="1" applyFill="1" applyBorder="1" applyAlignment="1" applyProtection="1">
      <alignment horizontal="center" vertical="top"/>
    </xf>
    <xf numFmtId="0" fontId="4" fillId="3" borderId="8" xfId="0" applyNumberFormat="1" applyFont="1" applyFill="1" applyBorder="1" applyAlignment="1" applyProtection="1">
      <alignment horizontal="left" vertical="top"/>
    </xf>
    <xf numFmtId="0" fontId="4" fillId="3" borderId="8" xfId="0" applyFont="1" applyFill="1" applyBorder="1" applyAlignment="1" applyProtection="1">
      <alignment horizontal="center" vertical="top" wrapText="1"/>
    </xf>
    <xf numFmtId="0" fontId="5" fillId="3" borderId="17" xfId="0" applyFont="1" applyFill="1" applyBorder="1" applyAlignment="1" applyProtection="1">
      <alignment vertical="top"/>
    </xf>
    <xf numFmtId="0" fontId="4" fillId="3" borderId="8" xfId="0" applyFont="1" applyFill="1" applyBorder="1" applyAlignment="1" applyProtection="1">
      <alignment horizontal="left" vertical="top"/>
    </xf>
    <xf numFmtId="0" fontId="8" fillId="3" borderId="8" xfId="0" applyFont="1" applyFill="1" applyBorder="1" applyAlignment="1" applyProtection="1">
      <alignment horizontal="left" vertical="top" wrapText="1"/>
    </xf>
    <xf numFmtId="0" fontId="7" fillId="3" borderId="8" xfId="0" applyFont="1" applyFill="1" applyBorder="1" applyAlignment="1" applyProtection="1">
      <alignment vertical="top"/>
    </xf>
    <xf numFmtId="49" fontId="2" fillId="3" borderId="15" xfId="0" applyNumberFormat="1" applyFont="1" applyFill="1" applyBorder="1" applyAlignment="1" applyProtection="1">
      <alignment horizontal="center" vertical="center" wrapText="1"/>
    </xf>
    <xf numFmtId="49" fontId="2" fillId="3" borderId="8" xfId="0" applyNumberFormat="1" applyFont="1" applyFill="1" applyBorder="1" applyAlignment="1" applyProtection="1">
      <alignment horizontal="center" vertical="center" wrapText="1"/>
    </xf>
    <xf numFmtId="0" fontId="7" fillId="3" borderId="15" xfId="1" applyFont="1" applyFill="1" applyBorder="1" applyAlignment="1" applyProtection="1">
      <alignment horizontal="center" vertical="center" wrapText="1"/>
    </xf>
    <xf numFmtId="0" fontId="11" fillId="14" borderId="8" xfId="0" applyNumberFormat="1" applyFont="1" applyFill="1" applyBorder="1" applyAlignment="1" applyProtection="1">
      <alignment horizontal="center" vertical="center"/>
    </xf>
    <xf numFmtId="0" fontId="11" fillId="14" borderId="8" xfId="0" applyNumberFormat="1" applyFont="1" applyFill="1" applyBorder="1" applyAlignment="1" applyProtection="1">
      <alignment vertical="center"/>
    </xf>
    <xf numFmtId="0" fontId="11" fillId="14" borderId="8" xfId="0" applyFont="1" applyFill="1" applyBorder="1" applyAlignment="1" applyProtection="1">
      <alignment horizontal="center" wrapText="1"/>
    </xf>
    <xf numFmtId="0" fontId="11" fillId="14" borderId="8" xfId="0" applyFont="1" applyFill="1" applyBorder="1" applyAlignment="1" applyProtection="1">
      <alignment wrapText="1"/>
    </xf>
    <xf numFmtId="0" fontId="11" fillId="14" borderId="8" xfId="0" applyFont="1" applyFill="1" applyBorder="1" applyAlignment="1" applyProtection="1">
      <alignment horizontal="left" wrapText="1"/>
    </xf>
    <xf numFmtId="0" fontId="8" fillId="14" borderId="8" xfId="0" applyFont="1" applyFill="1" applyBorder="1" applyAlignment="1" applyProtection="1">
      <alignment horizontal="left" wrapText="1"/>
    </xf>
    <xf numFmtId="0" fontId="8" fillId="14" borderId="8" xfId="0" applyFont="1" applyFill="1" applyBorder="1" applyAlignment="1" applyProtection="1">
      <alignment wrapText="1"/>
    </xf>
    <xf numFmtId="0" fontId="3" fillId="0" borderId="10" xfId="1" applyNumberFormat="1" applyFont="1" applyFill="1" applyBorder="1" applyAlignment="1" applyProtection="1">
      <alignment horizontal="center" vertical="top" wrapText="1"/>
      <protection locked="0"/>
    </xf>
    <xf numFmtId="0" fontId="3" fillId="0" borderId="10" xfId="1" applyNumberFormat="1" applyFont="1" applyFill="1" applyBorder="1" applyAlignment="1" applyProtection="1">
      <alignment horizontal="left" vertical="top" wrapText="1"/>
      <protection locked="0"/>
    </xf>
    <xf numFmtId="49" fontId="9" fillId="0" borderId="1" xfId="1" applyNumberFormat="1" applyFont="1" applyFill="1" applyBorder="1" applyAlignment="1" applyProtection="1">
      <alignment horizontal="center" vertical="top" wrapText="1"/>
      <protection locked="0"/>
    </xf>
    <xf numFmtId="49" fontId="3" fillId="0" borderId="1" xfId="1" applyNumberFormat="1" applyFont="1" applyFill="1" applyBorder="1" applyAlignment="1" applyProtection="1">
      <alignment horizontal="right" vertical="top" wrapText="1"/>
      <protection locked="0"/>
    </xf>
    <xf numFmtId="49" fontId="9" fillId="0" borderId="1" xfId="1" applyNumberFormat="1" applyFont="1" applyFill="1" applyBorder="1" applyAlignment="1" applyProtection="1">
      <alignment horizontal="left" vertical="top"/>
      <protection locked="0"/>
    </xf>
    <xf numFmtId="49" fontId="2" fillId="0" borderId="1" xfId="1" applyNumberFormat="1" applyFont="1" applyFill="1" applyBorder="1" applyAlignment="1" applyProtection="1">
      <alignment horizontal="left" vertical="top" wrapText="1"/>
      <protection locked="0"/>
    </xf>
    <xf numFmtId="0" fontId="3" fillId="0" borderId="1" xfId="0" applyNumberFormat="1" applyFont="1" applyFill="1" applyBorder="1" applyAlignment="1" applyProtection="1">
      <alignment horizontal="left" vertical="top" wrapText="1"/>
      <protection locked="0"/>
    </xf>
    <xf numFmtId="49" fontId="3" fillId="0" borderId="21" xfId="1" applyNumberFormat="1" applyFont="1" applyFill="1" applyBorder="1" applyAlignment="1" applyProtection="1">
      <alignment horizontal="right" vertical="top" wrapText="1"/>
      <protection locked="0"/>
    </xf>
    <xf numFmtId="0" fontId="13" fillId="0" borderId="0" xfId="0" applyFont="1" applyFill="1" applyBorder="1" applyAlignment="1" applyProtection="1">
      <alignment vertical="center"/>
      <protection locked="0"/>
    </xf>
    <xf numFmtId="0" fontId="3" fillId="0" borderId="0" xfId="0" applyFont="1" applyFill="1" applyBorder="1" applyProtection="1">
      <protection locked="0"/>
    </xf>
    <xf numFmtId="0" fontId="3" fillId="0" borderId="0" xfId="0" applyNumberFormat="1" applyFont="1" applyFill="1" applyBorder="1" applyAlignment="1" applyProtection="1">
      <alignment horizontal="center"/>
      <protection locked="0"/>
    </xf>
    <xf numFmtId="0" fontId="3" fillId="0" borderId="0" xfId="0" applyFont="1" applyFill="1" applyBorder="1" applyAlignment="1" applyProtection="1">
      <alignment horizontal="left" vertical="center"/>
      <protection locked="0"/>
    </xf>
    <xf numFmtId="0" fontId="2" fillId="0" borderId="0" xfId="0" applyFont="1" applyFill="1" applyBorder="1" applyAlignment="1" applyProtection="1">
      <alignment horizontal="left" vertical="center"/>
      <protection locked="0"/>
    </xf>
    <xf numFmtId="0" fontId="2" fillId="0" borderId="0" xfId="0" applyFont="1" applyFill="1" applyBorder="1" applyAlignment="1" applyProtection="1">
      <alignment horizontal="left" vertical="center" wrapText="1"/>
      <protection locked="0"/>
    </xf>
    <xf numFmtId="0" fontId="3" fillId="0" borderId="0" xfId="0" applyFont="1" applyFill="1" applyBorder="1" applyAlignment="1" applyProtection="1">
      <alignment vertical="top"/>
      <protection locked="0"/>
    </xf>
    <xf numFmtId="0" fontId="3" fillId="0" borderId="0" xfId="0" applyFont="1" applyFill="1" applyBorder="1" applyAlignment="1" applyProtection="1">
      <alignment vertical="center" wrapText="1"/>
      <protection locked="0"/>
    </xf>
    <xf numFmtId="0" fontId="3" fillId="0" borderId="0" xfId="0" applyFont="1" applyFill="1" applyBorder="1" applyAlignment="1" applyProtection="1">
      <alignment horizontal="center" vertical="center"/>
      <protection locked="0"/>
    </xf>
    <xf numFmtId="0" fontId="3" fillId="0" borderId="0" xfId="0" applyFont="1" applyFill="1" applyBorder="1" applyAlignment="1" applyProtection="1">
      <alignment wrapText="1"/>
      <protection locked="0"/>
    </xf>
    <xf numFmtId="49" fontId="3" fillId="0" borderId="1" xfId="1" applyNumberFormat="1" applyFont="1" applyFill="1" applyBorder="1" applyAlignment="1" applyProtection="1">
      <alignment horizontal="left" vertical="top" wrapText="1"/>
      <protection locked="0"/>
    </xf>
    <xf numFmtId="49" fontId="2" fillId="0" borderId="21" xfId="1" applyNumberFormat="1" applyFont="1" applyFill="1" applyBorder="1" applyAlignment="1" applyProtection="1">
      <alignment horizontal="right" vertical="top" wrapText="1"/>
      <protection locked="0"/>
    </xf>
    <xf numFmtId="0" fontId="2" fillId="0" borderId="1" xfId="0" applyNumberFormat="1" applyFont="1" applyFill="1" applyBorder="1" applyAlignment="1" applyProtection="1">
      <alignment horizontal="left" vertical="top" wrapText="1"/>
      <protection locked="0"/>
    </xf>
    <xf numFmtId="0" fontId="17" fillId="0" borderId="0" xfId="0" applyFont="1" applyFill="1" applyAlignment="1" applyProtection="1">
      <alignment wrapText="1"/>
      <protection locked="0"/>
    </xf>
    <xf numFmtId="49" fontId="3" fillId="0" borderId="22" xfId="1" applyNumberFormat="1" applyFont="1" applyFill="1" applyBorder="1" applyAlignment="1" applyProtection="1">
      <alignment horizontal="right" vertical="top" wrapText="1"/>
      <protection locked="0"/>
    </xf>
    <xf numFmtId="0" fontId="17" fillId="0" borderId="1" xfId="0" applyNumberFormat="1" applyFont="1" applyFill="1" applyBorder="1" applyAlignment="1" applyProtection="1">
      <alignment horizontal="left" vertical="top" wrapText="1"/>
      <protection locked="0"/>
    </xf>
    <xf numFmtId="0" fontId="17" fillId="0" borderId="0" xfId="0" applyFont="1" applyFill="1" applyAlignment="1" applyProtection="1">
      <alignment vertical="top" wrapText="1"/>
      <protection locked="0"/>
    </xf>
    <xf numFmtId="0" fontId="16" fillId="0" borderId="0" xfId="0" applyFont="1" applyFill="1" applyAlignment="1" applyProtection="1">
      <alignment vertical="top" wrapText="1"/>
      <protection locked="0"/>
    </xf>
    <xf numFmtId="0" fontId="3" fillId="0" borderId="19" xfId="1" applyNumberFormat="1" applyFont="1" applyFill="1" applyBorder="1" applyAlignment="1" applyProtection="1">
      <alignment horizontal="center" vertical="top" wrapText="1"/>
      <protection locked="0"/>
    </xf>
    <xf numFmtId="0" fontId="3" fillId="0" borderId="19" xfId="1" applyNumberFormat="1" applyFont="1" applyFill="1" applyBorder="1" applyAlignment="1" applyProtection="1">
      <alignment horizontal="left" vertical="top" wrapText="1"/>
      <protection locked="0"/>
    </xf>
    <xf numFmtId="49" fontId="9" fillId="0" borderId="18" xfId="1" applyNumberFormat="1" applyFont="1" applyFill="1" applyBorder="1" applyAlignment="1" applyProtection="1">
      <alignment horizontal="center" vertical="top" wrapText="1"/>
      <protection locked="0"/>
    </xf>
    <xf numFmtId="49" fontId="3" fillId="0" borderId="18" xfId="1" applyNumberFormat="1" applyFont="1" applyFill="1" applyBorder="1" applyAlignment="1" applyProtection="1">
      <alignment horizontal="right" vertical="top" wrapText="1"/>
      <protection locked="0"/>
    </xf>
    <xf numFmtId="49" fontId="9" fillId="0" borderId="18" xfId="1" applyNumberFormat="1" applyFont="1" applyFill="1" applyBorder="1" applyAlignment="1" applyProtection="1">
      <alignment horizontal="left" vertical="top"/>
      <protection locked="0"/>
    </xf>
    <xf numFmtId="49" fontId="2" fillId="0" borderId="18" xfId="1" applyNumberFormat="1" applyFont="1" applyFill="1" applyBorder="1" applyAlignment="1" applyProtection="1">
      <alignment horizontal="left" vertical="top" wrapText="1"/>
      <protection locked="0"/>
    </xf>
    <xf numFmtId="49" fontId="3" fillId="0" borderId="18" xfId="0" applyNumberFormat="1" applyFont="1" applyFill="1" applyBorder="1" applyAlignment="1" applyProtection="1">
      <alignment horizontal="center" vertical="center"/>
      <protection locked="0"/>
    </xf>
    <xf numFmtId="49" fontId="3" fillId="0" borderId="18" xfId="0" applyNumberFormat="1" applyFont="1" applyFill="1" applyBorder="1" applyAlignment="1" applyProtection="1">
      <alignment horizontal="center" vertical="center" wrapText="1"/>
      <protection locked="0"/>
    </xf>
    <xf numFmtId="0" fontId="3" fillId="0" borderId="18" xfId="0" applyFont="1" applyFill="1" applyBorder="1" applyAlignment="1" applyProtection="1">
      <alignment horizontal="center" vertical="center"/>
      <protection locked="0"/>
    </xf>
    <xf numFmtId="49" fontId="3" fillId="0" borderId="23" xfId="1" applyNumberFormat="1" applyFont="1" applyFill="1" applyBorder="1" applyAlignment="1" applyProtection="1">
      <alignment horizontal="right" vertical="top" wrapText="1"/>
      <protection locked="0"/>
    </xf>
    <xf numFmtId="0" fontId="3" fillId="0" borderId="18" xfId="0" applyNumberFormat="1" applyFont="1" applyFill="1" applyBorder="1" applyAlignment="1" applyProtection="1">
      <alignment horizontal="left" vertical="top" wrapText="1"/>
      <protection locked="0"/>
    </xf>
    <xf numFmtId="0" fontId="3" fillId="12" borderId="0" xfId="0" applyFont="1" applyFill="1" applyBorder="1" applyAlignment="1" applyProtection="1">
      <alignment vertical="center"/>
      <protection locked="0"/>
    </xf>
    <xf numFmtId="0" fontId="3" fillId="12" borderId="0" xfId="0" applyNumberFormat="1" applyFont="1" applyFill="1" applyBorder="1" applyAlignment="1" applyProtection="1">
      <alignment horizontal="center"/>
      <protection locked="0"/>
    </xf>
    <xf numFmtId="0" fontId="2" fillId="12" borderId="0" xfId="0" applyFont="1" applyFill="1" applyBorder="1" applyAlignment="1" applyProtection="1">
      <alignment horizontal="center" vertical="center" wrapText="1"/>
      <protection locked="0"/>
    </xf>
    <xf numFmtId="0" fontId="3" fillId="12" borderId="0" xfId="0" applyFont="1" applyFill="1" applyBorder="1" applyAlignment="1" applyProtection="1">
      <alignment horizontal="left" vertical="center"/>
      <protection locked="0"/>
    </xf>
    <xf numFmtId="0" fontId="2" fillId="12" borderId="0" xfId="0" applyFont="1" applyFill="1" applyBorder="1" applyAlignment="1" applyProtection="1">
      <alignment horizontal="left" vertical="center"/>
      <protection locked="0"/>
    </xf>
    <xf numFmtId="0" fontId="2" fillId="12" borderId="0" xfId="0" applyFont="1" applyFill="1" applyBorder="1" applyAlignment="1" applyProtection="1">
      <alignment horizontal="left" vertical="center" wrapText="1"/>
      <protection locked="0"/>
    </xf>
    <xf numFmtId="0" fontId="3" fillId="12" borderId="0" xfId="0" applyFont="1" applyFill="1" applyBorder="1" applyAlignment="1" applyProtection="1">
      <alignment vertical="top"/>
      <protection locked="0"/>
    </xf>
    <xf numFmtId="0" fontId="3" fillId="12" borderId="0" xfId="0" applyFont="1" applyFill="1" applyBorder="1" applyAlignment="1" applyProtection="1">
      <alignment vertical="center" wrapText="1"/>
      <protection locked="0"/>
    </xf>
    <xf numFmtId="0" fontId="3" fillId="12" borderId="0" xfId="0" applyFont="1" applyFill="1" applyBorder="1" applyAlignment="1" applyProtection="1">
      <alignment horizontal="center" vertical="center"/>
      <protection locked="0"/>
    </xf>
    <xf numFmtId="0" fontId="3" fillId="12" borderId="0" xfId="0" applyFont="1" applyFill="1" applyBorder="1" applyAlignment="1" applyProtection="1">
      <alignment wrapText="1"/>
      <protection locked="0"/>
    </xf>
    <xf numFmtId="0" fontId="3" fillId="12" borderId="0" xfId="0" applyFont="1" applyFill="1" applyBorder="1" applyProtection="1">
      <protection locked="0"/>
    </xf>
    <xf numFmtId="0" fontId="3" fillId="16" borderId="1" xfId="0" applyFont="1" applyFill="1" applyBorder="1" applyAlignment="1" applyProtection="1">
      <alignment horizontal="center" vertical="center"/>
      <protection locked="0"/>
    </xf>
    <xf numFmtId="0" fontId="2" fillId="12" borderId="0" xfId="0" applyFont="1" applyFill="1" applyBorder="1" applyAlignment="1" applyProtection="1">
      <alignment horizontal="center" vertical="center"/>
      <protection locked="0"/>
    </xf>
    <xf numFmtId="0" fontId="3" fillId="12" borderId="0" xfId="0" applyFont="1" applyFill="1" applyBorder="1" applyAlignment="1" applyProtection="1">
      <protection locked="0"/>
    </xf>
    <xf numFmtId="0" fontId="6" fillId="0" borderId="10" xfId="1" applyNumberFormat="1" applyFont="1" applyFill="1" applyBorder="1" applyAlignment="1" applyProtection="1">
      <alignment horizontal="left" vertical="top" wrapText="1"/>
      <protection locked="0"/>
    </xf>
    <xf numFmtId="0" fontId="2" fillId="0" borderId="0" xfId="0" applyFont="1" applyFill="1" applyBorder="1" applyAlignment="1" applyProtection="1">
      <alignment vertical="top"/>
      <protection locked="0"/>
    </xf>
    <xf numFmtId="0" fontId="6" fillId="2" borderId="1" xfId="1" applyNumberFormat="1" applyFont="1" applyFill="1" applyBorder="1" applyAlignment="1" applyProtection="1">
      <alignment horizontal="center" vertical="top" wrapText="1"/>
      <protection locked="0"/>
    </xf>
    <xf numFmtId="0" fontId="3" fillId="4" borderId="10" xfId="1" applyNumberFormat="1" applyFont="1" applyFill="1" applyBorder="1" applyAlignment="1" applyProtection="1">
      <alignment horizontal="center" vertical="top" wrapText="1"/>
      <protection locked="0"/>
    </xf>
    <xf numFmtId="0" fontId="6" fillId="4" borderId="1" xfId="1" applyNumberFormat="1" applyFont="1" applyFill="1" applyBorder="1" applyAlignment="1" applyProtection="1">
      <alignment horizontal="center" vertical="top" wrapText="1"/>
      <protection locked="0"/>
    </xf>
    <xf numFmtId="0" fontId="1" fillId="0" borderId="10" xfId="1" quotePrefix="1" applyNumberFormat="1" applyFill="1" applyBorder="1" applyAlignment="1" applyProtection="1">
      <alignment horizontal="left" vertical="top" wrapText="1"/>
      <protection locked="0"/>
    </xf>
    <xf numFmtId="0" fontId="14" fillId="0" borderId="0" xfId="0" applyFont="1" applyFill="1" applyAlignment="1" applyProtection="1">
      <alignment vertical="top" wrapText="1"/>
      <protection locked="0"/>
    </xf>
    <xf numFmtId="0" fontId="3" fillId="0" borderId="0" xfId="0" applyNumberFormat="1" applyFont="1" applyFill="1" applyBorder="1" applyAlignment="1" applyProtection="1">
      <alignment horizontal="center" vertical="center" wrapText="1"/>
      <protection locked="0"/>
    </xf>
    <xf numFmtId="0" fontId="3" fillId="0" borderId="0" xfId="0" applyNumberFormat="1" applyFont="1" applyFill="1" applyBorder="1" applyAlignment="1" applyProtection="1">
      <alignment horizontal="left" vertical="center" wrapText="1"/>
      <protection locked="0"/>
    </xf>
    <xf numFmtId="0" fontId="8" fillId="15" borderId="5" xfId="0" applyFont="1" applyFill="1" applyBorder="1" applyAlignment="1" applyProtection="1">
      <alignment horizontal="left" vertical="center" wrapText="1"/>
    </xf>
    <xf numFmtId="0" fontId="15" fillId="15" borderId="5" xfId="0" applyFont="1" applyFill="1" applyBorder="1" applyAlignment="1" applyProtection="1">
      <alignment horizontal="center" vertical="center" wrapText="1"/>
    </xf>
    <xf numFmtId="0" fontId="10" fillId="15" borderId="3" xfId="0" applyFont="1" applyFill="1" applyBorder="1" applyAlignment="1" applyProtection="1">
      <alignment horizontal="center" vertical="center" wrapText="1"/>
    </xf>
    <xf numFmtId="0" fontId="19" fillId="15" borderId="3" xfId="0" applyFont="1" applyFill="1" applyBorder="1" applyAlignment="1" applyProtection="1">
      <alignment horizontal="center" vertical="center" textRotation="90"/>
    </xf>
    <xf numFmtId="0" fontId="4" fillId="15" borderId="20" xfId="0" applyFont="1" applyFill="1" applyBorder="1" applyAlignment="1" applyProtection="1">
      <alignment vertical="center" wrapText="1"/>
    </xf>
    <xf numFmtId="0" fontId="4" fillId="15" borderId="11" xfId="0" applyFont="1" applyFill="1" applyBorder="1" applyAlignment="1" applyProtection="1">
      <alignment vertical="center"/>
    </xf>
    <xf numFmtId="0" fontId="5" fillId="3" borderId="8" xfId="0" applyFont="1" applyFill="1" applyBorder="1" applyAlignment="1" applyProtection="1">
      <alignment vertical="top"/>
    </xf>
    <xf numFmtId="0" fontId="5" fillId="3" borderId="0" xfId="0" applyFont="1" applyFill="1" applyBorder="1" applyAlignment="1" applyProtection="1">
      <alignment vertical="top"/>
    </xf>
    <xf numFmtId="0" fontId="6" fillId="12" borderId="1" xfId="1" applyNumberFormat="1" applyFont="1" applyFill="1" applyBorder="1" applyAlignment="1" applyProtection="1">
      <alignment horizontal="center" vertical="top" wrapText="1"/>
      <protection locked="0"/>
    </xf>
    <xf numFmtId="0" fontId="4" fillId="15" borderId="2" xfId="0" applyNumberFormat="1" applyFont="1" applyFill="1" applyBorder="1" applyAlignment="1" applyProtection="1">
      <alignment horizontal="center" vertical="center"/>
      <protection locked="0"/>
    </xf>
    <xf numFmtId="0" fontId="4" fillId="15" borderId="2" xfId="0" applyNumberFormat="1" applyFont="1" applyFill="1" applyBorder="1" applyAlignment="1" applyProtection="1">
      <alignment horizontal="center" vertical="center" wrapText="1"/>
      <protection locked="0"/>
    </xf>
    <xf numFmtId="0" fontId="4" fillId="15" borderId="6" xfId="0" applyFont="1" applyFill="1" applyBorder="1" applyAlignment="1" applyProtection="1">
      <alignment vertical="center"/>
    </xf>
    <xf numFmtId="0" fontId="4" fillId="3" borderId="0" xfId="0" applyFont="1" applyFill="1" applyBorder="1" applyAlignment="1" applyProtection="1">
      <alignment horizontal="center" vertical="top"/>
    </xf>
    <xf numFmtId="0" fontId="0" fillId="0" borderId="1" xfId="0" quotePrefix="1" applyNumberFormat="1" applyFill="1" applyBorder="1" applyAlignment="1" applyProtection="1">
      <alignment horizontal="center" vertical="top" wrapText="1"/>
      <protection locked="0"/>
    </xf>
    <xf numFmtId="0" fontId="0" fillId="0" borderId="1" xfId="0" quotePrefix="1" applyNumberFormat="1" applyFill="1" applyBorder="1" applyAlignment="1" applyProtection="1">
      <alignment horizontal="left" vertical="top" wrapText="1"/>
      <protection locked="0"/>
    </xf>
    <xf numFmtId="0" fontId="6" fillId="0" borderId="0" xfId="1" applyNumberFormat="1" applyFont="1" applyFill="1" applyBorder="1" applyAlignment="1" applyProtection="1">
      <alignment horizontal="left" vertical="top" wrapText="1"/>
      <protection locked="0"/>
    </xf>
    <xf numFmtId="0" fontId="3" fillId="0" borderId="0" xfId="0" applyFont="1" applyFill="1" applyBorder="1" applyAlignment="1" applyProtection="1">
      <alignment horizontal="center"/>
      <protection locked="0"/>
    </xf>
    <xf numFmtId="0" fontId="6" fillId="0" borderId="18" xfId="1" applyNumberFormat="1" applyFont="1" applyFill="1" applyBorder="1" applyAlignment="1" applyProtection="1">
      <alignment horizontal="left" vertical="top" wrapText="1"/>
      <protection locked="0"/>
    </xf>
    <xf numFmtId="49" fontId="3" fillId="0" borderId="18" xfId="1" applyNumberFormat="1" applyFont="1" applyFill="1" applyBorder="1" applyAlignment="1" applyProtection="1">
      <alignment horizontal="left" vertical="top" wrapText="1"/>
      <protection locked="0"/>
    </xf>
    <xf numFmtId="0" fontId="3" fillId="0" borderId="0" xfId="0" applyNumberFormat="1" applyFont="1" applyFill="1" applyBorder="1" applyAlignment="1" applyProtection="1">
      <alignment horizontal="center" wrapText="1"/>
      <protection locked="0"/>
    </xf>
    <xf numFmtId="0" fontId="3" fillId="0" borderId="0" xfId="0" applyNumberFormat="1" applyFont="1" applyFill="1" applyBorder="1" applyAlignment="1" applyProtection="1">
      <alignment horizontal="left" wrapText="1"/>
      <protection locked="0"/>
    </xf>
    <xf numFmtId="0" fontId="8" fillId="14" borderId="5" xfId="0" applyFont="1" applyFill="1" applyBorder="1" applyAlignment="1" applyProtection="1">
      <alignment horizontal="left" vertical="center" wrapText="1"/>
    </xf>
    <xf numFmtId="0" fontId="15" fillId="14" borderId="5" xfId="0" applyFont="1" applyFill="1" applyBorder="1" applyAlignment="1" applyProtection="1">
      <alignment horizontal="center" vertical="center" wrapText="1"/>
    </xf>
    <xf numFmtId="0" fontId="10" fillId="14" borderId="3" xfId="0" applyFont="1" applyFill="1" applyBorder="1" applyAlignment="1" applyProtection="1">
      <alignment horizontal="center" vertical="center" wrapText="1"/>
    </xf>
    <xf numFmtId="0" fontId="19" fillId="14" borderId="3" xfId="0" applyFont="1" applyFill="1" applyBorder="1" applyAlignment="1" applyProtection="1">
      <alignment horizontal="center" vertical="center" textRotation="90"/>
    </xf>
    <xf numFmtId="0" fontId="4" fillId="14" borderId="20" xfId="0" applyFont="1" applyFill="1" applyBorder="1" applyAlignment="1" applyProtection="1">
      <alignment vertical="center" wrapText="1"/>
    </xf>
    <xf numFmtId="0" fontId="4" fillId="3" borderId="0" xfId="2" applyFont="1" applyFill="1" applyBorder="1" applyAlignment="1" applyProtection="1">
      <alignment vertical="top"/>
    </xf>
    <xf numFmtId="0" fontId="4" fillId="15" borderId="2" xfId="2" applyFont="1" applyFill="1" applyBorder="1" applyAlignment="1" applyProtection="1">
      <alignment vertical="center"/>
    </xf>
    <xf numFmtId="0" fontId="4" fillId="15" borderId="8" xfId="2" applyFont="1" applyFill="1" applyBorder="1" applyAlignment="1" applyProtection="1">
      <alignment vertical="center"/>
    </xf>
    <xf numFmtId="0" fontId="4" fillId="3" borderId="8" xfId="2" applyFont="1" applyFill="1" applyBorder="1" applyAlignment="1" applyProtection="1">
      <alignment vertical="top"/>
    </xf>
    <xf numFmtId="0" fontId="0" fillId="4" borderId="0" xfId="0" applyFill="1" applyProtection="1"/>
    <xf numFmtId="0" fontId="0" fillId="4" borderId="0" xfId="0" applyFill="1" applyAlignment="1" applyProtection="1">
      <alignment horizontal="center"/>
    </xf>
    <xf numFmtId="0" fontId="0" fillId="0" borderId="0" xfId="0" applyProtection="1"/>
    <xf numFmtId="0" fontId="0" fillId="8" borderId="14" xfId="0" applyFill="1" applyBorder="1" applyProtection="1"/>
    <xf numFmtId="0" fontId="0" fillId="8" borderId="4" xfId="0" applyFill="1" applyBorder="1" applyProtection="1"/>
    <xf numFmtId="0" fontId="0" fillId="8" borderId="4" xfId="0" applyFill="1" applyBorder="1" applyAlignment="1" applyProtection="1">
      <alignment horizontal="center"/>
    </xf>
    <xf numFmtId="0" fontId="0" fillId="8" borderId="7" xfId="0" applyFill="1" applyBorder="1" applyProtection="1"/>
    <xf numFmtId="0" fontId="0" fillId="8" borderId="12" xfId="0" applyFill="1" applyBorder="1" applyProtection="1"/>
    <xf numFmtId="0" fontId="0" fillId="8" borderId="0" xfId="0" applyFill="1" applyBorder="1" applyProtection="1"/>
    <xf numFmtId="0" fontId="0" fillId="11" borderId="0" xfId="0" applyFill="1" applyBorder="1" applyProtection="1"/>
    <xf numFmtId="0" fontId="0" fillId="8" borderId="9" xfId="0" applyFill="1" applyBorder="1" applyProtection="1"/>
    <xf numFmtId="0" fontId="9" fillId="8" borderId="0" xfId="0" applyFont="1" applyFill="1" applyBorder="1" applyProtection="1"/>
    <xf numFmtId="0" fontId="22" fillId="8" borderId="0" xfId="0" applyFont="1" applyFill="1" applyBorder="1" applyAlignment="1" applyProtection="1"/>
    <xf numFmtId="0" fontId="22" fillId="8" borderId="0" xfId="0" applyFont="1" applyFill="1" applyBorder="1" applyProtection="1"/>
    <xf numFmtId="0" fontId="6" fillId="8" borderId="0" xfId="0" applyFont="1" applyFill="1" applyBorder="1" applyAlignment="1" applyProtection="1"/>
    <xf numFmtId="0" fontId="9" fillId="8" borderId="0" xfId="0" applyFont="1" applyFill="1" applyBorder="1" applyAlignment="1" applyProtection="1">
      <alignment horizontal="right"/>
    </xf>
    <xf numFmtId="0" fontId="6" fillId="4" borderId="0" xfId="0" applyFont="1" applyFill="1" applyProtection="1"/>
    <xf numFmtId="0" fontId="0" fillId="8" borderId="15" xfId="0" applyFill="1" applyBorder="1" applyProtection="1"/>
    <xf numFmtId="0" fontId="0" fillId="8" borderId="8" xfId="0" applyFill="1" applyBorder="1" applyProtection="1"/>
    <xf numFmtId="0" fontId="0" fillId="8" borderId="8" xfId="0" applyFill="1" applyBorder="1" applyAlignment="1" applyProtection="1">
      <alignment horizontal="center"/>
    </xf>
    <xf numFmtId="0" fontId="0" fillId="8" borderId="11" xfId="0" applyFill="1" applyBorder="1" applyProtection="1"/>
    <xf numFmtId="0" fontId="0" fillId="4" borderId="0" xfId="0" applyFill="1" applyAlignment="1" applyProtection="1">
      <alignment wrapText="1"/>
    </xf>
    <xf numFmtId="0" fontId="0" fillId="4" borderId="0" xfId="0" applyFill="1" applyAlignment="1" applyProtection="1">
      <alignment vertical="top" wrapText="1"/>
    </xf>
    <xf numFmtId="0" fontId="0" fillId="0" borderId="0" xfId="0" applyAlignment="1" applyProtection="1">
      <alignment vertical="top" wrapText="1"/>
    </xf>
    <xf numFmtId="0" fontId="0" fillId="4" borderId="24" xfId="0" applyFill="1" applyBorder="1" applyProtection="1"/>
    <xf numFmtId="0" fontId="0" fillId="4" borderId="24" xfId="0" applyFill="1" applyBorder="1" applyAlignment="1" applyProtection="1">
      <alignment horizontal="center"/>
    </xf>
    <xf numFmtId="0" fontId="0" fillId="4" borderId="0" xfId="0" applyFill="1" applyAlignment="1" applyProtection="1">
      <alignment vertical="center" wrapText="1"/>
    </xf>
    <xf numFmtId="0" fontId="19" fillId="6" borderId="20" xfId="0" applyFont="1" applyFill="1" applyBorder="1" applyAlignment="1" applyProtection="1">
      <alignment horizontal="center" vertical="center" wrapText="1"/>
    </xf>
    <xf numFmtId="0" fontId="19" fillId="6" borderId="20" xfId="0" applyFont="1" applyFill="1" applyBorder="1" applyAlignment="1" applyProtection="1">
      <alignment vertical="center" wrapText="1"/>
    </xf>
    <xf numFmtId="0" fontId="19" fillId="5" borderId="20" xfId="0" applyFont="1" applyFill="1" applyBorder="1" applyAlignment="1" applyProtection="1">
      <alignment vertical="center" wrapText="1"/>
    </xf>
    <xf numFmtId="0" fontId="19" fillId="7" borderId="20" xfId="0" applyFont="1" applyFill="1" applyBorder="1" applyAlignment="1" applyProtection="1">
      <alignment vertical="center" wrapText="1"/>
    </xf>
    <xf numFmtId="0" fontId="0" fillId="0" borderId="0" xfId="0" applyAlignment="1" applyProtection="1">
      <alignment vertical="center" wrapText="1"/>
    </xf>
    <xf numFmtId="0" fontId="6" fillId="0" borderId="0" xfId="0" applyFont="1" applyAlignment="1" applyProtection="1">
      <alignment vertical="center" wrapText="1"/>
    </xf>
    <xf numFmtId="0" fontId="0" fillId="0" borderId="0" xfId="0" applyAlignment="1" applyProtection="1">
      <alignment horizontal="center"/>
    </xf>
    <xf numFmtId="0" fontId="0" fillId="0" borderId="0" xfId="0" applyAlignment="1" applyProtection="1">
      <alignment vertical="center" wrapText="1"/>
      <protection locked="0"/>
    </xf>
    <xf numFmtId="0" fontId="6" fillId="0" borderId="0" xfId="0" applyFont="1" applyAlignment="1" applyProtection="1">
      <alignment vertical="center" wrapText="1"/>
      <protection locked="0"/>
    </xf>
    <xf numFmtId="0" fontId="0" fillId="0" borderId="0" xfId="0" applyProtection="1">
      <protection locked="0"/>
    </xf>
    <xf numFmtId="0" fontId="8" fillId="13" borderId="5" xfId="0" applyNumberFormat="1" applyFont="1" applyFill="1" applyBorder="1" applyAlignment="1" applyProtection="1">
      <alignment horizontal="center" vertical="center" wrapText="1"/>
    </xf>
    <xf numFmtId="0" fontId="8" fillId="13" borderId="5" xfId="0" applyFont="1" applyFill="1" applyBorder="1" applyAlignment="1" applyProtection="1">
      <alignment horizontal="center" vertical="center" wrapText="1"/>
    </xf>
    <xf numFmtId="0" fontId="15" fillId="13" borderId="5" xfId="0" applyFont="1" applyFill="1" applyBorder="1" applyAlignment="1" applyProtection="1">
      <alignment horizontal="center" vertical="center" wrapText="1"/>
    </xf>
    <xf numFmtId="0" fontId="10" fillId="13" borderId="3" xfId="0" applyFont="1" applyFill="1" applyBorder="1" applyAlignment="1" applyProtection="1">
      <alignment horizontal="center" vertical="center" wrapText="1"/>
    </xf>
    <xf numFmtId="0" fontId="19" fillId="13" borderId="3" xfId="0" applyFont="1" applyFill="1" applyBorder="1" applyAlignment="1" applyProtection="1">
      <alignment horizontal="center" vertical="center" textRotation="90"/>
    </xf>
    <xf numFmtId="0" fontId="4" fillId="13" borderId="20" xfId="0" applyFont="1" applyFill="1" applyBorder="1" applyAlignment="1" applyProtection="1">
      <alignment vertical="center" wrapText="1"/>
    </xf>
    <xf numFmtId="0" fontId="2" fillId="0" borderId="0" xfId="0" applyFont="1" applyFill="1" applyBorder="1" applyAlignment="1" applyProtection="1">
      <alignment horizontal="center" vertical="center" wrapText="1"/>
    </xf>
    <xf numFmtId="0" fontId="2" fillId="0" borderId="0" xfId="0" applyFont="1" applyFill="1" applyBorder="1" applyAlignment="1" applyProtection="1">
      <alignment horizontal="center" vertical="center"/>
    </xf>
    <xf numFmtId="0" fontId="3" fillId="0" borderId="21" xfId="1" applyFont="1" applyFill="1" applyBorder="1" applyAlignment="1" applyProtection="1">
      <alignment horizontal="left" vertical="top" wrapText="1"/>
      <protection locked="0"/>
    </xf>
    <xf numFmtId="0" fontId="4" fillId="3" borderId="0" xfId="2" applyFont="1" applyFill="1" applyBorder="1" applyAlignment="1" applyProtection="1">
      <alignment horizontal="center" vertical="top"/>
      <protection locked="0"/>
    </xf>
    <xf numFmtId="0" fontId="4" fillId="15" borderId="2" xfId="2" applyFont="1" applyFill="1" applyBorder="1" applyAlignment="1" applyProtection="1">
      <alignment horizontal="center" vertical="center"/>
      <protection locked="0"/>
    </xf>
    <xf numFmtId="0" fontId="4" fillId="15" borderId="8" xfId="2" applyFont="1" applyFill="1" applyBorder="1" applyAlignment="1" applyProtection="1">
      <alignment horizontal="center" vertical="center"/>
      <protection locked="0"/>
    </xf>
    <xf numFmtId="0" fontId="4" fillId="3" borderId="8" xfId="2" applyFont="1" applyFill="1" applyBorder="1" applyAlignment="1" applyProtection="1">
      <alignment horizontal="center" vertical="top"/>
      <protection locked="0"/>
    </xf>
    <xf numFmtId="0" fontId="3" fillId="0" borderId="10" xfId="1" applyNumberFormat="1" applyFont="1" applyFill="1" applyBorder="1" applyAlignment="1" applyProtection="1">
      <alignment horizontal="center" vertical="top" wrapText="1"/>
      <protection locked="0"/>
    </xf>
    <xf numFmtId="0" fontId="3" fillId="0" borderId="10" xfId="1" applyNumberFormat="1" applyFont="1" applyFill="1" applyBorder="1" applyAlignment="1" applyProtection="1">
      <alignment horizontal="left" vertical="top" wrapText="1"/>
      <protection locked="0"/>
    </xf>
    <xf numFmtId="49" fontId="9" fillId="0" borderId="1" xfId="1" applyNumberFormat="1" applyFont="1" applyFill="1" applyBorder="1" applyAlignment="1" applyProtection="1">
      <alignment horizontal="center" vertical="top" wrapText="1"/>
      <protection locked="0"/>
    </xf>
    <xf numFmtId="49" fontId="3" fillId="0" borderId="1" xfId="1" applyNumberFormat="1" applyFont="1" applyFill="1" applyBorder="1" applyAlignment="1" applyProtection="1">
      <alignment horizontal="right" vertical="top" wrapText="1"/>
      <protection locked="0"/>
    </xf>
    <xf numFmtId="49" fontId="9" fillId="0" borderId="1" xfId="1" applyNumberFormat="1" applyFont="1" applyFill="1" applyBorder="1" applyAlignment="1" applyProtection="1">
      <alignment horizontal="left" vertical="top"/>
      <protection locked="0"/>
    </xf>
    <xf numFmtId="49" fontId="2" fillId="0" borderId="1" xfId="1" applyNumberFormat="1" applyFont="1" applyFill="1" applyBorder="1" applyAlignment="1" applyProtection="1">
      <alignment horizontal="left" vertical="top" wrapText="1"/>
      <protection locked="0"/>
    </xf>
    <xf numFmtId="49" fontId="3" fillId="0" borderId="21" xfId="1" applyNumberFormat="1" applyFont="1" applyFill="1" applyBorder="1" applyAlignment="1" applyProtection="1">
      <alignment horizontal="right" vertical="top" wrapText="1"/>
      <protection locked="0"/>
    </xf>
    <xf numFmtId="49" fontId="2" fillId="0" borderId="1" xfId="1" applyNumberFormat="1" applyFont="1" applyFill="1" applyBorder="1" applyAlignment="1" applyProtection="1">
      <alignment horizontal="center" vertical="top" wrapText="1"/>
      <protection locked="0"/>
    </xf>
    <xf numFmtId="49" fontId="3" fillId="0" borderId="22" xfId="1" applyNumberFormat="1" applyFont="1" applyFill="1" applyBorder="1" applyAlignment="1" applyProtection="1">
      <alignment horizontal="right" vertical="top" wrapText="1"/>
      <protection locked="0"/>
    </xf>
    <xf numFmtId="49" fontId="9" fillId="0" borderId="0" xfId="1" applyNumberFormat="1" applyFont="1" applyFill="1" applyBorder="1" applyAlignment="1" applyProtection="1">
      <alignment horizontal="center" vertical="top" wrapText="1"/>
      <protection locked="0"/>
    </xf>
    <xf numFmtId="0" fontId="3" fillId="0" borderId="19" xfId="1" applyNumberFormat="1" applyFont="1" applyFill="1" applyBorder="1" applyAlignment="1" applyProtection="1">
      <alignment horizontal="center" vertical="top" wrapText="1"/>
      <protection locked="0"/>
    </xf>
    <xf numFmtId="49" fontId="9" fillId="0" borderId="18" xfId="1" applyNumberFormat="1" applyFont="1" applyFill="1" applyBorder="1" applyAlignment="1" applyProtection="1">
      <alignment horizontal="center" vertical="top" wrapText="1"/>
      <protection locked="0"/>
    </xf>
    <xf numFmtId="0" fontId="6" fillId="0" borderId="10" xfId="1" applyNumberFormat="1" applyFont="1" applyFill="1" applyBorder="1" applyAlignment="1" applyProtection="1">
      <alignment horizontal="center" vertical="top" wrapText="1"/>
      <protection locked="0"/>
    </xf>
    <xf numFmtId="0" fontId="6" fillId="0" borderId="1" xfId="1" applyNumberFormat="1" applyFont="1" applyFill="1" applyBorder="1" applyAlignment="1" applyProtection="1">
      <alignment horizontal="center" vertical="top" wrapText="1"/>
      <protection locked="0"/>
    </xf>
    <xf numFmtId="0" fontId="6" fillId="0" borderId="10" xfId="1" applyNumberFormat="1" applyFont="1" applyFill="1" applyBorder="1" applyAlignment="1" applyProtection="1">
      <alignment horizontal="left" vertical="top" wrapText="1"/>
      <protection locked="0"/>
    </xf>
    <xf numFmtId="0" fontId="3" fillId="2" borderId="10" xfId="1" applyNumberFormat="1" applyFont="1" applyFill="1" applyBorder="1" applyAlignment="1" applyProtection="1">
      <alignment horizontal="center" vertical="top" wrapText="1"/>
      <protection locked="0"/>
    </xf>
    <xf numFmtId="0" fontId="3" fillId="4" borderId="10" xfId="1" applyNumberFormat="1" applyFont="1" applyFill="1" applyBorder="1" applyAlignment="1" applyProtection="1">
      <alignment horizontal="center" vertical="top" wrapText="1"/>
      <protection locked="0"/>
    </xf>
    <xf numFmtId="0" fontId="9" fillId="0" borderId="1" xfId="1" applyNumberFormat="1" applyFont="1" applyFill="1" applyBorder="1" applyAlignment="1" applyProtection="1">
      <alignment horizontal="center" vertical="top" wrapText="1"/>
      <protection locked="0"/>
    </xf>
    <xf numFmtId="49" fontId="3" fillId="0" borderId="10" xfId="1" applyNumberFormat="1" applyFont="1" applyFill="1" applyBorder="1" applyAlignment="1" applyProtection="1">
      <alignment horizontal="center" vertical="top" wrapText="1"/>
      <protection locked="0"/>
    </xf>
    <xf numFmtId="0" fontId="6" fillId="0" borderId="1" xfId="1" applyNumberFormat="1" applyFont="1" applyFill="1" applyBorder="1" applyAlignment="1" applyProtection="1">
      <alignment horizontal="left" vertical="top" wrapText="1"/>
      <protection locked="0"/>
    </xf>
    <xf numFmtId="49" fontId="3" fillId="12" borderId="10" xfId="1" applyNumberFormat="1" applyFont="1" applyFill="1" applyBorder="1" applyAlignment="1" applyProtection="1">
      <alignment horizontal="center" vertical="top" wrapText="1"/>
      <protection locked="0"/>
    </xf>
    <xf numFmtId="49" fontId="3" fillId="2" borderId="10" xfId="1" applyNumberFormat="1" applyFont="1" applyFill="1" applyBorder="1" applyAlignment="1" applyProtection="1">
      <alignment horizontal="center" vertical="top" wrapText="1"/>
      <protection locked="0"/>
    </xf>
    <xf numFmtId="0" fontId="1" fillId="2" borderId="1" xfId="1" quotePrefix="1" applyNumberFormat="1" applyFill="1" applyBorder="1" applyAlignment="1" applyProtection="1">
      <alignment horizontal="center" vertical="top" wrapText="1"/>
      <protection locked="0"/>
    </xf>
    <xf numFmtId="0" fontId="25" fillId="10" borderId="0" xfId="0" applyFont="1" applyFill="1" applyBorder="1" applyAlignment="1" applyProtection="1">
      <alignment horizontal="center"/>
    </xf>
    <xf numFmtId="0" fontId="3" fillId="12" borderId="1" xfId="0" applyFont="1" applyFill="1" applyBorder="1" applyAlignment="1" applyProtection="1">
      <alignment horizontal="center" vertical="center"/>
      <protection locked="0"/>
    </xf>
    <xf numFmtId="0" fontId="6" fillId="0" borderId="0" xfId="0" applyFont="1" applyAlignment="1">
      <alignment wrapText="1"/>
    </xf>
    <xf numFmtId="0" fontId="0" fillId="0" borderId="0" xfId="0" applyAlignment="1">
      <alignment horizontal="right" vertical="center"/>
    </xf>
    <xf numFmtId="0" fontId="9" fillId="0" borderId="0" xfId="0" applyFont="1" applyAlignment="1">
      <alignment horizontal="right" vertical="top"/>
    </xf>
    <xf numFmtId="0" fontId="9" fillId="0" borderId="12" xfId="0" applyFont="1" applyBorder="1" applyAlignment="1">
      <alignment horizontal="right" vertical="top"/>
    </xf>
    <xf numFmtId="0" fontId="9" fillId="0" borderId="15" xfId="0" applyFont="1" applyBorder="1" applyAlignment="1">
      <alignment horizontal="right" vertical="top"/>
    </xf>
    <xf numFmtId="0" fontId="6" fillId="0" borderId="0" xfId="0" applyFont="1" applyBorder="1" applyAlignment="1">
      <alignment wrapText="1"/>
    </xf>
    <xf numFmtId="0" fontId="9" fillId="0" borderId="0" xfId="0" applyFont="1" applyBorder="1" applyAlignment="1">
      <alignment wrapText="1"/>
    </xf>
    <xf numFmtId="0" fontId="0" fillId="0" borderId="14" xfId="0" applyBorder="1" applyAlignment="1">
      <alignment horizontal="right" vertical="center"/>
    </xf>
    <xf numFmtId="0" fontId="0" fillId="0" borderId="4" xfId="0" applyBorder="1"/>
    <xf numFmtId="0" fontId="0" fillId="0" borderId="7" xfId="0" applyBorder="1"/>
    <xf numFmtId="0" fontId="0" fillId="0" borderId="12" xfId="0" applyBorder="1" applyAlignment="1">
      <alignment horizontal="right" vertical="center"/>
    </xf>
    <xf numFmtId="0" fontId="26" fillId="0" borderId="0" xfId="0" applyFont="1" applyBorder="1"/>
    <xf numFmtId="0" fontId="0" fillId="0" borderId="0" xfId="0" applyBorder="1"/>
    <xf numFmtId="0" fontId="0" fillId="0" borderId="9" xfId="0" applyBorder="1"/>
    <xf numFmtId="0" fontId="6" fillId="0" borderId="8" xfId="0" applyFont="1" applyBorder="1" applyAlignment="1">
      <alignment wrapText="1"/>
    </xf>
    <xf numFmtId="0" fontId="0" fillId="0" borderId="8" xfId="0" applyBorder="1"/>
    <xf numFmtId="0" fontId="0" fillId="0" borderId="11" xfId="0" applyBorder="1"/>
    <xf numFmtId="0" fontId="6" fillId="0" borderId="0" xfId="0" applyFont="1" applyBorder="1" applyAlignment="1">
      <alignment vertical="top" wrapText="1"/>
    </xf>
    <xf numFmtId="0" fontId="8" fillId="13" borderId="5" xfId="0" applyNumberFormat="1" applyFont="1" applyFill="1" applyBorder="1" applyAlignment="1" applyProtection="1">
      <alignment horizontal="center" wrapText="1"/>
    </xf>
    <xf numFmtId="0" fontId="8" fillId="13" borderId="5" xfId="0" applyFont="1" applyFill="1" applyBorder="1" applyAlignment="1" applyProtection="1">
      <alignment horizontal="center" wrapText="1"/>
    </xf>
    <xf numFmtId="0" fontId="8" fillId="15" borderId="5" xfId="0" applyNumberFormat="1" applyFont="1" applyFill="1" applyBorder="1" applyAlignment="1" applyProtection="1">
      <alignment horizontal="left" wrapText="1"/>
    </xf>
    <xf numFmtId="0" fontId="8" fillId="15" borderId="5" xfId="0" applyFont="1" applyFill="1" applyBorder="1" applyAlignment="1" applyProtection="1">
      <alignment horizontal="center" wrapText="1"/>
    </xf>
    <xf numFmtId="0" fontId="8" fillId="14" borderId="5" xfId="0" applyNumberFormat="1" applyFont="1" applyFill="1" applyBorder="1" applyAlignment="1" applyProtection="1">
      <alignment horizontal="left" wrapText="1"/>
    </xf>
    <xf numFmtId="0" fontId="8" fillId="14" borderId="5" xfId="0" applyFont="1" applyFill="1" applyBorder="1" applyAlignment="1" applyProtection="1">
      <alignment horizontal="center" wrapText="1"/>
    </xf>
    <xf numFmtId="49" fontId="9" fillId="0" borderId="1" xfId="1" applyNumberFormat="1" applyFont="1" applyFill="1" applyBorder="1" applyAlignment="1" applyProtection="1">
      <alignment horizontal="center" vertical="center" wrapText="1"/>
      <protection locked="0"/>
    </xf>
    <xf numFmtId="0" fontId="11" fillId="14" borderId="8" xfId="0" applyFont="1" applyFill="1" applyBorder="1" applyAlignment="1" applyProtection="1">
      <alignment horizontal="center" vertical="center" wrapText="1"/>
    </xf>
    <xf numFmtId="0" fontId="4" fillId="3" borderId="0" xfId="0" applyFont="1" applyFill="1" applyBorder="1" applyAlignment="1" applyProtection="1">
      <alignment horizontal="center" vertical="center" wrapText="1"/>
    </xf>
    <xf numFmtId="0" fontId="4" fillId="3" borderId="8" xfId="0" applyFont="1" applyFill="1" applyBorder="1" applyAlignment="1" applyProtection="1">
      <alignment horizontal="center" vertical="center" wrapText="1"/>
    </xf>
    <xf numFmtId="49" fontId="9" fillId="0" borderId="18" xfId="1" applyNumberFormat="1" applyFont="1" applyFill="1" applyBorder="1" applyAlignment="1" applyProtection="1">
      <alignment horizontal="center" vertical="center" wrapText="1"/>
      <protection locked="0"/>
    </xf>
    <xf numFmtId="0" fontId="30" fillId="0" borderId="0" xfId="0" applyFont="1" applyAlignment="1">
      <alignment horizontal="left" vertical="center"/>
    </xf>
    <xf numFmtId="0" fontId="3" fillId="12" borderId="18" xfId="0" applyFont="1" applyFill="1" applyBorder="1" applyAlignment="1" applyProtection="1">
      <alignment horizontal="center" vertical="center"/>
      <protection locked="0"/>
    </xf>
    <xf numFmtId="0" fontId="6" fillId="2" borderId="18" xfId="1" applyNumberFormat="1" applyFont="1" applyFill="1" applyBorder="1" applyAlignment="1" applyProtection="1">
      <alignment horizontal="center" vertical="top" wrapText="1"/>
      <protection locked="0"/>
    </xf>
    <xf numFmtId="49" fontId="24" fillId="0" borderId="1" xfId="1" applyNumberFormat="1" applyFont="1" applyFill="1" applyBorder="1" applyAlignment="1" applyProtection="1">
      <alignment horizontal="left" vertical="top" wrapText="1"/>
      <protection locked="0"/>
    </xf>
    <xf numFmtId="0" fontId="32" fillId="4" borderId="0" xfId="0" applyFont="1" applyFill="1" applyProtection="1"/>
    <xf numFmtId="0" fontId="32" fillId="8" borderId="12" xfId="0" applyFont="1" applyFill="1" applyBorder="1" applyProtection="1"/>
    <xf numFmtId="0" fontId="32" fillId="8" borderId="0" xfId="0" applyFont="1" applyFill="1" applyBorder="1" applyProtection="1"/>
    <xf numFmtId="0" fontId="32" fillId="8" borderId="9" xfId="0" applyFont="1" applyFill="1" applyBorder="1" applyProtection="1"/>
    <xf numFmtId="0" fontId="32" fillId="0" borderId="0" xfId="0" applyFont="1" applyProtection="1"/>
    <xf numFmtId="0" fontId="31" fillId="11" borderId="0" xfId="0" applyFont="1" applyFill="1" applyBorder="1" applyProtection="1"/>
    <xf numFmtId="49" fontId="3" fillId="2" borderId="19" xfId="1" applyNumberFormat="1" applyFont="1" applyFill="1" applyBorder="1" applyAlignment="1" applyProtection="1">
      <alignment horizontal="center" vertical="top" wrapText="1"/>
      <protection locked="0"/>
    </xf>
    <xf numFmtId="0" fontId="3" fillId="0" borderId="1" xfId="0" applyFont="1" applyFill="1" applyBorder="1" applyAlignment="1" applyProtection="1">
      <alignment horizontal="center"/>
      <protection locked="0"/>
    </xf>
    <xf numFmtId="49" fontId="3" fillId="2" borderId="1" xfId="1" applyNumberFormat="1" applyFont="1" applyFill="1" applyBorder="1" applyAlignment="1" applyProtection="1">
      <alignment horizontal="center" vertical="top" wrapText="1"/>
      <protection locked="0"/>
    </xf>
    <xf numFmtId="49" fontId="3" fillId="2" borderId="0" xfId="1" applyNumberFormat="1" applyFont="1" applyFill="1" applyBorder="1" applyAlignment="1" applyProtection="1">
      <alignment horizontal="center" vertical="top" wrapText="1"/>
      <protection locked="0"/>
    </xf>
    <xf numFmtId="0" fontId="6" fillId="2" borderId="0" xfId="1" applyNumberFormat="1" applyFont="1" applyFill="1" applyBorder="1" applyAlignment="1" applyProtection="1">
      <alignment horizontal="center" vertical="top" wrapText="1"/>
      <protection locked="0"/>
    </xf>
    <xf numFmtId="49" fontId="9" fillId="0" borderId="0" xfId="1" applyNumberFormat="1" applyFont="1" applyFill="1" applyBorder="1" applyAlignment="1" applyProtection="1">
      <alignment horizontal="center" vertical="center" wrapText="1"/>
      <protection locked="0"/>
    </xf>
    <xf numFmtId="49" fontId="3" fillId="0" borderId="0" xfId="1" applyNumberFormat="1" applyFont="1" applyFill="1" applyBorder="1" applyAlignment="1" applyProtection="1">
      <alignment horizontal="right" vertical="top" wrapText="1"/>
      <protection locked="0"/>
    </xf>
    <xf numFmtId="49" fontId="9" fillId="0" borderId="0" xfId="1" applyNumberFormat="1" applyFont="1" applyFill="1" applyBorder="1" applyAlignment="1" applyProtection="1">
      <alignment horizontal="left" vertical="top"/>
      <protection locked="0"/>
    </xf>
    <xf numFmtId="49" fontId="2" fillId="0" borderId="0" xfId="1" applyNumberFormat="1" applyFont="1" applyFill="1" applyBorder="1" applyAlignment="1" applyProtection="1">
      <alignment horizontal="left" vertical="top" wrapText="1"/>
      <protection locked="0"/>
    </xf>
    <xf numFmtId="0" fontId="3" fillId="0" borderId="0" xfId="0" applyNumberFormat="1" applyFont="1" applyFill="1" applyBorder="1" applyAlignment="1" applyProtection="1">
      <alignment horizontal="left" vertical="top" wrapText="1"/>
      <protection locked="0"/>
    </xf>
    <xf numFmtId="49" fontId="3" fillId="0" borderId="0" xfId="0" applyNumberFormat="1" applyFont="1" applyFill="1" applyBorder="1" applyAlignment="1" applyProtection="1">
      <alignment horizontal="center" vertical="center"/>
      <protection locked="0"/>
    </xf>
    <xf numFmtId="49" fontId="3" fillId="0" borderId="0" xfId="0" applyNumberFormat="1" applyFont="1" applyFill="1" applyBorder="1" applyAlignment="1" applyProtection="1">
      <alignment horizontal="center" vertical="center" wrapText="1"/>
      <protection locked="0"/>
    </xf>
    <xf numFmtId="49" fontId="3" fillId="0" borderId="0" xfId="1" applyNumberFormat="1" applyFont="1" applyFill="1" applyBorder="1" applyAlignment="1" applyProtection="1">
      <alignment horizontal="center" vertical="top" wrapText="1"/>
      <protection locked="0"/>
    </xf>
    <xf numFmtId="0" fontId="6" fillId="0" borderId="0" xfId="1" applyNumberFormat="1" applyFont="1" applyFill="1" applyBorder="1" applyAlignment="1" applyProtection="1">
      <alignment horizontal="center" vertical="top" wrapText="1"/>
      <protection locked="0"/>
    </xf>
    <xf numFmtId="0" fontId="35" fillId="0" borderId="0" xfId="0" applyFont="1" applyAlignment="1">
      <alignment horizontal="left" vertical="center"/>
    </xf>
    <xf numFmtId="0" fontId="8" fillId="14" borderId="5" xfId="0" applyFont="1" applyFill="1" applyBorder="1" applyAlignment="1" applyProtection="1">
      <alignment horizontal="center" vertical="center" wrapText="1"/>
    </xf>
    <xf numFmtId="0" fontId="3" fillId="4" borderId="0" xfId="0" applyFont="1" applyFill="1" applyBorder="1" applyAlignment="1" applyProtection="1">
      <alignment vertical="center"/>
      <protection locked="0"/>
    </xf>
    <xf numFmtId="0" fontId="2" fillId="4" borderId="0" xfId="0" applyFont="1" applyFill="1" applyBorder="1" applyAlignment="1" applyProtection="1">
      <alignment vertical="top"/>
      <protection locked="0"/>
    </xf>
    <xf numFmtId="0" fontId="3" fillId="4" borderId="0" xfId="0" applyNumberFormat="1" applyFont="1" applyFill="1" applyBorder="1" applyAlignment="1" applyProtection="1">
      <alignment horizontal="center"/>
      <protection locked="0"/>
    </xf>
    <xf numFmtId="0" fontId="3" fillId="4" borderId="0" xfId="0" applyNumberFormat="1" applyFont="1" applyFill="1" applyBorder="1" applyAlignment="1" applyProtection="1">
      <alignment horizontal="center" wrapText="1"/>
      <protection locked="0"/>
    </xf>
    <xf numFmtId="0" fontId="3" fillId="4" borderId="0" xfId="0" applyNumberFormat="1" applyFont="1" applyFill="1" applyBorder="1" applyAlignment="1" applyProtection="1">
      <alignment horizontal="left" wrapText="1"/>
      <protection locked="0"/>
    </xf>
    <xf numFmtId="0" fontId="2" fillId="4" borderId="0" xfId="0" applyFont="1" applyFill="1" applyBorder="1" applyAlignment="1" applyProtection="1">
      <alignment horizontal="center" vertical="center" wrapText="1"/>
      <protection locked="0"/>
    </xf>
    <xf numFmtId="0" fontId="3" fillId="4" borderId="0" xfId="0" applyFont="1" applyFill="1" applyBorder="1" applyAlignment="1" applyProtection="1">
      <alignment horizontal="left" vertical="center"/>
      <protection locked="0"/>
    </xf>
    <xf numFmtId="0" fontId="2" fillId="4" borderId="0" xfId="0" applyFont="1" applyFill="1" applyBorder="1" applyAlignment="1" applyProtection="1">
      <alignment horizontal="left" vertical="center"/>
      <protection locked="0"/>
    </xf>
    <xf numFmtId="0" fontId="2" fillId="4" borderId="0" xfId="0" applyFont="1" applyFill="1" applyBorder="1" applyAlignment="1" applyProtection="1">
      <alignment horizontal="left" vertical="center" wrapText="1"/>
      <protection locked="0"/>
    </xf>
    <xf numFmtId="0" fontId="3" fillId="4" borderId="0" xfId="0" applyFont="1" applyFill="1" applyBorder="1" applyAlignment="1" applyProtection="1">
      <alignment vertical="center" wrapText="1"/>
      <protection locked="0"/>
    </xf>
    <xf numFmtId="0" fontId="3" fillId="4" borderId="0" xfId="0" applyFont="1" applyFill="1" applyBorder="1" applyAlignment="1" applyProtection="1">
      <alignment horizontal="center" vertical="center"/>
      <protection locked="0"/>
    </xf>
    <xf numFmtId="0" fontId="3" fillId="4" borderId="0" xfId="0" applyFont="1" applyFill="1" applyBorder="1" applyAlignment="1" applyProtection="1">
      <alignment wrapText="1"/>
      <protection locked="0"/>
    </xf>
    <xf numFmtId="0" fontId="3" fillId="4" borderId="0" xfId="0" applyFont="1" applyFill="1" applyBorder="1" applyProtection="1">
      <protection locked="0"/>
    </xf>
    <xf numFmtId="0" fontId="3" fillId="2" borderId="0" xfId="0" applyNumberFormat="1" applyFont="1" applyFill="1" applyBorder="1" applyAlignment="1" applyProtection="1">
      <alignment horizontal="center"/>
      <protection locked="0"/>
    </xf>
    <xf numFmtId="0" fontId="3" fillId="2" borderId="0" xfId="0" applyNumberFormat="1" applyFont="1" applyFill="1" applyBorder="1" applyAlignment="1" applyProtection="1">
      <alignment horizontal="center" wrapText="1"/>
      <protection locked="0"/>
    </xf>
    <xf numFmtId="0" fontId="3" fillId="2" borderId="0" xfId="0" applyNumberFormat="1" applyFont="1" applyFill="1" applyBorder="1" applyAlignment="1" applyProtection="1">
      <alignment horizontal="left" wrapText="1"/>
      <protection locked="0"/>
    </xf>
    <xf numFmtId="0" fontId="2" fillId="2" borderId="0" xfId="0" applyFont="1" applyFill="1" applyBorder="1" applyAlignment="1" applyProtection="1">
      <alignment horizontal="center" vertical="center" wrapText="1"/>
      <protection locked="0"/>
    </xf>
    <xf numFmtId="0" fontId="3" fillId="2" borderId="0" xfId="0" applyFont="1" applyFill="1" applyBorder="1" applyAlignment="1" applyProtection="1">
      <alignment horizontal="left" vertical="center"/>
      <protection locked="0"/>
    </xf>
    <xf numFmtId="0" fontId="2" fillId="2" borderId="0" xfId="0" applyFont="1" applyFill="1" applyBorder="1" applyAlignment="1" applyProtection="1">
      <alignment horizontal="left" vertical="center"/>
      <protection locked="0"/>
    </xf>
    <xf numFmtId="0" fontId="2" fillId="2" borderId="0" xfId="0" applyFont="1" applyFill="1" applyBorder="1" applyAlignment="1" applyProtection="1">
      <alignment horizontal="left" vertical="center" wrapText="1"/>
      <protection locked="0"/>
    </xf>
    <xf numFmtId="0" fontId="3" fillId="2" borderId="0" xfId="0" applyFont="1" applyFill="1" applyBorder="1" applyAlignment="1" applyProtection="1">
      <alignment vertical="center"/>
      <protection locked="0"/>
    </xf>
    <xf numFmtId="0" fontId="3" fillId="2" borderId="0" xfId="0" applyFont="1" applyFill="1" applyBorder="1" applyAlignment="1" applyProtection="1">
      <alignment vertical="center" wrapText="1"/>
      <protection locked="0"/>
    </xf>
    <xf numFmtId="0" fontId="3" fillId="2" borderId="0" xfId="0" applyFont="1" applyFill="1" applyBorder="1" applyAlignment="1" applyProtection="1">
      <alignment horizontal="center" vertical="center"/>
      <protection locked="0"/>
    </xf>
    <xf numFmtId="0" fontId="3" fillId="2" borderId="0" xfId="0" applyFont="1" applyFill="1" applyBorder="1" applyAlignment="1" applyProtection="1">
      <alignment wrapText="1"/>
      <protection locked="0"/>
    </xf>
    <xf numFmtId="0" fontId="3" fillId="2" borderId="0" xfId="0" applyFont="1" applyFill="1" applyBorder="1" applyProtection="1">
      <protection locked="0"/>
    </xf>
    <xf numFmtId="0" fontId="6" fillId="2" borderId="1" xfId="1" applyNumberFormat="1" applyFont="1" applyFill="1" applyBorder="1" applyAlignment="1" applyProtection="1">
      <alignment horizontal="left" vertical="top" wrapText="1"/>
      <protection locked="0"/>
    </xf>
    <xf numFmtId="49" fontId="9" fillId="2" borderId="1" xfId="1" applyNumberFormat="1" applyFont="1" applyFill="1" applyBorder="1" applyAlignment="1" applyProtection="1">
      <alignment horizontal="center" vertical="center" wrapText="1"/>
      <protection locked="0"/>
    </xf>
    <xf numFmtId="49" fontId="3" fillId="2" borderId="1" xfId="1" applyNumberFormat="1" applyFont="1" applyFill="1" applyBorder="1" applyAlignment="1" applyProtection="1">
      <alignment horizontal="left" vertical="top" wrapText="1"/>
      <protection locked="0"/>
    </xf>
    <xf numFmtId="49" fontId="9" fillId="2" borderId="1" xfId="1" applyNumberFormat="1" applyFont="1" applyFill="1" applyBorder="1" applyAlignment="1" applyProtection="1">
      <alignment horizontal="left" vertical="top"/>
      <protection locked="0"/>
    </xf>
    <xf numFmtId="49" fontId="2" fillId="2" borderId="1" xfId="1" applyNumberFormat="1" applyFont="1" applyFill="1" applyBorder="1" applyAlignment="1" applyProtection="1">
      <alignment horizontal="left" vertical="top" wrapText="1"/>
      <protection locked="0"/>
    </xf>
    <xf numFmtId="0" fontId="3" fillId="2" borderId="1" xfId="0" applyNumberFormat="1" applyFont="1" applyFill="1" applyBorder="1" applyAlignment="1" applyProtection="1">
      <alignment horizontal="left" vertical="top" wrapText="1"/>
      <protection locked="0"/>
    </xf>
    <xf numFmtId="49" fontId="3" fillId="2" borderId="1" xfId="0" applyNumberFormat="1" applyFont="1" applyFill="1" applyBorder="1" applyAlignment="1" applyProtection="1">
      <alignment horizontal="center" vertical="top"/>
      <protection locked="0"/>
    </xf>
    <xf numFmtId="49" fontId="3" fillId="2" borderId="1" xfId="0" applyNumberFormat="1" applyFont="1" applyFill="1" applyBorder="1" applyAlignment="1" applyProtection="1">
      <alignment horizontal="center" vertical="top" wrapText="1"/>
      <protection locked="0"/>
    </xf>
    <xf numFmtId="0" fontId="3" fillId="2" borderId="1" xfId="0" applyFont="1" applyFill="1" applyBorder="1" applyAlignment="1" applyProtection="1">
      <alignment horizontal="center" vertical="center"/>
      <protection locked="0"/>
    </xf>
    <xf numFmtId="49" fontId="3" fillId="2" borderId="21" xfId="1" applyNumberFormat="1" applyFont="1" applyFill="1" applyBorder="1" applyAlignment="1" applyProtection="1">
      <alignment horizontal="right" vertical="top" wrapText="1"/>
      <protection locked="0"/>
    </xf>
    <xf numFmtId="0" fontId="2" fillId="2" borderId="0" xfId="0" applyFont="1" applyFill="1" applyBorder="1" applyAlignment="1" applyProtection="1">
      <alignment vertical="top"/>
      <protection locked="0"/>
    </xf>
    <xf numFmtId="0" fontId="19" fillId="17" borderId="20" xfId="0" applyFont="1" applyFill="1" applyBorder="1" applyAlignment="1" applyProtection="1">
      <alignment vertical="center" wrapText="1"/>
    </xf>
    <xf numFmtId="0" fontId="2" fillId="2" borderId="1" xfId="0" applyNumberFormat="1" applyFont="1" applyFill="1" applyBorder="1" applyAlignment="1" applyProtection="1">
      <alignment horizontal="left" vertical="top" wrapText="1"/>
      <protection locked="0"/>
    </xf>
    <xf numFmtId="49" fontId="3" fillId="2" borderId="1" xfId="1" applyNumberFormat="1" applyFont="1" applyFill="1" applyBorder="1" applyAlignment="1" applyProtection="1">
      <alignment horizontal="right" vertical="top" wrapText="1"/>
      <protection locked="0"/>
    </xf>
    <xf numFmtId="49" fontId="33" fillId="2" borderId="10" xfId="1" applyNumberFormat="1" applyFont="1" applyFill="1" applyBorder="1" applyAlignment="1" applyProtection="1">
      <alignment horizontal="center" vertical="top" wrapText="1"/>
      <protection locked="0"/>
    </xf>
    <xf numFmtId="49" fontId="8" fillId="15" borderId="2" xfId="0" applyNumberFormat="1" applyFont="1" applyFill="1" applyBorder="1" applyAlignment="1" applyProtection="1">
      <alignment horizontal="left" vertical="center" wrapText="1"/>
    </xf>
    <xf numFmtId="0" fontId="8" fillId="0" borderId="0" xfId="0" applyFont="1" applyFill="1" applyBorder="1" applyAlignment="1" applyProtection="1">
      <alignment horizontal="left" vertical="center"/>
    </xf>
    <xf numFmtId="0" fontId="8" fillId="15" borderId="2" xfId="0" applyFont="1" applyFill="1" applyBorder="1" applyAlignment="1" applyProtection="1">
      <alignment horizontal="left" vertical="center"/>
    </xf>
    <xf numFmtId="49" fontId="8" fillId="15" borderId="2" xfId="0" applyNumberFormat="1" applyFont="1" applyFill="1" applyBorder="1" applyAlignment="1" applyProtection="1">
      <alignment horizontal="left" vertical="center"/>
    </xf>
    <xf numFmtId="0" fontId="7" fillId="15" borderId="2" xfId="1" applyFont="1" applyFill="1" applyBorder="1" applyAlignment="1" applyProtection="1">
      <alignment horizontal="left" vertical="center"/>
    </xf>
    <xf numFmtId="0" fontId="3" fillId="12" borderId="0" xfId="0" applyFont="1" applyFill="1" applyBorder="1" applyAlignment="1" applyProtection="1">
      <alignment vertical="top" wrapText="1"/>
      <protection locked="0"/>
    </xf>
    <xf numFmtId="0" fontId="3" fillId="2" borderId="0" xfId="0" applyFont="1" applyFill="1" applyBorder="1" applyAlignment="1" applyProtection="1">
      <alignment vertical="top" wrapText="1"/>
      <protection locked="0"/>
    </xf>
    <xf numFmtId="0" fontId="3" fillId="4" borderId="0" xfId="0" applyFont="1" applyFill="1" applyBorder="1" applyAlignment="1" applyProtection="1">
      <alignment vertical="top" wrapText="1"/>
      <protection locked="0"/>
    </xf>
    <xf numFmtId="0" fontId="3" fillId="0" borderId="0" xfId="0" applyFont="1" applyFill="1" applyBorder="1" applyAlignment="1" applyProtection="1">
      <alignment vertical="top" wrapText="1"/>
      <protection locked="0"/>
    </xf>
    <xf numFmtId="0" fontId="3" fillId="2" borderId="1" xfId="0" applyFont="1" applyFill="1" applyBorder="1" applyAlignment="1" applyProtection="1">
      <alignment horizontal="left" vertical="center" wrapText="1"/>
      <protection locked="0"/>
    </xf>
    <xf numFmtId="0" fontId="11" fillId="14" borderId="0" xfId="0" applyFont="1" applyFill="1" applyBorder="1" applyAlignment="1" applyProtection="1"/>
    <xf numFmtId="0" fontId="11" fillId="14" borderId="0" xfId="0" applyFont="1" applyFill="1" applyBorder="1" applyAlignment="1" applyProtection="1">
      <alignment horizontal="left" vertical="center"/>
    </xf>
    <xf numFmtId="0" fontId="11" fillId="14" borderId="0" xfId="0" applyFont="1" applyFill="1" applyBorder="1" applyAlignment="1" applyProtection="1">
      <alignment horizontal="center" vertical="center"/>
    </xf>
    <xf numFmtId="0" fontId="11" fillId="14" borderId="0" xfId="0" applyFont="1" applyFill="1" applyBorder="1" applyAlignment="1" applyProtection="1">
      <alignment horizontal="left"/>
    </xf>
    <xf numFmtId="0" fontId="8" fillId="14" borderId="0" xfId="0" applyFont="1" applyFill="1" applyBorder="1" applyAlignment="1" applyProtection="1">
      <alignment horizontal="left"/>
    </xf>
    <xf numFmtId="0" fontId="11" fillId="14" borderId="0" xfId="0" applyFont="1" applyFill="1" applyBorder="1" applyAlignment="1" applyProtection="1">
      <alignment wrapText="1"/>
    </xf>
    <xf numFmtId="0" fontId="4" fillId="15" borderId="13" xfId="0" applyFont="1" applyFill="1" applyBorder="1" applyAlignment="1" applyProtection="1">
      <alignment horizontal="left" vertical="center"/>
    </xf>
    <xf numFmtId="0" fontId="7" fillId="15" borderId="6" xfId="1" applyFont="1" applyFill="1" applyBorder="1" applyAlignment="1" applyProtection="1">
      <alignment horizontal="left" vertical="center" wrapText="1"/>
    </xf>
    <xf numFmtId="0" fontId="6" fillId="0" borderId="18" xfId="0" applyFont="1" applyBorder="1" applyAlignment="1">
      <alignment horizontal="left" vertical="center"/>
    </xf>
    <xf numFmtId="0" fontId="36" fillId="0" borderId="28" xfId="0" applyFont="1" applyBorder="1"/>
    <xf numFmtId="0" fontId="36" fillId="0" borderId="29" xfId="0" applyFont="1" applyBorder="1"/>
    <xf numFmtId="0" fontId="6" fillId="0" borderId="33" xfId="0" applyFont="1" applyBorder="1" applyAlignment="1">
      <alignment horizontal="center" vertical="center"/>
    </xf>
    <xf numFmtId="0" fontId="6" fillId="0" borderId="34" xfId="0" applyFont="1" applyBorder="1" applyAlignment="1">
      <alignment horizontal="center" vertical="center"/>
    </xf>
    <xf numFmtId="0" fontId="37" fillId="0" borderId="0" xfId="0" applyFont="1" applyAlignment="1">
      <alignment horizontal="center"/>
    </xf>
    <xf numFmtId="0" fontId="31" fillId="0" borderId="0" xfId="0" applyFont="1" applyAlignment="1">
      <alignment horizontal="center" vertical="center"/>
    </xf>
    <xf numFmtId="0" fontId="9" fillId="4" borderId="0" xfId="0" applyFont="1" applyFill="1" applyAlignment="1" applyProtection="1">
      <alignment horizontal="center" vertical="center" textRotation="90"/>
    </xf>
    <xf numFmtId="0" fontId="32" fillId="4" borderId="13" xfId="0" applyFont="1" applyFill="1" applyBorder="1" applyAlignment="1" applyProtection="1">
      <alignment horizontal="left"/>
      <protection locked="0"/>
    </xf>
    <xf numFmtId="0" fontId="32" fillId="4" borderId="2" xfId="0" applyFont="1" applyFill="1" applyBorder="1" applyAlignment="1" applyProtection="1">
      <alignment horizontal="left"/>
      <protection locked="0"/>
    </xf>
    <xf numFmtId="0" fontId="32" fillId="4" borderId="6" xfId="0" applyFont="1" applyFill="1" applyBorder="1" applyAlignment="1" applyProtection="1">
      <alignment horizontal="left"/>
      <protection locked="0"/>
    </xf>
    <xf numFmtId="0" fontId="0" fillId="4" borderId="0" xfId="0" applyFill="1" applyAlignment="1" applyProtection="1">
      <alignment horizontal="center"/>
    </xf>
    <xf numFmtId="0" fontId="0" fillId="4" borderId="0" xfId="0" applyFill="1" applyBorder="1" applyAlignment="1" applyProtection="1">
      <alignment horizontal="left" vertical="top" wrapText="1"/>
    </xf>
    <xf numFmtId="0" fontId="9" fillId="4" borderId="24" xfId="0" applyFont="1" applyFill="1" applyBorder="1" applyAlignment="1" applyProtection="1">
      <alignment horizontal="left" wrapText="1"/>
    </xf>
    <xf numFmtId="0" fontId="6" fillId="4" borderId="0" xfId="0" applyFont="1" applyFill="1" applyAlignment="1" applyProtection="1">
      <alignment horizontal="left" vertical="top" wrapText="1"/>
    </xf>
    <xf numFmtId="0" fontId="0" fillId="4" borderId="0" xfId="0" applyFill="1" applyAlignment="1" applyProtection="1">
      <alignment horizontal="left" vertical="top" wrapText="1"/>
    </xf>
    <xf numFmtId="0" fontId="19" fillId="6" borderId="25" xfId="0" applyFont="1" applyFill="1" applyBorder="1" applyAlignment="1" applyProtection="1">
      <alignment horizontal="center" vertical="center" wrapText="1"/>
    </xf>
    <xf numFmtId="0" fontId="19" fillId="6" borderId="26" xfId="0" applyFont="1" applyFill="1" applyBorder="1" applyAlignment="1" applyProtection="1">
      <alignment horizontal="center" vertical="center" wrapText="1"/>
    </xf>
    <xf numFmtId="0" fontId="19" fillId="5" borderId="20" xfId="0" applyFont="1" applyFill="1" applyBorder="1" applyAlignment="1" applyProtection="1">
      <alignment horizontal="center" vertical="center" wrapText="1"/>
    </xf>
    <xf numFmtId="0" fontId="19" fillId="5" borderId="4" xfId="0" applyFont="1" applyFill="1" applyBorder="1" applyAlignment="1" applyProtection="1">
      <alignment horizontal="center" vertical="center" wrapText="1"/>
    </xf>
    <xf numFmtId="0" fontId="19" fillId="18" borderId="20" xfId="0" applyFont="1" applyFill="1" applyBorder="1" applyAlignment="1" applyProtection="1">
      <alignment horizontal="center" vertical="center" wrapText="1"/>
    </xf>
    <xf numFmtId="0" fontId="19" fillId="18" borderId="4" xfId="0" applyFont="1" applyFill="1" applyBorder="1" applyAlignment="1" applyProtection="1">
      <alignment horizontal="center" vertical="center" wrapText="1"/>
    </xf>
    <xf numFmtId="0" fontId="26" fillId="11" borderId="0" xfId="0" applyFont="1" applyFill="1" applyBorder="1" applyAlignment="1" applyProtection="1">
      <alignment horizontal="left" wrapText="1"/>
    </xf>
    <xf numFmtId="0" fontId="19" fillId="7" borderId="20" xfId="0" applyFont="1" applyFill="1" applyBorder="1" applyAlignment="1" applyProtection="1">
      <alignment horizontal="center" vertical="center" wrapText="1"/>
    </xf>
    <xf numFmtId="0" fontId="19" fillId="7" borderId="4" xfId="0" applyFont="1" applyFill="1" applyBorder="1" applyAlignment="1" applyProtection="1">
      <alignment horizontal="center" vertical="center" wrapText="1"/>
    </xf>
    <xf numFmtId="0" fontId="36" fillId="0" borderId="30" xfId="0" applyFont="1" applyBorder="1" applyAlignment="1">
      <alignment horizontal="center"/>
    </xf>
    <xf numFmtId="0" fontId="6" fillId="0" borderId="32" xfId="0" applyFont="1" applyBorder="1" applyAlignment="1">
      <alignment horizontal="center"/>
    </xf>
    <xf numFmtId="0" fontId="6" fillId="0" borderId="35" xfId="0" applyFont="1" applyBorder="1" applyAlignment="1">
      <alignment horizontal="center"/>
    </xf>
    <xf numFmtId="0" fontId="6" fillId="0" borderId="1" xfId="0" applyFont="1" applyBorder="1" applyAlignment="1">
      <alignment horizontal="center"/>
    </xf>
    <xf numFmtId="15" fontId="6" fillId="0" borderId="31" xfId="0" applyNumberFormat="1" applyFont="1" applyBorder="1" applyAlignment="1">
      <alignment horizontal="center" vertical="center"/>
    </xf>
    <xf numFmtId="0" fontId="36" fillId="0" borderId="29" xfId="0" applyFont="1" applyBorder="1" applyAlignment="1">
      <alignment horizontal="center"/>
    </xf>
    <xf numFmtId="0" fontId="6" fillId="0" borderId="36" xfId="0" applyFont="1" applyBorder="1" applyAlignment="1">
      <alignment horizontal="center"/>
    </xf>
    <xf numFmtId="0" fontId="38" fillId="0" borderId="0" xfId="0" applyFont="1" applyAlignment="1">
      <alignment horizontal="center" vertical="center"/>
    </xf>
    <xf numFmtId="0" fontId="38" fillId="0" borderId="0" xfId="0" applyFont="1" applyAlignment="1">
      <alignment horizontal="center"/>
    </xf>
  </cellXfs>
  <cellStyles count="3">
    <cellStyle name="Hyperlink" xfId="1" builtinId="8"/>
    <cellStyle name="Normal" xfId="0" builtinId="0"/>
    <cellStyle name="Normal 2" xfId="2" xr:uid="{00000000-0005-0000-0000-000002000000}"/>
  </cellStyles>
  <dxfs count="271">
    <dxf>
      <font>
        <condense val="0"/>
        <extend val="0"/>
        <color indexed="9"/>
      </font>
      <fill>
        <patternFill>
          <bgColor indexed="10"/>
        </patternFill>
      </fill>
    </dxf>
    <dxf>
      <font>
        <condense val="0"/>
        <extend val="0"/>
        <color indexed="17"/>
      </font>
      <fill>
        <patternFill>
          <bgColor indexed="42"/>
        </patternFill>
      </fill>
    </dxf>
    <dxf>
      <font>
        <condense val="0"/>
        <extend val="0"/>
        <color indexed="9"/>
      </font>
      <fill>
        <patternFill>
          <bgColor indexed="10"/>
        </patternFill>
      </fill>
    </dxf>
    <dxf>
      <font>
        <condense val="0"/>
        <extend val="0"/>
        <color indexed="17"/>
      </font>
      <fill>
        <patternFill>
          <bgColor indexed="42"/>
        </patternFill>
      </fill>
    </dxf>
    <dxf>
      <font>
        <b/>
        <i val="0"/>
        <color rgb="FFFF0000"/>
      </font>
    </dxf>
    <dxf>
      <font>
        <condense val="0"/>
        <extend val="0"/>
        <color indexed="9"/>
      </font>
      <fill>
        <patternFill>
          <bgColor indexed="10"/>
        </patternFill>
      </fill>
    </dxf>
    <dxf>
      <font>
        <condense val="0"/>
        <extend val="0"/>
        <color indexed="17"/>
      </font>
      <fill>
        <patternFill>
          <bgColor indexed="42"/>
        </patternFill>
      </fill>
    </dxf>
    <dxf>
      <font>
        <condense val="0"/>
        <extend val="0"/>
        <color indexed="9"/>
      </font>
      <fill>
        <patternFill>
          <bgColor indexed="10"/>
        </patternFill>
      </fill>
    </dxf>
    <dxf>
      <font>
        <condense val="0"/>
        <extend val="0"/>
        <color indexed="17"/>
      </font>
      <fill>
        <patternFill>
          <bgColor indexed="42"/>
        </patternFill>
      </fill>
    </dxf>
    <dxf>
      <font>
        <condense val="0"/>
        <extend val="0"/>
        <color indexed="9"/>
      </font>
      <fill>
        <patternFill>
          <bgColor indexed="10"/>
        </patternFill>
      </fill>
    </dxf>
    <dxf>
      <font>
        <condense val="0"/>
        <extend val="0"/>
        <color indexed="17"/>
      </font>
      <fill>
        <patternFill>
          <bgColor indexed="42"/>
        </patternFill>
      </fill>
    </dxf>
    <dxf>
      <font>
        <condense val="0"/>
        <extend val="0"/>
        <color indexed="9"/>
      </font>
      <fill>
        <patternFill>
          <bgColor indexed="10"/>
        </patternFill>
      </fill>
    </dxf>
    <dxf>
      <font>
        <condense val="0"/>
        <extend val="0"/>
        <color indexed="17"/>
      </font>
      <fill>
        <patternFill>
          <bgColor indexed="42"/>
        </patternFill>
      </fill>
    </dxf>
    <dxf>
      <font>
        <b/>
        <i val="0"/>
        <color rgb="FFFF0000"/>
      </font>
    </dxf>
    <dxf>
      <font>
        <b/>
        <i val="0"/>
        <color rgb="FFFF0000"/>
      </font>
    </dxf>
    <dxf>
      <fill>
        <patternFill>
          <bgColor rgb="FF92D05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FF0000"/>
        </patternFill>
      </fill>
    </dxf>
    <dxf>
      <fill>
        <patternFill>
          <bgColor rgb="FFFFC000"/>
        </patternFill>
      </fill>
    </dxf>
    <dxf>
      <fill>
        <patternFill>
          <bgColor rgb="FFFF0000"/>
        </patternFill>
      </fill>
    </dxf>
    <dxf>
      <fill>
        <patternFill>
          <bgColor rgb="FF92D05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92D050"/>
        </patternFill>
      </fill>
    </dxf>
    <dxf>
      <fill>
        <patternFill>
          <bgColor rgb="FFFFC000"/>
        </patternFill>
      </fill>
    </dxf>
    <dxf>
      <fill>
        <patternFill>
          <bgColor rgb="FF92D05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FF0000"/>
        </patternFill>
      </fill>
    </dxf>
    <dxf>
      <fill>
        <patternFill>
          <bgColor rgb="FFFFC000"/>
        </patternFill>
      </fill>
    </dxf>
  </dxfs>
  <tableStyles count="0" defaultTableStyle="TableStyleMedium2" defaultPivotStyle="PivotStyleLight16"/>
  <colors>
    <mruColors>
      <color rgb="FFFFFF9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8BD21D50-EC42-11CE-9E0D-00AA006002F3}" ax:persistence="persistStreamInit" r:id="rId1"/>
</file>

<file path=xl/activeX/activeX14.xml><?xml version="1.0" encoding="utf-8"?>
<ax:ocx xmlns:ax="http://schemas.microsoft.com/office/2006/activeX" xmlns:r="http://schemas.openxmlformats.org/officeDocument/2006/relationships" ax:classid="{8BD21D50-EC42-11CE-9E0D-00AA006002F3}" ax:persistence="persistStreamInit" r:id="rId1"/>
</file>

<file path=xl/activeX/activeX15.xml><?xml version="1.0" encoding="utf-8"?>
<ax:ocx xmlns:ax="http://schemas.microsoft.com/office/2006/activeX" xmlns:r="http://schemas.openxmlformats.org/officeDocument/2006/relationships" ax:classid="{8BD21D50-EC42-11CE-9E0D-00AA006002F3}" ax:persistence="persistStreamInit" r:id="rId1"/>
</file>

<file path=xl/activeX/activeX16.xml><?xml version="1.0" encoding="utf-8"?>
<ax:ocx xmlns:ax="http://schemas.microsoft.com/office/2006/activeX" xmlns:r="http://schemas.openxmlformats.org/officeDocument/2006/relationships" ax:classid="{8BD21D50-EC42-11CE-9E0D-00AA006002F3}" ax:persistence="persistStreamInit" r:id="rId1"/>
</file>

<file path=xl/activeX/activeX17.xml><?xml version="1.0" encoding="utf-8"?>
<ax:ocx xmlns:ax="http://schemas.microsoft.com/office/2006/activeX" xmlns:r="http://schemas.openxmlformats.org/officeDocument/2006/relationships" ax:classid="{8BD21D50-EC42-11CE-9E0D-00AA006002F3}" ax:persistence="persistStreamInit" r:id="rId1"/>
</file>

<file path=xl/activeX/activeX18.xml><?xml version="1.0" encoding="utf-8"?>
<ax:ocx xmlns:ax="http://schemas.microsoft.com/office/2006/activeX" xmlns:r="http://schemas.openxmlformats.org/officeDocument/2006/relationships" ax:classid="{8BD21D50-EC42-11CE-9E0D-00AA006002F3}" ax:persistence="persistStreamInit" r:id="rId1"/>
</file>

<file path=xl/activeX/activeX19.xml><?xml version="1.0" encoding="utf-8"?>
<ax:ocx xmlns:ax="http://schemas.microsoft.com/office/2006/activeX" xmlns:r="http://schemas.openxmlformats.org/officeDocument/2006/relationships" ax:classid="{8BD21D50-EC42-11CE-9E0D-00AA006002F3}" ax:persistence="persistStreamInit" r:id="rId1"/>
</file>

<file path=xl/activeX/activeX20.xml><?xml version="1.0" encoding="utf-8"?>
<ax:ocx xmlns:ax="http://schemas.microsoft.com/office/2006/activeX" xmlns:r="http://schemas.openxmlformats.org/officeDocument/2006/relationships" ax:classid="{8BD21D50-EC42-11CE-9E0D-00AA006002F3}" ax:persistence="persistStreamInit" r:id="rId1"/>
</file>

<file path=xl/activeX/activeX21.xml><?xml version="1.0" encoding="utf-8"?>
<ax:ocx xmlns:ax="http://schemas.microsoft.com/office/2006/activeX" xmlns:r="http://schemas.openxmlformats.org/officeDocument/2006/relationships" ax:classid="{8BD21D50-EC42-11CE-9E0D-00AA006002F3}" ax:persistence="persistStreamInit" r:id="rId1"/>
</file>

<file path=xl/activeX/activeX22.xml><?xml version="1.0" encoding="utf-8"?>
<ax:ocx xmlns:ax="http://schemas.microsoft.com/office/2006/activeX" xmlns:r="http://schemas.openxmlformats.org/officeDocument/2006/relationships" ax:classid="{8BD21D50-EC42-11CE-9E0D-00AA006002F3}" ax:persistence="persistStreamInit" r:id="rId1"/>
</file>

<file path=xl/activeX/activeX23.xml><?xml version="1.0" encoding="utf-8"?>
<ax:ocx xmlns:ax="http://schemas.microsoft.com/office/2006/activeX" xmlns:r="http://schemas.openxmlformats.org/officeDocument/2006/relationships" ax:classid="{8BD21D50-EC42-11CE-9E0D-00AA006002F3}" ax:persistence="persistStreamInit" r:id="rId1"/>
</file>

<file path=xl/activeX/activeX24.xml><?xml version="1.0" encoding="utf-8"?>
<ax:ocx xmlns:ax="http://schemas.microsoft.com/office/2006/activeX" xmlns:r="http://schemas.openxmlformats.org/officeDocument/2006/relationships" ax:classid="{8BD21D50-EC42-11CE-9E0D-00AA006002F3}" ax:persistence="persistStreamInit" r:id="rId1"/>
</file>

<file path=xl/activeX/activeX25.xml><?xml version="1.0" encoding="utf-8"?>
<ax:ocx xmlns:ax="http://schemas.microsoft.com/office/2006/activeX" xmlns:r="http://schemas.openxmlformats.org/officeDocument/2006/relationships" ax:classid="{8BD21D50-EC42-11CE-9E0D-00AA006002F3}" ax:persistence="persistStreamInit" r:id="rId1"/>
</file>

<file path=xl/activeX/activeX26.xml><?xml version="1.0" encoding="utf-8"?>
<ax:ocx xmlns:ax="http://schemas.microsoft.com/office/2006/activeX" xmlns:r="http://schemas.openxmlformats.org/officeDocument/2006/relationships" ax:classid="{8BD21D50-EC42-11CE-9E0D-00AA006002F3}" ax:persistence="persistStreamInit" r:id="rId1"/>
</file>

<file path=xl/activeX/activeX27.xml><?xml version="1.0" encoding="utf-8"?>
<ax:ocx xmlns:ax="http://schemas.microsoft.com/office/2006/activeX" xmlns:r="http://schemas.openxmlformats.org/officeDocument/2006/relationships" ax:classid="{8BD21D50-EC42-11CE-9E0D-00AA006002F3}" ax:persistence="persistStreamInit" r:id="rId1"/>
</file>

<file path=xl/activeX/activeX28.xml><?xml version="1.0" encoding="utf-8"?>
<ax:ocx xmlns:ax="http://schemas.microsoft.com/office/2006/activeX" xmlns:r="http://schemas.openxmlformats.org/officeDocument/2006/relationships" ax:classid="{8BD21D50-EC42-11CE-9E0D-00AA006002F3}" ax:persistence="persistStreamInit" r:id="rId1"/>
</file>

<file path=xl/activeX/activeX29.xml><?xml version="1.0" encoding="utf-8"?>
<ax:ocx xmlns:ax="http://schemas.microsoft.com/office/2006/activeX" xmlns:r="http://schemas.openxmlformats.org/officeDocument/2006/relationships" ax:classid="{8BD21D50-EC42-11CE-9E0D-00AA006002F3}" ax:persistence="persistStreamInit" r:id="rId1"/>
</file>

<file path=xl/activeX/activeX30.xml><?xml version="1.0" encoding="utf-8"?>
<ax:ocx xmlns:ax="http://schemas.microsoft.com/office/2006/activeX" xmlns:r="http://schemas.openxmlformats.org/officeDocument/2006/relationships" ax:classid="{8BD21D50-EC42-11CE-9E0D-00AA006002F3}" ax:persistence="persistStreamInit" r:id="rId1"/>
</file>

<file path=xl/activeX/activeX31.xml><?xml version="1.0" encoding="utf-8"?>
<ax:ocx xmlns:ax="http://schemas.microsoft.com/office/2006/activeX" xmlns:r="http://schemas.openxmlformats.org/officeDocument/2006/relationships" ax:classid="{8BD21D50-EC42-11CE-9E0D-00AA006002F3}" ax:persistence="persistStreamInit" r:id="rId1"/>
</file>

<file path=xl/activeX/activeX32.xml><?xml version="1.0" encoding="utf-8"?>
<ax:ocx xmlns:ax="http://schemas.microsoft.com/office/2006/activeX" xmlns:r="http://schemas.openxmlformats.org/officeDocument/2006/relationships" ax:classid="{8BD21D50-EC42-11CE-9E0D-00AA006002F3}" ax:persistence="persistStreamInit" r:id="rId1"/>
</file>

<file path=xl/activeX/activeX33.xml><?xml version="1.0" encoding="utf-8"?>
<ax:ocx xmlns:ax="http://schemas.microsoft.com/office/2006/activeX" xmlns:r="http://schemas.openxmlformats.org/officeDocument/2006/relationships" ax:classid="{8BD21D50-EC42-11CE-9E0D-00AA006002F3}" ax:persistence="persistStreamInit" r:id="rId1"/>
</file>

<file path=xl/activeX/activeX34.xml><?xml version="1.0" encoding="utf-8"?>
<ax:ocx xmlns:ax="http://schemas.microsoft.com/office/2006/activeX" xmlns:r="http://schemas.openxmlformats.org/officeDocument/2006/relationships" ax:classid="{8BD21D50-EC42-11CE-9E0D-00AA006002F3}" ax:persistence="persistStreamInit" r:id="rId1"/>
</file>

<file path=xl/activeX/activeX35.xml><?xml version="1.0" encoding="utf-8"?>
<ax:ocx xmlns:ax="http://schemas.microsoft.com/office/2006/activeX" xmlns:r="http://schemas.openxmlformats.org/officeDocument/2006/relationships" ax:classid="{8BD21D50-EC42-11CE-9E0D-00AA006002F3}" ax:persistence="persistStreamInit" r:id="rId1"/>
</file>

<file path=xl/activeX/activeX36.xml><?xml version="1.0" encoding="utf-8"?>
<ax:ocx xmlns:ax="http://schemas.microsoft.com/office/2006/activeX" xmlns:r="http://schemas.openxmlformats.org/officeDocument/2006/relationships" ax:classid="{8BD21D50-EC42-11CE-9E0D-00AA006002F3}" ax:persistence="persistStreamInit" r:id="rId1"/>
</file>

<file path=xl/activeX/activeX37.xml><?xml version="1.0" encoding="utf-8"?>
<ax:ocx xmlns:ax="http://schemas.microsoft.com/office/2006/activeX" xmlns:r="http://schemas.openxmlformats.org/officeDocument/2006/relationships" ax:classid="{8BD21D50-EC42-11CE-9E0D-00AA006002F3}" ax:persistence="persistStreamInit" r:id="rId1"/>
</file>

<file path=xl/activeX/activeX38.xml><?xml version="1.0" encoding="utf-8"?>
<ax:ocx xmlns:ax="http://schemas.microsoft.com/office/2006/activeX" xmlns:r="http://schemas.openxmlformats.org/officeDocument/2006/relationships" ax:classid="{8BD21D50-EC42-11CE-9E0D-00AA006002F3}" ax:persistence="persistStreamInit" r:id="rId1"/>
</file>

<file path=xl/activeX/activeX39.xml><?xml version="1.0" encoding="utf-8"?>
<ax:ocx xmlns:ax="http://schemas.microsoft.com/office/2006/activeX" xmlns:r="http://schemas.openxmlformats.org/officeDocument/2006/relationships" ax:classid="{8BD21D50-EC42-11CE-9E0D-00AA006002F3}" ax:persistence="persistStreamInit" r:id="rId1"/>
</file>

<file path=xl/activeX/activeX40.xml><?xml version="1.0" encoding="utf-8"?>
<ax:ocx xmlns:ax="http://schemas.microsoft.com/office/2006/activeX" xmlns:r="http://schemas.openxmlformats.org/officeDocument/2006/relationships" ax:classid="{8BD21D50-EC42-11CE-9E0D-00AA006002F3}" ax:persistence="persistStreamInit" r:id="rId1"/>
</file>

<file path=xl/activeX/activeX41.xml><?xml version="1.0" encoding="utf-8"?>
<ax:ocx xmlns:ax="http://schemas.microsoft.com/office/2006/activeX" xmlns:r="http://schemas.openxmlformats.org/officeDocument/2006/relationships" ax:classid="{8BD21D50-EC42-11CE-9E0D-00AA006002F3}" ax:persistence="persistStreamInit" r:id="rId1"/>
</file>

<file path=xl/activeX/activeX42.xml><?xml version="1.0" encoding="utf-8"?>
<ax:ocx xmlns:ax="http://schemas.microsoft.com/office/2006/activeX" xmlns:r="http://schemas.openxmlformats.org/officeDocument/2006/relationships" ax:classid="{8BD21D50-EC42-11CE-9E0D-00AA006002F3}" ax:persistence="persistStreamInit" r:id="rId1"/>
</file>

<file path=xl/activeX/activeX43.xml><?xml version="1.0" encoding="utf-8"?>
<ax:ocx xmlns:ax="http://schemas.microsoft.com/office/2006/activeX" xmlns:r="http://schemas.openxmlformats.org/officeDocument/2006/relationships" ax:classid="{8BD21D50-EC42-11CE-9E0D-00AA006002F3}" ax:persistence="persistStreamInit" r:id="rId1"/>
</file>

<file path=xl/activeX/activeX44.xml><?xml version="1.0" encoding="utf-8"?>
<ax:ocx xmlns:ax="http://schemas.microsoft.com/office/2006/activeX" xmlns:r="http://schemas.openxmlformats.org/officeDocument/2006/relationships" ax:classid="{8BD21D50-EC42-11CE-9E0D-00AA006002F3}" ax:persistence="persistStreamInit" r:id="rId1"/>
</file>

<file path=xl/activeX/activeX45.xml><?xml version="1.0" encoding="utf-8"?>
<ax:ocx xmlns:ax="http://schemas.microsoft.com/office/2006/activeX" xmlns:r="http://schemas.openxmlformats.org/officeDocument/2006/relationships" ax:classid="{8BD21D50-EC42-11CE-9E0D-00AA006002F3}" ax:persistence="persistStreamInit" r:id="rId1"/>
</file>

<file path=xl/activeX/activeX46.xml><?xml version="1.0" encoding="utf-8"?>
<ax:ocx xmlns:ax="http://schemas.microsoft.com/office/2006/activeX" xmlns:r="http://schemas.openxmlformats.org/officeDocument/2006/relationships" ax:classid="{8BD21D50-EC42-11CE-9E0D-00AA006002F3}" ax:persistence="persistStreamInit" r:id="rId1"/>
</file>

<file path=xl/activeX/activeX47.xml><?xml version="1.0" encoding="utf-8"?>
<ax:ocx xmlns:ax="http://schemas.microsoft.com/office/2006/activeX" xmlns:r="http://schemas.openxmlformats.org/officeDocument/2006/relationships" ax:classid="{8BD21D50-EC42-11CE-9E0D-00AA006002F3}" ax:persistence="persistStreamInit" r:id="rId1"/>
</file>

<file path=xl/activeX/activeX48.xml><?xml version="1.0" encoding="utf-8"?>
<ax:ocx xmlns:ax="http://schemas.microsoft.com/office/2006/activeX" xmlns:r="http://schemas.openxmlformats.org/officeDocument/2006/relationships" ax:classid="{8BD21D50-EC42-11CE-9E0D-00AA006002F3}" ax:persistence="persistStreamInit" r:id="rId1"/>
</file>

<file path=xl/activeX/activeX49.xml><?xml version="1.0" encoding="utf-8"?>
<ax:ocx xmlns:ax="http://schemas.microsoft.com/office/2006/activeX" xmlns:r="http://schemas.openxmlformats.org/officeDocument/2006/relationships" ax:classid="{8BD21D50-EC42-11CE-9E0D-00AA006002F3}" ax:persistence="persistStreamInit" r:id="rId1"/>
</file>

<file path=xl/activeX/activeX50.xml><?xml version="1.0" encoding="utf-8"?>
<ax:ocx xmlns:ax="http://schemas.microsoft.com/office/2006/activeX" xmlns:r="http://schemas.openxmlformats.org/officeDocument/2006/relationships" ax:classid="{8BD21D50-EC42-11CE-9E0D-00AA006002F3}" ax:persistence="persistStreamInit" r:id="rId1"/>
</file>

<file path=xl/activeX/activeX51.xml><?xml version="1.0" encoding="utf-8"?>
<ax:ocx xmlns:ax="http://schemas.microsoft.com/office/2006/activeX" xmlns:r="http://schemas.openxmlformats.org/officeDocument/2006/relationships" ax:classid="{8BD21D50-EC42-11CE-9E0D-00AA006002F3}" ax:persistence="persistStreamInit" r:id="rId1"/>
</file>

<file path=xl/activeX/activeX52.xml><?xml version="1.0" encoding="utf-8"?>
<ax:ocx xmlns:ax="http://schemas.microsoft.com/office/2006/activeX" xmlns:r="http://schemas.openxmlformats.org/officeDocument/2006/relationships" ax:classid="{8BD21D50-EC42-11CE-9E0D-00AA006002F3}" ax:persistence="persistStreamInit" r:id="rId1"/>
</file>

<file path=xl/activeX/activeX53.xml><?xml version="1.0" encoding="utf-8"?>
<ax:ocx xmlns:ax="http://schemas.microsoft.com/office/2006/activeX" xmlns:r="http://schemas.openxmlformats.org/officeDocument/2006/relationships" ax:classid="{8BD21D50-EC42-11CE-9E0D-00AA006002F3}" ax:persistence="persistStreamInit" r:id="rId1"/>
</file>

<file path=xl/activeX/activeX54.xml><?xml version="1.0" encoding="utf-8"?>
<ax:ocx xmlns:ax="http://schemas.microsoft.com/office/2006/activeX" xmlns:r="http://schemas.openxmlformats.org/officeDocument/2006/relationships" ax:classid="{8BD21D50-EC42-11CE-9E0D-00AA006002F3}" ax:persistence="persistStreamInit" r:id="rId1"/>
</file>

<file path=xl/activeX/activeX55.xml><?xml version="1.0" encoding="utf-8"?>
<ax:ocx xmlns:ax="http://schemas.microsoft.com/office/2006/activeX" xmlns:r="http://schemas.openxmlformats.org/officeDocument/2006/relationships" ax:classid="{8BD21D50-EC42-11CE-9E0D-00AA006002F3}" ax:persistence="persistStreamInit" r:id="rId1"/>
</file>

<file path=xl/activeX/activeX56.xml><?xml version="1.0" encoding="utf-8"?>
<ax:ocx xmlns:ax="http://schemas.microsoft.com/office/2006/activeX" xmlns:r="http://schemas.openxmlformats.org/officeDocument/2006/relationships" ax:classid="{8BD21D50-EC42-11CE-9E0D-00AA006002F3}" ax:persistence="persistStreamInit" r:id="rId1"/>
</file>

<file path=xl/activeX/activeX57.xml><?xml version="1.0" encoding="utf-8"?>
<ax:ocx xmlns:ax="http://schemas.microsoft.com/office/2006/activeX" xmlns:r="http://schemas.openxmlformats.org/officeDocument/2006/relationships" ax:classid="{8BD21D50-EC42-11CE-9E0D-00AA006002F3}" ax:persistence="persistStreamInit" r:id="rId1"/>
</file>

<file path=xl/activeX/activeX58.xml><?xml version="1.0" encoding="utf-8"?>
<ax:ocx xmlns:ax="http://schemas.microsoft.com/office/2006/activeX" xmlns:r="http://schemas.openxmlformats.org/officeDocument/2006/relationships" ax:classid="{8BD21D50-EC42-11CE-9E0D-00AA006002F3}" ax:persistence="persistStreamInit" r:id="rId1"/>
</file>

<file path=xl/activeX/activeX59.xml><?xml version="1.0" encoding="utf-8"?>
<ax:ocx xmlns:ax="http://schemas.microsoft.com/office/2006/activeX" xmlns:r="http://schemas.openxmlformats.org/officeDocument/2006/relationships" ax:classid="{8BD21D50-EC42-11CE-9E0D-00AA006002F3}" ax:persistence="persistStreamInit" r:id="rId1"/>
</file>

<file path=xl/activeX/activeX60.xml><?xml version="1.0" encoding="utf-8"?>
<ax:ocx xmlns:ax="http://schemas.microsoft.com/office/2006/activeX" xmlns:r="http://schemas.openxmlformats.org/officeDocument/2006/relationships" ax:classid="{8BD21D50-EC42-11CE-9E0D-00AA006002F3}" ax:persistence="persistStreamInit" r:id="rId1"/>
</file>

<file path=xl/activeX/activeX61.xml><?xml version="1.0" encoding="utf-8"?>
<ax:ocx xmlns:ax="http://schemas.microsoft.com/office/2006/activeX" xmlns:r="http://schemas.openxmlformats.org/officeDocument/2006/relationships" ax:classid="{8BD21D50-EC42-11CE-9E0D-00AA006002F3}" ax:persistence="persistStreamInit" r:id="rId1"/>
</file>

<file path=xl/activeX/activeX62.xml><?xml version="1.0" encoding="utf-8"?>
<ax:ocx xmlns:ax="http://schemas.microsoft.com/office/2006/activeX" xmlns:r="http://schemas.openxmlformats.org/officeDocument/2006/relationships" ax:classid="{8BD21D50-EC42-11CE-9E0D-00AA006002F3}" ax:persistence="persistStreamInit" r:id="rId1"/>
</file>

<file path=xl/activeX/activeX63.xml><?xml version="1.0" encoding="utf-8"?>
<ax:ocx xmlns:ax="http://schemas.microsoft.com/office/2006/activeX" xmlns:r="http://schemas.openxmlformats.org/officeDocument/2006/relationships" ax:classid="{8BD21D50-EC42-11CE-9E0D-00AA006002F3}" ax:persistence="persistStreamInit" r:id="rId1"/>
</file>

<file path=xl/activeX/activeX64.xml><?xml version="1.0" encoding="utf-8"?>
<ax:ocx xmlns:ax="http://schemas.microsoft.com/office/2006/activeX" xmlns:r="http://schemas.openxmlformats.org/officeDocument/2006/relationships" ax:classid="{8BD21D50-EC42-11CE-9E0D-00AA006002F3}" ax:persistence="persistStreamInit" r:id="rId1"/>
</file>

<file path=xl/activeX/activeX65.xml><?xml version="1.0" encoding="utf-8"?>
<ax:ocx xmlns:ax="http://schemas.microsoft.com/office/2006/activeX" xmlns:r="http://schemas.openxmlformats.org/officeDocument/2006/relationships" ax:classid="{8BD21D50-EC42-11CE-9E0D-00AA006002F3}" ax:persistence="persistStreamInit" r:id="rId1"/>
</file>

<file path=xl/activeX/activeX66.xml><?xml version="1.0" encoding="utf-8"?>
<ax:ocx xmlns:ax="http://schemas.microsoft.com/office/2006/activeX" xmlns:r="http://schemas.openxmlformats.org/officeDocument/2006/relationships" ax:classid="{8BD21D50-EC42-11CE-9E0D-00AA006002F3}" ax:persistence="persistStreamInit" r:id="rId1"/>
</file>

<file path=xl/activeX/activeX67.xml><?xml version="1.0" encoding="utf-8"?>
<ax:ocx xmlns:ax="http://schemas.microsoft.com/office/2006/activeX" xmlns:r="http://schemas.openxmlformats.org/officeDocument/2006/relationships" ax:classid="{8BD21D50-EC42-11CE-9E0D-00AA006002F3}" ax:persistence="persistStreamInit" r:id="rId1"/>
</file>

<file path=xl/activeX/activeX68.xml><?xml version="1.0" encoding="utf-8"?>
<ax:ocx xmlns:ax="http://schemas.microsoft.com/office/2006/activeX" xmlns:r="http://schemas.openxmlformats.org/officeDocument/2006/relationships" ax:classid="{8BD21D50-EC42-11CE-9E0D-00AA006002F3}" ax:persistence="persistStreamInit" r:id="rId1"/>
</file>

<file path=xl/activeX/activeX69.xml><?xml version="1.0" encoding="utf-8"?>
<ax:ocx xmlns:ax="http://schemas.microsoft.com/office/2006/activeX" xmlns:r="http://schemas.openxmlformats.org/officeDocument/2006/relationships" ax:classid="{8BD21D50-EC42-11CE-9E0D-00AA006002F3}" ax:persistence="persistStreamInit" r:id="rId1"/>
</file>

<file path=xl/activeX/activeX70.xml><?xml version="1.0" encoding="utf-8"?>
<ax:ocx xmlns:ax="http://schemas.microsoft.com/office/2006/activeX" xmlns:r="http://schemas.openxmlformats.org/officeDocument/2006/relationships" ax:classid="{8BD21D50-EC42-11CE-9E0D-00AA006002F3}" ax:persistence="persistStreamInit" r:id="rId1"/>
</file>

<file path=xl/activeX/activeX71.xml><?xml version="1.0" encoding="utf-8"?>
<ax:ocx xmlns:ax="http://schemas.microsoft.com/office/2006/activeX" xmlns:r="http://schemas.openxmlformats.org/officeDocument/2006/relationships" ax:classid="{8BD21D50-EC42-11CE-9E0D-00AA006002F3}" ax:persistence="persistStreamInit" r:id="rId1"/>
</file>

<file path=xl/activeX/activeX72.xml><?xml version="1.0" encoding="utf-8"?>
<ax:ocx xmlns:ax="http://schemas.microsoft.com/office/2006/activeX" xmlns:r="http://schemas.openxmlformats.org/officeDocument/2006/relationships" ax:classid="{8BD21D50-EC42-11CE-9E0D-00AA006002F3}" ax:persistence="persistStreamInit" r:id="rId1"/>
</file>

<file path=xl/activeX/activeX73.xml><?xml version="1.0" encoding="utf-8"?>
<ax:ocx xmlns:ax="http://schemas.microsoft.com/office/2006/activeX" xmlns:r="http://schemas.openxmlformats.org/officeDocument/2006/relationships" ax:classid="{8BD21D50-EC42-11CE-9E0D-00AA006002F3}" ax:persistence="persistStreamInit" r:id="rId1"/>
</file>

<file path=xl/activeX/activeX74.xml><?xml version="1.0" encoding="utf-8"?>
<ax:ocx xmlns:ax="http://schemas.microsoft.com/office/2006/activeX" xmlns:r="http://schemas.openxmlformats.org/officeDocument/2006/relationships" ax:classid="{8BD21D50-EC42-11CE-9E0D-00AA006002F3}" ax:persistence="persistStreamInit" r:id="rId1"/>
</file>

<file path=xl/activeX/activeX75.xml><?xml version="1.0" encoding="utf-8"?>
<ax:ocx xmlns:ax="http://schemas.microsoft.com/office/2006/activeX" xmlns:r="http://schemas.openxmlformats.org/officeDocument/2006/relationships" ax:classid="{8BD21D50-EC42-11CE-9E0D-00AA006002F3}" ax:persistence="persistStreamInit" r:id="rId1"/>
</file>

<file path=xl/activeX/activeX76.xml><?xml version="1.0" encoding="utf-8"?>
<ax:ocx xmlns:ax="http://schemas.microsoft.com/office/2006/activeX" xmlns:r="http://schemas.openxmlformats.org/officeDocument/2006/relationships" ax:classid="{8BD21D50-EC42-11CE-9E0D-00AA006002F3}" ax:persistence="persistStreamInit" r:id="rId1"/>
</file>

<file path=xl/activeX/activeX77.xml><?xml version="1.0" encoding="utf-8"?>
<ax:ocx xmlns:ax="http://schemas.microsoft.com/office/2006/activeX" xmlns:r="http://schemas.openxmlformats.org/officeDocument/2006/relationships" ax:classid="{8BD21D50-EC42-11CE-9E0D-00AA006002F3}" ax:persistence="persistStreamInit" r:id="rId1"/>
</file>

<file path=xl/activeX/activeX78.xml><?xml version="1.0" encoding="utf-8"?>
<ax:ocx xmlns:ax="http://schemas.microsoft.com/office/2006/activeX" xmlns:r="http://schemas.openxmlformats.org/officeDocument/2006/relationships" ax:classid="{8BD21D50-EC42-11CE-9E0D-00AA006002F3}" ax:persistence="persistStreamInit" r:id="rId1"/>
</file>

<file path=xl/activeX/activeX79.xml><?xml version="1.0" encoding="utf-8"?>
<ax:ocx xmlns:ax="http://schemas.microsoft.com/office/2006/activeX" xmlns:r="http://schemas.openxmlformats.org/officeDocument/2006/relationships" ax:classid="{8BD21D50-EC42-11CE-9E0D-00AA006002F3}" ax:persistence="persistStreamInit" r:id="rId1"/>
</file>

<file path=xl/activeX/activeX80.xml><?xml version="1.0" encoding="utf-8"?>
<ax:ocx xmlns:ax="http://schemas.microsoft.com/office/2006/activeX" xmlns:r="http://schemas.openxmlformats.org/officeDocument/2006/relationships" ax:classid="{8BD21D50-EC42-11CE-9E0D-00AA006002F3}" ax:persistence="persistStreamInit" r:id="rId1"/>
</file>

<file path=xl/activeX/activeX81.xml><?xml version="1.0" encoding="utf-8"?>
<ax:ocx xmlns:ax="http://schemas.microsoft.com/office/2006/activeX" xmlns:r="http://schemas.openxmlformats.org/officeDocument/2006/relationships" ax:classid="{8BD21D50-EC42-11CE-9E0D-00AA006002F3}" ax:persistence="persistStreamInit" r:id="rId1"/>
</file>

<file path=xl/activeX/activeX82.xml><?xml version="1.0" encoding="utf-8"?>
<ax:ocx xmlns:ax="http://schemas.microsoft.com/office/2006/activeX" xmlns:r="http://schemas.openxmlformats.org/officeDocument/2006/relationships" ax:classid="{8BD21D50-EC42-11CE-9E0D-00AA006002F3}" ax:persistence="persistStreamInit" r:id="rId1"/>
</file>

<file path=xl/activeX/activeX83.xml><?xml version="1.0" encoding="utf-8"?>
<ax:ocx xmlns:ax="http://schemas.microsoft.com/office/2006/activeX" xmlns:r="http://schemas.openxmlformats.org/officeDocument/2006/relationships" ax:classid="{8BD21D50-EC42-11CE-9E0D-00AA006002F3}" ax:persistence="persistStreamInit" r:id="rId1"/>
</file>

<file path=xl/activeX/activeX84.xml><?xml version="1.0" encoding="utf-8"?>
<ax:ocx xmlns:ax="http://schemas.microsoft.com/office/2006/activeX" xmlns:r="http://schemas.openxmlformats.org/officeDocument/2006/relationships" ax:classid="{8BD21D50-EC42-11CE-9E0D-00AA006002F3}" ax:persistence="persistStreamInit" r:id="rId1"/>
</file>

<file path=xl/activeX/activeX85.xml><?xml version="1.0" encoding="utf-8"?>
<ax:ocx xmlns:ax="http://schemas.microsoft.com/office/2006/activeX" xmlns:r="http://schemas.openxmlformats.org/officeDocument/2006/relationships" ax:classid="{8BD21D50-EC42-11CE-9E0D-00AA006002F3}" ax:persistence="persistStreamInit" r:id="rId1"/>
</file>

<file path=xl/activeX/activeX86.xml><?xml version="1.0" encoding="utf-8"?>
<ax:ocx xmlns:ax="http://schemas.microsoft.com/office/2006/activeX" xmlns:r="http://schemas.openxmlformats.org/officeDocument/2006/relationships" ax:classid="{8BD21D50-EC42-11CE-9E0D-00AA006002F3}" ax:persistence="persistStreamInit" r:id="rId1"/>
</file>

<file path=xl/activeX/activeX87.xml><?xml version="1.0" encoding="utf-8"?>
<ax:ocx xmlns:ax="http://schemas.microsoft.com/office/2006/activeX" xmlns:r="http://schemas.openxmlformats.org/officeDocument/2006/relationships" ax:classid="{8BD21D50-EC42-11CE-9E0D-00AA006002F3}" ax:persistence="persistStreamInit" r:id="rId1"/>
</file>

<file path=xl/activeX/activeX88.xml><?xml version="1.0" encoding="utf-8"?>
<ax:ocx xmlns:ax="http://schemas.microsoft.com/office/2006/activeX" xmlns:r="http://schemas.openxmlformats.org/officeDocument/2006/relationships" ax:classid="{8BD21D50-EC42-11CE-9E0D-00AA006002F3}" ax:persistence="persistStreamInit" r:id="rId1"/>
</file>

<file path=xl/activeX/activeX89.xml><?xml version="1.0" encoding="utf-8"?>
<ax:ocx xmlns:ax="http://schemas.microsoft.com/office/2006/activeX" xmlns:r="http://schemas.openxmlformats.org/officeDocument/2006/relationships" ax:classid="{8BD21D50-EC42-11CE-9E0D-00AA006002F3}" ax:persistence="persistStreamInit" r:id="rId1"/>
</file>

<file path=xl/activeX/activeX90.xml><?xml version="1.0" encoding="utf-8"?>
<ax:ocx xmlns:ax="http://schemas.microsoft.com/office/2006/activeX" xmlns:r="http://schemas.openxmlformats.org/officeDocument/2006/relationships" ax:classid="{8BD21D50-EC42-11CE-9E0D-00AA006002F3}" ax:persistence="persistStreamInit" r:id="rId1"/>
</file>

<file path=xl/activeX/activeX91.xml><?xml version="1.0" encoding="utf-8"?>
<ax:ocx xmlns:ax="http://schemas.microsoft.com/office/2006/activeX" xmlns:r="http://schemas.openxmlformats.org/officeDocument/2006/relationships" ax:classid="{8BD21D50-EC42-11CE-9E0D-00AA006002F3}" ax:persistence="persistStreamInit" r:id="rId1"/>
</file>

<file path=xl/activeX/activeX92.xml><?xml version="1.0" encoding="utf-8"?>
<ax:ocx xmlns:ax="http://schemas.microsoft.com/office/2006/activeX" xmlns:r="http://schemas.openxmlformats.org/officeDocument/2006/relationships" ax:classid="{8BD21D50-EC42-11CE-9E0D-00AA006002F3}" ax:persistence="persistStreamInit" r:id="rId1"/>
</file>

<file path=xl/activeX/activeX93.xml><?xml version="1.0" encoding="utf-8"?>
<ax:ocx xmlns:ax="http://schemas.microsoft.com/office/2006/activeX" xmlns:r="http://schemas.openxmlformats.org/officeDocument/2006/relationships" ax:classid="{8BD21D50-EC42-11CE-9E0D-00AA006002F3}" ax:persistence="persistStreamInit" r:id="rId1"/>
</file>

<file path=xl/activeX/activeX94.xml><?xml version="1.0" encoding="utf-8"?>
<ax:ocx xmlns:ax="http://schemas.microsoft.com/office/2006/activeX" xmlns:r="http://schemas.openxmlformats.org/officeDocument/2006/relationships" ax:classid="{8BD21D50-EC42-11CE-9E0D-00AA006002F3}" ax:persistence="persistStreamInit" r:id="rId1"/>
</file>

<file path=xl/activeX/activeX95.xml><?xml version="1.0" encoding="utf-8"?>
<ax:ocx xmlns:ax="http://schemas.microsoft.com/office/2006/activeX" xmlns:r="http://schemas.openxmlformats.org/officeDocument/2006/relationships" ax:classid="{8BD21D50-EC42-11CE-9E0D-00AA006002F3}" ax:persistence="persistStreamInit" r:id="rId1"/>
</file>

<file path=xl/activeX/activeX96.xml><?xml version="1.0" encoding="utf-8"?>
<ax:ocx xmlns:ax="http://schemas.microsoft.com/office/2006/activeX" xmlns:r="http://schemas.openxmlformats.org/officeDocument/2006/relationships" ax:classid="{8BD21D50-EC42-11CE-9E0D-00AA006002F3}" ax:persistence="persistStreamInit" r:id="rId1"/>
</file>

<file path=xl/activeX/activeX97.xml><?xml version="1.0" encoding="utf-8"?>
<ax:ocx xmlns:ax="http://schemas.microsoft.com/office/2006/activeX" xmlns:r="http://schemas.openxmlformats.org/officeDocument/2006/relationships" ax:classid="{8BD21D50-EC42-11CE-9E0D-00AA006002F3}" ax:persistence="persistStreamInit" r:id="rId1"/>
</file>

<file path=xl/activeX/activeX98.xml><?xml version="1.0" encoding="utf-8"?>
<ax:ocx xmlns:ax="http://schemas.microsoft.com/office/2006/activeX" xmlns:r="http://schemas.openxmlformats.org/officeDocument/2006/relationships" ax:classid="{8BD21D50-EC42-11CE-9E0D-00AA006002F3}" ax:persistence="persistStreamInit" r:id="rId1"/>
</file>

<file path=xl/activeX/activeX99.xml><?xml version="1.0" encoding="utf-8"?>
<ax:ocx xmlns:ax="http://schemas.microsoft.com/office/2006/activeX" xmlns:r="http://schemas.openxmlformats.org/officeDocument/2006/relationships" ax:classid="{8BD21D50-EC42-11CE-9E0D-00AA006002F3}" ax:persistence="persistStreamInit" r:id="rId1"/>
</file>

<file path=xl/activeX/activeX100.xml><?xml version="1.0" encoding="utf-8"?>
<ax:ocx xmlns:ax="http://schemas.microsoft.com/office/2006/activeX" xmlns:r="http://schemas.openxmlformats.org/officeDocument/2006/relationships" ax:classid="{8BD21D50-EC42-11CE-9E0D-00AA006002F3}" ax:persistence="persistStreamInit" r:id="rId1"/>
</file>

<file path=xl/activeX/activeX101.xml><?xml version="1.0" encoding="utf-8"?>
<ax:ocx xmlns:ax="http://schemas.microsoft.com/office/2006/activeX" xmlns:r="http://schemas.openxmlformats.org/officeDocument/2006/relationships" ax:classid="{8BD21D50-EC42-11CE-9E0D-00AA006002F3}" ax:persistence="persistStreamInit" r:id="rId1"/>
</file>

<file path=xl/activeX/activeX102.xml><?xml version="1.0" encoding="utf-8"?>
<ax:ocx xmlns:ax="http://schemas.microsoft.com/office/2006/activeX" xmlns:r="http://schemas.openxmlformats.org/officeDocument/2006/relationships" ax:classid="{8BD21D50-EC42-11CE-9E0D-00AA006002F3}" ax:persistence="persistStreamInit" r:id="rId1"/>
</file>

<file path=xl/activeX/activeX103.xml><?xml version="1.0" encoding="utf-8"?>
<ax:ocx xmlns:ax="http://schemas.microsoft.com/office/2006/activeX" xmlns:r="http://schemas.openxmlformats.org/officeDocument/2006/relationships" ax:classid="{8BD21D50-EC42-11CE-9E0D-00AA006002F3}" ax:persistence="persistStreamInit" r:id="rId1"/>
</file>

<file path=xl/activeX/activeX104.xml><?xml version="1.0" encoding="utf-8"?>
<ax:ocx xmlns:ax="http://schemas.microsoft.com/office/2006/activeX" xmlns:r="http://schemas.openxmlformats.org/officeDocument/2006/relationships" ax:classid="{8BD21D50-EC42-11CE-9E0D-00AA006002F3}" ax:persistence="persistStreamInit" r:id="rId1"/>
</file>

<file path=xl/activeX/activeX105.xml><?xml version="1.0" encoding="utf-8"?>
<ax:ocx xmlns:ax="http://schemas.microsoft.com/office/2006/activeX" xmlns:r="http://schemas.openxmlformats.org/officeDocument/2006/relationships" ax:classid="{8BD21D50-EC42-11CE-9E0D-00AA006002F3}" ax:persistence="persistStreamInit" r:id="rId1"/>
</file>

<file path=xl/activeX/activeX106.xml><?xml version="1.0" encoding="utf-8"?>
<ax:ocx xmlns:ax="http://schemas.microsoft.com/office/2006/activeX" xmlns:r="http://schemas.openxmlformats.org/officeDocument/2006/relationships" ax:classid="{8BD21D50-EC42-11CE-9E0D-00AA006002F3}" ax:persistence="persistStreamInit" r:id="rId1"/>
</file>

<file path=xl/activeX/activeX107.xml><?xml version="1.0" encoding="utf-8"?>
<ax:ocx xmlns:ax="http://schemas.microsoft.com/office/2006/activeX" xmlns:r="http://schemas.openxmlformats.org/officeDocument/2006/relationships" ax:classid="{8BD21D50-EC42-11CE-9E0D-00AA006002F3}" ax:persistence="persistStreamInit" r:id="rId1"/>
</file>

<file path=xl/activeX/activeX108.xml><?xml version="1.0" encoding="utf-8"?>
<ax:ocx xmlns:ax="http://schemas.microsoft.com/office/2006/activeX" xmlns:r="http://schemas.openxmlformats.org/officeDocument/2006/relationships" ax:classid="{8BD21D50-EC42-11CE-9E0D-00AA006002F3}" ax:persistence="persistStreamInit" r:id="rId1"/>
</file>

<file path=xl/activeX/activeX109.xml><?xml version="1.0" encoding="utf-8"?>
<ax:ocx xmlns:ax="http://schemas.microsoft.com/office/2006/activeX" xmlns:r="http://schemas.openxmlformats.org/officeDocument/2006/relationships" ax:classid="{8BD21D50-EC42-11CE-9E0D-00AA006002F3}" ax:persistence="persistStreamInit" r:id="rId1"/>
</file>

<file path=xl/activeX/activeX110.xml><?xml version="1.0" encoding="utf-8"?>
<ax:ocx xmlns:ax="http://schemas.microsoft.com/office/2006/activeX" xmlns:r="http://schemas.openxmlformats.org/officeDocument/2006/relationships" ax:classid="{8BD21D50-EC42-11CE-9E0D-00AA006002F3}" ax:persistence="persistStreamInit" r:id="rId1"/>
</file>

<file path=xl/activeX/activeX111.xml><?xml version="1.0" encoding="utf-8"?>
<ax:ocx xmlns:ax="http://schemas.microsoft.com/office/2006/activeX" xmlns:r="http://schemas.openxmlformats.org/officeDocument/2006/relationships" ax:classid="{8BD21D50-EC42-11CE-9E0D-00AA006002F3}" ax:persistence="persistStreamInit" r:id="rId1"/>
</file>

<file path=xl/activeX/activeX112.xml><?xml version="1.0" encoding="utf-8"?>
<ax:ocx xmlns:ax="http://schemas.microsoft.com/office/2006/activeX" xmlns:r="http://schemas.openxmlformats.org/officeDocument/2006/relationships" ax:classid="{8BD21D50-EC42-11CE-9E0D-00AA006002F3}" ax:persistence="persistStreamInit" r:id="rId1"/>
</file>

<file path=xl/activeX/activeX113.xml><?xml version="1.0" encoding="utf-8"?>
<ax:ocx xmlns:ax="http://schemas.microsoft.com/office/2006/activeX" xmlns:r="http://schemas.openxmlformats.org/officeDocument/2006/relationships" ax:classid="{8BD21D50-EC42-11CE-9E0D-00AA006002F3}" ax:persistence="persistStreamInit" r:id="rId1"/>
</file>

<file path=xl/activeX/activeX114.xml><?xml version="1.0" encoding="utf-8"?>
<ax:ocx xmlns:ax="http://schemas.microsoft.com/office/2006/activeX" xmlns:r="http://schemas.openxmlformats.org/officeDocument/2006/relationships" ax:classid="{8BD21D50-EC42-11CE-9E0D-00AA006002F3}" ax:persistence="persistStreamInit" r:id="rId1"/>
</file>

<file path=xl/activeX/activeX115.xml><?xml version="1.0" encoding="utf-8"?>
<ax:ocx xmlns:ax="http://schemas.microsoft.com/office/2006/activeX" xmlns:r="http://schemas.openxmlformats.org/officeDocument/2006/relationships" ax:classid="{8BD21D50-EC42-11CE-9E0D-00AA006002F3}" ax:persistence="persistStreamInit" r:id="rId1"/>
</file>

<file path=xl/activeX/activeX116.xml><?xml version="1.0" encoding="utf-8"?>
<ax:ocx xmlns:ax="http://schemas.microsoft.com/office/2006/activeX" xmlns:r="http://schemas.openxmlformats.org/officeDocument/2006/relationships" ax:classid="{8BD21D50-EC42-11CE-9E0D-00AA006002F3}" ax:persistence="persistStreamInit" r:id="rId1"/>
</file>

<file path=xl/activeX/activeX117.xml><?xml version="1.0" encoding="utf-8"?>
<ax:ocx xmlns:ax="http://schemas.microsoft.com/office/2006/activeX" xmlns:r="http://schemas.openxmlformats.org/officeDocument/2006/relationships" ax:classid="{8BD21D50-EC42-11CE-9E0D-00AA006002F3}" ax:persistence="persistStreamInit" r:id="rId1"/>
</file>

<file path=xl/activeX/activeX118.xml><?xml version="1.0" encoding="utf-8"?>
<ax:ocx xmlns:ax="http://schemas.microsoft.com/office/2006/activeX" xmlns:r="http://schemas.openxmlformats.org/officeDocument/2006/relationships" ax:classid="{8BD21D50-EC42-11CE-9E0D-00AA006002F3}" ax:persistence="persistStreamInit" r:id="rId1"/>
</file>

<file path=xl/activeX/activeX119.xml><?xml version="1.0" encoding="utf-8"?>
<ax:ocx xmlns:ax="http://schemas.microsoft.com/office/2006/activeX" xmlns:r="http://schemas.openxmlformats.org/officeDocument/2006/relationships" ax:classid="{8BD21D50-EC42-11CE-9E0D-00AA006002F3}" ax:persistence="persistStreamInit" r:id="rId1"/>
</file>

<file path=xl/activeX/activeX120.xml><?xml version="1.0" encoding="utf-8"?>
<ax:ocx xmlns:ax="http://schemas.microsoft.com/office/2006/activeX" xmlns:r="http://schemas.openxmlformats.org/officeDocument/2006/relationships" ax:classid="{8BD21D50-EC42-11CE-9E0D-00AA006002F3}" ax:persistence="persistStreamInit" r:id="rId1"/>
</file>

<file path=xl/activeX/activeX121.xml><?xml version="1.0" encoding="utf-8"?>
<ax:ocx xmlns:ax="http://schemas.microsoft.com/office/2006/activeX" xmlns:r="http://schemas.openxmlformats.org/officeDocument/2006/relationships" ax:classid="{8BD21D50-EC42-11CE-9E0D-00AA006002F3}" ax:persistence="persistStreamInit" r:id="rId1"/>
</file>

<file path=xl/activeX/activeX122.xml><?xml version="1.0" encoding="utf-8"?>
<ax:ocx xmlns:ax="http://schemas.microsoft.com/office/2006/activeX" xmlns:r="http://schemas.openxmlformats.org/officeDocument/2006/relationships" ax:classid="{8BD21D50-EC42-11CE-9E0D-00AA006002F3}" ax:persistence="persistStreamInit" r:id="rId1"/>
</file>

<file path=xl/activeX/activeX123.xml><?xml version="1.0" encoding="utf-8"?>
<ax:ocx xmlns:ax="http://schemas.microsoft.com/office/2006/activeX" xmlns:r="http://schemas.openxmlformats.org/officeDocument/2006/relationships" ax:classid="{8BD21D50-EC42-11CE-9E0D-00AA006002F3}" ax:persistence="persistStreamInit" r:id="rId1"/>
</file>

<file path=xl/activeX/activeX124.xml><?xml version="1.0" encoding="utf-8"?>
<ax:ocx xmlns:ax="http://schemas.microsoft.com/office/2006/activeX" xmlns:r="http://schemas.openxmlformats.org/officeDocument/2006/relationships" ax:classid="{8BD21D50-EC42-11CE-9E0D-00AA006002F3}" ax:persistence="persistStreamInit" r:id="rId1"/>
</file>

<file path=xl/activeX/activeX125.xml><?xml version="1.0" encoding="utf-8"?>
<ax:ocx xmlns:ax="http://schemas.microsoft.com/office/2006/activeX" xmlns:r="http://schemas.openxmlformats.org/officeDocument/2006/relationships" ax:classid="{8BD21D50-EC42-11CE-9E0D-00AA006002F3}" ax:persistence="persistStreamInit" r:id="rId1"/>
</file>

<file path=xl/activeX/activeX126.xml><?xml version="1.0" encoding="utf-8"?>
<ax:ocx xmlns:ax="http://schemas.microsoft.com/office/2006/activeX" xmlns:r="http://schemas.openxmlformats.org/officeDocument/2006/relationships" ax:classid="{8BD21D50-EC42-11CE-9E0D-00AA006002F3}" ax:persistence="persistStreamInit" r:id="rId1"/>
</file>

<file path=xl/activeX/activeX127.xml><?xml version="1.0" encoding="utf-8"?>
<ax:ocx xmlns:ax="http://schemas.microsoft.com/office/2006/activeX" xmlns:r="http://schemas.openxmlformats.org/officeDocument/2006/relationships" ax:classid="{8BD21D50-EC42-11CE-9E0D-00AA006002F3}" ax:persistence="persistStreamInit" r:id="rId1"/>
</file>

<file path=xl/activeX/activeX128.xml><?xml version="1.0" encoding="utf-8"?>
<ax:ocx xmlns:ax="http://schemas.microsoft.com/office/2006/activeX" xmlns:r="http://schemas.openxmlformats.org/officeDocument/2006/relationships" ax:classid="{8BD21D50-EC42-11CE-9E0D-00AA006002F3}" ax:persistence="persistStreamInit" r:id="rId1"/>
</file>

<file path=xl/activeX/activeX129.xml><?xml version="1.0" encoding="utf-8"?>
<ax:ocx xmlns:ax="http://schemas.microsoft.com/office/2006/activeX" xmlns:r="http://schemas.openxmlformats.org/officeDocument/2006/relationships" ax:classid="{8BD21D50-EC42-11CE-9E0D-00AA006002F3}" ax:persistence="persistStreamInit" r:id="rId1"/>
</file>

<file path=xl/activeX/activeX130.xml><?xml version="1.0" encoding="utf-8"?>
<ax:ocx xmlns:ax="http://schemas.microsoft.com/office/2006/activeX" xmlns:r="http://schemas.openxmlformats.org/officeDocument/2006/relationships" ax:classid="{8BD21D50-EC42-11CE-9E0D-00AA006002F3}" ax:persistence="persistStreamInit" r:id="rId1"/>
</file>

<file path=xl/activeX/activeX131.xml><?xml version="1.0" encoding="utf-8"?>
<ax:ocx xmlns:ax="http://schemas.microsoft.com/office/2006/activeX" xmlns:r="http://schemas.openxmlformats.org/officeDocument/2006/relationships" ax:classid="{8BD21D50-EC42-11CE-9E0D-00AA006002F3}" ax:persistence="persistStreamInit" r:id="rId1"/>
</file>

<file path=xl/activeX/activeX132.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1" Type="http://schemas.openxmlformats.org/officeDocument/2006/relationships/image" Target="../media/image2.jpeg"/></Relationships>
</file>

<file path=xl/drawings/_rels/drawing6.x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6.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1.emf"/><Relationship Id="rId6" Type="http://schemas.openxmlformats.org/officeDocument/2006/relationships/image" Target="../media/image9.emf"/><Relationship Id="rId5" Type="http://schemas.openxmlformats.org/officeDocument/2006/relationships/image" Target="../media/image12.emf"/><Relationship Id="rId4"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editAs="oneCell">
    <xdr:from>
      <xdr:col>2</xdr:col>
      <xdr:colOff>201800</xdr:colOff>
      <xdr:row>2</xdr:row>
      <xdr:rowOff>8073</xdr:rowOff>
    </xdr:from>
    <xdr:to>
      <xdr:col>7</xdr:col>
      <xdr:colOff>449590</xdr:colOff>
      <xdr:row>45</xdr:row>
      <xdr:rowOff>77502</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428749" y="920213"/>
          <a:ext cx="3315163" cy="7011378"/>
        </a:xfrm>
        <a:prstGeom prst="rect">
          <a:avLst/>
        </a:prstGeom>
      </xdr:spPr>
    </xdr:pic>
    <xdr:clientData/>
  </xdr:twoCellAnchor>
  <xdr:twoCellAnchor editAs="oneCell">
    <xdr:from>
      <xdr:col>0</xdr:col>
      <xdr:colOff>0</xdr:colOff>
      <xdr:row>1</xdr:row>
      <xdr:rowOff>0</xdr:rowOff>
    </xdr:from>
    <xdr:to>
      <xdr:col>0</xdr:col>
      <xdr:colOff>2038350</xdr:colOff>
      <xdr:row>7</xdr:row>
      <xdr:rowOff>41228</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0" y="161441"/>
          <a:ext cx="2038350" cy="1599130"/>
        </a:xfrm>
        <a:prstGeom prst="rect">
          <a:avLst/>
        </a:prstGeom>
        <a:ln w="28575">
          <a:solidFill>
            <a:schemeClr val="tx2"/>
          </a:solidFill>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12</xdr:row>
          <xdr:rowOff>47625</xdr:rowOff>
        </xdr:from>
        <xdr:to>
          <xdr:col>4</xdr:col>
          <xdr:colOff>381000</xdr:colOff>
          <xdr:row>14</xdr:row>
          <xdr:rowOff>95250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AU" sz="1800" b="1" i="0" u="none" strike="noStrike" baseline="0">
                  <a:solidFill>
                    <a:srgbClr val="000000"/>
                  </a:solidFill>
                  <a:latin typeface="Arial"/>
                  <a:cs typeface="Arial"/>
                </a:rPr>
                <a:t>update</a:t>
              </a:r>
            </a:p>
          </xdr:txBody>
        </xdr:sp>
        <xdr:clientData fPrintsWithSheet="0"/>
      </xdr:twoCellAnchor>
    </mc:Choice>
    <mc:Fallback/>
  </mc:AlternateContent>
  <xdr:twoCellAnchor editAs="oneCell">
    <xdr:from>
      <xdr:col>1</xdr:col>
      <xdr:colOff>95250</xdr:colOff>
      <xdr:row>0</xdr:row>
      <xdr:rowOff>245250</xdr:rowOff>
    </xdr:from>
    <xdr:to>
      <xdr:col>2</xdr:col>
      <xdr:colOff>1419225</xdr:colOff>
      <xdr:row>0</xdr:row>
      <xdr:rowOff>1844380</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704850" y="245250"/>
          <a:ext cx="2038350" cy="1599130"/>
        </a:xfrm>
        <a:prstGeom prst="rect">
          <a:avLst/>
        </a:prstGeom>
        <a:ln w="28575">
          <a:solidFill>
            <a:schemeClr val="tx2"/>
          </a:solidFill>
        </a:ln>
      </xdr:spPr>
    </xdr:pic>
    <xdr:clientData/>
  </xdr:twoCellAnchor>
  <xdr:twoCellAnchor editAs="oneCell">
    <xdr:from>
      <xdr:col>7</xdr:col>
      <xdr:colOff>0</xdr:colOff>
      <xdr:row>66</xdr:row>
      <xdr:rowOff>0</xdr:rowOff>
    </xdr:from>
    <xdr:to>
      <xdr:col>17</xdr:col>
      <xdr:colOff>466725</xdr:colOff>
      <xdr:row>99</xdr:row>
      <xdr:rowOff>17761</xdr:rowOff>
    </xdr:to>
    <xdr:pic>
      <xdr:nvPicPr>
        <xdr:cNvPr id="7" name="Picture 6">
          <a:extLst>
            <a:ext uri="{FF2B5EF4-FFF2-40B4-BE49-F238E27FC236}">
              <a16:creationId xmlns:a16="http://schemas.microsoft.com/office/drawing/2014/main" id="{19E5E9F5-E2C5-4A34-A16B-B99CA0417FC7}"/>
            </a:ext>
          </a:extLst>
        </xdr:cNvPr>
        <xdr:cNvPicPr>
          <a:picLocks noChangeAspect="1"/>
        </xdr:cNvPicPr>
      </xdr:nvPicPr>
      <xdr:blipFill>
        <a:blip xmlns:r="http://schemas.openxmlformats.org/officeDocument/2006/relationships" r:embed="rId2"/>
        <a:stretch>
          <a:fillRect/>
        </a:stretch>
      </xdr:blipFill>
      <xdr:spPr>
        <a:xfrm>
          <a:off x="7077075" y="15478125"/>
          <a:ext cx="8686800" cy="5361286"/>
        </a:xfrm>
        <a:prstGeom prst="rect">
          <a:avLst/>
        </a:prstGeom>
      </xdr:spPr>
    </xdr:pic>
    <xdr:clientData/>
  </xdr:twoCellAnchor>
  <xdr:twoCellAnchor editAs="oneCell">
    <xdr:from>
      <xdr:col>7</xdr:col>
      <xdr:colOff>0</xdr:colOff>
      <xdr:row>101</xdr:row>
      <xdr:rowOff>0</xdr:rowOff>
    </xdr:from>
    <xdr:to>
      <xdr:col>13</xdr:col>
      <xdr:colOff>589197</xdr:colOff>
      <xdr:row>134</xdr:row>
      <xdr:rowOff>143351</xdr:rowOff>
    </xdr:to>
    <xdr:pic>
      <xdr:nvPicPr>
        <xdr:cNvPr id="7169" name="Picture 7168">
          <a:extLst>
            <a:ext uri="{FF2B5EF4-FFF2-40B4-BE49-F238E27FC236}">
              <a16:creationId xmlns:a16="http://schemas.microsoft.com/office/drawing/2014/main" id="{7EAA75AD-50CF-4D8C-A444-C30EBCAEE610}"/>
            </a:ext>
          </a:extLst>
        </xdr:cNvPr>
        <xdr:cNvPicPr>
          <a:picLocks noChangeAspect="1"/>
        </xdr:cNvPicPr>
      </xdr:nvPicPr>
      <xdr:blipFill>
        <a:blip xmlns:r="http://schemas.openxmlformats.org/officeDocument/2006/relationships" r:embed="rId3"/>
        <a:stretch>
          <a:fillRect/>
        </a:stretch>
      </xdr:blipFill>
      <xdr:spPr>
        <a:xfrm>
          <a:off x="7077075" y="21145500"/>
          <a:ext cx="6370872" cy="5486876"/>
        </a:xfrm>
        <a:prstGeom prst="rect">
          <a:avLst/>
        </a:prstGeom>
      </xdr:spPr>
    </xdr:pic>
    <xdr:clientData/>
  </xdr:twoCellAnchor>
  <xdr:twoCellAnchor editAs="oneCell">
    <xdr:from>
      <xdr:col>7</xdr:col>
      <xdr:colOff>0</xdr:colOff>
      <xdr:row>136</xdr:row>
      <xdr:rowOff>0</xdr:rowOff>
    </xdr:from>
    <xdr:to>
      <xdr:col>12</xdr:col>
      <xdr:colOff>424538</xdr:colOff>
      <xdr:row>173</xdr:row>
      <xdr:rowOff>117496</xdr:rowOff>
    </xdr:to>
    <xdr:pic>
      <xdr:nvPicPr>
        <xdr:cNvPr id="7170" name="Picture 7169">
          <a:extLst>
            <a:ext uri="{FF2B5EF4-FFF2-40B4-BE49-F238E27FC236}">
              <a16:creationId xmlns:a16="http://schemas.microsoft.com/office/drawing/2014/main" id="{13D7538F-1E1A-4DFF-A8DF-3F58B541DDCC}"/>
            </a:ext>
          </a:extLst>
        </xdr:cNvPr>
        <xdr:cNvPicPr>
          <a:picLocks noChangeAspect="1"/>
        </xdr:cNvPicPr>
      </xdr:nvPicPr>
      <xdr:blipFill>
        <a:blip xmlns:r="http://schemas.openxmlformats.org/officeDocument/2006/relationships" r:embed="rId4"/>
        <a:stretch>
          <a:fillRect/>
        </a:stretch>
      </xdr:blipFill>
      <xdr:spPr>
        <a:xfrm>
          <a:off x="7077075" y="26812875"/>
          <a:ext cx="5596613" cy="6108721"/>
        </a:xfrm>
        <a:prstGeom prst="rect">
          <a:avLst/>
        </a:prstGeom>
      </xdr:spPr>
    </xdr:pic>
    <xdr:clientData/>
  </xdr:twoCellAnchor>
  <xdr:twoCellAnchor editAs="oneCell">
    <xdr:from>
      <xdr:col>7</xdr:col>
      <xdr:colOff>0</xdr:colOff>
      <xdr:row>8</xdr:row>
      <xdr:rowOff>123825</xdr:rowOff>
    </xdr:from>
    <xdr:to>
      <xdr:col>13</xdr:col>
      <xdr:colOff>363626</xdr:colOff>
      <xdr:row>35</xdr:row>
      <xdr:rowOff>142669</xdr:rowOff>
    </xdr:to>
    <xdr:pic>
      <xdr:nvPicPr>
        <xdr:cNvPr id="7172" name="Picture 7171">
          <a:extLst>
            <a:ext uri="{FF2B5EF4-FFF2-40B4-BE49-F238E27FC236}">
              <a16:creationId xmlns:a16="http://schemas.microsoft.com/office/drawing/2014/main" id="{47A2BD70-D9CE-4E1D-A7C9-05D07F7C29CF}"/>
            </a:ext>
          </a:extLst>
        </xdr:cNvPr>
        <xdr:cNvPicPr>
          <a:picLocks noChangeAspect="1"/>
        </xdr:cNvPicPr>
      </xdr:nvPicPr>
      <xdr:blipFill>
        <a:blip xmlns:r="http://schemas.openxmlformats.org/officeDocument/2006/relationships" r:embed="rId5"/>
        <a:stretch>
          <a:fillRect/>
        </a:stretch>
      </xdr:blipFill>
      <xdr:spPr>
        <a:xfrm>
          <a:off x="7077075" y="3886200"/>
          <a:ext cx="6145301" cy="6419644"/>
        </a:xfrm>
        <a:prstGeom prst="rect">
          <a:avLst/>
        </a:prstGeom>
      </xdr:spPr>
    </xdr:pic>
    <xdr:clientData/>
  </xdr:twoCellAnchor>
  <xdr:twoCellAnchor editAs="oneCell">
    <xdr:from>
      <xdr:col>7</xdr:col>
      <xdr:colOff>0</xdr:colOff>
      <xdr:row>36</xdr:row>
      <xdr:rowOff>0</xdr:rowOff>
    </xdr:from>
    <xdr:to>
      <xdr:col>17</xdr:col>
      <xdr:colOff>430899</xdr:colOff>
      <xdr:row>63</xdr:row>
      <xdr:rowOff>96780</xdr:rowOff>
    </xdr:to>
    <xdr:pic>
      <xdr:nvPicPr>
        <xdr:cNvPr id="7177" name="Picture 7176">
          <a:extLst>
            <a:ext uri="{FF2B5EF4-FFF2-40B4-BE49-F238E27FC236}">
              <a16:creationId xmlns:a16="http://schemas.microsoft.com/office/drawing/2014/main" id="{1CF42D40-2DA1-4E7D-960E-95422078CC65}"/>
            </a:ext>
          </a:extLst>
        </xdr:cNvPr>
        <xdr:cNvPicPr>
          <a:picLocks noChangeAspect="1"/>
        </xdr:cNvPicPr>
      </xdr:nvPicPr>
      <xdr:blipFill>
        <a:blip xmlns:r="http://schemas.openxmlformats.org/officeDocument/2006/relationships" r:embed="rId6"/>
        <a:stretch>
          <a:fillRect/>
        </a:stretch>
      </xdr:blipFill>
      <xdr:spPr>
        <a:xfrm>
          <a:off x="7077075" y="10591800"/>
          <a:ext cx="8650974" cy="446875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95250</xdr:colOff>
      <xdr:row>1</xdr:row>
      <xdr:rowOff>86591</xdr:rowOff>
    </xdr:from>
    <xdr:to>
      <xdr:col>8</xdr:col>
      <xdr:colOff>219941</xdr:colOff>
      <xdr:row>1</xdr:row>
      <xdr:rowOff>1685721</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95250" y="173182"/>
          <a:ext cx="2038350" cy="1599130"/>
        </a:xfrm>
        <a:prstGeom prst="rect">
          <a:avLst/>
        </a:prstGeom>
        <a:ln w="28575">
          <a:solidFill>
            <a:schemeClr val="tx2"/>
          </a:solidFill>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4</xdr:col>
      <xdr:colOff>0</xdr:colOff>
      <xdr:row>1</xdr:row>
      <xdr:rowOff>13607</xdr:rowOff>
    </xdr:from>
    <xdr:to>
      <xdr:col>7</xdr:col>
      <xdr:colOff>816429</xdr:colOff>
      <xdr:row>1</xdr:row>
      <xdr:rowOff>1401370</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231321" y="95250"/>
          <a:ext cx="1768929" cy="138776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253999</xdr:colOff>
      <xdr:row>0</xdr:row>
      <xdr:rowOff>95251</xdr:rowOff>
    </xdr:from>
    <xdr:to>
      <xdr:col>8</xdr:col>
      <xdr:colOff>41728</xdr:colOff>
      <xdr:row>1</xdr:row>
      <xdr:rowOff>1377181</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253999" y="95251"/>
          <a:ext cx="1768929" cy="138776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74083</xdr:colOff>
      <xdr:row>1</xdr:row>
      <xdr:rowOff>55034</xdr:rowOff>
    </xdr:from>
    <xdr:to>
      <xdr:col>9</xdr:col>
      <xdr:colOff>68731</xdr:colOff>
      <xdr:row>1</xdr:row>
      <xdr:rowOff>1067983</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74083" y="160867"/>
          <a:ext cx="1296398" cy="1012949"/>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5</xdr:row>
          <xdr:rowOff>57150</xdr:rowOff>
        </xdr:from>
        <xdr:to>
          <xdr:col>7</xdr:col>
          <xdr:colOff>0</xdr:colOff>
          <xdr:row>7</xdr:row>
          <xdr:rowOff>19050</xdr:rowOff>
        </xdr:to>
        <xdr:sp macro="" textlink="">
          <xdr:nvSpPr>
            <xdr:cNvPr id="11273" name="Button 9" hidden="1">
              <a:extLst>
                <a:ext uri="{63B3BB69-23CF-44E3-9099-C40C66FF867C}">
                  <a14:compatExt spid="_x0000_s11273"/>
                </a:ext>
                <a:ext uri="{FF2B5EF4-FFF2-40B4-BE49-F238E27FC236}">
                  <a16:creationId xmlns:a16="http://schemas.microsoft.com/office/drawing/2014/main" id="{00000000-0008-0000-0600-000009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search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1819275</xdr:colOff>
          <xdr:row>5</xdr:row>
          <xdr:rowOff>66675</xdr:rowOff>
        </xdr:from>
        <xdr:to>
          <xdr:col>14</xdr:col>
          <xdr:colOff>9525</xdr:colOff>
          <xdr:row>7</xdr:row>
          <xdr:rowOff>28575</xdr:rowOff>
        </xdr:to>
        <xdr:sp macro="" textlink="">
          <xdr:nvSpPr>
            <xdr:cNvPr id="11277" name="Button 13" hidden="1">
              <a:extLst>
                <a:ext uri="{63B3BB69-23CF-44E3-9099-C40C66FF867C}">
                  <a14:compatExt spid="_x0000_s11277"/>
                </a:ext>
                <a:ext uri="{FF2B5EF4-FFF2-40B4-BE49-F238E27FC236}">
                  <a16:creationId xmlns:a16="http://schemas.microsoft.com/office/drawing/2014/main" id="{00000000-0008-0000-0600-00000D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search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104775</xdr:colOff>
          <xdr:row>3</xdr:row>
          <xdr:rowOff>0</xdr:rowOff>
        </xdr:from>
        <xdr:to>
          <xdr:col>8</xdr:col>
          <xdr:colOff>1038225</xdr:colOff>
          <xdr:row>5</xdr:row>
          <xdr:rowOff>9525</xdr:rowOff>
        </xdr:to>
        <xdr:sp macro="" textlink="">
          <xdr:nvSpPr>
            <xdr:cNvPr id="11282" name="Button 18" hidden="1">
              <a:extLst>
                <a:ext uri="{63B3BB69-23CF-44E3-9099-C40C66FF867C}">
                  <a14:compatExt spid="_x0000_s11282"/>
                </a:ext>
                <a:ext uri="{FF2B5EF4-FFF2-40B4-BE49-F238E27FC236}">
                  <a16:creationId xmlns:a16="http://schemas.microsoft.com/office/drawing/2014/main" id="{00000000-0008-0000-0600-000012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Add Keyword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95250</xdr:colOff>
          <xdr:row>5</xdr:row>
          <xdr:rowOff>47625</xdr:rowOff>
        </xdr:from>
        <xdr:to>
          <xdr:col>8</xdr:col>
          <xdr:colOff>1352550</xdr:colOff>
          <xdr:row>7</xdr:row>
          <xdr:rowOff>9525</xdr:rowOff>
        </xdr:to>
        <xdr:sp macro="" textlink="">
          <xdr:nvSpPr>
            <xdr:cNvPr id="11283" name="Button 19" hidden="1">
              <a:extLst>
                <a:ext uri="{63B3BB69-23CF-44E3-9099-C40C66FF867C}">
                  <a14:compatExt spid="_x0000_s11283"/>
                </a:ext>
                <a:ext uri="{FF2B5EF4-FFF2-40B4-BE49-F238E27FC236}">
                  <a16:creationId xmlns:a16="http://schemas.microsoft.com/office/drawing/2014/main" id="{00000000-0008-0000-0600-00001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Go To Keyword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16</xdr:row>
          <xdr:rowOff>85725</xdr:rowOff>
        </xdr:from>
        <xdr:to>
          <xdr:col>1</xdr:col>
          <xdr:colOff>590550</xdr:colOff>
          <xdr:row>16</xdr:row>
          <xdr:rowOff>266700</xdr:rowOff>
        </xdr:to>
        <xdr:sp macro="" textlink="">
          <xdr:nvSpPr>
            <xdr:cNvPr id="11284" name="OptionButton1" hidden="1">
              <a:extLst>
                <a:ext uri="{63B3BB69-23CF-44E3-9099-C40C66FF867C}">
                  <a14:compatExt spid="_x0000_s11284"/>
                </a:ext>
                <a:ext uri="{FF2B5EF4-FFF2-40B4-BE49-F238E27FC236}">
                  <a16:creationId xmlns:a16="http://schemas.microsoft.com/office/drawing/2014/main" id="{00000000-0008-0000-0600-000014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17</xdr:row>
          <xdr:rowOff>85725</xdr:rowOff>
        </xdr:from>
        <xdr:to>
          <xdr:col>1</xdr:col>
          <xdr:colOff>590550</xdr:colOff>
          <xdr:row>17</xdr:row>
          <xdr:rowOff>266700</xdr:rowOff>
        </xdr:to>
        <xdr:sp macro="" textlink="">
          <xdr:nvSpPr>
            <xdr:cNvPr id="11285" name="OptionButton2" hidden="1">
              <a:extLst>
                <a:ext uri="{63B3BB69-23CF-44E3-9099-C40C66FF867C}">
                  <a14:compatExt spid="_x0000_s11285"/>
                </a:ext>
                <a:ext uri="{FF2B5EF4-FFF2-40B4-BE49-F238E27FC236}">
                  <a16:creationId xmlns:a16="http://schemas.microsoft.com/office/drawing/2014/main" id="{00000000-0008-0000-0600-00001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18</xdr:row>
          <xdr:rowOff>85725</xdr:rowOff>
        </xdr:from>
        <xdr:to>
          <xdr:col>1</xdr:col>
          <xdr:colOff>590550</xdr:colOff>
          <xdr:row>18</xdr:row>
          <xdr:rowOff>266700</xdr:rowOff>
        </xdr:to>
        <xdr:sp macro="" textlink="">
          <xdr:nvSpPr>
            <xdr:cNvPr id="11286" name="OptionButton3" hidden="1">
              <a:extLst>
                <a:ext uri="{63B3BB69-23CF-44E3-9099-C40C66FF867C}">
                  <a14:compatExt spid="_x0000_s11286"/>
                </a:ext>
                <a:ext uri="{FF2B5EF4-FFF2-40B4-BE49-F238E27FC236}">
                  <a16:creationId xmlns:a16="http://schemas.microsoft.com/office/drawing/2014/main" id="{00000000-0008-0000-0600-000016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19</xdr:row>
          <xdr:rowOff>85725</xdr:rowOff>
        </xdr:from>
        <xdr:to>
          <xdr:col>1</xdr:col>
          <xdr:colOff>590550</xdr:colOff>
          <xdr:row>19</xdr:row>
          <xdr:rowOff>266700</xdr:rowOff>
        </xdr:to>
        <xdr:sp macro="" textlink="">
          <xdr:nvSpPr>
            <xdr:cNvPr id="11287" name="OptionButton4" hidden="1">
              <a:extLst>
                <a:ext uri="{63B3BB69-23CF-44E3-9099-C40C66FF867C}">
                  <a14:compatExt spid="_x0000_s11287"/>
                </a:ext>
                <a:ext uri="{FF2B5EF4-FFF2-40B4-BE49-F238E27FC236}">
                  <a16:creationId xmlns:a16="http://schemas.microsoft.com/office/drawing/2014/main" id="{00000000-0008-0000-0600-000017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20</xdr:row>
          <xdr:rowOff>85725</xdr:rowOff>
        </xdr:from>
        <xdr:to>
          <xdr:col>1</xdr:col>
          <xdr:colOff>590550</xdr:colOff>
          <xdr:row>20</xdr:row>
          <xdr:rowOff>266700</xdr:rowOff>
        </xdr:to>
        <xdr:sp macro="" textlink="">
          <xdr:nvSpPr>
            <xdr:cNvPr id="11288" name="OptionButton5" hidden="1">
              <a:extLst>
                <a:ext uri="{63B3BB69-23CF-44E3-9099-C40C66FF867C}">
                  <a14:compatExt spid="_x0000_s11288"/>
                </a:ext>
                <a:ext uri="{FF2B5EF4-FFF2-40B4-BE49-F238E27FC236}">
                  <a16:creationId xmlns:a16="http://schemas.microsoft.com/office/drawing/2014/main" id="{00000000-0008-0000-0600-000018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85725</xdr:rowOff>
        </xdr:from>
        <xdr:to>
          <xdr:col>1</xdr:col>
          <xdr:colOff>590550</xdr:colOff>
          <xdr:row>21</xdr:row>
          <xdr:rowOff>266700</xdr:rowOff>
        </xdr:to>
        <xdr:sp macro="" textlink="">
          <xdr:nvSpPr>
            <xdr:cNvPr id="11289" name="OptionButton6" hidden="1">
              <a:extLst>
                <a:ext uri="{63B3BB69-23CF-44E3-9099-C40C66FF867C}">
                  <a14:compatExt spid="_x0000_s11289"/>
                </a:ext>
                <a:ext uri="{FF2B5EF4-FFF2-40B4-BE49-F238E27FC236}">
                  <a16:creationId xmlns:a16="http://schemas.microsoft.com/office/drawing/2014/main" id="{00000000-0008-0000-0600-000019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22</xdr:row>
          <xdr:rowOff>85725</xdr:rowOff>
        </xdr:from>
        <xdr:to>
          <xdr:col>1</xdr:col>
          <xdr:colOff>590550</xdr:colOff>
          <xdr:row>22</xdr:row>
          <xdr:rowOff>266700</xdr:rowOff>
        </xdr:to>
        <xdr:sp macro="" textlink="">
          <xdr:nvSpPr>
            <xdr:cNvPr id="11290" name="OptionButton7" hidden="1">
              <a:extLst>
                <a:ext uri="{63B3BB69-23CF-44E3-9099-C40C66FF867C}">
                  <a14:compatExt spid="_x0000_s11290"/>
                </a:ext>
                <a:ext uri="{FF2B5EF4-FFF2-40B4-BE49-F238E27FC236}">
                  <a16:creationId xmlns:a16="http://schemas.microsoft.com/office/drawing/2014/main" id="{00000000-0008-0000-0600-00001A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23</xdr:row>
          <xdr:rowOff>85725</xdr:rowOff>
        </xdr:from>
        <xdr:to>
          <xdr:col>1</xdr:col>
          <xdr:colOff>590550</xdr:colOff>
          <xdr:row>23</xdr:row>
          <xdr:rowOff>266700</xdr:rowOff>
        </xdr:to>
        <xdr:sp macro="" textlink="">
          <xdr:nvSpPr>
            <xdr:cNvPr id="11291" name="OptionButton8" hidden="1">
              <a:extLst>
                <a:ext uri="{63B3BB69-23CF-44E3-9099-C40C66FF867C}">
                  <a14:compatExt spid="_x0000_s11291"/>
                </a:ext>
                <a:ext uri="{FF2B5EF4-FFF2-40B4-BE49-F238E27FC236}">
                  <a16:creationId xmlns:a16="http://schemas.microsoft.com/office/drawing/2014/main" id="{00000000-0008-0000-0600-00001B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24</xdr:row>
          <xdr:rowOff>85725</xdr:rowOff>
        </xdr:from>
        <xdr:to>
          <xdr:col>1</xdr:col>
          <xdr:colOff>590550</xdr:colOff>
          <xdr:row>24</xdr:row>
          <xdr:rowOff>266700</xdr:rowOff>
        </xdr:to>
        <xdr:sp macro="" textlink="">
          <xdr:nvSpPr>
            <xdr:cNvPr id="11292" name="OptionButton9" hidden="1">
              <a:extLst>
                <a:ext uri="{63B3BB69-23CF-44E3-9099-C40C66FF867C}">
                  <a14:compatExt spid="_x0000_s11292"/>
                </a:ext>
                <a:ext uri="{FF2B5EF4-FFF2-40B4-BE49-F238E27FC236}">
                  <a16:creationId xmlns:a16="http://schemas.microsoft.com/office/drawing/2014/main" id="{00000000-0008-0000-0600-00001C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25</xdr:row>
          <xdr:rowOff>85725</xdr:rowOff>
        </xdr:from>
        <xdr:to>
          <xdr:col>1</xdr:col>
          <xdr:colOff>590550</xdr:colOff>
          <xdr:row>25</xdr:row>
          <xdr:rowOff>266700</xdr:rowOff>
        </xdr:to>
        <xdr:sp macro="" textlink="">
          <xdr:nvSpPr>
            <xdr:cNvPr id="11293" name="OptionButton10" hidden="1">
              <a:extLst>
                <a:ext uri="{63B3BB69-23CF-44E3-9099-C40C66FF867C}">
                  <a14:compatExt spid="_x0000_s11293"/>
                </a:ext>
                <a:ext uri="{FF2B5EF4-FFF2-40B4-BE49-F238E27FC236}">
                  <a16:creationId xmlns:a16="http://schemas.microsoft.com/office/drawing/2014/main" id="{00000000-0008-0000-0600-00001D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26</xdr:row>
          <xdr:rowOff>85725</xdr:rowOff>
        </xdr:from>
        <xdr:to>
          <xdr:col>1</xdr:col>
          <xdr:colOff>590550</xdr:colOff>
          <xdr:row>26</xdr:row>
          <xdr:rowOff>266700</xdr:rowOff>
        </xdr:to>
        <xdr:sp macro="" textlink="">
          <xdr:nvSpPr>
            <xdr:cNvPr id="11294" name="OptionButton11" hidden="1">
              <a:extLst>
                <a:ext uri="{63B3BB69-23CF-44E3-9099-C40C66FF867C}">
                  <a14:compatExt spid="_x0000_s11294"/>
                </a:ext>
                <a:ext uri="{FF2B5EF4-FFF2-40B4-BE49-F238E27FC236}">
                  <a16:creationId xmlns:a16="http://schemas.microsoft.com/office/drawing/2014/main" id="{00000000-0008-0000-0600-00001E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27</xdr:row>
          <xdr:rowOff>85725</xdr:rowOff>
        </xdr:from>
        <xdr:to>
          <xdr:col>1</xdr:col>
          <xdr:colOff>590550</xdr:colOff>
          <xdr:row>27</xdr:row>
          <xdr:rowOff>266700</xdr:rowOff>
        </xdr:to>
        <xdr:sp macro="" textlink="">
          <xdr:nvSpPr>
            <xdr:cNvPr id="11295" name="OptionButton12" hidden="1">
              <a:extLst>
                <a:ext uri="{63B3BB69-23CF-44E3-9099-C40C66FF867C}">
                  <a14:compatExt spid="_x0000_s11295"/>
                </a:ext>
                <a:ext uri="{FF2B5EF4-FFF2-40B4-BE49-F238E27FC236}">
                  <a16:creationId xmlns:a16="http://schemas.microsoft.com/office/drawing/2014/main" id="{00000000-0008-0000-0600-00001F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28</xdr:row>
          <xdr:rowOff>85725</xdr:rowOff>
        </xdr:from>
        <xdr:to>
          <xdr:col>1</xdr:col>
          <xdr:colOff>590550</xdr:colOff>
          <xdr:row>28</xdr:row>
          <xdr:rowOff>266700</xdr:rowOff>
        </xdr:to>
        <xdr:sp macro="" textlink="">
          <xdr:nvSpPr>
            <xdr:cNvPr id="11296" name="OptionButton13" hidden="1">
              <a:extLst>
                <a:ext uri="{63B3BB69-23CF-44E3-9099-C40C66FF867C}">
                  <a14:compatExt spid="_x0000_s11296"/>
                </a:ext>
                <a:ext uri="{FF2B5EF4-FFF2-40B4-BE49-F238E27FC236}">
                  <a16:creationId xmlns:a16="http://schemas.microsoft.com/office/drawing/2014/main" id="{00000000-0008-0000-0600-000020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29</xdr:row>
          <xdr:rowOff>85725</xdr:rowOff>
        </xdr:from>
        <xdr:to>
          <xdr:col>1</xdr:col>
          <xdr:colOff>590550</xdr:colOff>
          <xdr:row>29</xdr:row>
          <xdr:rowOff>266700</xdr:rowOff>
        </xdr:to>
        <xdr:sp macro="" textlink="">
          <xdr:nvSpPr>
            <xdr:cNvPr id="11297" name="OptionButton14" hidden="1">
              <a:extLst>
                <a:ext uri="{63B3BB69-23CF-44E3-9099-C40C66FF867C}">
                  <a14:compatExt spid="_x0000_s11297"/>
                </a:ext>
                <a:ext uri="{FF2B5EF4-FFF2-40B4-BE49-F238E27FC236}">
                  <a16:creationId xmlns:a16="http://schemas.microsoft.com/office/drawing/2014/main" id="{00000000-0008-0000-0600-00002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30</xdr:row>
          <xdr:rowOff>85725</xdr:rowOff>
        </xdr:from>
        <xdr:to>
          <xdr:col>1</xdr:col>
          <xdr:colOff>590550</xdr:colOff>
          <xdr:row>30</xdr:row>
          <xdr:rowOff>266700</xdr:rowOff>
        </xdr:to>
        <xdr:sp macro="" textlink="">
          <xdr:nvSpPr>
            <xdr:cNvPr id="11298" name="OptionButton15" hidden="1">
              <a:extLst>
                <a:ext uri="{63B3BB69-23CF-44E3-9099-C40C66FF867C}">
                  <a14:compatExt spid="_x0000_s11298"/>
                </a:ext>
                <a:ext uri="{FF2B5EF4-FFF2-40B4-BE49-F238E27FC236}">
                  <a16:creationId xmlns:a16="http://schemas.microsoft.com/office/drawing/2014/main" id="{00000000-0008-0000-0600-00002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31</xdr:row>
          <xdr:rowOff>85725</xdr:rowOff>
        </xdr:from>
        <xdr:to>
          <xdr:col>1</xdr:col>
          <xdr:colOff>590550</xdr:colOff>
          <xdr:row>31</xdr:row>
          <xdr:rowOff>266700</xdr:rowOff>
        </xdr:to>
        <xdr:sp macro="" textlink="">
          <xdr:nvSpPr>
            <xdr:cNvPr id="11299" name="OptionButton16" hidden="1">
              <a:extLst>
                <a:ext uri="{63B3BB69-23CF-44E3-9099-C40C66FF867C}">
                  <a14:compatExt spid="_x0000_s11299"/>
                </a:ext>
                <a:ext uri="{FF2B5EF4-FFF2-40B4-BE49-F238E27FC236}">
                  <a16:creationId xmlns:a16="http://schemas.microsoft.com/office/drawing/2014/main" id="{00000000-0008-0000-0600-00002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32</xdr:row>
          <xdr:rowOff>85725</xdr:rowOff>
        </xdr:from>
        <xdr:to>
          <xdr:col>1</xdr:col>
          <xdr:colOff>590550</xdr:colOff>
          <xdr:row>32</xdr:row>
          <xdr:rowOff>266700</xdr:rowOff>
        </xdr:to>
        <xdr:sp macro="" textlink="">
          <xdr:nvSpPr>
            <xdr:cNvPr id="11300" name="OptionButton17" hidden="1">
              <a:extLst>
                <a:ext uri="{63B3BB69-23CF-44E3-9099-C40C66FF867C}">
                  <a14:compatExt spid="_x0000_s11300"/>
                </a:ext>
                <a:ext uri="{FF2B5EF4-FFF2-40B4-BE49-F238E27FC236}">
                  <a16:creationId xmlns:a16="http://schemas.microsoft.com/office/drawing/2014/main" id="{00000000-0008-0000-0600-000024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33</xdr:row>
          <xdr:rowOff>85725</xdr:rowOff>
        </xdr:from>
        <xdr:to>
          <xdr:col>1</xdr:col>
          <xdr:colOff>590550</xdr:colOff>
          <xdr:row>33</xdr:row>
          <xdr:rowOff>266700</xdr:rowOff>
        </xdr:to>
        <xdr:sp macro="" textlink="">
          <xdr:nvSpPr>
            <xdr:cNvPr id="11301" name="OptionButton18" hidden="1">
              <a:extLst>
                <a:ext uri="{63B3BB69-23CF-44E3-9099-C40C66FF867C}">
                  <a14:compatExt spid="_x0000_s11301"/>
                </a:ext>
                <a:ext uri="{FF2B5EF4-FFF2-40B4-BE49-F238E27FC236}">
                  <a16:creationId xmlns:a16="http://schemas.microsoft.com/office/drawing/2014/main" id="{00000000-0008-0000-0600-00002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34</xdr:row>
          <xdr:rowOff>85725</xdr:rowOff>
        </xdr:from>
        <xdr:to>
          <xdr:col>1</xdr:col>
          <xdr:colOff>590550</xdr:colOff>
          <xdr:row>34</xdr:row>
          <xdr:rowOff>266700</xdr:rowOff>
        </xdr:to>
        <xdr:sp macro="" textlink="">
          <xdr:nvSpPr>
            <xdr:cNvPr id="11302" name="OptionButton19" hidden="1">
              <a:extLst>
                <a:ext uri="{63B3BB69-23CF-44E3-9099-C40C66FF867C}">
                  <a14:compatExt spid="_x0000_s11302"/>
                </a:ext>
                <a:ext uri="{FF2B5EF4-FFF2-40B4-BE49-F238E27FC236}">
                  <a16:creationId xmlns:a16="http://schemas.microsoft.com/office/drawing/2014/main" id="{00000000-0008-0000-0600-000026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35</xdr:row>
          <xdr:rowOff>85725</xdr:rowOff>
        </xdr:from>
        <xdr:to>
          <xdr:col>1</xdr:col>
          <xdr:colOff>590550</xdr:colOff>
          <xdr:row>35</xdr:row>
          <xdr:rowOff>266700</xdr:rowOff>
        </xdr:to>
        <xdr:sp macro="" textlink="">
          <xdr:nvSpPr>
            <xdr:cNvPr id="11303" name="OptionButton20" hidden="1">
              <a:extLst>
                <a:ext uri="{63B3BB69-23CF-44E3-9099-C40C66FF867C}">
                  <a14:compatExt spid="_x0000_s11303"/>
                </a:ext>
                <a:ext uri="{FF2B5EF4-FFF2-40B4-BE49-F238E27FC236}">
                  <a16:creationId xmlns:a16="http://schemas.microsoft.com/office/drawing/2014/main" id="{00000000-0008-0000-0600-000027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36</xdr:row>
          <xdr:rowOff>85725</xdr:rowOff>
        </xdr:from>
        <xdr:to>
          <xdr:col>1</xdr:col>
          <xdr:colOff>590550</xdr:colOff>
          <xdr:row>36</xdr:row>
          <xdr:rowOff>266700</xdr:rowOff>
        </xdr:to>
        <xdr:sp macro="" textlink="">
          <xdr:nvSpPr>
            <xdr:cNvPr id="11304" name="OptionButton21" hidden="1">
              <a:extLst>
                <a:ext uri="{63B3BB69-23CF-44E3-9099-C40C66FF867C}">
                  <a14:compatExt spid="_x0000_s11304"/>
                </a:ext>
                <a:ext uri="{FF2B5EF4-FFF2-40B4-BE49-F238E27FC236}">
                  <a16:creationId xmlns:a16="http://schemas.microsoft.com/office/drawing/2014/main" id="{00000000-0008-0000-0600-000028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37</xdr:row>
          <xdr:rowOff>85725</xdr:rowOff>
        </xdr:from>
        <xdr:to>
          <xdr:col>1</xdr:col>
          <xdr:colOff>590550</xdr:colOff>
          <xdr:row>37</xdr:row>
          <xdr:rowOff>266700</xdr:rowOff>
        </xdr:to>
        <xdr:sp macro="" textlink="">
          <xdr:nvSpPr>
            <xdr:cNvPr id="11305" name="OptionButton22" hidden="1">
              <a:extLst>
                <a:ext uri="{63B3BB69-23CF-44E3-9099-C40C66FF867C}">
                  <a14:compatExt spid="_x0000_s11305"/>
                </a:ext>
                <a:ext uri="{FF2B5EF4-FFF2-40B4-BE49-F238E27FC236}">
                  <a16:creationId xmlns:a16="http://schemas.microsoft.com/office/drawing/2014/main" id="{00000000-0008-0000-0600-000029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38</xdr:row>
          <xdr:rowOff>85725</xdr:rowOff>
        </xdr:from>
        <xdr:to>
          <xdr:col>1</xdr:col>
          <xdr:colOff>590550</xdr:colOff>
          <xdr:row>38</xdr:row>
          <xdr:rowOff>266700</xdr:rowOff>
        </xdr:to>
        <xdr:sp macro="" textlink="">
          <xdr:nvSpPr>
            <xdr:cNvPr id="11306" name="OptionButton23" hidden="1">
              <a:extLst>
                <a:ext uri="{63B3BB69-23CF-44E3-9099-C40C66FF867C}">
                  <a14:compatExt spid="_x0000_s11306"/>
                </a:ext>
                <a:ext uri="{FF2B5EF4-FFF2-40B4-BE49-F238E27FC236}">
                  <a16:creationId xmlns:a16="http://schemas.microsoft.com/office/drawing/2014/main" id="{00000000-0008-0000-0600-00002A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39</xdr:row>
          <xdr:rowOff>85725</xdr:rowOff>
        </xdr:from>
        <xdr:to>
          <xdr:col>1</xdr:col>
          <xdr:colOff>590550</xdr:colOff>
          <xdr:row>39</xdr:row>
          <xdr:rowOff>266700</xdr:rowOff>
        </xdr:to>
        <xdr:sp macro="" textlink="">
          <xdr:nvSpPr>
            <xdr:cNvPr id="11307" name="OptionButton24" hidden="1">
              <a:extLst>
                <a:ext uri="{63B3BB69-23CF-44E3-9099-C40C66FF867C}">
                  <a14:compatExt spid="_x0000_s11307"/>
                </a:ext>
                <a:ext uri="{FF2B5EF4-FFF2-40B4-BE49-F238E27FC236}">
                  <a16:creationId xmlns:a16="http://schemas.microsoft.com/office/drawing/2014/main" id="{00000000-0008-0000-0600-00002B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16</xdr:row>
          <xdr:rowOff>66675</xdr:rowOff>
        </xdr:from>
        <xdr:to>
          <xdr:col>6</xdr:col>
          <xdr:colOff>590550</xdr:colOff>
          <xdr:row>16</xdr:row>
          <xdr:rowOff>276225</xdr:rowOff>
        </xdr:to>
        <xdr:sp macro="" textlink="">
          <xdr:nvSpPr>
            <xdr:cNvPr id="11308" name="OptionButton25" hidden="1">
              <a:extLst>
                <a:ext uri="{63B3BB69-23CF-44E3-9099-C40C66FF867C}">
                  <a14:compatExt spid="_x0000_s11308"/>
                </a:ext>
                <a:ext uri="{FF2B5EF4-FFF2-40B4-BE49-F238E27FC236}">
                  <a16:creationId xmlns:a16="http://schemas.microsoft.com/office/drawing/2014/main" id="{00000000-0008-0000-0600-00002C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20</xdr:row>
          <xdr:rowOff>66675</xdr:rowOff>
        </xdr:from>
        <xdr:to>
          <xdr:col>6</xdr:col>
          <xdr:colOff>590550</xdr:colOff>
          <xdr:row>20</xdr:row>
          <xdr:rowOff>276225</xdr:rowOff>
        </xdr:to>
        <xdr:sp macro="" textlink="">
          <xdr:nvSpPr>
            <xdr:cNvPr id="11312" name="OptionButton29" hidden="1">
              <a:extLst>
                <a:ext uri="{63B3BB69-23CF-44E3-9099-C40C66FF867C}">
                  <a14:compatExt spid="_x0000_s11312"/>
                </a:ext>
                <a:ext uri="{FF2B5EF4-FFF2-40B4-BE49-F238E27FC236}">
                  <a16:creationId xmlns:a16="http://schemas.microsoft.com/office/drawing/2014/main" id="{00000000-0008-0000-0600-000030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21</xdr:row>
          <xdr:rowOff>66675</xdr:rowOff>
        </xdr:from>
        <xdr:to>
          <xdr:col>6</xdr:col>
          <xdr:colOff>590550</xdr:colOff>
          <xdr:row>21</xdr:row>
          <xdr:rowOff>276225</xdr:rowOff>
        </xdr:to>
        <xdr:sp macro="" textlink="">
          <xdr:nvSpPr>
            <xdr:cNvPr id="11313" name="OptionButton30" hidden="1">
              <a:extLst>
                <a:ext uri="{63B3BB69-23CF-44E3-9099-C40C66FF867C}">
                  <a14:compatExt spid="_x0000_s11313"/>
                </a:ext>
                <a:ext uri="{FF2B5EF4-FFF2-40B4-BE49-F238E27FC236}">
                  <a16:creationId xmlns:a16="http://schemas.microsoft.com/office/drawing/2014/main" id="{00000000-0008-0000-0600-00003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22</xdr:row>
          <xdr:rowOff>66675</xdr:rowOff>
        </xdr:from>
        <xdr:to>
          <xdr:col>6</xdr:col>
          <xdr:colOff>590550</xdr:colOff>
          <xdr:row>22</xdr:row>
          <xdr:rowOff>276225</xdr:rowOff>
        </xdr:to>
        <xdr:sp macro="" textlink="">
          <xdr:nvSpPr>
            <xdr:cNvPr id="11314" name="OptionButton31" hidden="1">
              <a:extLst>
                <a:ext uri="{63B3BB69-23CF-44E3-9099-C40C66FF867C}">
                  <a14:compatExt spid="_x0000_s11314"/>
                </a:ext>
                <a:ext uri="{FF2B5EF4-FFF2-40B4-BE49-F238E27FC236}">
                  <a16:creationId xmlns:a16="http://schemas.microsoft.com/office/drawing/2014/main" id="{00000000-0008-0000-0600-00003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23</xdr:row>
          <xdr:rowOff>66675</xdr:rowOff>
        </xdr:from>
        <xdr:to>
          <xdr:col>6</xdr:col>
          <xdr:colOff>590550</xdr:colOff>
          <xdr:row>23</xdr:row>
          <xdr:rowOff>276225</xdr:rowOff>
        </xdr:to>
        <xdr:sp macro="" textlink="">
          <xdr:nvSpPr>
            <xdr:cNvPr id="11315" name="OptionButton32" hidden="1">
              <a:extLst>
                <a:ext uri="{63B3BB69-23CF-44E3-9099-C40C66FF867C}">
                  <a14:compatExt spid="_x0000_s11315"/>
                </a:ext>
                <a:ext uri="{FF2B5EF4-FFF2-40B4-BE49-F238E27FC236}">
                  <a16:creationId xmlns:a16="http://schemas.microsoft.com/office/drawing/2014/main" id="{00000000-0008-0000-0600-00003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24</xdr:row>
          <xdr:rowOff>66675</xdr:rowOff>
        </xdr:from>
        <xdr:to>
          <xdr:col>6</xdr:col>
          <xdr:colOff>590550</xdr:colOff>
          <xdr:row>24</xdr:row>
          <xdr:rowOff>276225</xdr:rowOff>
        </xdr:to>
        <xdr:sp macro="" textlink="">
          <xdr:nvSpPr>
            <xdr:cNvPr id="11316" name="OptionButton33" hidden="1">
              <a:extLst>
                <a:ext uri="{63B3BB69-23CF-44E3-9099-C40C66FF867C}">
                  <a14:compatExt spid="_x0000_s11316"/>
                </a:ext>
                <a:ext uri="{FF2B5EF4-FFF2-40B4-BE49-F238E27FC236}">
                  <a16:creationId xmlns:a16="http://schemas.microsoft.com/office/drawing/2014/main" id="{00000000-0008-0000-0600-000034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25</xdr:row>
          <xdr:rowOff>66675</xdr:rowOff>
        </xdr:from>
        <xdr:to>
          <xdr:col>6</xdr:col>
          <xdr:colOff>590550</xdr:colOff>
          <xdr:row>25</xdr:row>
          <xdr:rowOff>276225</xdr:rowOff>
        </xdr:to>
        <xdr:sp macro="" textlink="">
          <xdr:nvSpPr>
            <xdr:cNvPr id="11317" name="OptionButton34" hidden="1">
              <a:extLst>
                <a:ext uri="{63B3BB69-23CF-44E3-9099-C40C66FF867C}">
                  <a14:compatExt spid="_x0000_s11317"/>
                </a:ext>
                <a:ext uri="{FF2B5EF4-FFF2-40B4-BE49-F238E27FC236}">
                  <a16:creationId xmlns:a16="http://schemas.microsoft.com/office/drawing/2014/main" id="{00000000-0008-0000-0600-00003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26</xdr:row>
          <xdr:rowOff>66675</xdr:rowOff>
        </xdr:from>
        <xdr:to>
          <xdr:col>6</xdr:col>
          <xdr:colOff>590550</xdr:colOff>
          <xdr:row>26</xdr:row>
          <xdr:rowOff>276225</xdr:rowOff>
        </xdr:to>
        <xdr:sp macro="" textlink="">
          <xdr:nvSpPr>
            <xdr:cNvPr id="11318" name="OptionButton35" hidden="1">
              <a:extLst>
                <a:ext uri="{63B3BB69-23CF-44E3-9099-C40C66FF867C}">
                  <a14:compatExt spid="_x0000_s11318"/>
                </a:ext>
                <a:ext uri="{FF2B5EF4-FFF2-40B4-BE49-F238E27FC236}">
                  <a16:creationId xmlns:a16="http://schemas.microsoft.com/office/drawing/2014/main" id="{00000000-0008-0000-0600-000036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27</xdr:row>
          <xdr:rowOff>66675</xdr:rowOff>
        </xdr:from>
        <xdr:to>
          <xdr:col>6</xdr:col>
          <xdr:colOff>590550</xdr:colOff>
          <xdr:row>27</xdr:row>
          <xdr:rowOff>276225</xdr:rowOff>
        </xdr:to>
        <xdr:sp macro="" textlink="">
          <xdr:nvSpPr>
            <xdr:cNvPr id="11319" name="OptionButton36" hidden="1">
              <a:extLst>
                <a:ext uri="{63B3BB69-23CF-44E3-9099-C40C66FF867C}">
                  <a14:compatExt spid="_x0000_s11319"/>
                </a:ext>
                <a:ext uri="{FF2B5EF4-FFF2-40B4-BE49-F238E27FC236}">
                  <a16:creationId xmlns:a16="http://schemas.microsoft.com/office/drawing/2014/main" id="{00000000-0008-0000-0600-000037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28</xdr:row>
          <xdr:rowOff>66675</xdr:rowOff>
        </xdr:from>
        <xdr:to>
          <xdr:col>6</xdr:col>
          <xdr:colOff>590550</xdr:colOff>
          <xdr:row>28</xdr:row>
          <xdr:rowOff>276225</xdr:rowOff>
        </xdr:to>
        <xdr:sp macro="" textlink="">
          <xdr:nvSpPr>
            <xdr:cNvPr id="11320" name="OptionButton37" hidden="1">
              <a:extLst>
                <a:ext uri="{63B3BB69-23CF-44E3-9099-C40C66FF867C}">
                  <a14:compatExt spid="_x0000_s11320"/>
                </a:ext>
                <a:ext uri="{FF2B5EF4-FFF2-40B4-BE49-F238E27FC236}">
                  <a16:creationId xmlns:a16="http://schemas.microsoft.com/office/drawing/2014/main" id="{00000000-0008-0000-0600-000038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29</xdr:row>
          <xdr:rowOff>66675</xdr:rowOff>
        </xdr:from>
        <xdr:to>
          <xdr:col>6</xdr:col>
          <xdr:colOff>590550</xdr:colOff>
          <xdr:row>29</xdr:row>
          <xdr:rowOff>276225</xdr:rowOff>
        </xdr:to>
        <xdr:sp macro="" textlink="">
          <xdr:nvSpPr>
            <xdr:cNvPr id="11321" name="OptionButton38" hidden="1">
              <a:extLst>
                <a:ext uri="{63B3BB69-23CF-44E3-9099-C40C66FF867C}">
                  <a14:compatExt spid="_x0000_s11321"/>
                </a:ext>
                <a:ext uri="{FF2B5EF4-FFF2-40B4-BE49-F238E27FC236}">
                  <a16:creationId xmlns:a16="http://schemas.microsoft.com/office/drawing/2014/main" id="{00000000-0008-0000-0600-000039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30</xdr:row>
          <xdr:rowOff>66675</xdr:rowOff>
        </xdr:from>
        <xdr:to>
          <xdr:col>6</xdr:col>
          <xdr:colOff>590550</xdr:colOff>
          <xdr:row>30</xdr:row>
          <xdr:rowOff>276225</xdr:rowOff>
        </xdr:to>
        <xdr:sp macro="" textlink="">
          <xdr:nvSpPr>
            <xdr:cNvPr id="11322" name="OptionButton39" hidden="1">
              <a:extLst>
                <a:ext uri="{63B3BB69-23CF-44E3-9099-C40C66FF867C}">
                  <a14:compatExt spid="_x0000_s11322"/>
                </a:ext>
                <a:ext uri="{FF2B5EF4-FFF2-40B4-BE49-F238E27FC236}">
                  <a16:creationId xmlns:a16="http://schemas.microsoft.com/office/drawing/2014/main" id="{00000000-0008-0000-0600-00003A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31</xdr:row>
          <xdr:rowOff>66675</xdr:rowOff>
        </xdr:from>
        <xdr:to>
          <xdr:col>6</xdr:col>
          <xdr:colOff>590550</xdr:colOff>
          <xdr:row>31</xdr:row>
          <xdr:rowOff>276225</xdr:rowOff>
        </xdr:to>
        <xdr:sp macro="" textlink="">
          <xdr:nvSpPr>
            <xdr:cNvPr id="11323" name="OptionButton40" hidden="1">
              <a:extLst>
                <a:ext uri="{63B3BB69-23CF-44E3-9099-C40C66FF867C}">
                  <a14:compatExt spid="_x0000_s11323"/>
                </a:ext>
                <a:ext uri="{FF2B5EF4-FFF2-40B4-BE49-F238E27FC236}">
                  <a16:creationId xmlns:a16="http://schemas.microsoft.com/office/drawing/2014/main" id="{00000000-0008-0000-0600-00003B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32</xdr:row>
          <xdr:rowOff>66675</xdr:rowOff>
        </xdr:from>
        <xdr:to>
          <xdr:col>6</xdr:col>
          <xdr:colOff>590550</xdr:colOff>
          <xdr:row>32</xdr:row>
          <xdr:rowOff>276225</xdr:rowOff>
        </xdr:to>
        <xdr:sp macro="" textlink="">
          <xdr:nvSpPr>
            <xdr:cNvPr id="11324" name="OptionButton41" hidden="1">
              <a:extLst>
                <a:ext uri="{63B3BB69-23CF-44E3-9099-C40C66FF867C}">
                  <a14:compatExt spid="_x0000_s11324"/>
                </a:ext>
                <a:ext uri="{FF2B5EF4-FFF2-40B4-BE49-F238E27FC236}">
                  <a16:creationId xmlns:a16="http://schemas.microsoft.com/office/drawing/2014/main" id="{00000000-0008-0000-0600-00003C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33</xdr:row>
          <xdr:rowOff>66675</xdr:rowOff>
        </xdr:from>
        <xdr:to>
          <xdr:col>6</xdr:col>
          <xdr:colOff>590550</xdr:colOff>
          <xdr:row>33</xdr:row>
          <xdr:rowOff>276225</xdr:rowOff>
        </xdr:to>
        <xdr:sp macro="" textlink="">
          <xdr:nvSpPr>
            <xdr:cNvPr id="11325" name="OptionButton42" hidden="1">
              <a:extLst>
                <a:ext uri="{63B3BB69-23CF-44E3-9099-C40C66FF867C}">
                  <a14:compatExt spid="_x0000_s11325"/>
                </a:ext>
                <a:ext uri="{FF2B5EF4-FFF2-40B4-BE49-F238E27FC236}">
                  <a16:creationId xmlns:a16="http://schemas.microsoft.com/office/drawing/2014/main" id="{00000000-0008-0000-0600-00003D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34</xdr:row>
          <xdr:rowOff>66675</xdr:rowOff>
        </xdr:from>
        <xdr:to>
          <xdr:col>6</xdr:col>
          <xdr:colOff>590550</xdr:colOff>
          <xdr:row>34</xdr:row>
          <xdr:rowOff>276225</xdr:rowOff>
        </xdr:to>
        <xdr:sp macro="" textlink="">
          <xdr:nvSpPr>
            <xdr:cNvPr id="11326" name="OptionButton43" hidden="1">
              <a:extLst>
                <a:ext uri="{63B3BB69-23CF-44E3-9099-C40C66FF867C}">
                  <a14:compatExt spid="_x0000_s11326"/>
                </a:ext>
                <a:ext uri="{FF2B5EF4-FFF2-40B4-BE49-F238E27FC236}">
                  <a16:creationId xmlns:a16="http://schemas.microsoft.com/office/drawing/2014/main" id="{00000000-0008-0000-0600-00003E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35</xdr:row>
          <xdr:rowOff>66675</xdr:rowOff>
        </xdr:from>
        <xdr:to>
          <xdr:col>6</xdr:col>
          <xdr:colOff>590550</xdr:colOff>
          <xdr:row>35</xdr:row>
          <xdr:rowOff>276225</xdr:rowOff>
        </xdr:to>
        <xdr:sp macro="" textlink="">
          <xdr:nvSpPr>
            <xdr:cNvPr id="11327" name="OptionButton44" hidden="1">
              <a:extLst>
                <a:ext uri="{63B3BB69-23CF-44E3-9099-C40C66FF867C}">
                  <a14:compatExt spid="_x0000_s11327"/>
                </a:ext>
                <a:ext uri="{FF2B5EF4-FFF2-40B4-BE49-F238E27FC236}">
                  <a16:creationId xmlns:a16="http://schemas.microsoft.com/office/drawing/2014/main" id="{00000000-0008-0000-0600-00003F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36</xdr:row>
          <xdr:rowOff>66675</xdr:rowOff>
        </xdr:from>
        <xdr:to>
          <xdr:col>6</xdr:col>
          <xdr:colOff>590550</xdr:colOff>
          <xdr:row>36</xdr:row>
          <xdr:rowOff>276225</xdr:rowOff>
        </xdr:to>
        <xdr:sp macro="" textlink="">
          <xdr:nvSpPr>
            <xdr:cNvPr id="11328" name="OptionButton45" hidden="1">
              <a:extLst>
                <a:ext uri="{63B3BB69-23CF-44E3-9099-C40C66FF867C}">
                  <a14:compatExt spid="_x0000_s11328"/>
                </a:ext>
                <a:ext uri="{FF2B5EF4-FFF2-40B4-BE49-F238E27FC236}">
                  <a16:creationId xmlns:a16="http://schemas.microsoft.com/office/drawing/2014/main" id="{00000000-0008-0000-0600-000040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37</xdr:row>
          <xdr:rowOff>66675</xdr:rowOff>
        </xdr:from>
        <xdr:to>
          <xdr:col>6</xdr:col>
          <xdr:colOff>590550</xdr:colOff>
          <xdr:row>37</xdr:row>
          <xdr:rowOff>276225</xdr:rowOff>
        </xdr:to>
        <xdr:sp macro="" textlink="">
          <xdr:nvSpPr>
            <xdr:cNvPr id="11329" name="OptionButton46" hidden="1">
              <a:extLst>
                <a:ext uri="{63B3BB69-23CF-44E3-9099-C40C66FF867C}">
                  <a14:compatExt spid="_x0000_s11329"/>
                </a:ext>
                <a:ext uri="{FF2B5EF4-FFF2-40B4-BE49-F238E27FC236}">
                  <a16:creationId xmlns:a16="http://schemas.microsoft.com/office/drawing/2014/main" id="{00000000-0008-0000-0600-00004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38</xdr:row>
          <xdr:rowOff>66675</xdr:rowOff>
        </xdr:from>
        <xdr:to>
          <xdr:col>6</xdr:col>
          <xdr:colOff>590550</xdr:colOff>
          <xdr:row>38</xdr:row>
          <xdr:rowOff>276225</xdr:rowOff>
        </xdr:to>
        <xdr:sp macro="" textlink="">
          <xdr:nvSpPr>
            <xdr:cNvPr id="11330" name="OptionButton47" hidden="1">
              <a:extLst>
                <a:ext uri="{63B3BB69-23CF-44E3-9099-C40C66FF867C}">
                  <a14:compatExt spid="_x0000_s11330"/>
                </a:ext>
                <a:ext uri="{FF2B5EF4-FFF2-40B4-BE49-F238E27FC236}">
                  <a16:creationId xmlns:a16="http://schemas.microsoft.com/office/drawing/2014/main" id="{00000000-0008-0000-0600-00004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39</xdr:row>
          <xdr:rowOff>66675</xdr:rowOff>
        </xdr:from>
        <xdr:to>
          <xdr:col>6</xdr:col>
          <xdr:colOff>590550</xdr:colOff>
          <xdr:row>39</xdr:row>
          <xdr:rowOff>276225</xdr:rowOff>
        </xdr:to>
        <xdr:sp macro="" textlink="">
          <xdr:nvSpPr>
            <xdr:cNvPr id="11331" name="OptionButton48" hidden="1">
              <a:extLst>
                <a:ext uri="{63B3BB69-23CF-44E3-9099-C40C66FF867C}">
                  <a14:compatExt spid="_x0000_s11331"/>
                </a:ext>
                <a:ext uri="{FF2B5EF4-FFF2-40B4-BE49-F238E27FC236}">
                  <a16:creationId xmlns:a16="http://schemas.microsoft.com/office/drawing/2014/main" id="{00000000-0008-0000-0600-00004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17</xdr:row>
          <xdr:rowOff>66675</xdr:rowOff>
        </xdr:from>
        <xdr:to>
          <xdr:col>6</xdr:col>
          <xdr:colOff>590550</xdr:colOff>
          <xdr:row>17</xdr:row>
          <xdr:rowOff>276225</xdr:rowOff>
        </xdr:to>
        <xdr:sp macro="" textlink="">
          <xdr:nvSpPr>
            <xdr:cNvPr id="11332" name="OptionButton26" hidden="1">
              <a:extLst>
                <a:ext uri="{63B3BB69-23CF-44E3-9099-C40C66FF867C}">
                  <a14:compatExt spid="_x0000_s11332"/>
                </a:ext>
                <a:ext uri="{FF2B5EF4-FFF2-40B4-BE49-F238E27FC236}">
                  <a16:creationId xmlns:a16="http://schemas.microsoft.com/office/drawing/2014/main" id="{00000000-0008-0000-0600-000044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18</xdr:row>
          <xdr:rowOff>66675</xdr:rowOff>
        </xdr:from>
        <xdr:to>
          <xdr:col>6</xdr:col>
          <xdr:colOff>590550</xdr:colOff>
          <xdr:row>18</xdr:row>
          <xdr:rowOff>276225</xdr:rowOff>
        </xdr:to>
        <xdr:sp macro="" textlink="">
          <xdr:nvSpPr>
            <xdr:cNvPr id="11333" name="OptionButton27" hidden="1">
              <a:extLst>
                <a:ext uri="{63B3BB69-23CF-44E3-9099-C40C66FF867C}">
                  <a14:compatExt spid="_x0000_s11333"/>
                </a:ext>
                <a:ext uri="{FF2B5EF4-FFF2-40B4-BE49-F238E27FC236}">
                  <a16:creationId xmlns:a16="http://schemas.microsoft.com/office/drawing/2014/main" id="{00000000-0008-0000-0600-00004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19</xdr:row>
          <xdr:rowOff>66675</xdr:rowOff>
        </xdr:from>
        <xdr:to>
          <xdr:col>6</xdr:col>
          <xdr:colOff>590550</xdr:colOff>
          <xdr:row>19</xdr:row>
          <xdr:rowOff>276225</xdr:rowOff>
        </xdr:to>
        <xdr:sp macro="" textlink="">
          <xdr:nvSpPr>
            <xdr:cNvPr id="11334" name="OptionButton28" hidden="1">
              <a:extLst>
                <a:ext uri="{63B3BB69-23CF-44E3-9099-C40C66FF867C}">
                  <a14:compatExt spid="_x0000_s11334"/>
                </a:ext>
                <a:ext uri="{FF2B5EF4-FFF2-40B4-BE49-F238E27FC236}">
                  <a16:creationId xmlns:a16="http://schemas.microsoft.com/office/drawing/2014/main" id="{00000000-0008-0000-0600-000046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285750</xdr:colOff>
          <xdr:row>16</xdr:row>
          <xdr:rowOff>76200</xdr:rowOff>
        </xdr:from>
        <xdr:to>
          <xdr:col>11</xdr:col>
          <xdr:colOff>561975</xdr:colOff>
          <xdr:row>16</xdr:row>
          <xdr:rowOff>276225</xdr:rowOff>
        </xdr:to>
        <xdr:sp macro="" textlink="">
          <xdr:nvSpPr>
            <xdr:cNvPr id="11335" name="OptionButton49" hidden="1">
              <a:extLst>
                <a:ext uri="{63B3BB69-23CF-44E3-9099-C40C66FF867C}">
                  <a14:compatExt spid="_x0000_s11335"/>
                </a:ext>
                <a:ext uri="{FF2B5EF4-FFF2-40B4-BE49-F238E27FC236}">
                  <a16:creationId xmlns:a16="http://schemas.microsoft.com/office/drawing/2014/main" id="{00000000-0008-0000-0600-000047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285750</xdr:colOff>
          <xdr:row>17</xdr:row>
          <xdr:rowOff>76200</xdr:rowOff>
        </xdr:from>
        <xdr:to>
          <xdr:col>11</xdr:col>
          <xdr:colOff>561975</xdr:colOff>
          <xdr:row>17</xdr:row>
          <xdr:rowOff>276225</xdr:rowOff>
        </xdr:to>
        <xdr:sp macro="" textlink="">
          <xdr:nvSpPr>
            <xdr:cNvPr id="11336" name="OptionButton50" hidden="1">
              <a:extLst>
                <a:ext uri="{63B3BB69-23CF-44E3-9099-C40C66FF867C}">
                  <a14:compatExt spid="_x0000_s11336"/>
                </a:ext>
                <a:ext uri="{FF2B5EF4-FFF2-40B4-BE49-F238E27FC236}">
                  <a16:creationId xmlns:a16="http://schemas.microsoft.com/office/drawing/2014/main" id="{00000000-0008-0000-0600-000048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285750</xdr:colOff>
          <xdr:row>18</xdr:row>
          <xdr:rowOff>76200</xdr:rowOff>
        </xdr:from>
        <xdr:to>
          <xdr:col>11</xdr:col>
          <xdr:colOff>561975</xdr:colOff>
          <xdr:row>18</xdr:row>
          <xdr:rowOff>276225</xdr:rowOff>
        </xdr:to>
        <xdr:sp macro="" textlink="">
          <xdr:nvSpPr>
            <xdr:cNvPr id="11337" name="OptionButton51" hidden="1">
              <a:extLst>
                <a:ext uri="{63B3BB69-23CF-44E3-9099-C40C66FF867C}">
                  <a14:compatExt spid="_x0000_s11337"/>
                </a:ext>
                <a:ext uri="{FF2B5EF4-FFF2-40B4-BE49-F238E27FC236}">
                  <a16:creationId xmlns:a16="http://schemas.microsoft.com/office/drawing/2014/main" id="{00000000-0008-0000-0600-000049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285750</xdr:colOff>
          <xdr:row>19</xdr:row>
          <xdr:rowOff>76200</xdr:rowOff>
        </xdr:from>
        <xdr:to>
          <xdr:col>11</xdr:col>
          <xdr:colOff>561975</xdr:colOff>
          <xdr:row>19</xdr:row>
          <xdr:rowOff>276225</xdr:rowOff>
        </xdr:to>
        <xdr:sp macro="" textlink="">
          <xdr:nvSpPr>
            <xdr:cNvPr id="11338" name="OptionButton52" hidden="1">
              <a:extLst>
                <a:ext uri="{63B3BB69-23CF-44E3-9099-C40C66FF867C}">
                  <a14:compatExt spid="_x0000_s11338"/>
                </a:ext>
                <a:ext uri="{FF2B5EF4-FFF2-40B4-BE49-F238E27FC236}">
                  <a16:creationId xmlns:a16="http://schemas.microsoft.com/office/drawing/2014/main" id="{00000000-0008-0000-0600-00004A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285750</xdr:colOff>
          <xdr:row>20</xdr:row>
          <xdr:rowOff>76200</xdr:rowOff>
        </xdr:from>
        <xdr:to>
          <xdr:col>11</xdr:col>
          <xdr:colOff>561975</xdr:colOff>
          <xdr:row>20</xdr:row>
          <xdr:rowOff>276225</xdr:rowOff>
        </xdr:to>
        <xdr:sp macro="" textlink="">
          <xdr:nvSpPr>
            <xdr:cNvPr id="11339" name="OptionButton53" hidden="1">
              <a:extLst>
                <a:ext uri="{63B3BB69-23CF-44E3-9099-C40C66FF867C}">
                  <a14:compatExt spid="_x0000_s11339"/>
                </a:ext>
                <a:ext uri="{FF2B5EF4-FFF2-40B4-BE49-F238E27FC236}">
                  <a16:creationId xmlns:a16="http://schemas.microsoft.com/office/drawing/2014/main" id="{00000000-0008-0000-0600-00004B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285750</xdr:colOff>
          <xdr:row>21</xdr:row>
          <xdr:rowOff>76200</xdr:rowOff>
        </xdr:from>
        <xdr:to>
          <xdr:col>11</xdr:col>
          <xdr:colOff>561975</xdr:colOff>
          <xdr:row>21</xdr:row>
          <xdr:rowOff>276225</xdr:rowOff>
        </xdr:to>
        <xdr:sp macro="" textlink="">
          <xdr:nvSpPr>
            <xdr:cNvPr id="11340" name="OptionButton54" hidden="1">
              <a:extLst>
                <a:ext uri="{63B3BB69-23CF-44E3-9099-C40C66FF867C}">
                  <a14:compatExt spid="_x0000_s11340"/>
                </a:ext>
                <a:ext uri="{FF2B5EF4-FFF2-40B4-BE49-F238E27FC236}">
                  <a16:creationId xmlns:a16="http://schemas.microsoft.com/office/drawing/2014/main" id="{00000000-0008-0000-0600-00004C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285750</xdr:colOff>
          <xdr:row>22</xdr:row>
          <xdr:rowOff>76200</xdr:rowOff>
        </xdr:from>
        <xdr:to>
          <xdr:col>11</xdr:col>
          <xdr:colOff>561975</xdr:colOff>
          <xdr:row>22</xdr:row>
          <xdr:rowOff>276225</xdr:rowOff>
        </xdr:to>
        <xdr:sp macro="" textlink="">
          <xdr:nvSpPr>
            <xdr:cNvPr id="11341" name="OptionButton55" hidden="1">
              <a:extLst>
                <a:ext uri="{63B3BB69-23CF-44E3-9099-C40C66FF867C}">
                  <a14:compatExt spid="_x0000_s11341"/>
                </a:ext>
                <a:ext uri="{FF2B5EF4-FFF2-40B4-BE49-F238E27FC236}">
                  <a16:creationId xmlns:a16="http://schemas.microsoft.com/office/drawing/2014/main" id="{00000000-0008-0000-0600-00004D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285750</xdr:colOff>
          <xdr:row>23</xdr:row>
          <xdr:rowOff>76200</xdr:rowOff>
        </xdr:from>
        <xdr:to>
          <xdr:col>11</xdr:col>
          <xdr:colOff>561975</xdr:colOff>
          <xdr:row>23</xdr:row>
          <xdr:rowOff>276225</xdr:rowOff>
        </xdr:to>
        <xdr:sp macro="" textlink="">
          <xdr:nvSpPr>
            <xdr:cNvPr id="11342" name="OptionButton56" hidden="1">
              <a:extLst>
                <a:ext uri="{63B3BB69-23CF-44E3-9099-C40C66FF867C}">
                  <a14:compatExt spid="_x0000_s11342"/>
                </a:ext>
                <a:ext uri="{FF2B5EF4-FFF2-40B4-BE49-F238E27FC236}">
                  <a16:creationId xmlns:a16="http://schemas.microsoft.com/office/drawing/2014/main" id="{00000000-0008-0000-0600-00004E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285750</xdr:colOff>
          <xdr:row>24</xdr:row>
          <xdr:rowOff>76200</xdr:rowOff>
        </xdr:from>
        <xdr:to>
          <xdr:col>11</xdr:col>
          <xdr:colOff>561975</xdr:colOff>
          <xdr:row>24</xdr:row>
          <xdr:rowOff>276225</xdr:rowOff>
        </xdr:to>
        <xdr:sp macro="" textlink="">
          <xdr:nvSpPr>
            <xdr:cNvPr id="11343" name="OptionButton57" hidden="1">
              <a:extLst>
                <a:ext uri="{63B3BB69-23CF-44E3-9099-C40C66FF867C}">
                  <a14:compatExt spid="_x0000_s11343"/>
                </a:ext>
                <a:ext uri="{FF2B5EF4-FFF2-40B4-BE49-F238E27FC236}">
                  <a16:creationId xmlns:a16="http://schemas.microsoft.com/office/drawing/2014/main" id="{00000000-0008-0000-0600-00004F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285750</xdr:colOff>
          <xdr:row>25</xdr:row>
          <xdr:rowOff>76200</xdr:rowOff>
        </xdr:from>
        <xdr:to>
          <xdr:col>11</xdr:col>
          <xdr:colOff>561975</xdr:colOff>
          <xdr:row>25</xdr:row>
          <xdr:rowOff>276225</xdr:rowOff>
        </xdr:to>
        <xdr:sp macro="" textlink="">
          <xdr:nvSpPr>
            <xdr:cNvPr id="11344" name="OptionButton58" hidden="1">
              <a:extLst>
                <a:ext uri="{63B3BB69-23CF-44E3-9099-C40C66FF867C}">
                  <a14:compatExt spid="_x0000_s11344"/>
                </a:ext>
                <a:ext uri="{FF2B5EF4-FFF2-40B4-BE49-F238E27FC236}">
                  <a16:creationId xmlns:a16="http://schemas.microsoft.com/office/drawing/2014/main" id="{00000000-0008-0000-0600-000050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285750</xdr:colOff>
          <xdr:row>26</xdr:row>
          <xdr:rowOff>76200</xdr:rowOff>
        </xdr:from>
        <xdr:to>
          <xdr:col>11</xdr:col>
          <xdr:colOff>561975</xdr:colOff>
          <xdr:row>26</xdr:row>
          <xdr:rowOff>276225</xdr:rowOff>
        </xdr:to>
        <xdr:sp macro="" textlink="">
          <xdr:nvSpPr>
            <xdr:cNvPr id="11345" name="OptionButton59" hidden="1">
              <a:extLst>
                <a:ext uri="{63B3BB69-23CF-44E3-9099-C40C66FF867C}">
                  <a14:compatExt spid="_x0000_s11345"/>
                </a:ext>
                <a:ext uri="{FF2B5EF4-FFF2-40B4-BE49-F238E27FC236}">
                  <a16:creationId xmlns:a16="http://schemas.microsoft.com/office/drawing/2014/main" id="{00000000-0008-0000-0600-00005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285750</xdr:colOff>
          <xdr:row>27</xdr:row>
          <xdr:rowOff>76200</xdr:rowOff>
        </xdr:from>
        <xdr:to>
          <xdr:col>11</xdr:col>
          <xdr:colOff>561975</xdr:colOff>
          <xdr:row>27</xdr:row>
          <xdr:rowOff>276225</xdr:rowOff>
        </xdr:to>
        <xdr:sp macro="" textlink="">
          <xdr:nvSpPr>
            <xdr:cNvPr id="11346" name="OptionButton60" hidden="1">
              <a:extLst>
                <a:ext uri="{63B3BB69-23CF-44E3-9099-C40C66FF867C}">
                  <a14:compatExt spid="_x0000_s11346"/>
                </a:ext>
                <a:ext uri="{FF2B5EF4-FFF2-40B4-BE49-F238E27FC236}">
                  <a16:creationId xmlns:a16="http://schemas.microsoft.com/office/drawing/2014/main" id="{00000000-0008-0000-0600-00005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285750</xdr:colOff>
          <xdr:row>28</xdr:row>
          <xdr:rowOff>76200</xdr:rowOff>
        </xdr:from>
        <xdr:to>
          <xdr:col>11</xdr:col>
          <xdr:colOff>561975</xdr:colOff>
          <xdr:row>28</xdr:row>
          <xdr:rowOff>276225</xdr:rowOff>
        </xdr:to>
        <xdr:sp macro="" textlink="">
          <xdr:nvSpPr>
            <xdr:cNvPr id="11347" name="OptionButton61" hidden="1">
              <a:extLst>
                <a:ext uri="{63B3BB69-23CF-44E3-9099-C40C66FF867C}">
                  <a14:compatExt spid="_x0000_s11347"/>
                </a:ext>
                <a:ext uri="{FF2B5EF4-FFF2-40B4-BE49-F238E27FC236}">
                  <a16:creationId xmlns:a16="http://schemas.microsoft.com/office/drawing/2014/main" id="{00000000-0008-0000-0600-00005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285750</xdr:colOff>
          <xdr:row>29</xdr:row>
          <xdr:rowOff>76200</xdr:rowOff>
        </xdr:from>
        <xdr:to>
          <xdr:col>11</xdr:col>
          <xdr:colOff>561975</xdr:colOff>
          <xdr:row>29</xdr:row>
          <xdr:rowOff>276225</xdr:rowOff>
        </xdr:to>
        <xdr:sp macro="" textlink="">
          <xdr:nvSpPr>
            <xdr:cNvPr id="11348" name="OptionButton62" hidden="1">
              <a:extLst>
                <a:ext uri="{63B3BB69-23CF-44E3-9099-C40C66FF867C}">
                  <a14:compatExt spid="_x0000_s11348"/>
                </a:ext>
                <a:ext uri="{FF2B5EF4-FFF2-40B4-BE49-F238E27FC236}">
                  <a16:creationId xmlns:a16="http://schemas.microsoft.com/office/drawing/2014/main" id="{00000000-0008-0000-0600-000054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285750</xdr:colOff>
          <xdr:row>30</xdr:row>
          <xdr:rowOff>76200</xdr:rowOff>
        </xdr:from>
        <xdr:to>
          <xdr:col>11</xdr:col>
          <xdr:colOff>561975</xdr:colOff>
          <xdr:row>30</xdr:row>
          <xdr:rowOff>276225</xdr:rowOff>
        </xdr:to>
        <xdr:sp macro="" textlink="">
          <xdr:nvSpPr>
            <xdr:cNvPr id="11349" name="OptionButton63" hidden="1">
              <a:extLst>
                <a:ext uri="{63B3BB69-23CF-44E3-9099-C40C66FF867C}">
                  <a14:compatExt spid="_x0000_s11349"/>
                </a:ext>
                <a:ext uri="{FF2B5EF4-FFF2-40B4-BE49-F238E27FC236}">
                  <a16:creationId xmlns:a16="http://schemas.microsoft.com/office/drawing/2014/main" id="{00000000-0008-0000-0600-00005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285750</xdr:colOff>
          <xdr:row>31</xdr:row>
          <xdr:rowOff>76200</xdr:rowOff>
        </xdr:from>
        <xdr:to>
          <xdr:col>11</xdr:col>
          <xdr:colOff>561975</xdr:colOff>
          <xdr:row>31</xdr:row>
          <xdr:rowOff>276225</xdr:rowOff>
        </xdr:to>
        <xdr:sp macro="" textlink="">
          <xdr:nvSpPr>
            <xdr:cNvPr id="11350" name="OptionButton64" hidden="1">
              <a:extLst>
                <a:ext uri="{63B3BB69-23CF-44E3-9099-C40C66FF867C}">
                  <a14:compatExt spid="_x0000_s11350"/>
                </a:ext>
                <a:ext uri="{FF2B5EF4-FFF2-40B4-BE49-F238E27FC236}">
                  <a16:creationId xmlns:a16="http://schemas.microsoft.com/office/drawing/2014/main" id="{00000000-0008-0000-0600-000056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285750</xdr:colOff>
          <xdr:row>32</xdr:row>
          <xdr:rowOff>76200</xdr:rowOff>
        </xdr:from>
        <xdr:to>
          <xdr:col>11</xdr:col>
          <xdr:colOff>561975</xdr:colOff>
          <xdr:row>32</xdr:row>
          <xdr:rowOff>276225</xdr:rowOff>
        </xdr:to>
        <xdr:sp macro="" textlink="">
          <xdr:nvSpPr>
            <xdr:cNvPr id="11351" name="OptionButton65" hidden="1">
              <a:extLst>
                <a:ext uri="{63B3BB69-23CF-44E3-9099-C40C66FF867C}">
                  <a14:compatExt spid="_x0000_s11351"/>
                </a:ext>
                <a:ext uri="{FF2B5EF4-FFF2-40B4-BE49-F238E27FC236}">
                  <a16:creationId xmlns:a16="http://schemas.microsoft.com/office/drawing/2014/main" id="{00000000-0008-0000-0600-000057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285750</xdr:colOff>
          <xdr:row>33</xdr:row>
          <xdr:rowOff>76200</xdr:rowOff>
        </xdr:from>
        <xdr:to>
          <xdr:col>11</xdr:col>
          <xdr:colOff>561975</xdr:colOff>
          <xdr:row>33</xdr:row>
          <xdr:rowOff>276225</xdr:rowOff>
        </xdr:to>
        <xdr:sp macro="" textlink="">
          <xdr:nvSpPr>
            <xdr:cNvPr id="11352" name="OptionButton66" hidden="1">
              <a:extLst>
                <a:ext uri="{63B3BB69-23CF-44E3-9099-C40C66FF867C}">
                  <a14:compatExt spid="_x0000_s11352"/>
                </a:ext>
                <a:ext uri="{FF2B5EF4-FFF2-40B4-BE49-F238E27FC236}">
                  <a16:creationId xmlns:a16="http://schemas.microsoft.com/office/drawing/2014/main" id="{00000000-0008-0000-0600-000058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285750</xdr:colOff>
          <xdr:row>34</xdr:row>
          <xdr:rowOff>76200</xdr:rowOff>
        </xdr:from>
        <xdr:to>
          <xdr:col>11</xdr:col>
          <xdr:colOff>561975</xdr:colOff>
          <xdr:row>34</xdr:row>
          <xdr:rowOff>276225</xdr:rowOff>
        </xdr:to>
        <xdr:sp macro="" textlink="">
          <xdr:nvSpPr>
            <xdr:cNvPr id="11353" name="OptionButton67" hidden="1">
              <a:extLst>
                <a:ext uri="{63B3BB69-23CF-44E3-9099-C40C66FF867C}">
                  <a14:compatExt spid="_x0000_s11353"/>
                </a:ext>
                <a:ext uri="{FF2B5EF4-FFF2-40B4-BE49-F238E27FC236}">
                  <a16:creationId xmlns:a16="http://schemas.microsoft.com/office/drawing/2014/main" id="{00000000-0008-0000-0600-000059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285750</xdr:colOff>
          <xdr:row>35</xdr:row>
          <xdr:rowOff>76200</xdr:rowOff>
        </xdr:from>
        <xdr:to>
          <xdr:col>11</xdr:col>
          <xdr:colOff>561975</xdr:colOff>
          <xdr:row>35</xdr:row>
          <xdr:rowOff>276225</xdr:rowOff>
        </xdr:to>
        <xdr:sp macro="" textlink="">
          <xdr:nvSpPr>
            <xdr:cNvPr id="11354" name="OptionButton68" hidden="1">
              <a:extLst>
                <a:ext uri="{63B3BB69-23CF-44E3-9099-C40C66FF867C}">
                  <a14:compatExt spid="_x0000_s11354"/>
                </a:ext>
                <a:ext uri="{FF2B5EF4-FFF2-40B4-BE49-F238E27FC236}">
                  <a16:creationId xmlns:a16="http://schemas.microsoft.com/office/drawing/2014/main" id="{00000000-0008-0000-0600-00005A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285750</xdr:colOff>
          <xdr:row>36</xdr:row>
          <xdr:rowOff>76200</xdr:rowOff>
        </xdr:from>
        <xdr:to>
          <xdr:col>11</xdr:col>
          <xdr:colOff>561975</xdr:colOff>
          <xdr:row>36</xdr:row>
          <xdr:rowOff>276225</xdr:rowOff>
        </xdr:to>
        <xdr:sp macro="" textlink="">
          <xdr:nvSpPr>
            <xdr:cNvPr id="11355" name="OptionButton69" hidden="1">
              <a:extLst>
                <a:ext uri="{63B3BB69-23CF-44E3-9099-C40C66FF867C}">
                  <a14:compatExt spid="_x0000_s11355"/>
                </a:ext>
                <a:ext uri="{FF2B5EF4-FFF2-40B4-BE49-F238E27FC236}">
                  <a16:creationId xmlns:a16="http://schemas.microsoft.com/office/drawing/2014/main" id="{00000000-0008-0000-0600-00005B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285750</xdr:colOff>
          <xdr:row>37</xdr:row>
          <xdr:rowOff>76200</xdr:rowOff>
        </xdr:from>
        <xdr:to>
          <xdr:col>11</xdr:col>
          <xdr:colOff>561975</xdr:colOff>
          <xdr:row>37</xdr:row>
          <xdr:rowOff>276225</xdr:rowOff>
        </xdr:to>
        <xdr:sp macro="" textlink="">
          <xdr:nvSpPr>
            <xdr:cNvPr id="11356" name="OptionButton70" hidden="1">
              <a:extLst>
                <a:ext uri="{63B3BB69-23CF-44E3-9099-C40C66FF867C}">
                  <a14:compatExt spid="_x0000_s11356"/>
                </a:ext>
                <a:ext uri="{FF2B5EF4-FFF2-40B4-BE49-F238E27FC236}">
                  <a16:creationId xmlns:a16="http://schemas.microsoft.com/office/drawing/2014/main" id="{00000000-0008-0000-0600-00005C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285750</xdr:colOff>
          <xdr:row>38</xdr:row>
          <xdr:rowOff>76200</xdr:rowOff>
        </xdr:from>
        <xdr:to>
          <xdr:col>11</xdr:col>
          <xdr:colOff>561975</xdr:colOff>
          <xdr:row>38</xdr:row>
          <xdr:rowOff>276225</xdr:rowOff>
        </xdr:to>
        <xdr:sp macro="" textlink="">
          <xdr:nvSpPr>
            <xdr:cNvPr id="11357" name="OptionButton71" hidden="1">
              <a:extLst>
                <a:ext uri="{63B3BB69-23CF-44E3-9099-C40C66FF867C}">
                  <a14:compatExt spid="_x0000_s11357"/>
                </a:ext>
                <a:ext uri="{FF2B5EF4-FFF2-40B4-BE49-F238E27FC236}">
                  <a16:creationId xmlns:a16="http://schemas.microsoft.com/office/drawing/2014/main" id="{00000000-0008-0000-0600-00005D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285750</xdr:colOff>
          <xdr:row>39</xdr:row>
          <xdr:rowOff>76200</xdr:rowOff>
        </xdr:from>
        <xdr:to>
          <xdr:col>11</xdr:col>
          <xdr:colOff>561975</xdr:colOff>
          <xdr:row>39</xdr:row>
          <xdr:rowOff>276225</xdr:rowOff>
        </xdr:to>
        <xdr:sp macro="" textlink="">
          <xdr:nvSpPr>
            <xdr:cNvPr id="11358" name="OptionButton72" hidden="1">
              <a:extLst>
                <a:ext uri="{63B3BB69-23CF-44E3-9099-C40C66FF867C}">
                  <a14:compatExt spid="_x0000_s11358"/>
                </a:ext>
                <a:ext uri="{FF2B5EF4-FFF2-40B4-BE49-F238E27FC236}">
                  <a16:creationId xmlns:a16="http://schemas.microsoft.com/office/drawing/2014/main" id="{00000000-0008-0000-0600-00005E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40</xdr:row>
          <xdr:rowOff>85725</xdr:rowOff>
        </xdr:from>
        <xdr:to>
          <xdr:col>1</xdr:col>
          <xdr:colOff>590550</xdr:colOff>
          <xdr:row>40</xdr:row>
          <xdr:rowOff>266700</xdr:rowOff>
        </xdr:to>
        <xdr:sp macro="" textlink="">
          <xdr:nvSpPr>
            <xdr:cNvPr id="11359" name="OptionButton73" hidden="1">
              <a:extLst>
                <a:ext uri="{63B3BB69-23CF-44E3-9099-C40C66FF867C}">
                  <a14:compatExt spid="_x0000_s11359"/>
                </a:ext>
                <a:ext uri="{FF2B5EF4-FFF2-40B4-BE49-F238E27FC236}">
                  <a16:creationId xmlns:a16="http://schemas.microsoft.com/office/drawing/2014/main" id="{00000000-0008-0000-0600-00005F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40</xdr:row>
          <xdr:rowOff>66675</xdr:rowOff>
        </xdr:from>
        <xdr:to>
          <xdr:col>6</xdr:col>
          <xdr:colOff>590550</xdr:colOff>
          <xdr:row>40</xdr:row>
          <xdr:rowOff>276225</xdr:rowOff>
        </xdr:to>
        <xdr:sp macro="" textlink="">
          <xdr:nvSpPr>
            <xdr:cNvPr id="11360" name="OptionButton74" hidden="1">
              <a:extLst>
                <a:ext uri="{63B3BB69-23CF-44E3-9099-C40C66FF867C}">
                  <a14:compatExt spid="_x0000_s11360"/>
                </a:ext>
                <a:ext uri="{FF2B5EF4-FFF2-40B4-BE49-F238E27FC236}">
                  <a16:creationId xmlns:a16="http://schemas.microsoft.com/office/drawing/2014/main" id="{00000000-0008-0000-0600-000060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285750</xdr:colOff>
          <xdr:row>40</xdr:row>
          <xdr:rowOff>76200</xdr:rowOff>
        </xdr:from>
        <xdr:to>
          <xdr:col>11</xdr:col>
          <xdr:colOff>561975</xdr:colOff>
          <xdr:row>40</xdr:row>
          <xdr:rowOff>276225</xdr:rowOff>
        </xdr:to>
        <xdr:sp macro="" textlink="">
          <xdr:nvSpPr>
            <xdr:cNvPr id="11361" name="OptionButton75" hidden="1">
              <a:extLst>
                <a:ext uri="{63B3BB69-23CF-44E3-9099-C40C66FF867C}">
                  <a14:compatExt spid="_x0000_s11361"/>
                </a:ext>
                <a:ext uri="{FF2B5EF4-FFF2-40B4-BE49-F238E27FC236}">
                  <a16:creationId xmlns:a16="http://schemas.microsoft.com/office/drawing/2014/main" id="{00000000-0008-0000-0600-00006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41</xdr:row>
          <xdr:rowOff>85725</xdr:rowOff>
        </xdr:from>
        <xdr:to>
          <xdr:col>1</xdr:col>
          <xdr:colOff>590550</xdr:colOff>
          <xdr:row>41</xdr:row>
          <xdr:rowOff>266700</xdr:rowOff>
        </xdr:to>
        <xdr:sp macro="" textlink="">
          <xdr:nvSpPr>
            <xdr:cNvPr id="11362" name="OptionButton76" hidden="1">
              <a:extLst>
                <a:ext uri="{63B3BB69-23CF-44E3-9099-C40C66FF867C}">
                  <a14:compatExt spid="_x0000_s11362"/>
                </a:ext>
                <a:ext uri="{FF2B5EF4-FFF2-40B4-BE49-F238E27FC236}">
                  <a16:creationId xmlns:a16="http://schemas.microsoft.com/office/drawing/2014/main" id="{00000000-0008-0000-0600-00006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41</xdr:row>
          <xdr:rowOff>66675</xdr:rowOff>
        </xdr:from>
        <xdr:to>
          <xdr:col>6</xdr:col>
          <xdr:colOff>590550</xdr:colOff>
          <xdr:row>41</xdr:row>
          <xdr:rowOff>276225</xdr:rowOff>
        </xdr:to>
        <xdr:sp macro="" textlink="">
          <xdr:nvSpPr>
            <xdr:cNvPr id="11363" name="OptionButton77" hidden="1">
              <a:extLst>
                <a:ext uri="{63B3BB69-23CF-44E3-9099-C40C66FF867C}">
                  <a14:compatExt spid="_x0000_s11363"/>
                </a:ext>
                <a:ext uri="{FF2B5EF4-FFF2-40B4-BE49-F238E27FC236}">
                  <a16:creationId xmlns:a16="http://schemas.microsoft.com/office/drawing/2014/main" id="{00000000-0008-0000-0600-00006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285750</xdr:colOff>
          <xdr:row>41</xdr:row>
          <xdr:rowOff>76200</xdr:rowOff>
        </xdr:from>
        <xdr:to>
          <xdr:col>11</xdr:col>
          <xdr:colOff>561975</xdr:colOff>
          <xdr:row>41</xdr:row>
          <xdr:rowOff>276225</xdr:rowOff>
        </xdr:to>
        <xdr:sp macro="" textlink="">
          <xdr:nvSpPr>
            <xdr:cNvPr id="11364" name="OptionButton78" hidden="1">
              <a:extLst>
                <a:ext uri="{63B3BB69-23CF-44E3-9099-C40C66FF867C}">
                  <a14:compatExt spid="_x0000_s11364"/>
                </a:ext>
                <a:ext uri="{FF2B5EF4-FFF2-40B4-BE49-F238E27FC236}">
                  <a16:creationId xmlns:a16="http://schemas.microsoft.com/office/drawing/2014/main" id="{00000000-0008-0000-0600-000064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42</xdr:row>
          <xdr:rowOff>85725</xdr:rowOff>
        </xdr:from>
        <xdr:to>
          <xdr:col>1</xdr:col>
          <xdr:colOff>590550</xdr:colOff>
          <xdr:row>42</xdr:row>
          <xdr:rowOff>266700</xdr:rowOff>
        </xdr:to>
        <xdr:sp macro="" textlink="">
          <xdr:nvSpPr>
            <xdr:cNvPr id="11368" name="OptionButton79" hidden="1">
              <a:extLst>
                <a:ext uri="{63B3BB69-23CF-44E3-9099-C40C66FF867C}">
                  <a14:compatExt spid="_x0000_s11368"/>
                </a:ext>
                <a:ext uri="{FF2B5EF4-FFF2-40B4-BE49-F238E27FC236}">
                  <a16:creationId xmlns:a16="http://schemas.microsoft.com/office/drawing/2014/main" id="{00000000-0008-0000-0600-000068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42</xdr:row>
          <xdr:rowOff>66675</xdr:rowOff>
        </xdr:from>
        <xdr:to>
          <xdr:col>6</xdr:col>
          <xdr:colOff>590550</xdr:colOff>
          <xdr:row>42</xdr:row>
          <xdr:rowOff>276225</xdr:rowOff>
        </xdr:to>
        <xdr:sp macro="" textlink="">
          <xdr:nvSpPr>
            <xdr:cNvPr id="11369" name="OptionButton80" hidden="1">
              <a:extLst>
                <a:ext uri="{63B3BB69-23CF-44E3-9099-C40C66FF867C}">
                  <a14:compatExt spid="_x0000_s11369"/>
                </a:ext>
                <a:ext uri="{FF2B5EF4-FFF2-40B4-BE49-F238E27FC236}">
                  <a16:creationId xmlns:a16="http://schemas.microsoft.com/office/drawing/2014/main" id="{00000000-0008-0000-0600-000069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285750</xdr:colOff>
          <xdr:row>42</xdr:row>
          <xdr:rowOff>76200</xdr:rowOff>
        </xdr:from>
        <xdr:to>
          <xdr:col>11</xdr:col>
          <xdr:colOff>561975</xdr:colOff>
          <xdr:row>42</xdr:row>
          <xdr:rowOff>276225</xdr:rowOff>
        </xdr:to>
        <xdr:sp macro="" textlink="">
          <xdr:nvSpPr>
            <xdr:cNvPr id="11370" name="OptionButton81" hidden="1">
              <a:extLst>
                <a:ext uri="{63B3BB69-23CF-44E3-9099-C40C66FF867C}">
                  <a14:compatExt spid="_x0000_s11370"/>
                </a:ext>
                <a:ext uri="{FF2B5EF4-FFF2-40B4-BE49-F238E27FC236}">
                  <a16:creationId xmlns:a16="http://schemas.microsoft.com/office/drawing/2014/main" id="{00000000-0008-0000-0600-00006A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43</xdr:row>
          <xdr:rowOff>85725</xdr:rowOff>
        </xdr:from>
        <xdr:to>
          <xdr:col>1</xdr:col>
          <xdr:colOff>590550</xdr:colOff>
          <xdr:row>43</xdr:row>
          <xdr:rowOff>266700</xdr:rowOff>
        </xdr:to>
        <xdr:sp macro="" textlink="">
          <xdr:nvSpPr>
            <xdr:cNvPr id="11371" name="OptionButton82" hidden="1">
              <a:extLst>
                <a:ext uri="{63B3BB69-23CF-44E3-9099-C40C66FF867C}">
                  <a14:compatExt spid="_x0000_s11371"/>
                </a:ext>
                <a:ext uri="{FF2B5EF4-FFF2-40B4-BE49-F238E27FC236}">
                  <a16:creationId xmlns:a16="http://schemas.microsoft.com/office/drawing/2014/main" id="{00000000-0008-0000-0600-00006B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43</xdr:row>
          <xdr:rowOff>66675</xdr:rowOff>
        </xdr:from>
        <xdr:to>
          <xdr:col>6</xdr:col>
          <xdr:colOff>590550</xdr:colOff>
          <xdr:row>43</xdr:row>
          <xdr:rowOff>276225</xdr:rowOff>
        </xdr:to>
        <xdr:sp macro="" textlink="">
          <xdr:nvSpPr>
            <xdr:cNvPr id="11372" name="OptionButton83" hidden="1">
              <a:extLst>
                <a:ext uri="{63B3BB69-23CF-44E3-9099-C40C66FF867C}">
                  <a14:compatExt spid="_x0000_s11372"/>
                </a:ext>
                <a:ext uri="{FF2B5EF4-FFF2-40B4-BE49-F238E27FC236}">
                  <a16:creationId xmlns:a16="http://schemas.microsoft.com/office/drawing/2014/main" id="{00000000-0008-0000-0600-00006C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285750</xdr:colOff>
          <xdr:row>43</xdr:row>
          <xdr:rowOff>76200</xdr:rowOff>
        </xdr:from>
        <xdr:to>
          <xdr:col>11</xdr:col>
          <xdr:colOff>561975</xdr:colOff>
          <xdr:row>43</xdr:row>
          <xdr:rowOff>276225</xdr:rowOff>
        </xdr:to>
        <xdr:sp macro="" textlink="">
          <xdr:nvSpPr>
            <xdr:cNvPr id="11373" name="OptionButton84" hidden="1">
              <a:extLst>
                <a:ext uri="{63B3BB69-23CF-44E3-9099-C40C66FF867C}">
                  <a14:compatExt spid="_x0000_s11373"/>
                </a:ext>
                <a:ext uri="{FF2B5EF4-FFF2-40B4-BE49-F238E27FC236}">
                  <a16:creationId xmlns:a16="http://schemas.microsoft.com/office/drawing/2014/main" id="{00000000-0008-0000-0600-00006D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44</xdr:row>
          <xdr:rowOff>85725</xdr:rowOff>
        </xdr:from>
        <xdr:to>
          <xdr:col>1</xdr:col>
          <xdr:colOff>590550</xdr:colOff>
          <xdr:row>44</xdr:row>
          <xdr:rowOff>266700</xdr:rowOff>
        </xdr:to>
        <xdr:sp macro="" textlink="">
          <xdr:nvSpPr>
            <xdr:cNvPr id="11374" name="OptionButton85" hidden="1">
              <a:extLst>
                <a:ext uri="{63B3BB69-23CF-44E3-9099-C40C66FF867C}">
                  <a14:compatExt spid="_x0000_s11374"/>
                </a:ext>
                <a:ext uri="{FF2B5EF4-FFF2-40B4-BE49-F238E27FC236}">
                  <a16:creationId xmlns:a16="http://schemas.microsoft.com/office/drawing/2014/main" id="{00000000-0008-0000-0600-00006E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45</xdr:row>
          <xdr:rowOff>85725</xdr:rowOff>
        </xdr:from>
        <xdr:to>
          <xdr:col>1</xdr:col>
          <xdr:colOff>590550</xdr:colOff>
          <xdr:row>45</xdr:row>
          <xdr:rowOff>266700</xdr:rowOff>
        </xdr:to>
        <xdr:sp macro="" textlink="">
          <xdr:nvSpPr>
            <xdr:cNvPr id="11375" name="OptionButton86" hidden="1">
              <a:extLst>
                <a:ext uri="{63B3BB69-23CF-44E3-9099-C40C66FF867C}">
                  <a14:compatExt spid="_x0000_s11375"/>
                </a:ext>
                <a:ext uri="{FF2B5EF4-FFF2-40B4-BE49-F238E27FC236}">
                  <a16:creationId xmlns:a16="http://schemas.microsoft.com/office/drawing/2014/main" id="{00000000-0008-0000-0600-00006F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46</xdr:row>
          <xdr:rowOff>85725</xdr:rowOff>
        </xdr:from>
        <xdr:to>
          <xdr:col>1</xdr:col>
          <xdr:colOff>590550</xdr:colOff>
          <xdr:row>46</xdr:row>
          <xdr:rowOff>266700</xdr:rowOff>
        </xdr:to>
        <xdr:sp macro="" textlink="">
          <xdr:nvSpPr>
            <xdr:cNvPr id="11376" name="OptionButton87" hidden="1">
              <a:extLst>
                <a:ext uri="{63B3BB69-23CF-44E3-9099-C40C66FF867C}">
                  <a14:compatExt spid="_x0000_s11376"/>
                </a:ext>
                <a:ext uri="{FF2B5EF4-FFF2-40B4-BE49-F238E27FC236}">
                  <a16:creationId xmlns:a16="http://schemas.microsoft.com/office/drawing/2014/main" id="{00000000-0008-0000-0600-000070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47</xdr:row>
          <xdr:rowOff>85725</xdr:rowOff>
        </xdr:from>
        <xdr:to>
          <xdr:col>1</xdr:col>
          <xdr:colOff>590550</xdr:colOff>
          <xdr:row>47</xdr:row>
          <xdr:rowOff>266700</xdr:rowOff>
        </xdr:to>
        <xdr:sp macro="" textlink="">
          <xdr:nvSpPr>
            <xdr:cNvPr id="11529" name="OptionButton88" hidden="1">
              <a:extLst>
                <a:ext uri="{63B3BB69-23CF-44E3-9099-C40C66FF867C}">
                  <a14:compatExt spid="_x0000_s11529"/>
                </a:ext>
                <a:ext uri="{FF2B5EF4-FFF2-40B4-BE49-F238E27FC236}">
                  <a16:creationId xmlns:a16="http://schemas.microsoft.com/office/drawing/2014/main" id="{00000000-0008-0000-0600-0000092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48</xdr:row>
          <xdr:rowOff>85725</xdr:rowOff>
        </xdr:from>
        <xdr:to>
          <xdr:col>1</xdr:col>
          <xdr:colOff>590550</xdr:colOff>
          <xdr:row>48</xdr:row>
          <xdr:rowOff>266700</xdr:rowOff>
        </xdr:to>
        <xdr:sp macro="" textlink="">
          <xdr:nvSpPr>
            <xdr:cNvPr id="11530" name="OptionButton89" hidden="1">
              <a:extLst>
                <a:ext uri="{63B3BB69-23CF-44E3-9099-C40C66FF867C}">
                  <a14:compatExt spid="_x0000_s11530"/>
                </a:ext>
                <a:ext uri="{FF2B5EF4-FFF2-40B4-BE49-F238E27FC236}">
                  <a16:creationId xmlns:a16="http://schemas.microsoft.com/office/drawing/2014/main" id="{00000000-0008-0000-0600-00000A2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44</xdr:row>
          <xdr:rowOff>66675</xdr:rowOff>
        </xdr:from>
        <xdr:to>
          <xdr:col>6</xdr:col>
          <xdr:colOff>590550</xdr:colOff>
          <xdr:row>44</xdr:row>
          <xdr:rowOff>276225</xdr:rowOff>
        </xdr:to>
        <xdr:sp macro="" textlink="">
          <xdr:nvSpPr>
            <xdr:cNvPr id="11682" name="OptionButton241" hidden="1">
              <a:extLst>
                <a:ext uri="{63B3BB69-23CF-44E3-9099-C40C66FF867C}">
                  <a14:compatExt spid="_x0000_s11682"/>
                </a:ext>
                <a:ext uri="{FF2B5EF4-FFF2-40B4-BE49-F238E27FC236}">
                  <a16:creationId xmlns:a16="http://schemas.microsoft.com/office/drawing/2014/main" id="{00000000-0008-0000-0600-0000A22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45</xdr:row>
          <xdr:rowOff>66675</xdr:rowOff>
        </xdr:from>
        <xdr:to>
          <xdr:col>6</xdr:col>
          <xdr:colOff>590550</xdr:colOff>
          <xdr:row>45</xdr:row>
          <xdr:rowOff>276225</xdr:rowOff>
        </xdr:to>
        <xdr:sp macro="" textlink="">
          <xdr:nvSpPr>
            <xdr:cNvPr id="11683" name="OptionButton242" hidden="1">
              <a:extLst>
                <a:ext uri="{63B3BB69-23CF-44E3-9099-C40C66FF867C}">
                  <a14:compatExt spid="_x0000_s11683"/>
                </a:ext>
                <a:ext uri="{FF2B5EF4-FFF2-40B4-BE49-F238E27FC236}">
                  <a16:creationId xmlns:a16="http://schemas.microsoft.com/office/drawing/2014/main" id="{00000000-0008-0000-0600-0000A32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46</xdr:row>
          <xdr:rowOff>66675</xdr:rowOff>
        </xdr:from>
        <xdr:to>
          <xdr:col>6</xdr:col>
          <xdr:colOff>590550</xdr:colOff>
          <xdr:row>46</xdr:row>
          <xdr:rowOff>276225</xdr:rowOff>
        </xdr:to>
        <xdr:sp macro="" textlink="">
          <xdr:nvSpPr>
            <xdr:cNvPr id="11684" name="OptionButton243" hidden="1">
              <a:extLst>
                <a:ext uri="{63B3BB69-23CF-44E3-9099-C40C66FF867C}">
                  <a14:compatExt spid="_x0000_s11684"/>
                </a:ext>
                <a:ext uri="{FF2B5EF4-FFF2-40B4-BE49-F238E27FC236}">
                  <a16:creationId xmlns:a16="http://schemas.microsoft.com/office/drawing/2014/main" id="{00000000-0008-0000-0600-0000A42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47</xdr:row>
          <xdr:rowOff>66675</xdr:rowOff>
        </xdr:from>
        <xdr:to>
          <xdr:col>6</xdr:col>
          <xdr:colOff>590550</xdr:colOff>
          <xdr:row>47</xdr:row>
          <xdr:rowOff>276225</xdr:rowOff>
        </xdr:to>
        <xdr:sp macro="" textlink="">
          <xdr:nvSpPr>
            <xdr:cNvPr id="11685" name="OptionButton244" hidden="1">
              <a:extLst>
                <a:ext uri="{63B3BB69-23CF-44E3-9099-C40C66FF867C}">
                  <a14:compatExt spid="_x0000_s11685"/>
                </a:ext>
                <a:ext uri="{FF2B5EF4-FFF2-40B4-BE49-F238E27FC236}">
                  <a16:creationId xmlns:a16="http://schemas.microsoft.com/office/drawing/2014/main" id="{00000000-0008-0000-0600-0000A52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48</xdr:row>
          <xdr:rowOff>66675</xdr:rowOff>
        </xdr:from>
        <xdr:to>
          <xdr:col>6</xdr:col>
          <xdr:colOff>590550</xdr:colOff>
          <xdr:row>48</xdr:row>
          <xdr:rowOff>276225</xdr:rowOff>
        </xdr:to>
        <xdr:sp macro="" textlink="">
          <xdr:nvSpPr>
            <xdr:cNvPr id="11686" name="OptionButton245" hidden="1">
              <a:extLst>
                <a:ext uri="{63B3BB69-23CF-44E3-9099-C40C66FF867C}">
                  <a14:compatExt spid="_x0000_s11686"/>
                </a:ext>
                <a:ext uri="{FF2B5EF4-FFF2-40B4-BE49-F238E27FC236}">
                  <a16:creationId xmlns:a16="http://schemas.microsoft.com/office/drawing/2014/main" id="{00000000-0008-0000-0600-0000A62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285750</xdr:colOff>
          <xdr:row>44</xdr:row>
          <xdr:rowOff>76200</xdr:rowOff>
        </xdr:from>
        <xdr:to>
          <xdr:col>11</xdr:col>
          <xdr:colOff>561975</xdr:colOff>
          <xdr:row>44</xdr:row>
          <xdr:rowOff>276225</xdr:rowOff>
        </xdr:to>
        <xdr:sp macro="" textlink="">
          <xdr:nvSpPr>
            <xdr:cNvPr id="11838" name="OptionButton397" hidden="1">
              <a:extLst>
                <a:ext uri="{63B3BB69-23CF-44E3-9099-C40C66FF867C}">
                  <a14:compatExt spid="_x0000_s11838"/>
                </a:ext>
                <a:ext uri="{FF2B5EF4-FFF2-40B4-BE49-F238E27FC236}">
                  <a16:creationId xmlns:a16="http://schemas.microsoft.com/office/drawing/2014/main" id="{00000000-0008-0000-0600-00003E2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285750</xdr:colOff>
          <xdr:row>45</xdr:row>
          <xdr:rowOff>76200</xdr:rowOff>
        </xdr:from>
        <xdr:to>
          <xdr:col>11</xdr:col>
          <xdr:colOff>561975</xdr:colOff>
          <xdr:row>45</xdr:row>
          <xdr:rowOff>276225</xdr:rowOff>
        </xdr:to>
        <xdr:sp macro="" textlink="">
          <xdr:nvSpPr>
            <xdr:cNvPr id="11839" name="OptionButton398" hidden="1">
              <a:extLst>
                <a:ext uri="{63B3BB69-23CF-44E3-9099-C40C66FF867C}">
                  <a14:compatExt spid="_x0000_s11839"/>
                </a:ext>
                <a:ext uri="{FF2B5EF4-FFF2-40B4-BE49-F238E27FC236}">
                  <a16:creationId xmlns:a16="http://schemas.microsoft.com/office/drawing/2014/main" id="{00000000-0008-0000-0600-00003F2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285750</xdr:colOff>
          <xdr:row>46</xdr:row>
          <xdr:rowOff>76200</xdr:rowOff>
        </xdr:from>
        <xdr:to>
          <xdr:col>11</xdr:col>
          <xdr:colOff>561975</xdr:colOff>
          <xdr:row>46</xdr:row>
          <xdr:rowOff>276225</xdr:rowOff>
        </xdr:to>
        <xdr:sp macro="" textlink="">
          <xdr:nvSpPr>
            <xdr:cNvPr id="11840" name="OptionButton399" hidden="1">
              <a:extLst>
                <a:ext uri="{63B3BB69-23CF-44E3-9099-C40C66FF867C}">
                  <a14:compatExt spid="_x0000_s11840"/>
                </a:ext>
                <a:ext uri="{FF2B5EF4-FFF2-40B4-BE49-F238E27FC236}">
                  <a16:creationId xmlns:a16="http://schemas.microsoft.com/office/drawing/2014/main" id="{00000000-0008-0000-0600-0000402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285750</xdr:colOff>
          <xdr:row>47</xdr:row>
          <xdr:rowOff>76200</xdr:rowOff>
        </xdr:from>
        <xdr:to>
          <xdr:col>11</xdr:col>
          <xdr:colOff>561975</xdr:colOff>
          <xdr:row>47</xdr:row>
          <xdr:rowOff>276225</xdr:rowOff>
        </xdr:to>
        <xdr:sp macro="" textlink="">
          <xdr:nvSpPr>
            <xdr:cNvPr id="11841" name="OptionButton400" hidden="1">
              <a:extLst>
                <a:ext uri="{63B3BB69-23CF-44E3-9099-C40C66FF867C}">
                  <a14:compatExt spid="_x0000_s11841"/>
                </a:ext>
                <a:ext uri="{FF2B5EF4-FFF2-40B4-BE49-F238E27FC236}">
                  <a16:creationId xmlns:a16="http://schemas.microsoft.com/office/drawing/2014/main" id="{00000000-0008-0000-0600-0000412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285750</xdr:colOff>
          <xdr:row>48</xdr:row>
          <xdr:rowOff>76200</xdr:rowOff>
        </xdr:from>
        <xdr:to>
          <xdr:col>11</xdr:col>
          <xdr:colOff>561975</xdr:colOff>
          <xdr:row>48</xdr:row>
          <xdr:rowOff>276225</xdr:rowOff>
        </xdr:to>
        <xdr:sp macro="" textlink="">
          <xdr:nvSpPr>
            <xdr:cNvPr id="11842" name="OptionButton401" hidden="1">
              <a:extLst>
                <a:ext uri="{63B3BB69-23CF-44E3-9099-C40C66FF867C}">
                  <a14:compatExt spid="_x0000_s11842"/>
                </a:ext>
                <a:ext uri="{FF2B5EF4-FFF2-40B4-BE49-F238E27FC236}">
                  <a16:creationId xmlns:a16="http://schemas.microsoft.com/office/drawing/2014/main" id="{00000000-0008-0000-0600-0000422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18</xdr:row>
          <xdr:rowOff>76200</xdr:rowOff>
        </xdr:from>
        <xdr:to>
          <xdr:col>16</xdr:col>
          <xdr:colOff>523875</xdr:colOff>
          <xdr:row>18</xdr:row>
          <xdr:rowOff>276225</xdr:rowOff>
        </xdr:to>
        <xdr:sp macro="" textlink="">
          <xdr:nvSpPr>
            <xdr:cNvPr id="11845" name="OptionButton92" hidden="1">
              <a:extLst>
                <a:ext uri="{63B3BB69-23CF-44E3-9099-C40C66FF867C}">
                  <a14:compatExt spid="_x0000_s11845"/>
                </a:ext>
                <a:ext uri="{FF2B5EF4-FFF2-40B4-BE49-F238E27FC236}">
                  <a16:creationId xmlns:a16="http://schemas.microsoft.com/office/drawing/2014/main" id="{00000000-0008-0000-0600-0000452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19</xdr:row>
          <xdr:rowOff>76200</xdr:rowOff>
        </xdr:from>
        <xdr:to>
          <xdr:col>16</xdr:col>
          <xdr:colOff>523875</xdr:colOff>
          <xdr:row>19</xdr:row>
          <xdr:rowOff>276225</xdr:rowOff>
        </xdr:to>
        <xdr:sp macro="" textlink="">
          <xdr:nvSpPr>
            <xdr:cNvPr id="11846" name="OptionButton93" hidden="1">
              <a:extLst>
                <a:ext uri="{63B3BB69-23CF-44E3-9099-C40C66FF867C}">
                  <a14:compatExt spid="_x0000_s11846"/>
                </a:ext>
                <a:ext uri="{FF2B5EF4-FFF2-40B4-BE49-F238E27FC236}">
                  <a16:creationId xmlns:a16="http://schemas.microsoft.com/office/drawing/2014/main" id="{00000000-0008-0000-0600-0000462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20</xdr:row>
          <xdr:rowOff>76200</xdr:rowOff>
        </xdr:from>
        <xdr:to>
          <xdr:col>16</xdr:col>
          <xdr:colOff>523875</xdr:colOff>
          <xdr:row>20</xdr:row>
          <xdr:rowOff>276225</xdr:rowOff>
        </xdr:to>
        <xdr:sp macro="" textlink="">
          <xdr:nvSpPr>
            <xdr:cNvPr id="11847" name="OptionButton94" hidden="1">
              <a:extLst>
                <a:ext uri="{63B3BB69-23CF-44E3-9099-C40C66FF867C}">
                  <a14:compatExt spid="_x0000_s11847"/>
                </a:ext>
                <a:ext uri="{FF2B5EF4-FFF2-40B4-BE49-F238E27FC236}">
                  <a16:creationId xmlns:a16="http://schemas.microsoft.com/office/drawing/2014/main" id="{00000000-0008-0000-0600-0000472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21</xdr:row>
          <xdr:rowOff>76200</xdr:rowOff>
        </xdr:from>
        <xdr:to>
          <xdr:col>16</xdr:col>
          <xdr:colOff>523875</xdr:colOff>
          <xdr:row>21</xdr:row>
          <xdr:rowOff>276225</xdr:rowOff>
        </xdr:to>
        <xdr:sp macro="" textlink="">
          <xdr:nvSpPr>
            <xdr:cNvPr id="11848" name="OptionButton95" hidden="1">
              <a:extLst>
                <a:ext uri="{63B3BB69-23CF-44E3-9099-C40C66FF867C}">
                  <a14:compatExt spid="_x0000_s11848"/>
                </a:ext>
                <a:ext uri="{FF2B5EF4-FFF2-40B4-BE49-F238E27FC236}">
                  <a16:creationId xmlns:a16="http://schemas.microsoft.com/office/drawing/2014/main" id="{00000000-0008-0000-0600-0000482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22</xdr:row>
          <xdr:rowOff>76200</xdr:rowOff>
        </xdr:from>
        <xdr:to>
          <xdr:col>16</xdr:col>
          <xdr:colOff>523875</xdr:colOff>
          <xdr:row>22</xdr:row>
          <xdr:rowOff>276225</xdr:rowOff>
        </xdr:to>
        <xdr:sp macro="" textlink="">
          <xdr:nvSpPr>
            <xdr:cNvPr id="11849" name="OptionButton96" hidden="1">
              <a:extLst>
                <a:ext uri="{63B3BB69-23CF-44E3-9099-C40C66FF867C}">
                  <a14:compatExt spid="_x0000_s11849"/>
                </a:ext>
                <a:ext uri="{FF2B5EF4-FFF2-40B4-BE49-F238E27FC236}">
                  <a16:creationId xmlns:a16="http://schemas.microsoft.com/office/drawing/2014/main" id="{00000000-0008-0000-0600-0000492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23</xdr:row>
          <xdr:rowOff>76200</xdr:rowOff>
        </xdr:from>
        <xdr:to>
          <xdr:col>16</xdr:col>
          <xdr:colOff>523875</xdr:colOff>
          <xdr:row>23</xdr:row>
          <xdr:rowOff>276225</xdr:rowOff>
        </xdr:to>
        <xdr:sp macro="" textlink="">
          <xdr:nvSpPr>
            <xdr:cNvPr id="11850" name="OptionButton97" hidden="1">
              <a:extLst>
                <a:ext uri="{63B3BB69-23CF-44E3-9099-C40C66FF867C}">
                  <a14:compatExt spid="_x0000_s11850"/>
                </a:ext>
                <a:ext uri="{FF2B5EF4-FFF2-40B4-BE49-F238E27FC236}">
                  <a16:creationId xmlns:a16="http://schemas.microsoft.com/office/drawing/2014/main" id="{00000000-0008-0000-0600-00004A2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24</xdr:row>
          <xdr:rowOff>76200</xdr:rowOff>
        </xdr:from>
        <xdr:to>
          <xdr:col>16</xdr:col>
          <xdr:colOff>523875</xdr:colOff>
          <xdr:row>24</xdr:row>
          <xdr:rowOff>276225</xdr:rowOff>
        </xdr:to>
        <xdr:sp macro="" textlink="">
          <xdr:nvSpPr>
            <xdr:cNvPr id="11851" name="OptionButton98" hidden="1">
              <a:extLst>
                <a:ext uri="{63B3BB69-23CF-44E3-9099-C40C66FF867C}">
                  <a14:compatExt spid="_x0000_s11851"/>
                </a:ext>
                <a:ext uri="{FF2B5EF4-FFF2-40B4-BE49-F238E27FC236}">
                  <a16:creationId xmlns:a16="http://schemas.microsoft.com/office/drawing/2014/main" id="{00000000-0008-0000-0600-00004B2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25</xdr:row>
          <xdr:rowOff>76200</xdr:rowOff>
        </xdr:from>
        <xdr:to>
          <xdr:col>16</xdr:col>
          <xdr:colOff>523875</xdr:colOff>
          <xdr:row>25</xdr:row>
          <xdr:rowOff>276225</xdr:rowOff>
        </xdr:to>
        <xdr:sp macro="" textlink="">
          <xdr:nvSpPr>
            <xdr:cNvPr id="11852" name="OptionButton99" hidden="1">
              <a:extLst>
                <a:ext uri="{63B3BB69-23CF-44E3-9099-C40C66FF867C}">
                  <a14:compatExt spid="_x0000_s11852"/>
                </a:ext>
                <a:ext uri="{FF2B5EF4-FFF2-40B4-BE49-F238E27FC236}">
                  <a16:creationId xmlns:a16="http://schemas.microsoft.com/office/drawing/2014/main" id="{00000000-0008-0000-0600-00004C2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26</xdr:row>
          <xdr:rowOff>76200</xdr:rowOff>
        </xdr:from>
        <xdr:to>
          <xdr:col>16</xdr:col>
          <xdr:colOff>523875</xdr:colOff>
          <xdr:row>26</xdr:row>
          <xdr:rowOff>276225</xdr:rowOff>
        </xdr:to>
        <xdr:sp macro="" textlink="">
          <xdr:nvSpPr>
            <xdr:cNvPr id="11853" name="OptionButton100" hidden="1">
              <a:extLst>
                <a:ext uri="{63B3BB69-23CF-44E3-9099-C40C66FF867C}">
                  <a14:compatExt spid="_x0000_s11853"/>
                </a:ext>
                <a:ext uri="{FF2B5EF4-FFF2-40B4-BE49-F238E27FC236}">
                  <a16:creationId xmlns:a16="http://schemas.microsoft.com/office/drawing/2014/main" id="{00000000-0008-0000-0600-00004D2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27</xdr:row>
          <xdr:rowOff>76200</xdr:rowOff>
        </xdr:from>
        <xdr:to>
          <xdr:col>16</xdr:col>
          <xdr:colOff>523875</xdr:colOff>
          <xdr:row>27</xdr:row>
          <xdr:rowOff>276225</xdr:rowOff>
        </xdr:to>
        <xdr:sp macro="" textlink="">
          <xdr:nvSpPr>
            <xdr:cNvPr id="11854" name="OptionButton101" hidden="1">
              <a:extLst>
                <a:ext uri="{63B3BB69-23CF-44E3-9099-C40C66FF867C}">
                  <a14:compatExt spid="_x0000_s11854"/>
                </a:ext>
                <a:ext uri="{FF2B5EF4-FFF2-40B4-BE49-F238E27FC236}">
                  <a16:creationId xmlns:a16="http://schemas.microsoft.com/office/drawing/2014/main" id="{00000000-0008-0000-0600-00004E2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28</xdr:row>
          <xdr:rowOff>76200</xdr:rowOff>
        </xdr:from>
        <xdr:to>
          <xdr:col>16</xdr:col>
          <xdr:colOff>523875</xdr:colOff>
          <xdr:row>28</xdr:row>
          <xdr:rowOff>276225</xdr:rowOff>
        </xdr:to>
        <xdr:sp macro="" textlink="">
          <xdr:nvSpPr>
            <xdr:cNvPr id="11855" name="OptionButton102" hidden="1">
              <a:extLst>
                <a:ext uri="{63B3BB69-23CF-44E3-9099-C40C66FF867C}">
                  <a14:compatExt spid="_x0000_s11855"/>
                </a:ext>
                <a:ext uri="{FF2B5EF4-FFF2-40B4-BE49-F238E27FC236}">
                  <a16:creationId xmlns:a16="http://schemas.microsoft.com/office/drawing/2014/main" id="{00000000-0008-0000-0600-00004F2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29</xdr:row>
          <xdr:rowOff>76200</xdr:rowOff>
        </xdr:from>
        <xdr:to>
          <xdr:col>16</xdr:col>
          <xdr:colOff>523875</xdr:colOff>
          <xdr:row>29</xdr:row>
          <xdr:rowOff>276225</xdr:rowOff>
        </xdr:to>
        <xdr:sp macro="" textlink="">
          <xdr:nvSpPr>
            <xdr:cNvPr id="11856" name="OptionButton103" hidden="1">
              <a:extLst>
                <a:ext uri="{63B3BB69-23CF-44E3-9099-C40C66FF867C}">
                  <a14:compatExt spid="_x0000_s11856"/>
                </a:ext>
                <a:ext uri="{FF2B5EF4-FFF2-40B4-BE49-F238E27FC236}">
                  <a16:creationId xmlns:a16="http://schemas.microsoft.com/office/drawing/2014/main" id="{00000000-0008-0000-0600-0000502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30</xdr:row>
          <xdr:rowOff>76200</xdr:rowOff>
        </xdr:from>
        <xdr:to>
          <xdr:col>16</xdr:col>
          <xdr:colOff>523875</xdr:colOff>
          <xdr:row>30</xdr:row>
          <xdr:rowOff>276225</xdr:rowOff>
        </xdr:to>
        <xdr:sp macro="" textlink="">
          <xdr:nvSpPr>
            <xdr:cNvPr id="11857" name="OptionButton104" hidden="1">
              <a:extLst>
                <a:ext uri="{63B3BB69-23CF-44E3-9099-C40C66FF867C}">
                  <a14:compatExt spid="_x0000_s11857"/>
                </a:ext>
                <a:ext uri="{FF2B5EF4-FFF2-40B4-BE49-F238E27FC236}">
                  <a16:creationId xmlns:a16="http://schemas.microsoft.com/office/drawing/2014/main" id="{00000000-0008-0000-0600-0000512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31</xdr:row>
          <xdr:rowOff>76200</xdr:rowOff>
        </xdr:from>
        <xdr:to>
          <xdr:col>16</xdr:col>
          <xdr:colOff>523875</xdr:colOff>
          <xdr:row>31</xdr:row>
          <xdr:rowOff>276225</xdr:rowOff>
        </xdr:to>
        <xdr:sp macro="" textlink="">
          <xdr:nvSpPr>
            <xdr:cNvPr id="11858" name="OptionButton105" hidden="1">
              <a:extLst>
                <a:ext uri="{63B3BB69-23CF-44E3-9099-C40C66FF867C}">
                  <a14:compatExt spid="_x0000_s11858"/>
                </a:ext>
                <a:ext uri="{FF2B5EF4-FFF2-40B4-BE49-F238E27FC236}">
                  <a16:creationId xmlns:a16="http://schemas.microsoft.com/office/drawing/2014/main" id="{00000000-0008-0000-0600-0000522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32</xdr:row>
          <xdr:rowOff>76200</xdr:rowOff>
        </xdr:from>
        <xdr:to>
          <xdr:col>16</xdr:col>
          <xdr:colOff>523875</xdr:colOff>
          <xdr:row>32</xdr:row>
          <xdr:rowOff>276225</xdr:rowOff>
        </xdr:to>
        <xdr:sp macro="" textlink="">
          <xdr:nvSpPr>
            <xdr:cNvPr id="11859" name="OptionButton106" hidden="1">
              <a:extLst>
                <a:ext uri="{63B3BB69-23CF-44E3-9099-C40C66FF867C}">
                  <a14:compatExt spid="_x0000_s11859"/>
                </a:ext>
                <a:ext uri="{FF2B5EF4-FFF2-40B4-BE49-F238E27FC236}">
                  <a16:creationId xmlns:a16="http://schemas.microsoft.com/office/drawing/2014/main" id="{00000000-0008-0000-0600-0000532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33</xdr:row>
          <xdr:rowOff>76200</xdr:rowOff>
        </xdr:from>
        <xdr:to>
          <xdr:col>16</xdr:col>
          <xdr:colOff>523875</xdr:colOff>
          <xdr:row>33</xdr:row>
          <xdr:rowOff>276225</xdr:rowOff>
        </xdr:to>
        <xdr:sp macro="" textlink="">
          <xdr:nvSpPr>
            <xdr:cNvPr id="11860" name="OptionButton107" hidden="1">
              <a:extLst>
                <a:ext uri="{63B3BB69-23CF-44E3-9099-C40C66FF867C}">
                  <a14:compatExt spid="_x0000_s11860"/>
                </a:ext>
                <a:ext uri="{FF2B5EF4-FFF2-40B4-BE49-F238E27FC236}">
                  <a16:creationId xmlns:a16="http://schemas.microsoft.com/office/drawing/2014/main" id="{00000000-0008-0000-0600-0000542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34</xdr:row>
          <xdr:rowOff>76200</xdr:rowOff>
        </xdr:from>
        <xdr:to>
          <xdr:col>16</xdr:col>
          <xdr:colOff>523875</xdr:colOff>
          <xdr:row>34</xdr:row>
          <xdr:rowOff>276225</xdr:rowOff>
        </xdr:to>
        <xdr:sp macro="" textlink="">
          <xdr:nvSpPr>
            <xdr:cNvPr id="11861" name="OptionButton108" hidden="1">
              <a:extLst>
                <a:ext uri="{63B3BB69-23CF-44E3-9099-C40C66FF867C}">
                  <a14:compatExt spid="_x0000_s11861"/>
                </a:ext>
                <a:ext uri="{FF2B5EF4-FFF2-40B4-BE49-F238E27FC236}">
                  <a16:creationId xmlns:a16="http://schemas.microsoft.com/office/drawing/2014/main" id="{00000000-0008-0000-0600-0000552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35</xdr:row>
          <xdr:rowOff>76200</xdr:rowOff>
        </xdr:from>
        <xdr:to>
          <xdr:col>16</xdr:col>
          <xdr:colOff>523875</xdr:colOff>
          <xdr:row>35</xdr:row>
          <xdr:rowOff>276225</xdr:rowOff>
        </xdr:to>
        <xdr:sp macro="" textlink="">
          <xdr:nvSpPr>
            <xdr:cNvPr id="11862" name="OptionButton109" hidden="1">
              <a:extLst>
                <a:ext uri="{63B3BB69-23CF-44E3-9099-C40C66FF867C}">
                  <a14:compatExt spid="_x0000_s11862"/>
                </a:ext>
                <a:ext uri="{FF2B5EF4-FFF2-40B4-BE49-F238E27FC236}">
                  <a16:creationId xmlns:a16="http://schemas.microsoft.com/office/drawing/2014/main" id="{00000000-0008-0000-0600-0000562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36</xdr:row>
          <xdr:rowOff>76200</xdr:rowOff>
        </xdr:from>
        <xdr:to>
          <xdr:col>16</xdr:col>
          <xdr:colOff>523875</xdr:colOff>
          <xdr:row>36</xdr:row>
          <xdr:rowOff>276225</xdr:rowOff>
        </xdr:to>
        <xdr:sp macro="" textlink="">
          <xdr:nvSpPr>
            <xdr:cNvPr id="11863" name="OptionButton110" hidden="1">
              <a:extLst>
                <a:ext uri="{63B3BB69-23CF-44E3-9099-C40C66FF867C}">
                  <a14:compatExt spid="_x0000_s11863"/>
                </a:ext>
                <a:ext uri="{FF2B5EF4-FFF2-40B4-BE49-F238E27FC236}">
                  <a16:creationId xmlns:a16="http://schemas.microsoft.com/office/drawing/2014/main" id="{00000000-0008-0000-0600-0000572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37</xdr:row>
          <xdr:rowOff>76200</xdr:rowOff>
        </xdr:from>
        <xdr:to>
          <xdr:col>16</xdr:col>
          <xdr:colOff>523875</xdr:colOff>
          <xdr:row>37</xdr:row>
          <xdr:rowOff>276225</xdr:rowOff>
        </xdr:to>
        <xdr:sp macro="" textlink="">
          <xdr:nvSpPr>
            <xdr:cNvPr id="11864" name="OptionButton111" hidden="1">
              <a:extLst>
                <a:ext uri="{63B3BB69-23CF-44E3-9099-C40C66FF867C}">
                  <a14:compatExt spid="_x0000_s11864"/>
                </a:ext>
                <a:ext uri="{FF2B5EF4-FFF2-40B4-BE49-F238E27FC236}">
                  <a16:creationId xmlns:a16="http://schemas.microsoft.com/office/drawing/2014/main" id="{00000000-0008-0000-0600-0000582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38</xdr:row>
          <xdr:rowOff>76200</xdr:rowOff>
        </xdr:from>
        <xdr:to>
          <xdr:col>16</xdr:col>
          <xdr:colOff>523875</xdr:colOff>
          <xdr:row>38</xdr:row>
          <xdr:rowOff>276225</xdr:rowOff>
        </xdr:to>
        <xdr:sp macro="" textlink="">
          <xdr:nvSpPr>
            <xdr:cNvPr id="11865" name="OptionButton112" hidden="1">
              <a:extLst>
                <a:ext uri="{63B3BB69-23CF-44E3-9099-C40C66FF867C}">
                  <a14:compatExt spid="_x0000_s11865"/>
                </a:ext>
                <a:ext uri="{FF2B5EF4-FFF2-40B4-BE49-F238E27FC236}">
                  <a16:creationId xmlns:a16="http://schemas.microsoft.com/office/drawing/2014/main" id="{00000000-0008-0000-0600-0000592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39</xdr:row>
          <xdr:rowOff>76200</xdr:rowOff>
        </xdr:from>
        <xdr:to>
          <xdr:col>16</xdr:col>
          <xdr:colOff>523875</xdr:colOff>
          <xdr:row>39</xdr:row>
          <xdr:rowOff>276225</xdr:rowOff>
        </xdr:to>
        <xdr:sp macro="" textlink="">
          <xdr:nvSpPr>
            <xdr:cNvPr id="11866" name="OptionButton113" hidden="1">
              <a:extLst>
                <a:ext uri="{63B3BB69-23CF-44E3-9099-C40C66FF867C}">
                  <a14:compatExt spid="_x0000_s11866"/>
                </a:ext>
                <a:ext uri="{FF2B5EF4-FFF2-40B4-BE49-F238E27FC236}">
                  <a16:creationId xmlns:a16="http://schemas.microsoft.com/office/drawing/2014/main" id="{00000000-0008-0000-0600-00005A2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40</xdr:row>
          <xdr:rowOff>76200</xdr:rowOff>
        </xdr:from>
        <xdr:to>
          <xdr:col>16</xdr:col>
          <xdr:colOff>523875</xdr:colOff>
          <xdr:row>40</xdr:row>
          <xdr:rowOff>276225</xdr:rowOff>
        </xdr:to>
        <xdr:sp macro="" textlink="">
          <xdr:nvSpPr>
            <xdr:cNvPr id="11867" name="OptionButton114" hidden="1">
              <a:extLst>
                <a:ext uri="{63B3BB69-23CF-44E3-9099-C40C66FF867C}">
                  <a14:compatExt spid="_x0000_s11867"/>
                </a:ext>
                <a:ext uri="{FF2B5EF4-FFF2-40B4-BE49-F238E27FC236}">
                  <a16:creationId xmlns:a16="http://schemas.microsoft.com/office/drawing/2014/main" id="{00000000-0008-0000-0600-00005B2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41</xdr:row>
          <xdr:rowOff>76200</xdr:rowOff>
        </xdr:from>
        <xdr:to>
          <xdr:col>16</xdr:col>
          <xdr:colOff>523875</xdr:colOff>
          <xdr:row>41</xdr:row>
          <xdr:rowOff>276225</xdr:rowOff>
        </xdr:to>
        <xdr:sp macro="" textlink="">
          <xdr:nvSpPr>
            <xdr:cNvPr id="11868" name="OptionButton115" hidden="1">
              <a:extLst>
                <a:ext uri="{63B3BB69-23CF-44E3-9099-C40C66FF867C}">
                  <a14:compatExt spid="_x0000_s11868"/>
                </a:ext>
                <a:ext uri="{FF2B5EF4-FFF2-40B4-BE49-F238E27FC236}">
                  <a16:creationId xmlns:a16="http://schemas.microsoft.com/office/drawing/2014/main" id="{00000000-0008-0000-0600-00005C2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42</xdr:row>
          <xdr:rowOff>76200</xdr:rowOff>
        </xdr:from>
        <xdr:to>
          <xdr:col>16</xdr:col>
          <xdr:colOff>523875</xdr:colOff>
          <xdr:row>42</xdr:row>
          <xdr:rowOff>276225</xdr:rowOff>
        </xdr:to>
        <xdr:sp macro="" textlink="">
          <xdr:nvSpPr>
            <xdr:cNvPr id="11869" name="OptionButton116" hidden="1">
              <a:extLst>
                <a:ext uri="{63B3BB69-23CF-44E3-9099-C40C66FF867C}">
                  <a14:compatExt spid="_x0000_s11869"/>
                </a:ext>
                <a:ext uri="{FF2B5EF4-FFF2-40B4-BE49-F238E27FC236}">
                  <a16:creationId xmlns:a16="http://schemas.microsoft.com/office/drawing/2014/main" id="{00000000-0008-0000-0600-00005D2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43</xdr:row>
          <xdr:rowOff>76200</xdr:rowOff>
        </xdr:from>
        <xdr:to>
          <xdr:col>16</xdr:col>
          <xdr:colOff>523875</xdr:colOff>
          <xdr:row>43</xdr:row>
          <xdr:rowOff>276225</xdr:rowOff>
        </xdr:to>
        <xdr:sp macro="" textlink="">
          <xdr:nvSpPr>
            <xdr:cNvPr id="11870" name="OptionButton117" hidden="1">
              <a:extLst>
                <a:ext uri="{63B3BB69-23CF-44E3-9099-C40C66FF867C}">
                  <a14:compatExt spid="_x0000_s11870"/>
                </a:ext>
                <a:ext uri="{FF2B5EF4-FFF2-40B4-BE49-F238E27FC236}">
                  <a16:creationId xmlns:a16="http://schemas.microsoft.com/office/drawing/2014/main" id="{00000000-0008-0000-0600-00005E2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44</xdr:row>
          <xdr:rowOff>76200</xdr:rowOff>
        </xdr:from>
        <xdr:to>
          <xdr:col>16</xdr:col>
          <xdr:colOff>523875</xdr:colOff>
          <xdr:row>44</xdr:row>
          <xdr:rowOff>276225</xdr:rowOff>
        </xdr:to>
        <xdr:sp macro="" textlink="">
          <xdr:nvSpPr>
            <xdr:cNvPr id="11871" name="OptionButton118" hidden="1">
              <a:extLst>
                <a:ext uri="{63B3BB69-23CF-44E3-9099-C40C66FF867C}">
                  <a14:compatExt spid="_x0000_s11871"/>
                </a:ext>
                <a:ext uri="{FF2B5EF4-FFF2-40B4-BE49-F238E27FC236}">
                  <a16:creationId xmlns:a16="http://schemas.microsoft.com/office/drawing/2014/main" id="{00000000-0008-0000-0600-00005F2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45</xdr:row>
          <xdr:rowOff>76200</xdr:rowOff>
        </xdr:from>
        <xdr:to>
          <xdr:col>16</xdr:col>
          <xdr:colOff>523875</xdr:colOff>
          <xdr:row>45</xdr:row>
          <xdr:rowOff>276225</xdr:rowOff>
        </xdr:to>
        <xdr:sp macro="" textlink="">
          <xdr:nvSpPr>
            <xdr:cNvPr id="11872" name="OptionButton119" hidden="1">
              <a:extLst>
                <a:ext uri="{63B3BB69-23CF-44E3-9099-C40C66FF867C}">
                  <a14:compatExt spid="_x0000_s11872"/>
                </a:ext>
                <a:ext uri="{FF2B5EF4-FFF2-40B4-BE49-F238E27FC236}">
                  <a16:creationId xmlns:a16="http://schemas.microsoft.com/office/drawing/2014/main" id="{00000000-0008-0000-0600-0000602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46</xdr:row>
          <xdr:rowOff>76200</xdr:rowOff>
        </xdr:from>
        <xdr:to>
          <xdr:col>16</xdr:col>
          <xdr:colOff>523875</xdr:colOff>
          <xdr:row>46</xdr:row>
          <xdr:rowOff>276225</xdr:rowOff>
        </xdr:to>
        <xdr:sp macro="" textlink="">
          <xdr:nvSpPr>
            <xdr:cNvPr id="11873" name="OptionButton120" hidden="1">
              <a:extLst>
                <a:ext uri="{63B3BB69-23CF-44E3-9099-C40C66FF867C}">
                  <a14:compatExt spid="_x0000_s11873"/>
                </a:ext>
                <a:ext uri="{FF2B5EF4-FFF2-40B4-BE49-F238E27FC236}">
                  <a16:creationId xmlns:a16="http://schemas.microsoft.com/office/drawing/2014/main" id="{00000000-0008-0000-0600-0000612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47</xdr:row>
          <xdr:rowOff>76200</xdr:rowOff>
        </xdr:from>
        <xdr:to>
          <xdr:col>16</xdr:col>
          <xdr:colOff>523875</xdr:colOff>
          <xdr:row>47</xdr:row>
          <xdr:rowOff>276225</xdr:rowOff>
        </xdr:to>
        <xdr:sp macro="" textlink="">
          <xdr:nvSpPr>
            <xdr:cNvPr id="11874" name="OptionButton121" hidden="1">
              <a:extLst>
                <a:ext uri="{63B3BB69-23CF-44E3-9099-C40C66FF867C}">
                  <a14:compatExt spid="_x0000_s11874"/>
                </a:ext>
                <a:ext uri="{FF2B5EF4-FFF2-40B4-BE49-F238E27FC236}">
                  <a16:creationId xmlns:a16="http://schemas.microsoft.com/office/drawing/2014/main" id="{00000000-0008-0000-0600-0000622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48</xdr:row>
          <xdr:rowOff>76200</xdr:rowOff>
        </xdr:from>
        <xdr:to>
          <xdr:col>16</xdr:col>
          <xdr:colOff>523875</xdr:colOff>
          <xdr:row>48</xdr:row>
          <xdr:rowOff>276225</xdr:rowOff>
        </xdr:to>
        <xdr:sp macro="" textlink="">
          <xdr:nvSpPr>
            <xdr:cNvPr id="11875" name="OptionButton122" hidden="1">
              <a:extLst>
                <a:ext uri="{63B3BB69-23CF-44E3-9099-C40C66FF867C}">
                  <a14:compatExt spid="_x0000_s11875"/>
                </a:ext>
                <a:ext uri="{FF2B5EF4-FFF2-40B4-BE49-F238E27FC236}">
                  <a16:creationId xmlns:a16="http://schemas.microsoft.com/office/drawing/2014/main" id="{00000000-0008-0000-0600-0000632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17</xdr:row>
          <xdr:rowOff>76200</xdr:rowOff>
        </xdr:from>
        <xdr:to>
          <xdr:col>16</xdr:col>
          <xdr:colOff>523875</xdr:colOff>
          <xdr:row>17</xdr:row>
          <xdr:rowOff>276225</xdr:rowOff>
        </xdr:to>
        <xdr:sp macro="" textlink="">
          <xdr:nvSpPr>
            <xdr:cNvPr id="11877" name="OptionButton90" hidden="1">
              <a:extLst>
                <a:ext uri="{63B3BB69-23CF-44E3-9099-C40C66FF867C}">
                  <a14:compatExt spid="_x0000_s11877"/>
                </a:ext>
                <a:ext uri="{FF2B5EF4-FFF2-40B4-BE49-F238E27FC236}">
                  <a16:creationId xmlns:a16="http://schemas.microsoft.com/office/drawing/2014/main" id="{00000000-0008-0000-0600-0000652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16</xdr:row>
          <xdr:rowOff>76200</xdr:rowOff>
        </xdr:from>
        <xdr:to>
          <xdr:col>16</xdr:col>
          <xdr:colOff>523875</xdr:colOff>
          <xdr:row>16</xdr:row>
          <xdr:rowOff>276225</xdr:rowOff>
        </xdr:to>
        <xdr:sp macro="" textlink="">
          <xdr:nvSpPr>
            <xdr:cNvPr id="11878" name="OptionButton91" hidden="1">
              <a:extLst>
                <a:ext uri="{63B3BB69-23CF-44E3-9099-C40C66FF867C}">
                  <a14:compatExt spid="_x0000_s11878"/>
                </a:ext>
                <a:ext uri="{FF2B5EF4-FFF2-40B4-BE49-F238E27FC236}">
                  <a16:creationId xmlns:a16="http://schemas.microsoft.com/office/drawing/2014/main" id="{00000000-0008-0000-0600-0000662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xdr:colOff>
          <xdr:row>3</xdr:row>
          <xdr:rowOff>104775</xdr:rowOff>
        </xdr:from>
        <xdr:to>
          <xdr:col>2</xdr:col>
          <xdr:colOff>600075</xdr:colOff>
          <xdr:row>4</xdr:row>
          <xdr:rowOff>152400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700-000001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Sort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6" Type="http://schemas.openxmlformats.org/officeDocument/2006/relationships/control" Target="../activeX/activeX22.xml"/><Relationship Id="rId117" Type="http://schemas.openxmlformats.org/officeDocument/2006/relationships/control" Target="../activeX/activeX109.xml"/><Relationship Id="rId21" Type="http://schemas.openxmlformats.org/officeDocument/2006/relationships/control" Target="../activeX/activeX17.xml"/><Relationship Id="rId42" Type="http://schemas.openxmlformats.org/officeDocument/2006/relationships/image" Target="../media/image10.emf"/><Relationship Id="rId47" Type="http://schemas.openxmlformats.org/officeDocument/2006/relationships/control" Target="../activeX/activeX42.xml"/><Relationship Id="rId63" Type="http://schemas.openxmlformats.org/officeDocument/2006/relationships/control" Target="../activeX/activeX57.xml"/><Relationship Id="rId68" Type="http://schemas.openxmlformats.org/officeDocument/2006/relationships/control" Target="../activeX/activeX62.xml"/><Relationship Id="rId84" Type="http://schemas.openxmlformats.org/officeDocument/2006/relationships/control" Target="../activeX/activeX78.xml"/><Relationship Id="rId89" Type="http://schemas.openxmlformats.org/officeDocument/2006/relationships/image" Target="../media/image12.emf"/><Relationship Id="rId112" Type="http://schemas.openxmlformats.org/officeDocument/2006/relationships/control" Target="../activeX/activeX105.xml"/><Relationship Id="rId133" Type="http://schemas.openxmlformats.org/officeDocument/2006/relationships/control" Target="../activeX/activeX125.xml"/><Relationship Id="rId138" Type="http://schemas.openxmlformats.org/officeDocument/2006/relationships/image" Target="../media/image14.emf"/><Relationship Id="rId16" Type="http://schemas.openxmlformats.org/officeDocument/2006/relationships/control" Target="../activeX/activeX12.xml"/><Relationship Id="rId107" Type="http://schemas.openxmlformats.org/officeDocument/2006/relationships/control" Target="../activeX/activeX100.xml"/><Relationship Id="rId11" Type="http://schemas.openxmlformats.org/officeDocument/2006/relationships/control" Target="../activeX/activeX7.xml"/><Relationship Id="rId32" Type="http://schemas.openxmlformats.org/officeDocument/2006/relationships/control" Target="../activeX/activeX28.xml"/><Relationship Id="rId37" Type="http://schemas.openxmlformats.org/officeDocument/2006/relationships/control" Target="../activeX/activeX33.xml"/><Relationship Id="rId53" Type="http://schemas.openxmlformats.org/officeDocument/2006/relationships/control" Target="../activeX/activeX47.xml"/><Relationship Id="rId58" Type="http://schemas.openxmlformats.org/officeDocument/2006/relationships/control" Target="../activeX/activeX52.xml"/><Relationship Id="rId74" Type="http://schemas.openxmlformats.org/officeDocument/2006/relationships/control" Target="../activeX/activeX68.xml"/><Relationship Id="rId79" Type="http://schemas.openxmlformats.org/officeDocument/2006/relationships/control" Target="../activeX/activeX73.xml"/><Relationship Id="rId102" Type="http://schemas.openxmlformats.org/officeDocument/2006/relationships/control" Target="../activeX/activeX95.xml"/><Relationship Id="rId123" Type="http://schemas.openxmlformats.org/officeDocument/2006/relationships/control" Target="../activeX/activeX115.xml"/><Relationship Id="rId128" Type="http://schemas.openxmlformats.org/officeDocument/2006/relationships/control" Target="../activeX/activeX120.xml"/><Relationship Id="rId144" Type="http://schemas.openxmlformats.org/officeDocument/2006/relationships/ctrlProp" Target="../ctrlProps/ctrlProp4.xml"/><Relationship Id="rId5" Type="http://schemas.openxmlformats.org/officeDocument/2006/relationships/image" Target="../media/image9.emf"/><Relationship Id="rId90" Type="http://schemas.openxmlformats.org/officeDocument/2006/relationships/control" Target="../activeX/activeX83.xml"/><Relationship Id="rId95" Type="http://schemas.openxmlformats.org/officeDocument/2006/relationships/control" Target="../activeX/activeX88.xml"/><Relationship Id="rId22" Type="http://schemas.openxmlformats.org/officeDocument/2006/relationships/control" Target="../activeX/activeX18.xml"/><Relationship Id="rId27" Type="http://schemas.openxmlformats.org/officeDocument/2006/relationships/control" Target="../activeX/activeX23.xml"/><Relationship Id="rId43" Type="http://schemas.openxmlformats.org/officeDocument/2006/relationships/control" Target="../activeX/activeX38.xml"/><Relationship Id="rId48" Type="http://schemas.openxmlformats.org/officeDocument/2006/relationships/image" Target="../media/image11.emf"/><Relationship Id="rId64" Type="http://schemas.openxmlformats.org/officeDocument/2006/relationships/control" Target="../activeX/activeX58.xml"/><Relationship Id="rId69" Type="http://schemas.openxmlformats.org/officeDocument/2006/relationships/control" Target="../activeX/activeX63.xml"/><Relationship Id="rId113" Type="http://schemas.openxmlformats.org/officeDocument/2006/relationships/control" Target="../activeX/activeX106.xml"/><Relationship Id="rId118" Type="http://schemas.openxmlformats.org/officeDocument/2006/relationships/control" Target="../activeX/activeX110.xml"/><Relationship Id="rId134" Type="http://schemas.openxmlformats.org/officeDocument/2006/relationships/control" Target="../activeX/activeX126.xml"/><Relationship Id="rId139" Type="http://schemas.openxmlformats.org/officeDocument/2006/relationships/control" Target="../activeX/activeX130.xml"/><Relationship Id="rId80" Type="http://schemas.openxmlformats.org/officeDocument/2006/relationships/control" Target="../activeX/activeX74.xml"/><Relationship Id="rId85" Type="http://schemas.openxmlformats.org/officeDocument/2006/relationships/control" Target="../activeX/activeX79.xml"/><Relationship Id="rId3" Type="http://schemas.openxmlformats.org/officeDocument/2006/relationships/vmlDrawing" Target="../drawings/vmlDrawing6.vml"/><Relationship Id="rId12" Type="http://schemas.openxmlformats.org/officeDocument/2006/relationships/control" Target="../activeX/activeX8.xml"/><Relationship Id="rId17" Type="http://schemas.openxmlformats.org/officeDocument/2006/relationships/control" Target="../activeX/activeX13.xml"/><Relationship Id="rId25" Type="http://schemas.openxmlformats.org/officeDocument/2006/relationships/control" Target="../activeX/activeX21.xml"/><Relationship Id="rId33" Type="http://schemas.openxmlformats.org/officeDocument/2006/relationships/control" Target="../activeX/activeX29.xml"/><Relationship Id="rId38" Type="http://schemas.openxmlformats.org/officeDocument/2006/relationships/control" Target="../activeX/activeX34.xml"/><Relationship Id="rId46" Type="http://schemas.openxmlformats.org/officeDocument/2006/relationships/control" Target="../activeX/activeX41.xml"/><Relationship Id="rId59" Type="http://schemas.openxmlformats.org/officeDocument/2006/relationships/control" Target="../activeX/activeX53.xml"/><Relationship Id="rId67" Type="http://schemas.openxmlformats.org/officeDocument/2006/relationships/control" Target="../activeX/activeX61.xml"/><Relationship Id="rId103" Type="http://schemas.openxmlformats.org/officeDocument/2006/relationships/control" Target="../activeX/activeX96.xml"/><Relationship Id="rId108" Type="http://schemas.openxmlformats.org/officeDocument/2006/relationships/control" Target="../activeX/activeX101.xml"/><Relationship Id="rId116" Type="http://schemas.openxmlformats.org/officeDocument/2006/relationships/control" Target="../activeX/activeX108.xml"/><Relationship Id="rId124" Type="http://schemas.openxmlformats.org/officeDocument/2006/relationships/control" Target="../activeX/activeX116.xml"/><Relationship Id="rId129" Type="http://schemas.openxmlformats.org/officeDocument/2006/relationships/control" Target="../activeX/activeX121.xml"/><Relationship Id="rId137" Type="http://schemas.openxmlformats.org/officeDocument/2006/relationships/control" Target="../activeX/activeX129.xml"/><Relationship Id="rId20" Type="http://schemas.openxmlformats.org/officeDocument/2006/relationships/control" Target="../activeX/activeX16.xml"/><Relationship Id="rId41" Type="http://schemas.openxmlformats.org/officeDocument/2006/relationships/control" Target="../activeX/activeX37.xml"/><Relationship Id="rId54" Type="http://schemas.openxmlformats.org/officeDocument/2006/relationships/control" Target="../activeX/activeX48.xml"/><Relationship Id="rId62" Type="http://schemas.openxmlformats.org/officeDocument/2006/relationships/control" Target="../activeX/activeX56.xml"/><Relationship Id="rId70" Type="http://schemas.openxmlformats.org/officeDocument/2006/relationships/control" Target="../activeX/activeX64.xml"/><Relationship Id="rId75" Type="http://schemas.openxmlformats.org/officeDocument/2006/relationships/control" Target="../activeX/activeX69.xml"/><Relationship Id="rId83" Type="http://schemas.openxmlformats.org/officeDocument/2006/relationships/control" Target="../activeX/activeX77.xml"/><Relationship Id="rId88" Type="http://schemas.openxmlformats.org/officeDocument/2006/relationships/control" Target="../activeX/activeX82.xml"/><Relationship Id="rId91" Type="http://schemas.openxmlformats.org/officeDocument/2006/relationships/control" Target="../activeX/activeX84.xml"/><Relationship Id="rId96" Type="http://schemas.openxmlformats.org/officeDocument/2006/relationships/control" Target="../activeX/activeX89.xml"/><Relationship Id="rId111" Type="http://schemas.openxmlformats.org/officeDocument/2006/relationships/control" Target="../activeX/activeX104.xml"/><Relationship Id="rId132" Type="http://schemas.openxmlformats.org/officeDocument/2006/relationships/control" Target="../activeX/activeX124.xml"/><Relationship Id="rId140" Type="http://schemas.openxmlformats.org/officeDocument/2006/relationships/control" Target="../activeX/activeX131.xml"/><Relationship Id="rId145" Type="http://schemas.openxmlformats.org/officeDocument/2006/relationships/ctrlProp" Target="../ctrlProps/ctrlProp5.xml"/><Relationship Id="rId1" Type="http://schemas.openxmlformats.org/officeDocument/2006/relationships/printerSettings" Target="../printerSettings/printerSettings6.bin"/><Relationship Id="rId6" Type="http://schemas.openxmlformats.org/officeDocument/2006/relationships/control" Target="../activeX/activeX2.xml"/><Relationship Id="rId15" Type="http://schemas.openxmlformats.org/officeDocument/2006/relationships/control" Target="../activeX/activeX11.xml"/><Relationship Id="rId23" Type="http://schemas.openxmlformats.org/officeDocument/2006/relationships/control" Target="../activeX/activeX19.xml"/><Relationship Id="rId28" Type="http://schemas.openxmlformats.org/officeDocument/2006/relationships/control" Target="../activeX/activeX24.xml"/><Relationship Id="rId36" Type="http://schemas.openxmlformats.org/officeDocument/2006/relationships/control" Target="../activeX/activeX32.xml"/><Relationship Id="rId49" Type="http://schemas.openxmlformats.org/officeDocument/2006/relationships/control" Target="../activeX/activeX43.xml"/><Relationship Id="rId57" Type="http://schemas.openxmlformats.org/officeDocument/2006/relationships/control" Target="../activeX/activeX51.xml"/><Relationship Id="rId106" Type="http://schemas.openxmlformats.org/officeDocument/2006/relationships/control" Target="../activeX/activeX99.xml"/><Relationship Id="rId114" Type="http://schemas.openxmlformats.org/officeDocument/2006/relationships/image" Target="../media/image13.emf"/><Relationship Id="rId119" Type="http://schemas.openxmlformats.org/officeDocument/2006/relationships/control" Target="../activeX/activeX111.xml"/><Relationship Id="rId127" Type="http://schemas.openxmlformats.org/officeDocument/2006/relationships/control" Target="../activeX/activeX119.xml"/><Relationship Id="rId10" Type="http://schemas.openxmlformats.org/officeDocument/2006/relationships/control" Target="../activeX/activeX6.xml"/><Relationship Id="rId31" Type="http://schemas.openxmlformats.org/officeDocument/2006/relationships/control" Target="../activeX/activeX27.xml"/><Relationship Id="rId44" Type="http://schemas.openxmlformats.org/officeDocument/2006/relationships/control" Target="../activeX/activeX39.xml"/><Relationship Id="rId52" Type="http://schemas.openxmlformats.org/officeDocument/2006/relationships/control" Target="../activeX/activeX46.xml"/><Relationship Id="rId60" Type="http://schemas.openxmlformats.org/officeDocument/2006/relationships/control" Target="../activeX/activeX54.xml"/><Relationship Id="rId65" Type="http://schemas.openxmlformats.org/officeDocument/2006/relationships/control" Target="../activeX/activeX59.xml"/><Relationship Id="rId73" Type="http://schemas.openxmlformats.org/officeDocument/2006/relationships/control" Target="../activeX/activeX67.xml"/><Relationship Id="rId78" Type="http://schemas.openxmlformats.org/officeDocument/2006/relationships/control" Target="../activeX/activeX72.xml"/><Relationship Id="rId81" Type="http://schemas.openxmlformats.org/officeDocument/2006/relationships/control" Target="../activeX/activeX75.xml"/><Relationship Id="rId86" Type="http://schemas.openxmlformats.org/officeDocument/2006/relationships/control" Target="../activeX/activeX80.xml"/><Relationship Id="rId94" Type="http://schemas.openxmlformats.org/officeDocument/2006/relationships/control" Target="../activeX/activeX87.xml"/><Relationship Id="rId99" Type="http://schemas.openxmlformats.org/officeDocument/2006/relationships/control" Target="../activeX/activeX92.xml"/><Relationship Id="rId101" Type="http://schemas.openxmlformats.org/officeDocument/2006/relationships/control" Target="../activeX/activeX94.xml"/><Relationship Id="rId122" Type="http://schemas.openxmlformats.org/officeDocument/2006/relationships/control" Target="../activeX/activeX114.xml"/><Relationship Id="rId130" Type="http://schemas.openxmlformats.org/officeDocument/2006/relationships/control" Target="../activeX/activeX122.xml"/><Relationship Id="rId135" Type="http://schemas.openxmlformats.org/officeDocument/2006/relationships/control" Target="../activeX/activeX127.xml"/><Relationship Id="rId143" Type="http://schemas.openxmlformats.org/officeDocument/2006/relationships/ctrlProp" Target="../ctrlProps/ctrlProp3.xml"/><Relationship Id="rId4" Type="http://schemas.openxmlformats.org/officeDocument/2006/relationships/control" Target="../activeX/activeX1.xml"/><Relationship Id="rId9" Type="http://schemas.openxmlformats.org/officeDocument/2006/relationships/control" Target="../activeX/activeX5.xml"/><Relationship Id="rId13" Type="http://schemas.openxmlformats.org/officeDocument/2006/relationships/control" Target="../activeX/activeX9.xml"/><Relationship Id="rId18" Type="http://schemas.openxmlformats.org/officeDocument/2006/relationships/control" Target="../activeX/activeX14.xml"/><Relationship Id="rId39" Type="http://schemas.openxmlformats.org/officeDocument/2006/relationships/control" Target="../activeX/activeX35.xml"/><Relationship Id="rId109" Type="http://schemas.openxmlformats.org/officeDocument/2006/relationships/control" Target="../activeX/activeX102.xml"/><Relationship Id="rId34" Type="http://schemas.openxmlformats.org/officeDocument/2006/relationships/control" Target="../activeX/activeX30.xml"/><Relationship Id="rId50" Type="http://schemas.openxmlformats.org/officeDocument/2006/relationships/control" Target="../activeX/activeX44.xml"/><Relationship Id="rId55" Type="http://schemas.openxmlformats.org/officeDocument/2006/relationships/control" Target="../activeX/activeX49.xml"/><Relationship Id="rId76" Type="http://schemas.openxmlformats.org/officeDocument/2006/relationships/control" Target="../activeX/activeX70.xml"/><Relationship Id="rId97" Type="http://schemas.openxmlformats.org/officeDocument/2006/relationships/control" Target="../activeX/activeX90.xml"/><Relationship Id="rId104" Type="http://schemas.openxmlformats.org/officeDocument/2006/relationships/control" Target="../activeX/activeX97.xml"/><Relationship Id="rId120" Type="http://schemas.openxmlformats.org/officeDocument/2006/relationships/control" Target="../activeX/activeX112.xml"/><Relationship Id="rId125" Type="http://schemas.openxmlformats.org/officeDocument/2006/relationships/control" Target="../activeX/activeX117.xml"/><Relationship Id="rId141" Type="http://schemas.openxmlformats.org/officeDocument/2006/relationships/control" Target="../activeX/activeX132.xml"/><Relationship Id="rId7" Type="http://schemas.openxmlformats.org/officeDocument/2006/relationships/control" Target="../activeX/activeX3.xml"/><Relationship Id="rId71" Type="http://schemas.openxmlformats.org/officeDocument/2006/relationships/control" Target="../activeX/activeX65.xml"/><Relationship Id="rId92" Type="http://schemas.openxmlformats.org/officeDocument/2006/relationships/control" Target="../activeX/activeX85.xml"/><Relationship Id="rId2" Type="http://schemas.openxmlformats.org/officeDocument/2006/relationships/drawing" Target="../drawings/drawing7.xml"/><Relationship Id="rId29" Type="http://schemas.openxmlformats.org/officeDocument/2006/relationships/control" Target="../activeX/activeX25.xml"/><Relationship Id="rId24" Type="http://schemas.openxmlformats.org/officeDocument/2006/relationships/control" Target="../activeX/activeX20.xml"/><Relationship Id="rId40" Type="http://schemas.openxmlformats.org/officeDocument/2006/relationships/control" Target="../activeX/activeX36.xml"/><Relationship Id="rId45" Type="http://schemas.openxmlformats.org/officeDocument/2006/relationships/control" Target="../activeX/activeX40.xml"/><Relationship Id="rId66" Type="http://schemas.openxmlformats.org/officeDocument/2006/relationships/control" Target="../activeX/activeX60.xml"/><Relationship Id="rId87" Type="http://schemas.openxmlformats.org/officeDocument/2006/relationships/control" Target="../activeX/activeX81.xml"/><Relationship Id="rId110" Type="http://schemas.openxmlformats.org/officeDocument/2006/relationships/control" Target="../activeX/activeX103.xml"/><Relationship Id="rId115" Type="http://schemas.openxmlformats.org/officeDocument/2006/relationships/control" Target="../activeX/activeX107.xml"/><Relationship Id="rId131" Type="http://schemas.openxmlformats.org/officeDocument/2006/relationships/control" Target="../activeX/activeX123.xml"/><Relationship Id="rId136" Type="http://schemas.openxmlformats.org/officeDocument/2006/relationships/control" Target="../activeX/activeX128.xml"/><Relationship Id="rId61" Type="http://schemas.openxmlformats.org/officeDocument/2006/relationships/control" Target="../activeX/activeX55.xml"/><Relationship Id="rId82" Type="http://schemas.openxmlformats.org/officeDocument/2006/relationships/control" Target="../activeX/activeX76.xml"/><Relationship Id="rId19" Type="http://schemas.openxmlformats.org/officeDocument/2006/relationships/control" Target="../activeX/activeX15.xml"/><Relationship Id="rId14" Type="http://schemas.openxmlformats.org/officeDocument/2006/relationships/control" Target="../activeX/activeX10.xml"/><Relationship Id="rId30" Type="http://schemas.openxmlformats.org/officeDocument/2006/relationships/control" Target="../activeX/activeX26.xml"/><Relationship Id="rId35" Type="http://schemas.openxmlformats.org/officeDocument/2006/relationships/control" Target="../activeX/activeX31.xml"/><Relationship Id="rId56" Type="http://schemas.openxmlformats.org/officeDocument/2006/relationships/control" Target="../activeX/activeX50.xml"/><Relationship Id="rId77" Type="http://schemas.openxmlformats.org/officeDocument/2006/relationships/control" Target="../activeX/activeX71.xml"/><Relationship Id="rId100" Type="http://schemas.openxmlformats.org/officeDocument/2006/relationships/control" Target="../activeX/activeX93.xml"/><Relationship Id="rId105" Type="http://schemas.openxmlformats.org/officeDocument/2006/relationships/control" Target="../activeX/activeX98.xml"/><Relationship Id="rId126" Type="http://schemas.openxmlformats.org/officeDocument/2006/relationships/control" Target="../activeX/activeX118.xml"/><Relationship Id="rId8" Type="http://schemas.openxmlformats.org/officeDocument/2006/relationships/control" Target="../activeX/activeX4.xml"/><Relationship Id="rId51" Type="http://schemas.openxmlformats.org/officeDocument/2006/relationships/control" Target="../activeX/activeX45.xml"/><Relationship Id="rId72" Type="http://schemas.openxmlformats.org/officeDocument/2006/relationships/control" Target="../activeX/activeX66.xml"/><Relationship Id="rId93" Type="http://schemas.openxmlformats.org/officeDocument/2006/relationships/control" Target="../activeX/activeX86.xml"/><Relationship Id="rId98" Type="http://schemas.openxmlformats.org/officeDocument/2006/relationships/control" Target="../activeX/activeX91.xml"/><Relationship Id="rId121" Type="http://schemas.openxmlformats.org/officeDocument/2006/relationships/control" Target="../activeX/activeX113.xml"/><Relationship Id="rId142" Type="http://schemas.openxmlformats.org/officeDocument/2006/relationships/ctrlProp" Target="../ctrlProps/ctrlProp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2:I2"/>
  <sheetViews>
    <sheetView zoomScale="118" zoomScaleNormal="118" workbookViewId="0">
      <selection activeCell="J34" sqref="J34"/>
    </sheetView>
  </sheetViews>
  <sheetFormatPr defaultRowHeight="12.75" x14ac:dyDescent="0.2"/>
  <cols>
    <col min="1" max="1" width="31.85546875" customWidth="1"/>
  </cols>
  <sheetData>
    <row r="2" spans="2:9" ht="59.25" x14ac:dyDescent="0.75">
      <c r="B2" s="378" t="s">
        <v>1267</v>
      </c>
      <c r="C2" s="378"/>
      <c r="D2" s="378"/>
      <c r="E2" s="378"/>
      <c r="F2" s="378"/>
      <c r="G2" s="378"/>
      <c r="H2" s="378"/>
      <c r="I2" s="378"/>
    </row>
  </sheetData>
  <mergeCells count="1">
    <mergeCell ref="B2:I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FF0000"/>
  </sheetPr>
  <dimension ref="B1:N40"/>
  <sheetViews>
    <sheetView showGridLines="0" workbookViewId="0">
      <selection activeCell="G16" sqref="G16"/>
    </sheetView>
  </sheetViews>
  <sheetFormatPr defaultRowHeight="12.75" x14ac:dyDescent="0.2"/>
  <cols>
    <col min="2" max="2" width="10.7109375" style="261" customWidth="1"/>
    <col min="3" max="3" width="47.85546875" customWidth="1"/>
    <col min="4" max="5" width="9.140625" customWidth="1"/>
    <col min="7" max="7" width="11" bestFit="1" customWidth="1"/>
    <col min="8" max="8" width="17.5703125" customWidth="1"/>
    <col min="9" max="9" width="32.5703125" customWidth="1"/>
  </cols>
  <sheetData>
    <row r="1" spans="2:14" ht="160.5" customHeight="1" x14ac:dyDescent="0.2"/>
    <row r="2" spans="2:14" ht="37.5" thickBot="1" x14ac:dyDescent="0.25">
      <c r="B2" s="289" t="s">
        <v>1050</v>
      </c>
    </row>
    <row r="3" spans="2:14" ht="15.75" x14ac:dyDescent="0.25">
      <c r="B3" s="374" t="s">
        <v>1263</v>
      </c>
      <c r="C3" s="375" t="s">
        <v>1264</v>
      </c>
      <c r="D3" s="403" t="s">
        <v>1265</v>
      </c>
      <c r="E3" s="403"/>
      <c r="F3" s="398"/>
    </row>
    <row r="4" spans="2:14" x14ac:dyDescent="0.2">
      <c r="B4" s="402">
        <v>42970</v>
      </c>
      <c r="C4" s="373" t="s">
        <v>1266</v>
      </c>
      <c r="D4" s="401" t="s">
        <v>1262</v>
      </c>
      <c r="E4" s="401"/>
      <c r="F4" s="399"/>
    </row>
    <row r="5" spans="2:14" ht="13.5" thickBot="1" x14ac:dyDescent="0.25">
      <c r="B5" s="376"/>
      <c r="C5" s="377"/>
      <c r="D5" s="404" t="s">
        <v>1283</v>
      </c>
      <c r="E5" s="404"/>
      <c r="F5" s="400"/>
    </row>
    <row r="6" spans="2:14" ht="20.25" x14ac:dyDescent="0.2">
      <c r="E6" s="313"/>
    </row>
    <row r="7" spans="2:14" ht="33.75" x14ac:dyDescent="0.65">
      <c r="B7" s="405" t="s">
        <v>1051</v>
      </c>
      <c r="C7" s="405"/>
      <c r="D7" s="405"/>
      <c r="E7" s="405"/>
      <c r="G7" s="406" t="s">
        <v>1287</v>
      </c>
      <c r="H7" s="406"/>
      <c r="I7" s="406"/>
      <c r="J7" s="406"/>
      <c r="K7" s="406"/>
      <c r="L7" s="406"/>
      <c r="M7" s="406"/>
      <c r="N7" s="406"/>
    </row>
    <row r="9" spans="2:14" ht="13.5" thickBot="1" x14ac:dyDescent="0.25"/>
    <row r="10" spans="2:14" x14ac:dyDescent="0.2">
      <c r="B10" s="267"/>
      <c r="C10" s="268"/>
      <c r="D10" s="268"/>
      <c r="E10" s="269"/>
    </row>
    <row r="11" spans="2:14" ht="20.25" x14ac:dyDescent="0.3">
      <c r="B11" s="270"/>
      <c r="C11" s="271" t="s">
        <v>1042</v>
      </c>
      <c r="D11" s="272"/>
      <c r="E11" s="273"/>
    </row>
    <row r="12" spans="2:14" x14ac:dyDescent="0.2">
      <c r="B12" s="270"/>
      <c r="C12" s="272"/>
      <c r="D12" s="272"/>
      <c r="E12" s="273"/>
    </row>
    <row r="13" spans="2:14" x14ac:dyDescent="0.2">
      <c r="B13" s="270"/>
      <c r="C13" s="272"/>
      <c r="D13" s="272"/>
      <c r="E13" s="273"/>
      <c r="G13" s="272"/>
      <c r="H13" s="272"/>
      <c r="I13" s="272"/>
    </row>
    <row r="14" spans="2:14" x14ac:dyDescent="0.2">
      <c r="B14" s="270"/>
      <c r="C14" s="272"/>
      <c r="D14" s="272"/>
      <c r="E14" s="273"/>
      <c r="G14" s="272"/>
      <c r="H14" s="272"/>
      <c r="I14" s="272"/>
    </row>
    <row r="15" spans="2:14" x14ac:dyDescent="0.2">
      <c r="B15" s="270"/>
      <c r="C15" s="272"/>
      <c r="D15" s="272"/>
      <c r="E15" s="273"/>
      <c r="G15" s="272"/>
      <c r="H15" s="272"/>
      <c r="I15" s="272"/>
    </row>
    <row r="16" spans="2:14" x14ac:dyDescent="0.2">
      <c r="B16" s="270"/>
      <c r="C16" s="272"/>
      <c r="D16" s="272"/>
      <c r="E16" s="273"/>
      <c r="G16" s="272"/>
      <c r="H16" s="272"/>
      <c r="I16" s="272"/>
    </row>
    <row r="17" spans="2:9" ht="38.25" x14ac:dyDescent="0.2">
      <c r="B17" s="263">
        <v>1</v>
      </c>
      <c r="C17" s="265" t="s">
        <v>1043</v>
      </c>
      <c r="D17" s="272"/>
      <c r="E17" s="273"/>
      <c r="G17" s="272"/>
      <c r="H17" s="272"/>
      <c r="I17" s="272"/>
    </row>
    <row r="18" spans="2:9" ht="10.5" customHeight="1" x14ac:dyDescent="0.2">
      <c r="B18" s="263"/>
      <c r="C18" s="265"/>
      <c r="D18" s="272"/>
      <c r="E18" s="273"/>
      <c r="G18" s="272"/>
      <c r="H18" s="272"/>
      <c r="I18" s="272"/>
    </row>
    <row r="19" spans="2:9" ht="38.25" x14ac:dyDescent="0.2">
      <c r="B19" s="263">
        <v>2</v>
      </c>
      <c r="C19" s="266" t="s">
        <v>1091</v>
      </c>
      <c r="D19" s="272"/>
      <c r="E19" s="273"/>
      <c r="G19" s="272"/>
      <c r="H19" s="272"/>
      <c r="I19" s="272"/>
    </row>
    <row r="20" spans="2:9" x14ac:dyDescent="0.2">
      <c r="B20" s="263"/>
      <c r="C20" s="265"/>
      <c r="D20" s="272"/>
      <c r="E20" s="273"/>
      <c r="G20" s="272"/>
      <c r="H20" s="272"/>
      <c r="I20" s="272"/>
    </row>
    <row r="21" spans="2:9" ht="25.5" x14ac:dyDescent="0.2">
      <c r="B21" s="263">
        <v>3</v>
      </c>
      <c r="C21" s="265" t="s">
        <v>1044</v>
      </c>
      <c r="D21" s="272"/>
      <c r="E21" s="273"/>
      <c r="G21" s="272"/>
      <c r="H21" s="272"/>
      <c r="I21" s="272"/>
    </row>
    <row r="22" spans="2:9" x14ac:dyDescent="0.2">
      <c r="B22" s="263"/>
      <c r="C22" s="265"/>
      <c r="D22" s="272"/>
      <c r="E22" s="273"/>
      <c r="G22" s="272"/>
      <c r="H22" s="272"/>
      <c r="I22" s="272"/>
    </row>
    <row r="23" spans="2:9" x14ac:dyDescent="0.2">
      <c r="B23" s="263">
        <v>4</v>
      </c>
      <c r="C23" s="265" t="s">
        <v>1045</v>
      </c>
      <c r="D23" s="272"/>
      <c r="E23" s="273"/>
    </row>
    <row r="24" spans="2:9" x14ac:dyDescent="0.2">
      <c r="B24" s="263"/>
      <c r="C24" s="265"/>
      <c r="D24" s="272"/>
      <c r="E24" s="273"/>
    </row>
    <row r="25" spans="2:9" x14ac:dyDescent="0.2">
      <c r="B25" s="263">
        <v>5</v>
      </c>
      <c r="C25" s="265" t="s">
        <v>1046</v>
      </c>
      <c r="D25" s="272"/>
      <c r="E25" s="273"/>
    </row>
    <row r="26" spans="2:9" x14ac:dyDescent="0.2">
      <c r="B26" s="263"/>
      <c r="C26" s="265"/>
      <c r="D26" s="272"/>
      <c r="E26" s="273"/>
    </row>
    <row r="27" spans="2:9" ht="25.5" x14ac:dyDescent="0.2">
      <c r="B27" s="263">
        <v>6</v>
      </c>
      <c r="C27" s="265" t="s">
        <v>1047</v>
      </c>
      <c r="D27" s="272"/>
      <c r="E27" s="273"/>
    </row>
    <row r="28" spans="2:9" x14ac:dyDescent="0.2">
      <c r="B28" s="263"/>
      <c r="C28" s="265"/>
      <c r="D28" s="272"/>
      <c r="E28" s="273"/>
    </row>
    <row r="29" spans="2:9" ht="89.25" x14ac:dyDescent="0.2">
      <c r="B29" s="263">
        <v>7</v>
      </c>
      <c r="C29" s="277" t="s">
        <v>1048</v>
      </c>
      <c r="D29" s="272"/>
      <c r="E29" s="273"/>
    </row>
    <row r="30" spans="2:9" x14ac:dyDescent="0.2">
      <c r="B30" s="263"/>
      <c r="C30" s="265"/>
      <c r="D30" s="272"/>
      <c r="E30" s="273"/>
    </row>
    <row r="31" spans="2:9" x14ac:dyDescent="0.2">
      <c r="B31" s="263">
        <v>8</v>
      </c>
      <c r="C31" s="265" t="s">
        <v>1049</v>
      </c>
      <c r="D31" s="272"/>
      <c r="E31" s="273"/>
    </row>
    <row r="32" spans="2:9" ht="13.5" thickBot="1" x14ac:dyDescent="0.25">
      <c r="B32" s="264"/>
      <c r="C32" s="274"/>
      <c r="D32" s="275"/>
      <c r="E32" s="276"/>
    </row>
    <row r="33" spans="2:6" x14ac:dyDescent="0.2">
      <c r="B33" s="262"/>
      <c r="C33" s="260"/>
    </row>
    <row r="34" spans="2:6" x14ac:dyDescent="0.2">
      <c r="B34" s="262"/>
      <c r="C34" s="260"/>
    </row>
    <row r="35" spans="2:6" x14ac:dyDescent="0.2">
      <c r="B35" s="262"/>
      <c r="C35" s="260"/>
    </row>
    <row r="36" spans="2:6" ht="23.25" x14ac:dyDescent="0.2">
      <c r="B36" s="262"/>
      <c r="C36" s="379"/>
      <c r="D36" s="379"/>
      <c r="E36" s="379"/>
      <c r="F36" s="379"/>
    </row>
    <row r="37" spans="2:6" x14ac:dyDescent="0.2">
      <c r="B37" s="262"/>
      <c r="C37" s="260"/>
    </row>
    <row r="38" spans="2:6" x14ac:dyDescent="0.2">
      <c r="B38" s="262"/>
      <c r="C38" s="260"/>
    </row>
    <row r="39" spans="2:6" x14ac:dyDescent="0.2">
      <c r="B39" s="262"/>
      <c r="C39" s="260"/>
    </row>
    <row r="40" spans="2:6" x14ac:dyDescent="0.2">
      <c r="B40" s="262"/>
      <c r="C40" s="260"/>
    </row>
  </sheetData>
  <mergeCells count="6">
    <mergeCell ref="B7:E7"/>
    <mergeCell ref="C36:F36"/>
    <mergeCell ref="D3:F3"/>
    <mergeCell ref="D4:F4"/>
    <mergeCell ref="D5:F5"/>
    <mergeCell ref="G7:N7"/>
  </mergeCells>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7171" r:id="rId4" name="Button 3">
              <controlPr defaultSize="0" print="0" autoFill="0" autoPict="0" macro="[0]!_xludf.Hide">
                <anchor moveWithCells="1" sizeWithCells="1">
                  <from>
                    <xdr:col>2</xdr:col>
                    <xdr:colOff>9525</xdr:colOff>
                    <xdr:row>12</xdr:row>
                    <xdr:rowOff>47625</xdr:rowOff>
                  </from>
                  <to>
                    <xdr:col>4</xdr:col>
                    <xdr:colOff>381000</xdr:colOff>
                    <xdr:row>14</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theme="7" tint="-0.249977111117893"/>
    <pageSetUpPr fitToPage="1"/>
  </sheetPr>
  <dimension ref="A1:IV501"/>
  <sheetViews>
    <sheetView topLeftCell="D1" zoomScale="80" zoomScaleNormal="80" workbookViewId="0">
      <pane ySplit="2" topLeftCell="A12" activePane="bottomLeft" state="frozen"/>
      <selection activeCell="V1" sqref="V1"/>
      <selection pane="bottomLeft" activeCell="D1" sqref="D1"/>
    </sheetView>
  </sheetViews>
  <sheetFormatPr defaultColWidth="43.28515625" defaultRowHeight="15" x14ac:dyDescent="0.2"/>
  <cols>
    <col min="1" max="2" width="12.28515625" style="105" hidden="1" customWidth="1"/>
    <col min="3" max="3" width="18.5703125" style="105" hidden="1" customWidth="1"/>
    <col min="4" max="4" width="3" style="105" customWidth="1"/>
    <col min="5" max="6" width="16.85546875" style="20" hidden="1" customWidth="1"/>
    <col min="7" max="7" width="14.28515625" style="106" customWidth="1"/>
    <col min="8" max="8" width="11.42578125" style="107" customWidth="1"/>
    <col min="9" max="9" width="16.85546875" style="20" bestFit="1" customWidth="1"/>
    <col min="10" max="10" width="37.5703125" style="108" customWidth="1"/>
    <col min="11" max="11" width="96.7109375" style="109" customWidth="1"/>
    <col min="12" max="12" width="17.5703125" style="22" customWidth="1"/>
    <col min="13" max="13" width="21.42578125" style="110" bestFit="1" customWidth="1"/>
    <col min="14" max="15" width="11" style="111" customWidth="1"/>
    <col min="16" max="16" width="64.5703125" style="112" customWidth="1"/>
    <col min="17" max="17" width="29.5703125" style="22" hidden="1" customWidth="1"/>
    <col min="18" max="18" width="25.85546875" style="22" hidden="1" customWidth="1"/>
    <col min="19" max="19" width="5.28515625" style="111" hidden="1" customWidth="1"/>
    <col min="20" max="20" width="7.140625" style="111" hidden="1" customWidth="1"/>
    <col min="21" max="21" width="6.140625" style="111" hidden="1" customWidth="1"/>
    <col min="22" max="22" width="14.5703125" style="104" hidden="1" customWidth="1"/>
    <col min="23" max="23" width="14.140625" style="104" hidden="1" customWidth="1"/>
    <col min="24" max="24" width="15.85546875" style="104" hidden="1" customWidth="1"/>
    <col min="25" max="26" width="43.28515625" style="104" customWidth="1"/>
    <col min="27" max="16384" width="43.28515625" style="104"/>
  </cols>
  <sheetData>
    <row r="1" spans="1:256" ht="6.75" customHeight="1" thickBot="1" x14ac:dyDescent="0.25">
      <c r="A1" s="133"/>
      <c r="B1" s="133"/>
      <c r="C1" s="133"/>
      <c r="D1" s="133"/>
      <c r="E1" s="134"/>
      <c r="F1" s="134"/>
      <c r="G1" s="135"/>
      <c r="H1" s="136"/>
      <c r="I1" s="134"/>
      <c r="J1" s="137"/>
      <c r="K1" s="138"/>
      <c r="L1" s="132"/>
      <c r="M1" s="139"/>
      <c r="N1" s="140"/>
      <c r="O1" s="140"/>
      <c r="P1" s="141"/>
      <c r="Q1" s="132"/>
      <c r="R1" s="132"/>
      <c r="S1" s="140"/>
      <c r="T1" s="140"/>
      <c r="U1" s="140"/>
      <c r="V1" s="142"/>
      <c r="W1" s="142"/>
      <c r="X1" s="142"/>
      <c r="Y1" s="142"/>
      <c r="Z1" s="142"/>
      <c r="AA1" s="142"/>
      <c r="AB1" s="142"/>
      <c r="AC1" s="142"/>
      <c r="AD1" s="142"/>
      <c r="AE1" s="142"/>
      <c r="AF1" s="142"/>
      <c r="AG1" s="142"/>
      <c r="AH1" s="142"/>
      <c r="AI1" s="142"/>
      <c r="AJ1" s="142"/>
      <c r="AK1" s="142"/>
      <c r="AL1" s="142"/>
      <c r="AM1" s="142"/>
      <c r="AN1" s="142"/>
      <c r="AO1" s="142"/>
      <c r="AP1" s="142"/>
      <c r="AQ1" s="142"/>
      <c r="AR1" s="142"/>
      <c r="AS1" s="142"/>
      <c r="AT1" s="142"/>
      <c r="AU1" s="142"/>
      <c r="AV1" s="142"/>
      <c r="AW1" s="142"/>
      <c r="AX1" s="142"/>
      <c r="AY1" s="142"/>
      <c r="AZ1" s="142"/>
      <c r="BA1" s="142"/>
      <c r="BB1" s="142"/>
      <c r="BC1" s="142"/>
      <c r="BD1" s="142"/>
      <c r="BE1" s="142"/>
      <c r="BF1" s="142"/>
      <c r="BG1" s="142"/>
      <c r="BH1" s="142"/>
      <c r="BI1" s="142"/>
      <c r="BJ1" s="142"/>
      <c r="BK1" s="142"/>
      <c r="BL1" s="142"/>
      <c r="BM1" s="142"/>
      <c r="BN1" s="142"/>
      <c r="BO1" s="142"/>
      <c r="BP1" s="142"/>
      <c r="BQ1" s="142"/>
      <c r="BR1" s="142"/>
      <c r="BS1" s="142"/>
      <c r="BT1" s="142"/>
      <c r="BU1" s="142"/>
      <c r="BV1" s="142"/>
      <c r="BW1" s="142"/>
      <c r="BX1" s="142"/>
      <c r="BY1" s="142"/>
      <c r="BZ1" s="142"/>
      <c r="CA1" s="142"/>
      <c r="CB1" s="142"/>
      <c r="CC1" s="142"/>
      <c r="CD1" s="142"/>
      <c r="CE1" s="142"/>
      <c r="CF1" s="142"/>
      <c r="CG1" s="142"/>
      <c r="CH1" s="142"/>
      <c r="CI1" s="142"/>
      <c r="CJ1" s="142"/>
      <c r="CK1" s="142"/>
      <c r="CL1" s="142"/>
      <c r="CM1" s="142"/>
      <c r="CN1" s="142"/>
      <c r="CO1" s="142"/>
      <c r="CP1" s="142"/>
      <c r="CQ1" s="142"/>
      <c r="CR1" s="142"/>
      <c r="CS1" s="142"/>
      <c r="CT1" s="142"/>
      <c r="CU1" s="142"/>
      <c r="CV1" s="142"/>
      <c r="CW1" s="142"/>
      <c r="CX1" s="142"/>
      <c r="CY1" s="142"/>
      <c r="CZ1" s="142"/>
      <c r="DA1" s="142"/>
      <c r="DB1" s="142"/>
      <c r="DC1" s="142"/>
      <c r="DD1" s="142"/>
      <c r="DE1" s="142"/>
      <c r="DF1" s="142"/>
      <c r="DG1" s="142"/>
      <c r="DH1" s="142"/>
      <c r="DI1" s="142"/>
      <c r="DJ1" s="142"/>
      <c r="DK1" s="142"/>
      <c r="DL1" s="142"/>
      <c r="DM1" s="142"/>
      <c r="DN1" s="142"/>
      <c r="DO1" s="142"/>
      <c r="DP1" s="142"/>
      <c r="DQ1" s="142"/>
      <c r="DR1" s="142"/>
      <c r="DS1" s="142"/>
      <c r="DT1" s="142"/>
      <c r="DU1" s="142"/>
      <c r="DV1" s="142"/>
      <c r="DW1" s="142"/>
      <c r="DX1" s="142"/>
      <c r="DY1" s="142"/>
      <c r="DZ1" s="142"/>
      <c r="EA1" s="142"/>
      <c r="EB1" s="142"/>
      <c r="EC1" s="142"/>
      <c r="ED1" s="142"/>
      <c r="EE1" s="142"/>
      <c r="EF1" s="142"/>
      <c r="EG1" s="142"/>
      <c r="EH1" s="142"/>
      <c r="EI1" s="142"/>
      <c r="EJ1" s="142"/>
      <c r="EK1" s="142"/>
      <c r="EL1" s="142"/>
      <c r="EM1" s="142"/>
      <c r="EN1" s="142"/>
      <c r="EO1" s="142"/>
      <c r="EP1" s="142"/>
      <c r="EQ1" s="142"/>
      <c r="ER1" s="142"/>
      <c r="ES1" s="142"/>
      <c r="ET1" s="142"/>
      <c r="EU1" s="142"/>
      <c r="EV1" s="142"/>
      <c r="EW1" s="142"/>
      <c r="EX1" s="142"/>
      <c r="EY1" s="142"/>
      <c r="EZ1" s="142"/>
      <c r="FA1" s="142"/>
      <c r="FB1" s="142"/>
      <c r="FC1" s="142"/>
      <c r="FD1" s="142"/>
      <c r="FE1" s="142"/>
      <c r="FF1" s="142"/>
      <c r="FG1" s="142"/>
      <c r="FH1" s="142"/>
      <c r="FI1" s="142"/>
      <c r="FJ1" s="142"/>
      <c r="FK1" s="142"/>
      <c r="FL1" s="142"/>
      <c r="FM1" s="142"/>
      <c r="FN1" s="142"/>
      <c r="FO1" s="142"/>
      <c r="FP1" s="142"/>
      <c r="FQ1" s="142"/>
      <c r="FR1" s="142"/>
      <c r="FS1" s="142"/>
      <c r="FT1" s="142"/>
      <c r="FU1" s="142"/>
      <c r="FV1" s="142"/>
      <c r="FW1" s="142"/>
      <c r="FX1" s="142"/>
      <c r="FY1" s="142"/>
      <c r="FZ1" s="142"/>
      <c r="GA1" s="142"/>
      <c r="GB1" s="142"/>
      <c r="GC1" s="142"/>
      <c r="GD1" s="142"/>
      <c r="GE1" s="142"/>
      <c r="GF1" s="142"/>
      <c r="GG1" s="142"/>
      <c r="GH1" s="142"/>
      <c r="GI1" s="142"/>
      <c r="GJ1" s="142"/>
      <c r="GK1" s="142"/>
      <c r="GL1" s="142"/>
      <c r="GM1" s="142"/>
      <c r="GN1" s="142"/>
      <c r="GO1" s="142"/>
      <c r="GP1" s="142"/>
      <c r="GQ1" s="142"/>
      <c r="GR1" s="142"/>
      <c r="GS1" s="142"/>
      <c r="GT1" s="142"/>
      <c r="GU1" s="142"/>
      <c r="GV1" s="142"/>
      <c r="GW1" s="142"/>
      <c r="GX1" s="142"/>
      <c r="GY1" s="142"/>
      <c r="GZ1" s="142"/>
      <c r="HA1" s="142"/>
      <c r="HB1" s="142"/>
      <c r="HC1" s="142"/>
      <c r="HD1" s="142"/>
      <c r="HE1" s="142"/>
      <c r="HF1" s="142"/>
      <c r="HG1" s="142"/>
      <c r="HH1" s="142"/>
      <c r="HI1" s="142"/>
      <c r="HJ1" s="142"/>
      <c r="HK1" s="142"/>
      <c r="HL1" s="142"/>
      <c r="HM1" s="142"/>
      <c r="HN1" s="142"/>
      <c r="HO1" s="142"/>
      <c r="HP1" s="142"/>
      <c r="HQ1" s="142"/>
      <c r="HR1" s="142"/>
      <c r="HS1" s="142"/>
      <c r="HT1" s="142"/>
      <c r="HU1" s="142"/>
      <c r="HV1" s="142"/>
      <c r="HW1" s="142"/>
      <c r="HX1" s="142"/>
      <c r="HY1" s="142"/>
      <c r="HZ1" s="142"/>
      <c r="IA1" s="142"/>
      <c r="IB1" s="142"/>
      <c r="IC1" s="142"/>
      <c r="ID1" s="142"/>
      <c r="IE1" s="142"/>
      <c r="IF1" s="142"/>
      <c r="IG1" s="142"/>
      <c r="IH1" s="142"/>
      <c r="II1" s="142"/>
      <c r="IJ1" s="142"/>
      <c r="IK1" s="142"/>
      <c r="IL1" s="142"/>
      <c r="IM1" s="142"/>
      <c r="IN1" s="142"/>
      <c r="IO1" s="142"/>
      <c r="IP1" s="142"/>
      <c r="IQ1" s="142"/>
      <c r="IR1" s="142"/>
      <c r="IS1" s="142"/>
      <c r="IT1" s="142"/>
      <c r="IU1" s="142"/>
      <c r="IV1" s="142"/>
    </row>
    <row r="2" spans="1:256" s="1" customFormat="1" ht="214.5" customHeight="1" x14ac:dyDescent="0.25">
      <c r="A2" s="222" t="s">
        <v>471</v>
      </c>
      <c r="B2" s="222" t="s">
        <v>486</v>
      </c>
      <c r="C2" s="222" t="s">
        <v>485</v>
      </c>
      <c r="D2" s="278"/>
      <c r="E2" s="279" t="s">
        <v>1057</v>
      </c>
      <c r="F2" s="279" t="s">
        <v>1053</v>
      </c>
      <c r="G2" s="279" t="s">
        <v>1058</v>
      </c>
      <c r="H2" s="279" t="s">
        <v>1059</v>
      </c>
      <c r="I2" s="279" t="s">
        <v>1060</v>
      </c>
      <c r="J2" s="223" t="s">
        <v>720</v>
      </c>
      <c r="K2" s="224" t="s">
        <v>1280</v>
      </c>
      <c r="L2" s="225" t="s">
        <v>7</v>
      </c>
      <c r="M2" s="225" t="s">
        <v>10</v>
      </c>
      <c r="N2" s="226" t="s">
        <v>4</v>
      </c>
      <c r="O2" s="226" t="s">
        <v>1</v>
      </c>
      <c r="P2" s="227" t="s">
        <v>6</v>
      </c>
      <c r="Q2" s="1" t="s">
        <v>495</v>
      </c>
      <c r="R2" s="1" t="s">
        <v>496</v>
      </c>
      <c r="S2" s="228" t="s">
        <v>494</v>
      </c>
      <c r="T2" s="228" t="s">
        <v>493</v>
      </c>
      <c r="U2" s="229" t="s">
        <v>492</v>
      </c>
      <c r="V2" s="1" t="s">
        <v>520</v>
      </c>
      <c r="W2" s="1" t="s">
        <v>521</v>
      </c>
      <c r="X2" s="1" t="s">
        <v>522</v>
      </c>
    </row>
    <row r="3" spans="1:256" s="2" customFormat="1" ht="51" customHeight="1" thickBot="1" x14ac:dyDescent="0.4">
      <c r="A3" s="88" t="str">
        <f t="shared" ref="A3:A5" si="0">IF(G3="","",IF(SUM(T3:U3)=0,R3,Q3))</f>
        <v/>
      </c>
      <c r="B3" s="88"/>
      <c r="C3" s="88"/>
      <c r="D3" s="89" t="s">
        <v>1000</v>
      </c>
      <c r="E3" s="90"/>
      <c r="F3" s="90"/>
      <c r="G3" s="91"/>
      <c r="H3" s="92"/>
      <c r="I3" s="90"/>
      <c r="J3" s="93"/>
      <c r="K3" s="94"/>
      <c r="L3" s="91"/>
      <c r="M3" s="91"/>
      <c r="N3" s="91"/>
      <c r="O3" s="91"/>
      <c r="P3" s="91"/>
      <c r="Q3" s="22" t="str">
        <f>IF(G3="","",SUBSTITUTE(SUBSTITUTE(SUBSTITUTE(SUBSTITUTE("#"&amp;G3&amp;"-"&amp;H3&amp;""&amp;I3," ",""),"-","_"),"(","_"),")","_"))</f>
        <v/>
      </c>
      <c r="R3" s="22" t="str">
        <f>IF(G3="","",SUBSTITUTE(SUBSTITUTE(SUBSTITUTE(SUBSTITUTE("#"&amp;G3&amp;"-"&amp;LEFT(H3,LEN(H3)-1)," ",""),"-","_"),"(","_"),")","_"))</f>
        <v/>
      </c>
      <c r="S3" s="21" t="str">
        <f>IF(G3="","",IF(I3&lt;&gt;"",1,MID(H3,LEN(H3),1)))</f>
        <v/>
      </c>
      <c r="T3" s="21" t="str">
        <f>IF(G3="","",IF(ISERROR(VLOOKUP(S3,Sheet1!B:B,1,FALSE)),0,1))</f>
        <v/>
      </c>
      <c r="U3" s="21" t="str">
        <f>IF(G3="","",IF(ISERROR(S3/1),0,1))</f>
        <v/>
      </c>
      <c r="V3" s="23" t="e">
        <f>SEARCH('Key Word Search'!$J$6,J3)</f>
        <v>#VALUE!</v>
      </c>
      <c r="W3" s="23" t="e">
        <f>SEARCH('Key Word Search'!$J$6,K3)</f>
        <v>#VALUE!</v>
      </c>
      <c r="X3" s="23" t="str">
        <f>IF(AND(ISERROR(V3),ISERROR(W3)),"",A3)</f>
        <v/>
      </c>
    </row>
    <row r="4" spans="1:256" s="52" customFormat="1" ht="35.25" customHeight="1" thickBot="1" x14ac:dyDescent="0.25">
      <c r="A4" s="40" t="str">
        <f t="shared" si="0"/>
        <v/>
      </c>
      <c r="B4" s="40"/>
      <c r="C4" s="40"/>
      <c r="D4" s="41" t="s">
        <v>8</v>
      </c>
      <c r="E4" s="42"/>
      <c r="F4" s="42"/>
      <c r="G4" s="43"/>
      <c r="H4" s="44"/>
      <c r="I4" s="42"/>
      <c r="J4" s="45"/>
      <c r="K4" s="46"/>
      <c r="L4" s="47"/>
      <c r="M4" s="48"/>
      <c r="N4" s="49"/>
      <c r="O4" s="50"/>
      <c r="P4" s="51" t="s">
        <v>15</v>
      </c>
      <c r="Q4" s="132" t="str">
        <f t="shared" ref="Q4:Q67" si="1">IF(G4="","",SUBSTITUTE(SUBSTITUTE(SUBSTITUTE(SUBSTITUTE("#"&amp;G4&amp;"-"&amp;H4&amp;""&amp;I4," ",""),"-","_"),"(","_"),")","_"))</f>
        <v/>
      </c>
      <c r="R4" s="132" t="str">
        <f t="shared" ref="R4:R67" si="2">IF(G4="","",SUBSTITUTE(SUBSTITUTE(SUBSTITUTE(SUBSTITUTE("#"&amp;G4&amp;"-"&amp;LEFT(H4,LEN(H4)-1)," ",""),"-","_"),"(","_"),")","_"))</f>
        <v/>
      </c>
      <c r="S4" s="144" t="str">
        <f t="shared" ref="S4:S67" si="3">IF(G4="","",IF(I4&lt;&gt;"",1,MID(H4,LEN(H4),1)))</f>
        <v/>
      </c>
      <c r="T4" s="144" t="str">
        <f>IF(G4="","",IF(ISERROR(VLOOKUP(S4,Sheet1!B:B,1,FALSE)),0,1))</f>
        <v/>
      </c>
      <c r="U4" s="144" t="str">
        <f t="shared" ref="U4:U67" si="4">IF(G4="","",IF(ISERROR(S4/1),0,1))</f>
        <v/>
      </c>
      <c r="V4" s="145" t="e">
        <f>SEARCH('Key Word Search'!$J$6,J4)</f>
        <v>#VALUE!</v>
      </c>
      <c r="W4" s="145" t="e">
        <f>SEARCH('Key Word Search'!$J$6,K4)</f>
        <v>#VALUE!</v>
      </c>
      <c r="X4" s="145" t="str">
        <f t="shared" ref="X4:X67" si="5">IF(AND(ISERROR(V4),ISERROR(W4)),"",A4)</f>
        <v/>
      </c>
    </row>
    <row r="5" spans="1:256" s="1" customFormat="1" ht="18" x14ac:dyDescent="0.2">
      <c r="A5" s="65" t="str">
        <f t="shared" si="0"/>
        <v/>
      </c>
      <c r="B5" s="65"/>
      <c r="C5" s="65"/>
      <c r="D5" s="66" t="s">
        <v>52</v>
      </c>
      <c r="E5" s="67"/>
      <c r="F5" s="67"/>
      <c r="G5" s="68"/>
      <c r="H5" s="69"/>
      <c r="I5" s="67"/>
      <c r="J5" s="70" t="s">
        <v>16</v>
      </c>
      <c r="K5" s="71" t="s">
        <v>17</v>
      </c>
      <c r="L5" s="72"/>
      <c r="M5" s="73"/>
      <c r="N5" s="73"/>
      <c r="O5" s="73"/>
      <c r="P5" s="74" t="s">
        <v>0</v>
      </c>
      <c r="Q5" s="132" t="str">
        <f t="shared" si="1"/>
        <v/>
      </c>
      <c r="R5" s="132" t="str">
        <f t="shared" si="2"/>
        <v/>
      </c>
      <c r="S5" s="144" t="str">
        <f t="shared" si="3"/>
        <v/>
      </c>
      <c r="T5" s="144" t="str">
        <f>IF(G5="","",IF(ISERROR(VLOOKUP(S5,Sheet1!B:B,1,FALSE)),0,1))</f>
        <v/>
      </c>
      <c r="U5" s="144" t="str">
        <f t="shared" si="4"/>
        <v/>
      </c>
      <c r="V5" s="145" t="e">
        <f>SEARCH('Key Word Search'!$J$6,J5)</f>
        <v>#VALUE!</v>
      </c>
      <c r="W5" s="145" t="e">
        <f>SEARCH('Key Word Search'!$J$6,K5)</f>
        <v>#VALUE!</v>
      </c>
      <c r="X5" s="145" t="str">
        <f t="shared" si="5"/>
        <v/>
      </c>
    </row>
    <row r="6" spans="1:256" s="19" customFormat="1" ht="72" x14ac:dyDescent="0.2">
      <c r="A6" s="235" t="str">
        <f>IF(G6="","",IF(SUM(T6:U6)=0,R6,Q6))</f>
        <v>#AC120_78A_1_1Info1</v>
      </c>
      <c r="B6" s="235"/>
      <c r="C6" s="235"/>
      <c r="D6" s="236"/>
      <c r="E6" s="237" t="str">
        <f>IF($A6="","",IF(B6="","",HYPERLINK(B6,E$2)))</f>
        <v/>
      </c>
      <c r="F6" s="237" t="str">
        <f>IF($A6="","",IF(C6="","",HYPERLINK(C6,F$2)))</f>
        <v/>
      </c>
      <c r="G6" s="238" t="s">
        <v>9</v>
      </c>
      <c r="H6" s="239" t="s">
        <v>53</v>
      </c>
      <c r="I6" s="237" t="s">
        <v>1067</v>
      </c>
      <c r="J6" s="240" t="s">
        <v>731</v>
      </c>
      <c r="K6" s="101" t="s">
        <v>279</v>
      </c>
      <c r="L6" s="12"/>
      <c r="M6" s="13"/>
      <c r="N6" s="14" t="s">
        <v>3</v>
      </c>
      <c r="O6" s="14" t="s">
        <v>3</v>
      </c>
      <c r="P6" s="241"/>
      <c r="Q6" s="132" t="str">
        <f t="shared" si="1"/>
        <v>#AC120_78A_1_1Info1</v>
      </c>
      <c r="R6" s="132" t="str">
        <f t="shared" si="2"/>
        <v>#AC120_78A_1_</v>
      </c>
      <c r="S6" s="144">
        <f t="shared" si="3"/>
        <v>1</v>
      </c>
      <c r="T6" s="144">
        <f>IF(G6="","",IF(ISERROR(VLOOKUP(S6,Sheet1!B:B,1,FALSE)),0,1))</f>
        <v>0</v>
      </c>
      <c r="U6" s="144">
        <f t="shared" si="4"/>
        <v>1</v>
      </c>
      <c r="V6" s="145" t="e">
        <f>SEARCH('Key Word Search'!$J$6,J6)</f>
        <v>#VALUE!</v>
      </c>
      <c r="W6" s="145" t="e">
        <f>SEARCH('Key Word Search'!$J$6,K6)</f>
        <v>#VALUE!</v>
      </c>
      <c r="X6" s="145" t="str">
        <f t="shared" si="5"/>
        <v/>
      </c>
    </row>
    <row r="7" spans="1:256" s="19" customFormat="1" ht="43.5" x14ac:dyDescent="0.2">
      <c r="A7" s="235" t="str">
        <f t="shared" ref="A7:A70" si="6">IF(G7="","",IF(SUM(T7:U7)=0,R7,Q7))</f>
        <v>#AC120_78A_1_1Info2</v>
      </c>
      <c r="B7" s="235"/>
      <c r="C7" s="235"/>
      <c r="D7" s="236"/>
      <c r="E7" s="237" t="str">
        <f t="shared" ref="E7:E8" si="7">IF($A7="","",IF(B7="","",HYPERLINK(B7,E$2)))</f>
        <v/>
      </c>
      <c r="F7" s="237" t="str">
        <f t="shared" ref="F7:F8" si="8">IF($A7="","",IF(C7="","",HYPERLINK(C7,F$2)))</f>
        <v/>
      </c>
      <c r="G7" s="238" t="s">
        <v>9</v>
      </c>
      <c r="H7" s="239" t="s">
        <v>53</v>
      </c>
      <c r="I7" s="237" t="s">
        <v>1068</v>
      </c>
      <c r="J7" s="240" t="s">
        <v>732</v>
      </c>
      <c r="K7" s="101" t="s">
        <v>280</v>
      </c>
      <c r="L7" s="12"/>
      <c r="M7" s="13"/>
      <c r="N7" s="14" t="s">
        <v>3</v>
      </c>
      <c r="O7" s="14" t="s">
        <v>3</v>
      </c>
      <c r="P7" s="241"/>
      <c r="Q7" s="132" t="str">
        <f t="shared" si="1"/>
        <v>#AC120_78A_1_1Info2</v>
      </c>
      <c r="R7" s="132" t="str">
        <f t="shared" si="2"/>
        <v>#AC120_78A_1_</v>
      </c>
      <c r="S7" s="144">
        <f t="shared" si="3"/>
        <v>1</v>
      </c>
      <c r="T7" s="144">
        <f>IF(G7="","",IF(ISERROR(VLOOKUP(S7,Sheet1!B:B,1,FALSE)),0,1))</f>
        <v>0</v>
      </c>
      <c r="U7" s="144">
        <f t="shared" si="4"/>
        <v>1</v>
      </c>
      <c r="V7" s="145" t="e">
        <f>SEARCH('Key Word Search'!$J$6,J7)</f>
        <v>#VALUE!</v>
      </c>
      <c r="W7" s="145" t="e">
        <f>SEARCH('Key Word Search'!$J$6,K7)</f>
        <v>#VALUE!</v>
      </c>
      <c r="X7" s="145" t="str">
        <f t="shared" si="5"/>
        <v/>
      </c>
    </row>
    <row r="8" spans="1:256" s="19" customFormat="1" x14ac:dyDescent="0.2">
      <c r="A8" s="235" t="str">
        <f t="shared" si="6"/>
        <v/>
      </c>
      <c r="B8" s="95"/>
      <c r="C8" s="95"/>
      <c r="D8" s="96"/>
      <c r="E8" s="237" t="str">
        <f t="shared" si="7"/>
        <v/>
      </c>
      <c r="F8" s="237" t="str">
        <f t="shared" si="8"/>
        <v/>
      </c>
      <c r="G8" s="98"/>
      <c r="H8" s="99"/>
      <c r="I8" s="97"/>
      <c r="J8" s="100"/>
      <c r="K8" s="101"/>
      <c r="L8" s="12"/>
      <c r="M8" s="13"/>
      <c r="N8" s="14"/>
      <c r="O8" s="14"/>
      <c r="P8" s="102"/>
      <c r="Q8" s="132" t="str">
        <f t="shared" si="1"/>
        <v/>
      </c>
      <c r="R8" s="132" t="str">
        <f t="shared" si="2"/>
        <v/>
      </c>
      <c r="S8" s="144" t="str">
        <f t="shared" si="3"/>
        <v/>
      </c>
      <c r="T8" s="144" t="str">
        <f>IF(G8="","",IF(ISERROR(VLOOKUP(S8,Sheet1!B:B,1,FALSE)),0,1))</f>
        <v/>
      </c>
      <c r="U8" s="144" t="str">
        <f t="shared" si="4"/>
        <v/>
      </c>
      <c r="V8" s="145" t="e">
        <f>SEARCH('Key Word Search'!$J$6,J8)</f>
        <v>#VALUE!</v>
      </c>
      <c r="W8" s="145" t="e">
        <f>SEARCH('Key Word Search'!$J$6,K8)</f>
        <v>#VALUE!</v>
      </c>
      <c r="X8" s="145" t="str">
        <f t="shared" si="5"/>
        <v/>
      </c>
    </row>
    <row r="9" spans="1:256" s="1" customFormat="1" ht="18" x14ac:dyDescent="0.2">
      <c r="A9" s="65" t="str">
        <f t="shared" si="6"/>
        <v/>
      </c>
      <c r="B9" s="65"/>
      <c r="C9" s="65"/>
      <c r="D9" s="75" t="s">
        <v>13</v>
      </c>
      <c r="E9" s="67"/>
      <c r="F9" s="67"/>
      <c r="G9" s="68"/>
      <c r="H9" s="69"/>
      <c r="I9" s="67"/>
      <c r="J9" s="70" t="s">
        <v>16</v>
      </c>
      <c r="K9" s="71" t="s">
        <v>54</v>
      </c>
      <c r="L9" s="72"/>
      <c r="M9" s="73"/>
      <c r="N9" s="73"/>
      <c r="O9" s="73"/>
      <c r="P9" s="74" t="s">
        <v>0</v>
      </c>
      <c r="Q9" s="132" t="str">
        <f t="shared" si="1"/>
        <v/>
      </c>
      <c r="R9" s="132" t="str">
        <f t="shared" si="2"/>
        <v/>
      </c>
      <c r="S9" s="144" t="str">
        <f t="shared" si="3"/>
        <v/>
      </c>
      <c r="T9" s="144" t="str">
        <f>IF(G9="","",IF(ISERROR(VLOOKUP(S9,Sheet1!B:B,1,FALSE)),0,1))</f>
        <v/>
      </c>
      <c r="U9" s="144" t="str">
        <f t="shared" si="4"/>
        <v/>
      </c>
      <c r="V9" s="145" t="e">
        <f>SEARCH('Key Word Search'!$J$6,J9)</f>
        <v>#VALUE!</v>
      </c>
      <c r="W9" s="145" t="e">
        <f>SEARCH('Key Word Search'!$J$6,K9)</f>
        <v>#VALUE!</v>
      </c>
      <c r="X9" s="145" t="str">
        <f t="shared" si="5"/>
        <v/>
      </c>
    </row>
    <row r="10" spans="1:256" s="19" customFormat="1" ht="29.25" x14ac:dyDescent="0.2">
      <c r="A10" s="235" t="str">
        <f t="shared" si="6"/>
        <v>#AC120_78A_1_4Q1</v>
      </c>
      <c r="B10" s="235"/>
      <c r="C10" s="235"/>
      <c r="D10" s="236"/>
      <c r="E10" s="237" t="str">
        <f>IF($A10="","",IF(B10="","",HYPERLINK(B10,E$2)))</f>
        <v/>
      </c>
      <c r="F10" s="237" t="str">
        <f>IF($A10="","",IF(C10="","",HYPERLINK(C10,F$2)))</f>
        <v/>
      </c>
      <c r="G10" s="238" t="s">
        <v>9</v>
      </c>
      <c r="H10" s="239" t="s">
        <v>281</v>
      </c>
      <c r="I10" s="237" t="s">
        <v>476</v>
      </c>
      <c r="J10" s="240" t="s">
        <v>552</v>
      </c>
      <c r="K10" s="101" t="s">
        <v>544</v>
      </c>
      <c r="L10" s="12"/>
      <c r="M10" s="13"/>
      <c r="N10" s="14" t="s">
        <v>83</v>
      </c>
      <c r="O10" s="14" t="s">
        <v>83</v>
      </c>
      <c r="P10" s="241"/>
      <c r="Q10" s="132" t="str">
        <f t="shared" si="1"/>
        <v>#AC120_78A_1_4Q1</v>
      </c>
      <c r="R10" s="132" t="str">
        <f t="shared" si="2"/>
        <v>#AC120_78A_1_</v>
      </c>
      <c r="S10" s="144">
        <f t="shared" si="3"/>
        <v>1</v>
      </c>
      <c r="T10" s="144">
        <f>IF(G10="","",IF(ISERROR(VLOOKUP(S10,Sheet1!B:B,1,FALSE)),0,1))</f>
        <v>0</v>
      </c>
      <c r="U10" s="144">
        <f t="shared" si="4"/>
        <v>1</v>
      </c>
      <c r="V10" s="145" t="e">
        <f>SEARCH('Key Word Search'!$J$6,J10)</f>
        <v>#VALUE!</v>
      </c>
      <c r="W10" s="145" t="e">
        <f>SEARCH('Key Word Search'!$J$6,K10)</f>
        <v>#VALUE!</v>
      </c>
      <c r="X10" s="145" t="str">
        <f t="shared" si="5"/>
        <v/>
      </c>
    </row>
    <row r="11" spans="1:256" s="19" customFormat="1" x14ac:dyDescent="0.2">
      <c r="A11" s="235" t="str">
        <f t="shared" si="6"/>
        <v/>
      </c>
      <c r="B11" s="235"/>
      <c r="C11" s="235"/>
      <c r="D11" s="236"/>
      <c r="E11" s="237" t="str">
        <f>IF($A11="","",IF(B11="","",HYPERLINK(B11,E$2)))</f>
        <v/>
      </c>
      <c r="F11" s="237" t="str">
        <f>IF($A11="","",IF(C11="","",HYPERLINK(C11,F$2)))</f>
        <v/>
      </c>
      <c r="G11" s="238"/>
      <c r="H11" s="239"/>
      <c r="I11" s="237"/>
      <c r="J11" s="240"/>
      <c r="K11" s="101"/>
      <c r="L11" s="12"/>
      <c r="M11" s="13"/>
      <c r="N11" s="14"/>
      <c r="O11" s="14"/>
      <c r="P11" s="241"/>
      <c r="Q11" s="132" t="str">
        <f t="shared" si="1"/>
        <v/>
      </c>
      <c r="R11" s="132" t="str">
        <f t="shared" si="2"/>
        <v/>
      </c>
      <c r="S11" s="144" t="str">
        <f t="shared" si="3"/>
        <v/>
      </c>
      <c r="T11" s="144" t="str">
        <f>IF(G11="","",IF(ISERROR(VLOOKUP(S11,Sheet1!B:B,1,FALSE)),0,1))</f>
        <v/>
      </c>
      <c r="U11" s="144" t="str">
        <f t="shared" si="4"/>
        <v/>
      </c>
      <c r="V11" s="145" t="e">
        <f>SEARCH('Key Word Search'!$J$6,J11)</f>
        <v>#VALUE!</v>
      </c>
      <c r="W11" s="145" t="e">
        <f>SEARCH('Key Word Search'!$J$6,K11)</f>
        <v>#VALUE!</v>
      </c>
      <c r="X11" s="145" t="str">
        <f t="shared" si="5"/>
        <v/>
      </c>
    </row>
    <row r="12" spans="1:256" s="1" customFormat="1" ht="18" x14ac:dyDescent="0.2">
      <c r="A12" s="65" t="str">
        <f t="shared" si="6"/>
        <v/>
      </c>
      <c r="B12" s="65"/>
      <c r="C12" s="65"/>
      <c r="D12" s="75" t="s">
        <v>14</v>
      </c>
      <c r="E12" s="67"/>
      <c r="F12" s="67"/>
      <c r="G12" s="68"/>
      <c r="H12" s="69"/>
      <c r="I12" s="67"/>
      <c r="J12" s="76"/>
      <c r="K12" s="77"/>
      <c r="L12" s="72"/>
      <c r="M12" s="73"/>
      <c r="N12" s="73"/>
      <c r="O12" s="73"/>
      <c r="P12" s="74" t="s">
        <v>0</v>
      </c>
      <c r="Q12" s="132" t="str">
        <f t="shared" si="1"/>
        <v/>
      </c>
      <c r="R12" s="132" t="str">
        <f t="shared" si="2"/>
        <v/>
      </c>
      <c r="S12" s="144" t="str">
        <f t="shared" si="3"/>
        <v/>
      </c>
      <c r="T12" s="144" t="str">
        <f>IF(G12="","",IF(ISERROR(VLOOKUP(S12,Sheet1!B:B,1,FALSE)),0,1))</f>
        <v/>
      </c>
      <c r="U12" s="144" t="str">
        <f t="shared" si="4"/>
        <v/>
      </c>
      <c r="V12" s="145" t="e">
        <f>SEARCH('Key Word Search'!$J$6,J12)</f>
        <v>#VALUE!</v>
      </c>
      <c r="W12" s="145" t="e">
        <f>SEARCH('Key Word Search'!$J$6,K12)</f>
        <v>#VALUE!</v>
      </c>
      <c r="X12" s="145" t="str">
        <f t="shared" si="5"/>
        <v/>
      </c>
    </row>
    <row r="13" spans="1:256" s="19" customFormat="1" ht="29.25" x14ac:dyDescent="0.2">
      <c r="A13" s="235" t="str">
        <f t="shared" si="6"/>
        <v>#AC120_78A_1_5aQ1</v>
      </c>
      <c r="B13" s="235"/>
      <c r="C13" s="235"/>
      <c r="D13" s="236"/>
      <c r="E13" s="237" t="str">
        <f t="shared" ref="E13:F16" si="9">IF($A13="","",IF(B13="","",HYPERLINK(B13,E$2)))</f>
        <v/>
      </c>
      <c r="F13" s="237" t="str">
        <f t="shared" si="9"/>
        <v/>
      </c>
      <c r="G13" s="238" t="s">
        <v>9</v>
      </c>
      <c r="H13" s="239" t="s">
        <v>282</v>
      </c>
      <c r="I13" s="237" t="s">
        <v>476</v>
      </c>
      <c r="J13" s="240" t="s">
        <v>1078</v>
      </c>
      <c r="K13" s="101" t="s">
        <v>546</v>
      </c>
      <c r="L13" s="12"/>
      <c r="M13" s="13"/>
      <c r="N13" s="14" t="s">
        <v>83</v>
      </c>
      <c r="O13" s="14" t="s">
        <v>83</v>
      </c>
      <c r="P13" s="241"/>
      <c r="Q13" s="132" t="str">
        <f t="shared" si="1"/>
        <v>#AC120_78A_1_5aQ1</v>
      </c>
      <c r="R13" s="132" t="str">
        <f t="shared" si="2"/>
        <v>#AC120_78A_1_5</v>
      </c>
      <c r="S13" s="144">
        <f t="shared" si="3"/>
        <v>1</v>
      </c>
      <c r="T13" s="144">
        <f>IF(G13="","",IF(ISERROR(VLOOKUP(S13,Sheet1!B:B,1,FALSE)),0,1))</f>
        <v>0</v>
      </c>
      <c r="U13" s="144">
        <f t="shared" si="4"/>
        <v>1</v>
      </c>
      <c r="V13" s="145" t="e">
        <f>SEARCH('Key Word Search'!$J$6,J13)</f>
        <v>#VALUE!</v>
      </c>
      <c r="W13" s="145" t="e">
        <f>SEARCH('Key Word Search'!$J$6,K13)</f>
        <v>#VALUE!</v>
      </c>
      <c r="X13" s="145" t="str">
        <f t="shared" si="5"/>
        <v/>
      </c>
    </row>
    <row r="14" spans="1:256" s="19" customFormat="1" ht="29.25" x14ac:dyDescent="0.2">
      <c r="A14" s="235" t="str">
        <f t="shared" si="6"/>
        <v>#AC120_78A_1_5bQ1</v>
      </c>
      <c r="B14" s="235"/>
      <c r="C14" s="235"/>
      <c r="D14" s="236"/>
      <c r="E14" s="237" t="str">
        <f t="shared" si="9"/>
        <v/>
      </c>
      <c r="F14" s="237" t="str">
        <f t="shared" si="9"/>
        <v/>
      </c>
      <c r="G14" s="238" t="s">
        <v>9</v>
      </c>
      <c r="H14" s="239" t="s">
        <v>283</v>
      </c>
      <c r="I14" s="237" t="s">
        <v>476</v>
      </c>
      <c r="J14" s="240" t="s">
        <v>1079</v>
      </c>
      <c r="K14" s="101" t="s">
        <v>547</v>
      </c>
      <c r="L14" s="12"/>
      <c r="M14" s="13"/>
      <c r="N14" s="259" t="s">
        <v>83</v>
      </c>
      <c r="O14" s="259" t="s">
        <v>83</v>
      </c>
      <c r="P14" s="241"/>
      <c r="Q14" s="132" t="str">
        <f t="shared" si="1"/>
        <v>#AC120_78A_1_5bQ1</v>
      </c>
      <c r="R14" s="132" t="str">
        <f t="shared" si="2"/>
        <v>#AC120_78A_1_5</v>
      </c>
      <c r="S14" s="144">
        <f t="shared" si="3"/>
        <v>1</v>
      </c>
      <c r="T14" s="144">
        <f>IF(G14="","",IF(ISERROR(VLOOKUP(S14,Sheet1!B:B,1,FALSE)),0,1))</f>
        <v>0</v>
      </c>
      <c r="U14" s="144">
        <f t="shared" si="4"/>
        <v>1</v>
      </c>
      <c r="V14" s="145" t="e">
        <f>SEARCH('Key Word Search'!$J$6,J14)</f>
        <v>#VALUE!</v>
      </c>
      <c r="W14" s="145" t="e">
        <f>SEARCH('Key Word Search'!$J$6,K14)</f>
        <v>#VALUE!</v>
      </c>
      <c r="X14" s="145" t="str">
        <f t="shared" si="5"/>
        <v/>
      </c>
    </row>
    <row r="15" spans="1:256" s="19" customFormat="1" ht="43.5" x14ac:dyDescent="0.2">
      <c r="A15" s="235" t="str">
        <f t="shared" si="6"/>
        <v>#AC120_78A_1_5cQ1</v>
      </c>
      <c r="B15" s="235"/>
      <c r="C15" s="235"/>
      <c r="D15" s="236"/>
      <c r="E15" s="237" t="str">
        <f t="shared" si="9"/>
        <v/>
      </c>
      <c r="F15" s="237" t="str">
        <f t="shared" si="9"/>
        <v/>
      </c>
      <c r="G15" s="238" t="s">
        <v>9</v>
      </c>
      <c r="H15" s="239" t="s">
        <v>284</v>
      </c>
      <c r="I15" s="237" t="s">
        <v>476</v>
      </c>
      <c r="J15" s="240" t="s">
        <v>1080</v>
      </c>
      <c r="K15" s="101" t="s">
        <v>548</v>
      </c>
      <c r="L15" s="12"/>
      <c r="M15" s="13"/>
      <c r="N15" s="259" t="s">
        <v>83</v>
      </c>
      <c r="O15" s="259" t="s">
        <v>83</v>
      </c>
      <c r="P15" s="241"/>
      <c r="Q15" s="132" t="str">
        <f t="shared" si="1"/>
        <v>#AC120_78A_1_5cQ1</v>
      </c>
      <c r="R15" s="132" t="str">
        <f t="shared" si="2"/>
        <v>#AC120_78A_1_5</v>
      </c>
      <c r="S15" s="144">
        <f t="shared" si="3"/>
        <v>1</v>
      </c>
      <c r="T15" s="144">
        <f>IF(G15="","",IF(ISERROR(VLOOKUP(S15,Sheet1!B:B,1,FALSE)),0,1))</f>
        <v>0</v>
      </c>
      <c r="U15" s="144">
        <f t="shared" si="4"/>
        <v>1</v>
      </c>
      <c r="V15" s="145" t="e">
        <f>SEARCH('Key Word Search'!$J$6,J15)</f>
        <v>#VALUE!</v>
      </c>
      <c r="W15" s="145" t="e">
        <f>SEARCH('Key Word Search'!$J$6,K15)</f>
        <v>#VALUE!</v>
      </c>
      <c r="X15" s="145" t="str">
        <f t="shared" si="5"/>
        <v/>
      </c>
    </row>
    <row r="16" spans="1:256" s="19" customFormat="1" x14ac:dyDescent="0.2">
      <c r="A16" s="235" t="str">
        <f t="shared" si="6"/>
        <v/>
      </c>
      <c r="B16" s="95"/>
      <c r="C16" s="95"/>
      <c r="D16" s="96"/>
      <c r="E16" s="237" t="str">
        <f t="shared" si="9"/>
        <v/>
      </c>
      <c r="F16" s="237" t="str">
        <f t="shared" si="9"/>
        <v/>
      </c>
      <c r="G16" s="98"/>
      <c r="H16" s="99"/>
      <c r="I16" s="97"/>
      <c r="J16" s="100"/>
      <c r="K16" s="101"/>
      <c r="L16" s="12"/>
      <c r="M16" s="13"/>
      <c r="N16" s="14"/>
      <c r="O16" s="14"/>
      <c r="P16" s="102"/>
      <c r="Q16" s="132" t="str">
        <f t="shared" si="1"/>
        <v/>
      </c>
      <c r="R16" s="132" t="str">
        <f t="shared" si="2"/>
        <v/>
      </c>
      <c r="S16" s="144" t="str">
        <f t="shared" si="3"/>
        <v/>
      </c>
      <c r="T16" s="144" t="str">
        <f>IF(G16="","",IF(ISERROR(VLOOKUP(S16,Sheet1!B:B,1,FALSE)),0,1))</f>
        <v/>
      </c>
      <c r="U16" s="144" t="str">
        <f t="shared" si="4"/>
        <v/>
      </c>
      <c r="V16" s="145" t="e">
        <f>SEARCH('Key Word Search'!$J$6,J16)</f>
        <v>#VALUE!</v>
      </c>
      <c r="W16" s="145" t="e">
        <f>SEARCH('Key Word Search'!$J$6,K16)</f>
        <v>#VALUE!</v>
      </c>
      <c r="X16" s="145" t="str">
        <f t="shared" si="5"/>
        <v/>
      </c>
    </row>
    <row r="17" spans="1:24" s="1" customFormat="1" ht="18" x14ac:dyDescent="0.2">
      <c r="A17" s="65" t="str">
        <f t="shared" si="6"/>
        <v/>
      </c>
      <c r="B17" s="65"/>
      <c r="C17" s="65"/>
      <c r="D17" s="75" t="s">
        <v>18</v>
      </c>
      <c r="E17" s="67"/>
      <c r="F17" s="67"/>
      <c r="G17" s="68"/>
      <c r="H17" s="69"/>
      <c r="I17" s="67"/>
      <c r="J17" s="76"/>
      <c r="K17" s="77"/>
      <c r="L17" s="72"/>
      <c r="M17" s="73"/>
      <c r="N17" s="73"/>
      <c r="O17" s="73"/>
      <c r="P17" s="74" t="s">
        <v>0</v>
      </c>
      <c r="Q17" s="132" t="str">
        <f t="shared" si="1"/>
        <v/>
      </c>
      <c r="R17" s="132" t="str">
        <f t="shared" si="2"/>
        <v/>
      </c>
      <c r="S17" s="144" t="str">
        <f t="shared" si="3"/>
        <v/>
      </c>
      <c r="T17" s="144" t="str">
        <f>IF(G17="","",IF(ISERROR(VLOOKUP(S17,Sheet1!B:B,1,FALSE)),0,1))</f>
        <v/>
      </c>
      <c r="U17" s="144" t="str">
        <f t="shared" si="4"/>
        <v/>
      </c>
      <c r="V17" s="145" t="e">
        <f>SEARCH('Key Word Search'!$J$6,J17)</f>
        <v>#VALUE!</v>
      </c>
      <c r="W17" s="145" t="e">
        <f>SEARCH('Key Word Search'!$J$6,K17)</f>
        <v>#VALUE!</v>
      </c>
      <c r="X17" s="145" t="str">
        <f t="shared" si="5"/>
        <v/>
      </c>
    </row>
    <row r="18" spans="1:24" s="19" customFormat="1" ht="30" x14ac:dyDescent="0.2">
      <c r="A18" s="235" t="str">
        <f t="shared" si="6"/>
        <v>#AC120_78A_1_6Q1</v>
      </c>
      <c r="B18" s="235"/>
      <c r="C18" s="235"/>
      <c r="D18" s="236"/>
      <c r="E18" s="242" t="str">
        <f>IF($A18="","",IF(B18="","",HYPERLINK(B18,E$2)))</f>
        <v/>
      </c>
      <c r="F18" s="242" t="str">
        <f>IF($A18="","",IF(C18="","",HYPERLINK(C18,F$2)))</f>
        <v/>
      </c>
      <c r="G18" s="238" t="s">
        <v>9</v>
      </c>
      <c r="H18" s="240" t="s">
        <v>285</v>
      </c>
      <c r="I18" s="242" t="s">
        <v>476</v>
      </c>
      <c r="J18" s="240" t="s">
        <v>545</v>
      </c>
      <c r="K18" s="113" t="s">
        <v>549</v>
      </c>
      <c r="L18" s="238"/>
      <c r="M18" s="238"/>
      <c r="N18" s="14" t="s">
        <v>3</v>
      </c>
      <c r="O18" s="14" t="s">
        <v>3</v>
      </c>
      <c r="P18" s="241"/>
      <c r="Q18" s="132" t="str">
        <f t="shared" si="1"/>
        <v>#AC120_78A_1_6Q1</v>
      </c>
      <c r="R18" s="132" t="str">
        <f t="shared" si="2"/>
        <v>#AC120_78A_1_</v>
      </c>
      <c r="S18" s="144">
        <f t="shared" si="3"/>
        <v>1</v>
      </c>
      <c r="T18" s="144">
        <f>IF(G18="","",IF(ISERROR(VLOOKUP(S18,Sheet1!B:B,1,FALSE)),0,1))</f>
        <v>0</v>
      </c>
      <c r="U18" s="144">
        <f t="shared" si="4"/>
        <v>1</v>
      </c>
      <c r="V18" s="145" t="e">
        <f>SEARCH('Key Word Search'!$J$6,J18)</f>
        <v>#VALUE!</v>
      </c>
      <c r="W18" s="145" t="e">
        <f>SEARCH('Key Word Search'!$J$6,K18)</f>
        <v>#VALUE!</v>
      </c>
      <c r="X18" s="145" t="str">
        <f t="shared" si="5"/>
        <v/>
      </c>
    </row>
    <row r="19" spans="1:24" s="103" customFormat="1" x14ac:dyDescent="0.2">
      <c r="A19" s="235" t="str">
        <f t="shared" si="6"/>
        <v/>
      </c>
      <c r="B19" s="235"/>
      <c r="C19" s="235"/>
      <c r="D19" s="236"/>
      <c r="E19" s="242" t="str">
        <f>IF($A19="","",IF(B19="","",HYPERLINK(B19,E$2)))</f>
        <v/>
      </c>
      <c r="F19" s="242" t="str">
        <f>IF($A19="","",IF(C19="","",HYPERLINK(C19,F$2)))</f>
        <v/>
      </c>
      <c r="G19" s="238"/>
      <c r="H19" s="240"/>
      <c r="I19" s="242"/>
      <c r="J19" s="240"/>
      <c r="K19" s="113"/>
      <c r="L19" s="238"/>
      <c r="M19" s="238"/>
      <c r="N19" s="238"/>
      <c r="O19" s="238"/>
      <c r="P19" s="241"/>
      <c r="Q19" s="132" t="str">
        <f t="shared" si="1"/>
        <v/>
      </c>
      <c r="R19" s="132" t="str">
        <f t="shared" si="2"/>
        <v/>
      </c>
      <c r="S19" s="144" t="str">
        <f t="shared" si="3"/>
        <v/>
      </c>
      <c r="T19" s="144" t="str">
        <f>IF(G19="","",IF(ISERROR(VLOOKUP(S19,Sheet1!B:B,1,FALSE)),0,1))</f>
        <v/>
      </c>
      <c r="U19" s="144" t="str">
        <f t="shared" si="4"/>
        <v/>
      </c>
      <c r="V19" s="145" t="e">
        <f>SEARCH('Key Word Search'!$J$6,J19)</f>
        <v>#VALUE!</v>
      </c>
      <c r="W19" s="145" t="e">
        <f>SEARCH('Key Word Search'!$J$6,K19)</f>
        <v>#VALUE!</v>
      </c>
      <c r="X19" s="145" t="str">
        <f t="shared" si="5"/>
        <v/>
      </c>
    </row>
    <row r="20" spans="1:24" s="1" customFormat="1" ht="18" x14ac:dyDescent="0.2">
      <c r="A20" s="65" t="str">
        <f t="shared" si="6"/>
        <v/>
      </c>
      <c r="B20" s="65"/>
      <c r="C20" s="65"/>
      <c r="D20" s="75" t="s">
        <v>19</v>
      </c>
      <c r="E20" s="67"/>
      <c r="F20" s="67"/>
      <c r="G20" s="68"/>
      <c r="H20" s="69"/>
      <c r="I20" s="67"/>
      <c r="J20" s="76"/>
      <c r="K20" s="77"/>
      <c r="L20" s="72"/>
      <c r="M20" s="73"/>
      <c r="N20" s="73"/>
      <c r="O20" s="73"/>
      <c r="P20" s="74" t="s">
        <v>0</v>
      </c>
      <c r="Q20" s="132" t="str">
        <f t="shared" si="1"/>
        <v/>
      </c>
      <c r="R20" s="132" t="str">
        <f t="shared" si="2"/>
        <v/>
      </c>
      <c r="S20" s="144" t="str">
        <f t="shared" si="3"/>
        <v/>
      </c>
      <c r="T20" s="144" t="str">
        <f>IF(G20="","",IF(ISERROR(VLOOKUP(S20,Sheet1!B:B,1,FALSE)),0,1))</f>
        <v/>
      </c>
      <c r="U20" s="144" t="str">
        <f t="shared" si="4"/>
        <v/>
      </c>
      <c r="V20" s="145" t="e">
        <f>SEARCH('Key Word Search'!$J$6,J20)</f>
        <v>#VALUE!</v>
      </c>
      <c r="W20" s="145" t="e">
        <f>SEARCH('Key Word Search'!$J$6,K20)</f>
        <v>#VALUE!</v>
      </c>
      <c r="X20" s="145" t="str">
        <f t="shared" si="5"/>
        <v/>
      </c>
    </row>
    <row r="21" spans="1:24" s="19" customFormat="1" ht="30" x14ac:dyDescent="0.2">
      <c r="A21" s="235" t="str">
        <f t="shared" si="6"/>
        <v>#AC120_78A_1_7Q1</v>
      </c>
      <c r="B21" s="235"/>
      <c r="C21" s="235"/>
      <c r="D21" s="236"/>
      <c r="E21" s="237" t="str">
        <f>IF($A21="","",IF(B21="","",HYPERLINK(B21,E$2)))</f>
        <v/>
      </c>
      <c r="F21" s="237" t="str">
        <f>IF($A21="","",IF(C21="","",HYPERLINK(C21,F$2)))</f>
        <v/>
      </c>
      <c r="G21" s="238" t="s">
        <v>9</v>
      </c>
      <c r="H21" s="239" t="s">
        <v>286</v>
      </c>
      <c r="I21" s="237" t="s">
        <v>476</v>
      </c>
      <c r="J21" s="240" t="s">
        <v>550</v>
      </c>
      <c r="K21" s="101" t="s">
        <v>551</v>
      </c>
      <c r="L21" s="12"/>
      <c r="M21" s="13"/>
      <c r="N21" s="14" t="s">
        <v>83</v>
      </c>
      <c r="O21" s="14" t="s">
        <v>83</v>
      </c>
      <c r="P21" s="241"/>
      <c r="Q21" s="132" t="str">
        <f t="shared" si="1"/>
        <v>#AC120_78A_1_7Q1</v>
      </c>
      <c r="R21" s="132" t="str">
        <f t="shared" si="2"/>
        <v>#AC120_78A_1_</v>
      </c>
      <c r="S21" s="144">
        <f t="shared" si="3"/>
        <v>1</v>
      </c>
      <c r="T21" s="144">
        <f>IF(G21="","",IF(ISERROR(VLOOKUP(S21,Sheet1!B:B,1,FALSE)),0,1))</f>
        <v>0</v>
      </c>
      <c r="U21" s="144">
        <f t="shared" si="4"/>
        <v>1</v>
      </c>
      <c r="V21" s="145" t="e">
        <f>SEARCH('Key Word Search'!$J$6,J21)</f>
        <v>#VALUE!</v>
      </c>
      <c r="W21" s="145" t="e">
        <f>SEARCH('Key Word Search'!$J$6,K21)</f>
        <v>#VALUE!</v>
      </c>
      <c r="X21" s="145" t="str">
        <f t="shared" si="5"/>
        <v/>
      </c>
    </row>
    <row r="22" spans="1:24" s="19" customFormat="1" x14ac:dyDescent="0.2">
      <c r="A22" s="235" t="str">
        <f t="shared" si="6"/>
        <v/>
      </c>
      <c r="B22" s="95"/>
      <c r="C22" s="95"/>
      <c r="D22" s="96"/>
      <c r="E22" s="237" t="str">
        <f>IF($A22="","",IF(B22="","",HYPERLINK(B22,E$2)))</f>
        <v/>
      </c>
      <c r="F22" s="237" t="str">
        <f>IF($A22="","",IF(C22="","",HYPERLINK(C22,F$2)))</f>
        <v/>
      </c>
      <c r="G22" s="98"/>
      <c r="H22" s="99"/>
      <c r="I22" s="97"/>
      <c r="J22" s="100"/>
      <c r="K22" s="101"/>
      <c r="L22" s="12"/>
      <c r="M22" s="13"/>
      <c r="N22" s="14"/>
      <c r="O22" s="14"/>
      <c r="P22" s="102"/>
      <c r="Q22" s="132" t="str">
        <f t="shared" si="1"/>
        <v/>
      </c>
      <c r="R22" s="132" t="str">
        <f t="shared" si="2"/>
        <v/>
      </c>
      <c r="S22" s="144" t="str">
        <f t="shared" si="3"/>
        <v/>
      </c>
      <c r="T22" s="144" t="str">
        <f>IF(G22="","",IF(ISERROR(VLOOKUP(S22,Sheet1!B:B,1,FALSE)),0,1))</f>
        <v/>
      </c>
      <c r="U22" s="144" t="str">
        <f t="shared" si="4"/>
        <v/>
      </c>
      <c r="V22" s="145" t="e">
        <f>SEARCH('Key Word Search'!$J$6,J22)</f>
        <v>#VALUE!</v>
      </c>
      <c r="W22" s="145" t="e">
        <f>SEARCH('Key Word Search'!$J$6,K22)</f>
        <v>#VALUE!</v>
      </c>
      <c r="X22" s="145" t="str">
        <f t="shared" si="5"/>
        <v/>
      </c>
    </row>
    <row r="23" spans="1:24" s="1" customFormat="1" ht="18" x14ac:dyDescent="0.2">
      <c r="A23" s="65" t="str">
        <f t="shared" si="6"/>
        <v/>
      </c>
      <c r="B23" s="65"/>
      <c r="C23" s="65"/>
      <c r="D23" s="75" t="s">
        <v>20</v>
      </c>
      <c r="E23" s="67"/>
      <c r="F23" s="67"/>
      <c r="G23" s="68"/>
      <c r="H23" s="69"/>
      <c r="I23" s="67"/>
      <c r="J23" s="76"/>
      <c r="K23" s="77"/>
      <c r="L23" s="72"/>
      <c r="M23" s="73"/>
      <c r="N23" s="73"/>
      <c r="O23" s="73"/>
      <c r="P23" s="74" t="s">
        <v>0</v>
      </c>
      <c r="Q23" s="132" t="str">
        <f t="shared" si="1"/>
        <v/>
      </c>
      <c r="R23" s="132" t="str">
        <f t="shared" si="2"/>
        <v/>
      </c>
      <c r="S23" s="144" t="str">
        <f t="shared" si="3"/>
        <v/>
      </c>
      <c r="T23" s="144" t="str">
        <f>IF(G23="","",IF(ISERROR(VLOOKUP(S23,Sheet1!B:B,1,FALSE)),0,1))</f>
        <v/>
      </c>
      <c r="U23" s="144" t="str">
        <f t="shared" si="4"/>
        <v/>
      </c>
      <c r="V23" s="145" t="e">
        <f>SEARCH('Key Word Search'!$J$6,J23)</f>
        <v>#VALUE!</v>
      </c>
      <c r="W23" s="145" t="e">
        <f>SEARCH('Key Word Search'!$J$6,K23)</f>
        <v>#VALUE!</v>
      </c>
      <c r="X23" s="145" t="str">
        <f t="shared" si="5"/>
        <v/>
      </c>
    </row>
    <row r="24" spans="1:24" s="19" customFormat="1" ht="42.75" x14ac:dyDescent="0.2">
      <c r="A24" s="235" t="str">
        <f t="shared" si="6"/>
        <v>#AC120_78A_1_8a_1_Q1</v>
      </c>
      <c r="B24" s="235"/>
      <c r="C24" s="235"/>
      <c r="D24" s="236"/>
      <c r="E24" s="237" t="str">
        <f t="shared" ref="E24:F31" si="10">IF($A24="","",IF(B24="","",HYPERLINK(B24,E$2)))</f>
        <v/>
      </c>
      <c r="F24" s="237" t="str">
        <f t="shared" si="10"/>
        <v/>
      </c>
      <c r="G24" s="238" t="s">
        <v>9</v>
      </c>
      <c r="H24" s="239" t="s">
        <v>287</v>
      </c>
      <c r="I24" s="237" t="s">
        <v>476</v>
      </c>
      <c r="J24" s="240" t="s">
        <v>1073</v>
      </c>
      <c r="K24" s="101" t="s">
        <v>553</v>
      </c>
      <c r="L24" s="12"/>
      <c r="M24" s="13"/>
      <c r="N24" s="14" t="s">
        <v>83</v>
      </c>
      <c r="O24" s="14" t="s">
        <v>83</v>
      </c>
      <c r="P24" s="114"/>
      <c r="Q24" s="132" t="str">
        <f t="shared" si="1"/>
        <v>#AC120_78A_1_8a_1_Q1</v>
      </c>
      <c r="R24" s="132" t="str">
        <f t="shared" si="2"/>
        <v>#AC120_78A_1_8a_1</v>
      </c>
      <c r="S24" s="144">
        <f t="shared" si="3"/>
        <v>1</v>
      </c>
      <c r="T24" s="144">
        <f>IF(G24="","",IF(ISERROR(VLOOKUP(S24,Sheet1!B:B,1,FALSE)),0,1))</f>
        <v>0</v>
      </c>
      <c r="U24" s="144">
        <f t="shared" si="4"/>
        <v>1</v>
      </c>
      <c r="V24" s="145" t="e">
        <f>SEARCH('Key Word Search'!$J$6,J24)</f>
        <v>#VALUE!</v>
      </c>
      <c r="W24" s="145" t="e">
        <f>SEARCH('Key Word Search'!$J$6,K24)</f>
        <v>#VALUE!</v>
      </c>
      <c r="X24" s="145" t="str">
        <f t="shared" si="5"/>
        <v/>
      </c>
    </row>
    <row r="25" spans="1:24" s="19" customFormat="1" ht="30" x14ac:dyDescent="0.2">
      <c r="A25" s="235" t="str">
        <f t="shared" si="6"/>
        <v>#AC120_78A_1_8bQ1</v>
      </c>
      <c r="B25" s="235"/>
      <c r="C25" s="235"/>
      <c r="D25" s="236"/>
      <c r="E25" s="237" t="str">
        <f t="shared" si="10"/>
        <v/>
      </c>
      <c r="F25" s="237" t="str">
        <f t="shared" si="10"/>
        <v/>
      </c>
      <c r="G25" s="238" t="s">
        <v>9</v>
      </c>
      <c r="H25" s="239" t="s">
        <v>288</v>
      </c>
      <c r="I25" s="237" t="s">
        <v>476</v>
      </c>
      <c r="J25" s="240" t="s">
        <v>1074</v>
      </c>
      <c r="K25" s="101" t="s">
        <v>554</v>
      </c>
      <c r="L25" s="12"/>
      <c r="M25" s="13"/>
      <c r="N25" s="259" t="s">
        <v>83</v>
      </c>
      <c r="O25" s="259" t="s">
        <v>83</v>
      </c>
      <c r="P25" s="114"/>
      <c r="Q25" s="132" t="str">
        <f t="shared" si="1"/>
        <v>#AC120_78A_1_8bQ1</v>
      </c>
      <c r="R25" s="132" t="str">
        <f t="shared" si="2"/>
        <v>#AC120_78A_1_8</v>
      </c>
      <c r="S25" s="144">
        <f t="shared" si="3"/>
        <v>1</v>
      </c>
      <c r="T25" s="144">
        <f>IF(G25="","",IF(ISERROR(VLOOKUP(S25,Sheet1!B:B,1,FALSE)),0,1))</f>
        <v>0</v>
      </c>
      <c r="U25" s="144">
        <f t="shared" si="4"/>
        <v>1</v>
      </c>
      <c r="V25" s="145" t="e">
        <f>SEARCH('Key Word Search'!$J$6,J25)</f>
        <v>#VALUE!</v>
      </c>
      <c r="W25" s="145" t="e">
        <f>SEARCH('Key Word Search'!$J$6,K25)</f>
        <v>#VALUE!</v>
      </c>
      <c r="X25" s="145" t="str">
        <f t="shared" si="5"/>
        <v/>
      </c>
    </row>
    <row r="26" spans="1:24" s="19" customFormat="1" ht="43.5" x14ac:dyDescent="0.2">
      <c r="A26" s="235" t="str">
        <f t="shared" si="6"/>
        <v>#AC120_78A_1_8bQ2</v>
      </c>
      <c r="B26" s="235"/>
      <c r="C26" s="235"/>
      <c r="D26" s="236"/>
      <c r="E26" s="237" t="str">
        <f t="shared" si="10"/>
        <v/>
      </c>
      <c r="F26" s="237" t="str">
        <f t="shared" si="10"/>
        <v/>
      </c>
      <c r="G26" s="238" t="s">
        <v>9</v>
      </c>
      <c r="H26" s="239" t="s">
        <v>288</v>
      </c>
      <c r="I26" s="237" t="s">
        <v>477</v>
      </c>
      <c r="J26" s="240" t="s">
        <v>1075</v>
      </c>
      <c r="K26" s="101" t="s">
        <v>1077</v>
      </c>
      <c r="L26" s="12"/>
      <c r="M26" s="13"/>
      <c r="N26" s="259" t="s">
        <v>83</v>
      </c>
      <c r="O26" s="259" t="s">
        <v>83</v>
      </c>
      <c r="P26" s="114"/>
      <c r="Q26" s="132" t="str">
        <f t="shared" si="1"/>
        <v>#AC120_78A_1_8bQ2</v>
      </c>
      <c r="R26" s="132" t="str">
        <f t="shared" si="2"/>
        <v>#AC120_78A_1_8</v>
      </c>
      <c r="S26" s="144">
        <f t="shared" si="3"/>
        <v>1</v>
      </c>
      <c r="T26" s="144">
        <f>IF(G26="","",IF(ISERROR(VLOOKUP(S26,Sheet1!B:B,1,FALSE)),0,1))</f>
        <v>0</v>
      </c>
      <c r="U26" s="144">
        <f t="shared" si="4"/>
        <v>1</v>
      </c>
      <c r="V26" s="145" t="e">
        <f>SEARCH('Key Word Search'!$J$6,J26)</f>
        <v>#VALUE!</v>
      </c>
      <c r="W26" s="145" t="e">
        <f>SEARCH('Key Word Search'!$J$6,K26)</f>
        <v>#VALUE!</v>
      </c>
      <c r="X26" s="145" t="str">
        <f t="shared" si="5"/>
        <v/>
      </c>
    </row>
    <row r="27" spans="1:24" s="19" customFormat="1" ht="30" x14ac:dyDescent="0.2">
      <c r="A27" s="235" t="str">
        <f t="shared" si="6"/>
        <v>#AC120_78A_1_8bQ3</v>
      </c>
      <c r="B27" s="235"/>
      <c r="C27" s="235"/>
      <c r="D27" s="236"/>
      <c r="E27" s="237" t="str">
        <f t="shared" si="10"/>
        <v/>
      </c>
      <c r="F27" s="237" t="str">
        <f t="shared" si="10"/>
        <v/>
      </c>
      <c r="G27" s="238" t="s">
        <v>9</v>
      </c>
      <c r="H27" s="239" t="s">
        <v>288</v>
      </c>
      <c r="I27" s="237" t="s">
        <v>478</v>
      </c>
      <c r="J27" s="240" t="s">
        <v>1076</v>
      </c>
      <c r="K27" s="101" t="s">
        <v>555</v>
      </c>
      <c r="L27" s="12"/>
      <c r="M27" s="13"/>
      <c r="N27" s="259" t="s">
        <v>83</v>
      </c>
      <c r="O27" s="259" t="s">
        <v>83</v>
      </c>
      <c r="P27" s="114"/>
      <c r="Q27" s="132" t="str">
        <f t="shared" si="1"/>
        <v>#AC120_78A_1_8bQ3</v>
      </c>
      <c r="R27" s="132" t="str">
        <f t="shared" si="2"/>
        <v>#AC120_78A_1_8</v>
      </c>
      <c r="S27" s="144">
        <f t="shared" si="3"/>
        <v>1</v>
      </c>
      <c r="T27" s="144">
        <f>IF(G27="","",IF(ISERROR(VLOOKUP(S27,Sheet1!B:B,1,FALSE)),0,1))</f>
        <v>0</v>
      </c>
      <c r="U27" s="144">
        <f t="shared" si="4"/>
        <v>1</v>
      </c>
      <c r="V27" s="145" t="e">
        <f>SEARCH('Key Word Search'!$J$6,J27)</f>
        <v>#VALUE!</v>
      </c>
      <c r="W27" s="145" t="e">
        <f>SEARCH('Key Word Search'!$J$6,K27)</f>
        <v>#VALUE!</v>
      </c>
      <c r="X27" s="145" t="str">
        <f t="shared" si="5"/>
        <v/>
      </c>
    </row>
    <row r="28" spans="1:24" s="19" customFormat="1" ht="100.5" x14ac:dyDescent="0.2">
      <c r="A28" s="235" t="str">
        <f t="shared" si="6"/>
        <v>#AC120_78A_1_8cInfo</v>
      </c>
      <c r="B28" s="235"/>
      <c r="C28" s="235"/>
      <c r="D28" s="236"/>
      <c r="E28" s="237" t="str">
        <f t="shared" si="10"/>
        <v/>
      </c>
      <c r="F28" s="237" t="str">
        <f t="shared" si="10"/>
        <v/>
      </c>
      <c r="G28" s="238" t="s">
        <v>9</v>
      </c>
      <c r="H28" s="239" t="s">
        <v>289</v>
      </c>
      <c r="I28" s="237" t="s">
        <v>1065</v>
      </c>
      <c r="J28" s="240" t="s">
        <v>1204</v>
      </c>
      <c r="K28" s="101" t="s">
        <v>1205</v>
      </c>
      <c r="L28" s="12"/>
      <c r="M28" s="13"/>
      <c r="N28" s="259" t="s">
        <v>83</v>
      </c>
      <c r="O28" s="259" t="s">
        <v>83</v>
      </c>
      <c r="P28" s="114"/>
      <c r="Q28" s="132" t="str">
        <f t="shared" si="1"/>
        <v>#AC120_78A_1_8cInfo</v>
      </c>
      <c r="R28" s="132" t="str">
        <f t="shared" si="2"/>
        <v>#AC120_78A_1_8</v>
      </c>
      <c r="S28" s="144">
        <f t="shared" si="3"/>
        <v>1</v>
      </c>
      <c r="T28" s="144">
        <f>IF(G28="","",IF(ISERROR(VLOOKUP(S28,Sheet1!B:B,1,FALSE)),0,1))</f>
        <v>0</v>
      </c>
      <c r="U28" s="144">
        <f t="shared" si="4"/>
        <v>1</v>
      </c>
      <c r="V28" s="145" t="e">
        <f>SEARCH('Key Word Search'!$J$6,J28)</f>
        <v>#VALUE!</v>
      </c>
      <c r="W28" s="145" t="e">
        <f>SEARCH('Key Word Search'!$J$6,K28)</f>
        <v>#VALUE!</v>
      </c>
      <c r="X28" s="145" t="str">
        <f t="shared" si="5"/>
        <v/>
      </c>
    </row>
    <row r="29" spans="1:24" s="19" customFormat="1" ht="129" x14ac:dyDescent="0.2">
      <c r="A29" s="235" t="str">
        <f t="shared" si="6"/>
        <v>#AC120_78A_1_8dInfo</v>
      </c>
      <c r="B29" s="235"/>
      <c r="C29" s="235"/>
      <c r="D29" s="236"/>
      <c r="E29" s="237" t="str">
        <f t="shared" si="10"/>
        <v/>
      </c>
      <c r="F29" s="237" t="str">
        <f t="shared" si="10"/>
        <v/>
      </c>
      <c r="G29" s="238" t="s">
        <v>9</v>
      </c>
      <c r="H29" s="239" t="s">
        <v>290</v>
      </c>
      <c r="I29" s="237" t="s">
        <v>1065</v>
      </c>
      <c r="J29" s="240" t="s">
        <v>1207</v>
      </c>
      <c r="K29" s="101" t="s">
        <v>1206</v>
      </c>
      <c r="L29" s="12"/>
      <c r="M29" s="13"/>
      <c r="N29" s="259" t="s">
        <v>83</v>
      </c>
      <c r="O29" s="259" t="s">
        <v>83</v>
      </c>
      <c r="P29" s="114"/>
      <c r="Q29" s="132" t="str">
        <f t="shared" si="1"/>
        <v>#AC120_78A_1_8dInfo</v>
      </c>
      <c r="R29" s="132" t="str">
        <f t="shared" si="2"/>
        <v>#AC120_78A_1_8</v>
      </c>
      <c r="S29" s="144">
        <f t="shared" si="3"/>
        <v>1</v>
      </c>
      <c r="T29" s="144">
        <f>IF(G29="","",IF(ISERROR(VLOOKUP(S29,Sheet1!B:B,1,FALSE)),0,1))</f>
        <v>0</v>
      </c>
      <c r="U29" s="144">
        <f t="shared" si="4"/>
        <v>1</v>
      </c>
      <c r="V29" s="145" t="e">
        <f>SEARCH('Key Word Search'!$J$6,J29)</f>
        <v>#VALUE!</v>
      </c>
      <c r="W29" s="145" t="e">
        <f>SEARCH('Key Word Search'!$J$6,K29)</f>
        <v>#VALUE!</v>
      </c>
      <c r="X29" s="145" t="str">
        <f t="shared" si="5"/>
        <v/>
      </c>
    </row>
    <row r="30" spans="1:24" s="19" customFormat="1" ht="200.25" x14ac:dyDescent="0.2">
      <c r="A30" s="235" t="str">
        <f t="shared" si="6"/>
        <v>#AC120_78A_1_8deInfo</v>
      </c>
      <c r="B30" s="235"/>
      <c r="C30" s="235"/>
      <c r="D30" s="236"/>
      <c r="E30" s="237" t="str">
        <f t="shared" si="10"/>
        <v/>
      </c>
      <c r="F30" s="237" t="str">
        <f t="shared" si="10"/>
        <v/>
      </c>
      <c r="G30" s="238" t="s">
        <v>9</v>
      </c>
      <c r="H30" s="239" t="s">
        <v>291</v>
      </c>
      <c r="I30" s="237" t="s">
        <v>1065</v>
      </c>
      <c r="J30" s="240" t="s">
        <v>1209</v>
      </c>
      <c r="K30" s="101" t="s">
        <v>1208</v>
      </c>
      <c r="L30" s="12"/>
      <c r="M30" s="13"/>
      <c r="N30" s="259" t="s">
        <v>83</v>
      </c>
      <c r="O30" s="259" t="s">
        <v>83</v>
      </c>
      <c r="P30" s="114"/>
      <c r="Q30" s="132" t="str">
        <f t="shared" si="1"/>
        <v>#AC120_78A_1_8deInfo</v>
      </c>
      <c r="R30" s="132" t="str">
        <f t="shared" si="2"/>
        <v>#AC120_78A_1_8d</v>
      </c>
      <c r="S30" s="144">
        <f t="shared" si="3"/>
        <v>1</v>
      </c>
      <c r="T30" s="144">
        <f>IF(G30="","",IF(ISERROR(VLOOKUP(S30,Sheet1!B:B,1,FALSE)),0,1))</f>
        <v>0</v>
      </c>
      <c r="U30" s="144">
        <f t="shared" si="4"/>
        <v>1</v>
      </c>
      <c r="V30" s="145" t="e">
        <f>SEARCH('Key Word Search'!$J$6,J30)</f>
        <v>#VALUE!</v>
      </c>
      <c r="W30" s="145" t="e">
        <f>SEARCH('Key Word Search'!$J$6,K30)</f>
        <v>#VALUE!</v>
      </c>
      <c r="X30" s="145" t="str">
        <f t="shared" si="5"/>
        <v/>
      </c>
    </row>
    <row r="31" spans="1:24" s="19" customFormat="1" x14ac:dyDescent="0.2">
      <c r="A31" s="235" t="str">
        <f t="shared" si="6"/>
        <v/>
      </c>
      <c r="B31" s="235"/>
      <c r="C31" s="235"/>
      <c r="D31" s="236"/>
      <c r="E31" s="237" t="str">
        <f t="shared" si="10"/>
        <v/>
      </c>
      <c r="F31" s="237" t="str">
        <f t="shared" si="10"/>
        <v/>
      </c>
      <c r="G31" s="238"/>
      <c r="H31" s="239"/>
      <c r="I31" s="237"/>
      <c r="J31" s="240"/>
      <c r="K31" s="101"/>
      <c r="L31" s="12"/>
      <c r="M31" s="12"/>
      <c r="N31" s="12"/>
      <c r="O31" s="12"/>
      <c r="P31" s="114"/>
      <c r="Q31" s="132" t="str">
        <f t="shared" si="1"/>
        <v/>
      </c>
      <c r="R31" s="132" t="str">
        <f t="shared" si="2"/>
        <v/>
      </c>
      <c r="S31" s="144" t="str">
        <f t="shared" si="3"/>
        <v/>
      </c>
      <c r="T31" s="144" t="str">
        <f>IF(G31="","",IF(ISERROR(VLOOKUP(S31,Sheet1!B:B,1,FALSE)),0,1))</f>
        <v/>
      </c>
      <c r="U31" s="144" t="str">
        <f t="shared" si="4"/>
        <v/>
      </c>
      <c r="V31" s="145" t="e">
        <f>SEARCH('Key Word Search'!$J$6,J31)</f>
        <v>#VALUE!</v>
      </c>
      <c r="W31" s="145" t="e">
        <f>SEARCH('Key Word Search'!$J$6,K31)</f>
        <v>#VALUE!</v>
      </c>
      <c r="X31" s="145" t="str">
        <f t="shared" si="5"/>
        <v/>
      </c>
    </row>
    <row r="32" spans="1:24" s="52" customFormat="1" ht="41.25" customHeight="1" thickBot="1" x14ac:dyDescent="0.25">
      <c r="A32" s="53" t="str">
        <f t="shared" si="6"/>
        <v/>
      </c>
      <c r="B32" s="53"/>
      <c r="C32" s="53"/>
      <c r="D32" s="54" t="s">
        <v>11</v>
      </c>
      <c r="E32" s="55"/>
      <c r="F32" s="55"/>
      <c r="G32" s="56"/>
      <c r="H32" s="57"/>
      <c r="I32" s="55"/>
      <c r="J32" s="58"/>
      <c r="K32" s="59"/>
      <c r="L32" s="60"/>
      <c r="M32" s="61"/>
      <c r="N32" s="62"/>
      <c r="O32" s="63"/>
      <c r="P32" s="64" t="s">
        <v>2</v>
      </c>
      <c r="Q32" s="132" t="str">
        <f t="shared" si="1"/>
        <v/>
      </c>
      <c r="R32" s="132" t="str">
        <f t="shared" si="2"/>
        <v/>
      </c>
      <c r="S32" s="144" t="str">
        <f t="shared" si="3"/>
        <v/>
      </c>
      <c r="T32" s="144" t="str">
        <f>IF(G32="","",IF(ISERROR(VLOOKUP(S32,Sheet1!B:B,1,FALSE)),0,1))</f>
        <v/>
      </c>
      <c r="U32" s="144" t="str">
        <f t="shared" si="4"/>
        <v/>
      </c>
      <c r="V32" s="145" t="e">
        <f>SEARCH('Key Word Search'!$J$6,J32)</f>
        <v>#VALUE!</v>
      </c>
      <c r="W32" s="145" t="e">
        <f>SEARCH('Key Word Search'!$J$6,K32)</f>
        <v>#VALUE!</v>
      </c>
      <c r="X32" s="145" t="str">
        <f t="shared" si="5"/>
        <v/>
      </c>
    </row>
    <row r="33" spans="1:24" s="1" customFormat="1" ht="18" x14ac:dyDescent="0.2">
      <c r="A33" s="65" t="str">
        <f t="shared" si="6"/>
        <v/>
      </c>
      <c r="B33" s="65"/>
      <c r="C33" s="65"/>
      <c r="D33" s="75" t="s">
        <v>56</v>
      </c>
      <c r="E33" s="67"/>
      <c r="F33" s="67"/>
      <c r="G33" s="68"/>
      <c r="H33" s="69"/>
      <c r="I33" s="67"/>
      <c r="J33" s="76"/>
      <c r="K33" s="77"/>
      <c r="L33" s="72"/>
      <c r="M33" s="73"/>
      <c r="N33" s="73"/>
      <c r="O33" s="73"/>
      <c r="P33" s="74" t="s">
        <v>0</v>
      </c>
      <c r="Q33" s="132" t="str">
        <f t="shared" si="1"/>
        <v/>
      </c>
      <c r="R33" s="132" t="str">
        <f t="shared" si="2"/>
        <v/>
      </c>
      <c r="S33" s="144" t="str">
        <f t="shared" si="3"/>
        <v/>
      </c>
      <c r="T33" s="144" t="str">
        <f>IF(G33="","",IF(ISERROR(VLOOKUP(S33,Sheet1!B:B,1,FALSE)),0,1))</f>
        <v/>
      </c>
      <c r="U33" s="144" t="str">
        <f t="shared" si="4"/>
        <v/>
      </c>
      <c r="V33" s="145" t="e">
        <f>SEARCH('Key Word Search'!$J$6,J33)</f>
        <v>#VALUE!</v>
      </c>
      <c r="W33" s="145" t="e">
        <f>SEARCH('Key Word Search'!$J$6,K33)</f>
        <v>#VALUE!</v>
      </c>
      <c r="X33" s="145" t="str">
        <f t="shared" si="5"/>
        <v/>
      </c>
    </row>
    <row r="34" spans="1:24" s="19" customFormat="1" ht="57.75" x14ac:dyDescent="0.2">
      <c r="A34" s="235" t="str">
        <f t="shared" si="6"/>
        <v>#AC120_78A_2_1aQ1</v>
      </c>
      <c r="B34" s="235"/>
      <c r="C34" s="235"/>
      <c r="D34" s="236"/>
      <c r="E34" s="237" t="str">
        <f t="shared" ref="E34:E47" si="11">IF($A34="","",IF(B34="","",HYPERLINK(B34,E$2)))</f>
        <v/>
      </c>
      <c r="F34" s="237" t="str">
        <f t="shared" ref="F34:F47" si="12">IF($A34="","",IF(C34="","",HYPERLINK(C34,F$2)))</f>
        <v/>
      </c>
      <c r="G34" s="238" t="s">
        <v>9</v>
      </c>
      <c r="H34" s="239" t="s">
        <v>55</v>
      </c>
      <c r="I34" s="237" t="s">
        <v>476</v>
      </c>
      <c r="J34" s="240" t="s">
        <v>733</v>
      </c>
      <c r="K34" s="101" t="s">
        <v>556</v>
      </c>
      <c r="L34" s="12"/>
      <c r="M34" s="13"/>
      <c r="N34" s="259" t="s">
        <v>83</v>
      </c>
      <c r="O34" s="259" t="s">
        <v>83</v>
      </c>
      <c r="P34" s="114"/>
      <c r="Q34" s="132" t="str">
        <f t="shared" si="1"/>
        <v>#AC120_78A_2_1aQ1</v>
      </c>
      <c r="R34" s="132" t="str">
        <f t="shared" si="2"/>
        <v>#AC120_78A_2_1</v>
      </c>
      <c r="S34" s="144">
        <f t="shared" si="3"/>
        <v>1</v>
      </c>
      <c r="T34" s="144">
        <f>IF(G34="","",IF(ISERROR(VLOOKUP(S34,Sheet1!B:B,1,FALSE)),0,1))</f>
        <v>0</v>
      </c>
      <c r="U34" s="144">
        <f t="shared" si="4"/>
        <v>1</v>
      </c>
      <c r="V34" s="145" t="e">
        <f>SEARCH('Key Word Search'!$J$6,J34)</f>
        <v>#VALUE!</v>
      </c>
      <c r="W34" s="145" t="e">
        <f>SEARCH('Key Word Search'!$J$6,K34)</f>
        <v>#VALUE!</v>
      </c>
      <c r="X34" s="145" t="str">
        <f t="shared" si="5"/>
        <v/>
      </c>
    </row>
    <row r="35" spans="1:24" s="19" customFormat="1" ht="43.5" x14ac:dyDescent="0.2">
      <c r="A35" s="235" t="str">
        <f t="shared" si="6"/>
        <v>#AC120_78A_2_1aQ2</v>
      </c>
      <c r="B35" s="95"/>
      <c r="C35" s="95"/>
      <c r="D35" s="96"/>
      <c r="E35" s="237" t="str">
        <f t="shared" si="11"/>
        <v/>
      </c>
      <c r="F35" s="237" t="str">
        <f t="shared" si="12"/>
        <v/>
      </c>
      <c r="G35" s="98" t="s">
        <v>9</v>
      </c>
      <c r="H35" s="99" t="s">
        <v>55</v>
      </c>
      <c r="I35" s="97" t="s">
        <v>477</v>
      </c>
      <c r="J35" s="100" t="s">
        <v>734</v>
      </c>
      <c r="K35" s="101" t="s">
        <v>557</v>
      </c>
      <c r="L35" s="12"/>
      <c r="M35" s="13"/>
      <c r="N35" s="259" t="s">
        <v>83</v>
      </c>
      <c r="O35" s="259" t="s">
        <v>83</v>
      </c>
      <c r="P35" s="15"/>
      <c r="Q35" s="132" t="str">
        <f t="shared" si="1"/>
        <v>#AC120_78A_2_1aQ2</v>
      </c>
      <c r="R35" s="132" t="str">
        <f t="shared" si="2"/>
        <v>#AC120_78A_2_1</v>
      </c>
      <c r="S35" s="144">
        <f t="shared" si="3"/>
        <v>1</v>
      </c>
      <c r="T35" s="144">
        <f>IF(G35="","",IF(ISERROR(VLOOKUP(S35,Sheet1!B:B,1,FALSE)),0,1))</f>
        <v>0</v>
      </c>
      <c r="U35" s="144">
        <f t="shared" si="4"/>
        <v>1</v>
      </c>
      <c r="V35" s="145" t="e">
        <f>SEARCH('Key Word Search'!$J$6,J35)</f>
        <v>#VALUE!</v>
      </c>
      <c r="W35" s="145" t="e">
        <f>SEARCH('Key Word Search'!$J$6,K35)</f>
        <v>#VALUE!</v>
      </c>
      <c r="X35" s="145" t="str">
        <f t="shared" si="5"/>
        <v/>
      </c>
    </row>
    <row r="36" spans="1:24" s="19" customFormat="1" ht="43.5" x14ac:dyDescent="0.2">
      <c r="A36" s="235" t="str">
        <f t="shared" si="6"/>
        <v>#AC120_78A_2_1bQ1</v>
      </c>
      <c r="B36" s="235"/>
      <c r="C36" s="235"/>
      <c r="D36" s="236"/>
      <c r="E36" s="237" t="str">
        <f t="shared" si="11"/>
        <v/>
      </c>
      <c r="F36" s="237" t="str">
        <f t="shared" si="12"/>
        <v/>
      </c>
      <c r="G36" s="238" t="s">
        <v>9</v>
      </c>
      <c r="H36" s="239" t="s">
        <v>58</v>
      </c>
      <c r="I36" s="237" t="s">
        <v>476</v>
      </c>
      <c r="J36" s="115" t="s">
        <v>735</v>
      </c>
      <c r="K36" s="116" t="s">
        <v>558</v>
      </c>
      <c r="L36" s="12"/>
      <c r="M36" s="13"/>
      <c r="N36" s="259" t="s">
        <v>83</v>
      </c>
      <c r="O36" s="259" t="s">
        <v>83</v>
      </c>
      <c r="P36" s="230"/>
      <c r="Q36" s="132" t="str">
        <f t="shared" si="1"/>
        <v>#AC120_78A_2_1bQ1</v>
      </c>
      <c r="R36" s="132" t="str">
        <f t="shared" si="2"/>
        <v>#AC120_78A_2_1</v>
      </c>
      <c r="S36" s="144">
        <f t="shared" si="3"/>
        <v>1</v>
      </c>
      <c r="T36" s="144">
        <f>IF(G36="","",IF(ISERROR(VLOOKUP(S36,Sheet1!B:B,1,FALSE)),0,1))</f>
        <v>0</v>
      </c>
      <c r="U36" s="144">
        <f t="shared" si="4"/>
        <v>1</v>
      </c>
      <c r="V36" s="145" t="e">
        <f>SEARCH('Key Word Search'!$J$6,J36)</f>
        <v>#VALUE!</v>
      </c>
      <c r="W36" s="145" t="e">
        <f>SEARCH('Key Word Search'!$J$6,K36)</f>
        <v>#VALUE!</v>
      </c>
      <c r="X36" s="145" t="str">
        <f t="shared" si="5"/>
        <v/>
      </c>
    </row>
    <row r="37" spans="1:24" s="19" customFormat="1" ht="57.75" x14ac:dyDescent="0.2">
      <c r="A37" s="235" t="str">
        <f t="shared" si="6"/>
        <v>#AC120_78A_2_1cQ1</v>
      </c>
      <c r="B37" s="235"/>
      <c r="C37" s="235"/>
      <c r="D37" s="236"/>
      <c r="E37" s="237" t="str">
        <f t="shared" si="11"/>
        <v/>
      </c>
      <c r="F37" s="237" t="str">
        <f t="shared" si="12"/>
        <v/>
      </c>
      <c r="G37" s="238" t="s">
        <v>9</v>
      </c>
      <c r="H37" s="239" t="s">
        <v>57</v>
      </c>
      <c r="I37" s="237" t="s">
        <v>476</v>
      </c>
      <c r="J37" s="240" t="s">
        <v>736</v>
      </c>
      <c r="K37" s="101" t="s">
        <v>559</v>
      </c>
      <c r="L37" s="12"/>
      <c r="M37" s="13"/>
      <c r="N37" s="259" t="s">
        <v>83</v>
      </c>
      <c r="O37" s="259" t="s">
        <v>83</v>
      </c>
      <c r="P37" s="230"/>
      <c r="Q37" s="132" t="str">
        <f t="shared" si="1"/>
        <v>#AC120_78A_2_1cQ1</v>
      </c>
      <c r="R37" s="132" t="str">
        <f t="shared" si="2"/>
        <v>#AC120_78A_2_1</v>
      </c>
      <c r="S37" s="144">
        <f t="shared" si="3"/>
        <v>1</v>
      </c>
      <c r="T37" s="144">
        <f>IF(G37="","",IF(ISERROR(VLOOKUP(S37,Sheet1!B:B,1,FALSE)),0,1))</f>
        <v>0</v>
      </c>
      <c r="U37" s="144">
        <f t="shared" si="4"/>
        <v>1</v>
      </c>
      <c r="V37" s="145" t="e">
        <f>SEARCH('Key Word Search'!$J$6,J37)</f>
        <v>#VALUE!</v>
      </c>
      <c r="W37" s="145" t="e">
        <f>SEARCH('Key Word Search'!$J$6,K37)</f>
        <v>#VALUE!</v>
      </c>
      <c r="X37" s="145" t="str">
        <f t="shared" si="5"/>
        <v/>
      </c>
    </row>
    <row r="38" spans="1:24" s="19" customFormat="1" ht="37.5" customHeight="1" x14ac:dyDescent="0.2">
      <c r="A38" s="235" t="str">
        <f t="shared" si="6"/>
        <v>#AC120_78A_2_1cQ2</v>
      </c>
      <c r="B38" s="235"/>
      <c r="C38" s="235"/>
      <c r="D38" s="236"/>
      <c r="E38" s="237" t="str">
        <f t="shared" si="11"/>
        <v/>
      </c>
      <c r="F38" s="237" t="str">
        <f t="shared" si="12"/>
        <v/>
      </c>
      <c r="G38" s="238" t="s">
        <v>9</v>
      </c>
      <c r="H38" s="239" t="s">
        <v>57</v>
      </c>
      <c r="I38" s="237" t="s">
        <v>477</v>
      </c>
      <c r="J38" s="240" t="s">
        <v>737</v>
      </c>
      <c r="K38" s="101" t="s">
        <v>560</v>
      </c>
      <c r="L38" s="12"/>
      <c r="M38" s="13"/>
      <c r="N38" s="259" t="s">
        <v>83</v>
      </c>
      <c r="O38" s="259" t="s">
        <v>83</v>
      </c>
      <c r="P38" s="230"/>
      <c r="Q38" s="132" t="str">
        <f t="shared" si="1"/>
        <v>#AC120_78A_2_1cQ2</v>
      </c>
      <c r="R38" s="132" t="str">
        <f t="shared" si="2"/>
        <v>#AC120_78A_2_1</v>
      </c>
      <c r="S38" s="144">
        <f t="shared" si="3"/>
        <v>1</v>
      </c>
      <c r="T38" s="144">
        <f>IF(G38="","",IF(ISERROR(VLOOKUP(S38,Sheet1!B:B,1,FALSE)),0,1))</f>
        <v>0</v>
      </c>
      <c r="U38" s="144">
        <f t="shared" si="4"/>
        <v>1</v>
      </c>
      <c r="V38" s="145" t="e">
        <f>SEARCH('Key Word Search'!$J$6,J38)</f>
        <v>#VALUE!</v>
      </c>
      <c r="W38" s="145" t="e">
        <f>SEARCH('Key Word Search'!$J$6,K38)</f>
        <v>#VALUE!</v>
      </c>
      <c r="X38" s="145" t="str">
        <f t="shared" si="5"/>
        <v/>
      </c>
    </row>
    <row r="39" spans="1:24" s="19" customFormat="1" ht="57.75" x14ac:dyDescent="0.2">
      <c r="A39" s="235" t="str">
        <f t="shared" si="6"/>
        <v>#AC120_78A_2_1cQ3</v>
      </c>
      <c r="B39" s="235"/>
      <c r="C39" s="235"/>
      <c r="D39" s="236"/>
      <c r="E39" s="237" t="str">
        <f t="shared" si="11"/>
        <v/>
      </c>
      <c r="F39" s="237" t="str">
        <f t="shared" si="12"/>
        <v/>
      </c>
      <c r="G39" s="238" t="s">
        <v>9</v>
      </c>
      <c r="H39" s="239" t="s">
        <v>57</v>
      </c>
      <c r="I39" s="237" t="s">
        <v>478</v>
      </c>
      <c r="J39" s="240" t="s">
        <v>738</v>
      </c>
      <c r="K39" s="101" t="s">
        <v>561</v>
      </c>
      <c r="L39" s="12"/>
      <c r="M39" s="13"/>
      <c r="N39" s="259" t="s">
        <v>83</v>
      </c>
      <c r="O39" s="259" t="s">
        <v>83</v>
      </c>
      <c r="P39" s="230"/>
      <c r="Q39" s="132" t="str">
        <f t="shared" si="1"/>
        <v>#AC120_78A_2_1cQ3</v>
      </c>
      <c r="R39" s="132" t="str">
        <f t="shared" si="2"/>
        <v>#AC120_78A_2_1</v>
      </c>
      <c r="S39" s="144">
        <f t="shared" si="3"/>
        <v>1</v>
      </c>
      <c r="T39" s="144">
        <f>IF(G39="","",IF(ISERROR(VLOOKUP(S39,Sheet1!B:B,1,FALSE)),0,1))</f>
        <v>0</v>
      </c>
      <c r="U39" s="144">
        <f t="shared" si="4"/>
        <v>1</v>
      </c>
      <c r="V39" s="145" t="e">
        <f>SEARCH('Key Word Search'!$J$6,J39)</f>
        <v>#VALUE!</v>
      </c>
      <c r="W39" s="145" t="e">
        <f>SEARCH('Key Word Search'!$J$6,K39)</f>
        <v>#VALUE!</v>
      </c>
      <c r="X39" s="145" t="str">
        <f t="shared" si="5"/>
        <v/>
      </c>
    </row>
    <row r="40" spans="1:24" s="19" customFormat="1" ht="72" x14ac:dyDescent="0.2">
      <c r="A40" s="235" t="str">
        <f t="shared" si="6"/>
        <v>#AC120_78A_2_1cQ4</v>
      </c>
      <c r="B40" s="235"/>
      <c r="C40" s="235"/>
      <c r="D40" s="236"/>
      <c r="E40" s="237" t="str">
        <f t="shared" si="11"/>
        <v/>
      </c>
      <c r="F40" s="237" t="str">
        <f t="shared" si="12"/>
        <v/>
      </c>
      <c r="G40" s="238" t="s">
        <v>9</v>
      </c>
      <c r="H40" s="239" t="s">
        <v>57</v>
      </c>
      <c r="I40" s="237" t="s">
        <v>479</v>
      </c>
      <c r="J40" s="240" t="s">
        <v>739</v>
      </c>
      <c r="K40" s="101" t="s">
        <v>562</v>
      </c>
      <c r="L40" s="12"/>
      <c r="M40" s="13"/>
      <c r="N40" s="259" t="s">
        <v>83</v>
      </c>
      <c r="O40" s="259" t="s">
        <v>83</v>
      </c>
      <c r="P40" s="230"/>
      <c r="Q40" s="132" t="str">
        <f t="shared" si="1"/>
        <v>#AC120_78A_2_1cQ4</v>
      </c>
      <c r="R40" s="132" t="str">
        <f t="shared" si="2"/>
        <v>#AC120_78A_2_1</v>
      </c>
      <c r="S40" s="144">
        <f t="shared" si="3"/>
        <v>1</v>
      </c>
      <c r="T40" s="144">
        <f>IF(G40="","",IF(ISERROR(VLOOKUP(S40,Sheet1!B:B,1,FALSE)),0,1))</f>
        <v>0</v>
      </c>
      <c r="U40" s="144">
        <f t="shared" si="4"/>
        <v>1</v>
      </c>
      <c r="V40" s="145" t="e">
        <f>SEARCH('Key Word Search'!$J$6,J40)</f>
        <v>#VALUE!</v>
      </c>
      <c r="W40" s="145" t="e">
        <f>SEARCH('Key Word Search'!$J$6,K40)</f>
        <v>#VALUE!</v>
      </c>
      <c r="X40" s="145" t="str">
        <f t="shared" si="5"/>
        <v/>
      </c>
    </row>
    <row r="41" spans="1:24" s="19" customFormat="1" ht="57.75" x14ac:dyDescent="0.2">
      <c r="A41" s="235" t="str">
        <f t="shared" si="6"/>
        <v>#AC120_78A_2_1cQ5</v>
      </c>
      <c r="B41" s="95"/>
      <c r="C41" s="95"/>
      <c r="D41" s="96"/>
      <c r="E41" s="237" t="str">
        <f t="shared" si="11"/>
        <v/>
      </c>
      <c r="F41" s="237" t="str">
        <f t="shared" si="12"/>
        <v/>
      </c>
      <c r="G41" s="98" t="s">
        <v>9</v>
      </c>
      <c r="H41" s="99" t="s">
        <v>57</v>
      </c>
      <c r="I41" s="97" t="s">
        <v>480</v>
      </c>
      <c r="J41" s="100" t="s">
        <v>740</v>
      </c>
      <c r="K41" s="101" t="s">
        <v>563</v>
      </c>
      <c r="L41" s="12"/>
      <c r="M41" s="13"/>
      <c r="N41" s="259" t="s">
        <v>83</v>
      </c>
      <c r="O41" s="259" t="s">
        <v>83</v>
      </c>
      <c r="P41" s="15"/>
      <c r="Q41" s="132" t="str">
        <f t="shared" si="1"/>
        <v>#AC120_78A_2_1cQ5</v>
      </c>
      <c r="R41" s="132" t="str">
        <f t="shared" si="2"/>
        <v>#AC120_78A_2_1</v>
      </c>
      <c r="S41" s="144">
        <f t="shared" si="3"/>
        <v>1</v>
      </c>
      <c r="T41" s="144">
        <f>IF(G41="","",IF(ISERROR(VLOOKUP(S41,Sheet1!B:B,1,FALSE)),0,1))</f>
        <v>0</v>
      </c>
      <c r="U41" s="144">
        <f t="shared" si="4"/>
        <v>1</v>
      </c>
      <c r="V41" s="145" t="e">
        <f>SEARCH('Key Word Search'!$J$6,J41)</f>
        <v>#VALUE!</v>
      </c>
      <c r="W41" s="145" t="e">
        <f>SEARCH('Key Word Search'!$J$6,K41)</f>
        <v>#VALUE!</v>
      </c>
      <c r="X41" s="145" t="str">
        <f t="shared" si="5"/>
        <v/>
      </c>
    </row>
    <row r="42" spans="1:24" s="19" customFormat="1" ht="57.75" x14ac:dyDescent="0.2">
      <c r="A42" s="235" t="str">
        <f t="shared" si="6"/>
        <v>#AC120_78A_2_1cQ6</v>
      </c>
      <c r="B42" s="95"/>
      <c r="C42" s="95"/>
      <c r="D42" s="96"/>
      <c r="E42" s="237" t="str">
        <f t="shared" si="11"/>
        <v/>
      </c>
      <c r="F42" s="237" t="str">
        <f t="shared" si="12"/>
        <v/>
      </c>
      <c r="G42" s="98" t="s">
        <v>9</v>
      </c>
      <c r="H42" s="99" t="s">
        <v>57</v>
      </c>
      <c r="I42" s="97" t="s">
        <v>481</v>
      </c>
      <c r="J42" s="100" t="s">
        <v>741</v>
      </c>
      <c r="K42" s="101" t="s">
        <v>564</v>
      </c>
      <c r="L42" s="12"/>
      <c r="M42" s="13"/>
      <c r="N42" s="259" t="s">
        <v>83</v>
      </c>
      <c r="O42" s="259" t="s">
        <v>83</v>
      </c>
      <c r="P42" s="15"/>
      <c r="Q42" s="132" t="str">
        <f t="shared" si="1"/>
        <v>#AC120_78A_2_1cQ6</v>
      </c>
      <c r="R42" s="132" t="str">
        <f t="shared" si="2"/>
        <v>#AC120_78A_2_1</v>
      </c>
      <c r="S42" s="144">
        <f t="shared" si="3"/>
        <v>1</v>
      </c>
      <c r="T42" s="144">
        <f>IF(G42="","",IF(ISERROR(VLOOKUP(S42,Sheet1!B:B,1,FALSE)),0,1))</f>
        <v>0</v>
      </c>
      <c r="U42" s="144">
        <f t="shared" si="4"/>
        <v>1</v>
      </c>
      <c r="V42" s="145" t="e">
        <f>SEARCH('Key Word Search'!$J$6,J42)</f>
        <v>#VALUE!</v>
      </c>
      <c r="W42" s="145" t="e">
        <f>SEARCH('Key Word Search'!$J$6,K42)</f>
        <v>#VALUE!</v>
      </c>
      <c r="X42" s="145" t="str">
        <f t="shared" si="5"/>
        <v/>
      </c>
    </row>
    <row r="43" spans="1:24" s="19" customFormat="1" ht="43.5" x14ac:dyDescent="0.2">
      <c r="A43" s="235" t="str">
        <f t="shared" si="6"/>
        <v>#AC120_78A_2_1cQ7</v>
      </c>
      <c r="B43" s="95"/>
      <c r="C43" s="95"/>
      <c r="D43" s="96"/>
      <c r="E43" s="237" t="str">
        <f t="shared" si="11"/>
        <v/>
      </c>
      <c r="F43" s="237" t="str">
        <f t="shared" si="12"/>
        <v/>
      </c>
      <c r="G43" s="98" t="s">
        <v>9</v>
      </c>
      <c r="H43" s="99" t="s">
        <v>57</v>
      </c>
      <c r="I43" s="97" t="s">
        <v>482</v>
      </c>
      <c r="J43" s="100" t="s">
        <v>721</v>
      </c>
      <c r="K43" s="101" t="s">
        <v>565</v>
      </c>
      <c r="L43" s="12"/>
      <c r="M43" s="13"/>
      <c r="N43" s="259" t="s">
        <v>83</v>
      </c>
      <c r="O43" s="259" t="s">
        <v>83</v>
      </c>
      <c r="P43" s="15"/>
      <c r="Q43" s="132" t="str">
        <f t="shared" si="1"/>
        <v>#AC120_78A_2_1cQ7</v>
      </c>
      <c r="R43" s="132" t="str">
        <f t="shared" si="2"/>
        <v>#AC120_78A_2_1</v>
      </c>
      <c r="S43" s="144">
        <f t="shared" si="3"/>
        <v>1</v>
      </c>
      <c r="T43" s="144">
        <f>IF(G43="","",IF(ISERROR(VLOOKUP(S43,Sheet1!B:B,1,FALSE)),0,1))</f>
        <v>0</v>
      </c>
      <c r="U43" s="144">
        <f t="shared" si="4"/>
        <v>1</v>
      </c>
      <c r="V43" s="145">
        <f>SEARCH('Key Word Search'!$J$6,J43)</f>
        <v>35</v>
      </c>
      <c r="W43" s="145">
        <f>SEARCH('Key Word Search'!$J$6,K43)</f>
        <v>160</v>
      </c>
      <c r="X43" s="145" t="str">
        <f t="shared" si="5"/>
        <v>#AC120_78A_2_1cQ7</v>
      </c>
    </row>
    <row r="44" spans="1:24" s="19" customFormat="1" ht="57.75" x14ac:dyDescent="0.2">
      <c r="A44" s="235" t="str">
        <f t="shared" si="6"/>
        <v>#AC120_78A_2_1cQ8</v>
      </c>
      <c r="B44" s="235"/>
      <c r="C44" s="235"/>
      <c r="D44" s="236"/>
      <c r="E44" s="237" t="str">
        <f t="shared" si="11"/>
        <v/>
      </c>
      <c r="F44" s="237" t="str">
        <f t="shared" si="12"/>
        <v/>
      </c>
      <c r="G44" s="238" t="s">
        <v>9</v>
      </c>
      <c r="H44" s="239" t="s">
        <v>57</v>
      </c>
      <c r="I44" s="237" t="s">
        <v>483</v>
      </c>
      <c r="J44" s="240" t="s">
        <v>722</v>
      </c>
      <c r="K44" s="101" t="s">
        <v>566</v>
      </c>
      <c r="L44" s="12"/>
      <c r="M44" s="13"/>
      <c r="N44" s="259" t="s">
        <v>83</v>
      </c>
      <c r="O44" s="259" t="s">
        <v>83</v>
      </c>
      <c r="P44" s="230"/>
      <c r="Q44" s="132" t="str">
        <f t="shared" si="1"/>
        <v>#AC120_78A_2_1cQ8</v>
      </c>
      <c r="R44" s="132" t="str">
        <f t="shared" si="2"/>
        <v>#AC120_78A_2_1</v>
      </c>
      <c r="S44" s="144">
        <f t="shared" si="3"/>
        <v>1</v>
      </c>
      <c r="T44" s="144">
        <f>IF(G44="","",IF(ISERROR(VLOOKUP(S44,Sheet1!B:B,1,FALSE)),0,1))</f>
        <v>0</v>
      </c>
      <c r="U44" s="144">
        <f t="shared" si="4"/>
        <v>1</v>
      </c>
      <c r="V44" s="145" t="e">
        <f>SEARCH('Key Word Search'!$J$6,J44)</f>
        <v>#VALUE!</v>
      </c>
      <c r="W44" s="145" t="e">
        <f>SEARCH('Key Word Search'!$J$6,K44)</f>
        <v>#VALUE!</v>
      </c>
      <c r="X44" s="145" t="str">
        <f t="shared" si="5"/>
        <v/>
      </c>
    </row>
    <row r="45" spans="1:24" s="19" customFormat="1" ht="42.75" x14ac:dyDescent="0.2">
      <c r="A45" s="235" t="str">
        <f t="shared" si="6"/>
        <v>#AC120_78A_2_1dInfo1</v>
      </c>
      <c r="B45" s="235"/>
      <c r="C45" s="235"/>
      <c r="D45" s="236"/>
      <c r="E45" s="237" t="str">
        <f t="shared" si="11"/>
        <v/>
      </c>
      <c r="F45" s="237" t="str">
        <f t="shared" si="12"/>
        <v/>
      </c>
      <c r="G45" s="238" t="s">
        <v>9</v>
      </c>
      <c r="H45" s="239" t="s">
        <v>59</v>
      </c>
      <c r="I45" s="237" t="s">
        <v>1067</v>
      </c>
      <c r="J45" s="240" t="s">
        <v>742</v>
      </c>
      <c r="K45" s="101" t="s">
        <v>292</v>
      </c>
      <c r="L45" s="12"/>
      <c r="M45" s="13"/>
      <c r="N45" s="259" t="s">
        <v>83</v>
      </c>
      <c r="O45" s="259" t="s">
        <v>83</v>
      </c>
      <c r="P45" s="230"/>
      <c r="Q45" s="132" t="str">
        <f t="shared" si="1"/>
        <v>#AC120_78A_2_1dInfo1</v>
      </c>
      <c r="R45" s="132" t="str">
        <f t="shared" si="2"/>
        <v>#AC120_78A_2_1</v>
      </c>
      <c r="S45" s="144">
        <f t="shared" si="3"/>
        <v>1</v>
      </c>
      <c r="T45" s="144">
        <f>IF(G45="","",IF(ISERROR(VLOOKUP(S45,Sheet1!B:B,1,FALSE)),0,1))</f>
        <v>0</v>
      </c>
      <c r="U45" s="144">
        <f t="shared" si="4"/>
        <v>1</v>
      </c>
      <c r="V45" s="145" t="e">
        <f>SEARCH('Key Word Search'!$J$6,J45)</f>
        <v>#VALUE!</v>
      </c>
      <c r="W45" s="145" t="e">
        <f>SEARCH('Key Word Search'!$J$6,K45)</f>
        <v>#VALUE!</v>
      </c>
      <c r="X45" s="145" t="str">
        <f t="shared" si="5"/>
        <v/>
      </c>
    </row>
    <row r="46" spans="1:24" s="19" customFormat="1" ht="43.5" x14ac:dyDescent="0.2">
      <c r="A46" s="235" t="str">
        <f t="shared" si="6"/>
        <v>#AC120_78A_2_1d_2_Q1</v>
      </c>
      <c r="B46" s="235"/>
      <c r="C46" s="235"/>
      <c r="D46" s="236"/>
      <c r="E46" s="237" t="str">
        <f t="shared" si="11"/>
        <v/>
      </c>
      <c r="F46" s="237" t="str">
        <f t="shared" si="12"/>
        <v/>
      </c>
      <c r="G46" s="238" t="s">
        <v>9</v>
      </c>
      <c r="H46" s="239" t="s">
        <v>60</v>
      </c>
      <c r="I46" s="237" t="s">
        <v>476</v>
      </c>
      <c r="J46" s="240" t="s">
        <v>743</v>
      </c>
      <c r="K46" s="101" t="s">
        <v>567</v>
      </c>
      <c r="L46" s="12"/>
      <c r="M46" s="13"/>
      <c r="N46" s="259" t="s">
        <v>83</v>
      </c>
      <c r="O46" s="259" t="s">
        <v>83</v>
      </c>
      <c r="P46" s="230"/>
      <c r="Q46" s="132" t="str">
        <f t="shared" si="1"/>
        <v>#AC120_78A_2_1d_2_Q1</v>
      </c>
      <c r="R46" s="132" t="str">
        <f t="shared" si="2"/>
        <v>#AC120_78A_2_1d_2</v>
      </c>
      <c r="S46" s="144">
        <f t="shared" si="3"/>
        <v>1</v>
      </c>
      <c r="T46" s="144">
        <f>IF(G46="","",IF(ISERROR(VLOOKUP(S46,Sheet1!B:B,1,FALSE)),0,1))</f>
        <v>0</v>
      </c>
      <c r="U46" s="144">
        <f t="shared" si="4"/>
        <v>1</v>
      </c>
      <c r="V46" s="145" t="e">
        <f>SEARCH('Key Word Search'!$J$6,J46)</f>
        <v>#VALUE!</v>
      </c>
      <c r="W46" s="145" t="e">
        <f>SEARCH('Key Word Search'!$J$6,K46)</f>
        <v>#VALUE!</v>
      </c>
      <c r="X46" s="145" t="str">
        <f t="shared" si="5"/>
        <v/>
      </c>
    </row>
    <row r="47" spans="1:24" s="19" customFormat="1" x14ac:dyDescent="0.2">
      <c r="A47" s="235" t="str">
        <f t="shared" si="6"/>
        <v/>
      </c>
      <c r="B47" s="95"/>
      <c r="C47" s="95"/>
      <c r="D47" s="96"/>
      <c r="E47" s="237" t="str">
        <f t="shared" si="11"/>
        <v/>
      </c>
      <c r="F47" s="237" t="str">
        <f t="shared" si="12"/>
        <v/>
      </c>
      <c r="G47" s="98"/>
      <c r="H47" s="99"/>
      <c r="I47" s="97"/>
      <c r="J47" s="100"/>
      <c r="K47" s="101"/>
      <c r="L47" s="12"/>
      <c r="M47" s="13"/>
      <c r="N47" s="14"/>
      <c r="O47" s="14"/>
      <c r="P47" s="15"/>
      <c r="Q47" s="132" t="str">
        <f t="shared" si="1"/>
        <v/>
      </c>
      <c r="R47" s="132" t="str">
        <f t="shared" si="2"/>
        <v/>
      </c>
      <c r="S47" s="144" t="str">
        <f t="shared" si="3"/>
        <v/>
      </c>
      <c r="T47" s="144" t="str">
        <f>IF(G47="","",IF(ISERROR(VLOOKUP(S47,Sheet1!B:B,1,FALSE)),0,1))</f>
        <v/>
      </c>
      <c r="U47" s="144" t="str">
        <f t="shared" si="4"/>
        <v/>
      </c>
      <c r="V47" s="145" t="e">
        <f>SEARCH('Key Word Search'!$J$6,J47)</f>
        <v>#VALUE!</v>
      </c>
      <c r="W47" s="145" t="e">
        <f>SEARCH('Key Word Search'!$J$6,K47)</f>
        <v>#VALUE!</v>
      </c>
      <c r="X47" s="145" t="str">
        <f t="shared" si="5"/>
        <v/>
      </c>
    </row>
    <row r="48" spans="1:24" s="1" customFormat="1" ht="18" x14ac:dyDescent="0.2">
      <c r="A48" s="65" t="str">
        <f t="shared" si="6"/>
        <v/>
      </c>
      <c r="B48" s="65"/>
      <c r="C48" s="65"/>
      <c r="D48" s="75" t="s">
        <v>12</v>
      </c>
      <c r="E48" s="67"/>
      <c r="F48" s="67"/>
      <c r="G48" s="68"/>
      <c r="H48" s="69"/>
      <c r="I48" s="67"/>
      <c r="J48" s="76"/>
      <c r="K48" s="77"/>
      <c r="L48" s="72"/>
      <c r="M48" s="73"/>
      <c r="N48" s="73"/>
      <c r="O48" s="73"/>
      <c r="P48" s="74" t="s">
        <v>0</v>
      </c>
      <c r="Q48" s="132" t="str">
        <f t="shared" si="1"/>
        <v/>
      </c>
      <c r="R48" s="132" t="str">
        <f t="shared" si="2"/>
        <v/>
      </c>
      <c r="S48" s="144" t="str">
        <f t="shared" si="3"/>
        <v/>
      </c>
      <c r="T48" s="144" t="str">
        <f>IF(G48="","",IF(ISERROR(VLOOKUP(S48,Sheet1!B:B,1,FALSE)),0,1))</f>
        <v/>
      </c>
      <c r="U48" s="144" t="str">
        <f t="shared" si="4"/>
        <v/>
      </c>
      <c r="V48" s="145" t="e">
        <f>SEARCH('Key Word Search'!$J$6,J48)</f>
        <v>#VALUE!</v>
      </c>
      <c r="W48" s="145" t="e">
        <f>SEARCH('Key Word Search'!$J$6,K48)</f>
        <v>#VALUE!</v>
      </c>
      <c r="X48" s="145" t="str">
        <f t="shared" si="5"/>
        <v/>
      </c>
    </row>
    <row r="49" spans="1:24" s="23" customFormat="1" ht="38.25" x14ac:dyDescent="0.2">
      <c r="A49" s="235" t="str">
        <f t="shared" si="6"/>
        <v>#AC120_78A_2_2aQ1</v>
      </c>
      <c r="B49" s="235" t="s">
        <v>489</v>
      </c>
      <c r="C49" s="235" t="s">
        <v>488</v>
      </c>
      <c r="D49" s="236"/>
      <c r="E49" s="237" t="str">
        <f t="shared" ref="E49:E92" si="13">IF($A49="","",IF(B49="","",HYPERLINK(B49,E$2)))</f>
        <v xml:space="preserve">TCCA Link
</v>
      </c>
      <c r="F49" s="237" t="str">
        <f t="shared" ref="F49:F92" si="14">IF($A49="","",IF(C49="","",HYPERLINK(C49,F$2)))</f>
        <v xml:space="preserve">CASA Link
</v>
      </c>
      <c r="G49" s="238" t="s">
        <v>9</v>
      </c>
      <c r="H49" s="239" t="s">
        <v>61</v>
      </c>
      <c r="I49" s="237" t="s">
        <v>476</v>
      </c>
      <c r="J49" s="240" t="s">
        <v>744</v>
      </c>
      <c r="K49" s="101" t="s">
        <v>568</v>
      </c>
      <c r="L49" s="12"/>
      <c r="M49" s="13"/>
      <c r="N49" s="14" t="s">
        <v>83</v>
      </c>
      <c r="O49" s="14" t="s">
        <v>83</v>
      </c>
      <c r="P49" s="243"/>
      <c r="Q49" s="132" t="str">
        <f t="shared" si="1"/>
        <v>#AC120_78A_2_2aQ1</v>
      </c>
      <c r="R49" s="132" t="str">
        <f t="shared" si="2"/>
        <v>#AC120_78A_2_2</v>
      </c>
      <c r="S49" s="144">
        <f t="shared" si="3"/>
        <v>1</v>
      </c>
      <c r="T49" s="144">
        <f>IF(G49="","",IF(ISERROR(VLOOKUP(S49,Sheet1!B:B,1,FALSE)),0,1))</f>
        <v>0</v>
      </c>
      <c r="U49" s="144">
        <f t="shared" si="4"/>
        <v>1</v>
      </c>
      <c r="V49" s="145" t="e">
        <f>SEARCH('Key Word Search'!$J$6,J49)</f>
        <v>#VALUE!</v>
      </c>
      <c r="W49" s="145" t="e">
        <f>SEARCH('Key Word Search'!$J$6,K49)</f>
        <v>#VALUE!</v>
      </c>
      <c r="X49" s="145" t="str">
        <f t="shared" si="5"/>
        <v/>
      </c>
    </row>
    <row r="50" spans="1:24" s="19" customFormat="1" ht="30" x14ac:dyDescent="0.2">
      <c r="A50" s="235" t="str">
        <f t="shared" si="6"/>
        <v>#AC120_78A_2_2bQ1</v>
      </c>
      <c r="B50" s="235"/>
      <c r="C50" s="235"/>
      <c r="D50" s="236"/>
      <c r="E50" s="237" t="str">
        <f t="shared" si="13"/>
        <v/>
      </c>
      <c r="F50" s="237" t="str">
        <f t="shared" si="14"/>
        <v/>
      </c>
      <c r="G50" s="238" t="s">
        <v>9</v>
      </c>
      <c r="H50" s="239" t="s">
        <v>62</v>
      </c>
      <c r="I50" s="237" t="s">
        <v>476</v>
      </c>
      <c r="J50" s="240" t="s">
        <v>745</v>
      </c>
      <c r="K50" s="101" t="s">
        <v>569</v>
      </c>
      <c r="L50" s="12"/>
      <c r="M50" s="13"/>
      <c r="N50" s="259" t="s">
        <v>83</v>
      </c>
      <c r="O50" s="259" t="s">
        <v>83</v>
      </c>
      <c r="P50" s="243"/>
      <c r="Q50" s="132" t="str">
        <f t="shared" si="1"/>
        <v>#AC120_78A_2_2bQ1</v>
      </c>
      <c r="R50" s="132" t="str">
        <f t="shared" si="2"/>
        <v>#AC120_78A_2_2</v>
      </c>
      <c r="S50" s="144">
        <f t="shared" si="3"/>
        <v>1</v>
      </c>
      <c r="T50" s="144">
        <f>IF(G50="","",IF(ISERROR(VLOOKUP(S50,Sheet1!B:B,1,FALSE)),0,1))</f>
        <v>0</v>
      </c>
      <c r="U50" s="144">
        <f t="shared" si="4"/>
        <v>1</v>
      </c>
      <c r="V50" s="145" t="e">
        <f>SEARCH('Key Word Search'!$J$6,J50)</f>
        <v>#VALUE!</v>
      </c>
      <c r="W50" s="145" t="e">
        <f>SEARCH('Key Word Search'!$J$6,K50)</f>
        <v>#VALUE!</v>
      </c>
      <c r="X50" s="145" t="str">
        <f t="shared" si="5"/>
        <v/>
      </c>
    </row>
    <row r="51" spans="1:24" s="19" customFormat="1" ht="30" x14ac:dyDescent="0.2">
      <c r="A51" s="235" t="str">
        <f t="shared" si="6"/>
        <v>#AC120_78A_2_2bQ2</v>
      </c>
      <c r="B51" s="95"/>
      <c r="C51" s="95"/>
      <c r="D51" s="96"/>
      <c r="E51" s="237" t="str">
        <f t="shared" si="13"/>
        <v/>
      </c>
      <c r="F51" s="237" t="str">
        <f t="shared" si="14"/>
        <v/>
      </c>
      <c r="G51" s="98" t="s">
        <v>9</v>
      </c>
      <c r="H51" s="99" t="s">
        <v>62</v>
      </c>
      <c r="I51" s="97" t="s">
        <v>477</v>
      </c>
      <c r="J51" s="100" t="s">
        <v>746</v>
      </c>
      <c r="K51" s="101" t="s">
        <v>570</v>
      </c>
      <c r="L51" s="12"/>
      <c r="M51" s="13"/>
      <c r="N51" s="259" t="s">
        <v>83</v>
      </c>
      <c r="O51" s="259" t="s">
        <v>83</v>
      </c>
      <c r="P51" s="117"/>
      <c r="Q51" s="132" t="str">
        <f t="shared" si="1"/>
        <v>#AC120_78A_2_2bQ2</v>
      </c>
      <c r="R51" s="132" t="str">
        <f t="shared" si="2"/>
        <v>#AC120_78A_2_2</v>
      </c>
      <c r="S51" s="144">
        <f t="shared" si="3"/>
        <v>1</v>
      </c>
      <c r="T51" s="144">
        <f>IF(G51="","",IF(ISERROR(VLOOKUP(S51,Sheet1!B:B,1,FALSE)),0,1))</f>
        <v>0</v>
      </c>
      <c r="U51" s="144">
        <f t="shared" si="4"/>
        <v>1</v>
      </c>
      <c r="V51" s="145" t="e">
        <f>SEARCH('Key Word Search'!$J$6,J51)</f>
        <v>#VALUE!</v>
      </c>
      <c r="W51" s="145" t="e">
        <f>SEARCH('Key Word Search'!$J$6,K51)</f>
        <v>#VALUE!</v>
      </c>
      <c r="X51" s="145" t="str">
        <f t="shared" si="5"/>
        <v/>
      </c>
    </row>
    <row r="52" spans="1:24" s="19" customFormat="1" ht="30" x14ac:dyDescent="0.2">
      <c r="A52" s="235" t="str">
        <f t="shared" si="6"/>
        <v>#AC120_78A_2_2cQ1</v>
      </c>
      <c r="B52" s="235"/>
      <c r="C52" s="235"/>
      <c r="D52" s="236"/>
      <c r="E52" s="237" t="str">
        <f t="shared" si="13"/>
        <v/>
      </c>
      <c r="F52" s="237" t="str">
        <f t="shared" si="14"/>
        <v/>
      </c>
      <c r="G52" s="238" t="s">
        <v>9</v>
      </c>
      <c r="H52" s="239" t="s">
        <v>63</v>
      </c>
      <c r="I52" s="237" t="s">
        <v>476</v>
      </c>
      <c r="J52" s="240" t="s">
        <v>747</v>
      </c>
      <c r="K52" s="101" t="s">
        <v>571</v>
      </c>
      <c r="L52" s="12"/>
      <c r="M52" s="13"/>
      <c r="N52" s="259" t="s">
        <v>83</v>
      </c>
      <c r="O52" s="259" t="s">
        <v>83</v>
      </c>
      <c r="P52" s="243"/>
      <c r="Q52" s="132" t="str">
        <f t="shared" si="1"/>
        <v>#AC120_78A_2_2cQ1</v>
      </c>
      <c r="R52" s="132" t="str">
        <f t="shared" si="2"/>
        <v>#AC120_78A_2_2</v>
      </c>
      <c r="S52" s="144">
        <f t="shared" si="3"/>
        <v>1</v>
      </c>
      <c r="T52" s="144">
        <f>IF(G52="","",IF(ISERROR(VLOOKUP(S52,Sheet1!B:B,1,FALSE)),0,1))</f>
        <v>0</v>
      </c>
      <c r="U52" s="144">
        <f t="shared" si="4"/>
        <v>1</v>
      </c>
      <c r="V52" s="145" t="e">
        <f>SEARCH('Key Word Search'!$J$6,J52)</f>
        <v>#VALUE!</v>
      </c>
      <c r="W52" s="145" t="e">
        <f>SEARCH('Key Word Search'!$J$6,K52)</f>
        <v>#VALUE!</v>
      </c>
      <c r="X52" s="145" t="str">
        <f t="shared" si="5"/>
        <v/>
      </c>
    </row>
    <row r="53" spans="1:24" s="19" customFormat="1" ht="30" x14ac:dyDescent="0.2">
      <c r="A53" s="235" t="str">
        <f t="shared" si="6"/>
        <v>#AC120_78A_2_2dQ1</v>
      </c>
      <c r="B53" s="235"/>
      <c r="C53" s="235"/>
      <c r="D53" s="236"/>
      <c r="E53" s="237" t="str">
        <f t="shared" si="13"/>
        <v/>
      </c>
      <c r="F53" s="237" t="str">
        <f t="shared" si="14"/>
        <v/>
      </c>
      <c r="G53" s="238" t="s">
        <v>9</v>
      </c>
      <c r="H53" s="239" t="s">
        <v>64</v>
      </c>
      <c r="I53" s="237" t="s">
        <v>476</v>
      </c>
      <c r="J53" s="240" t="s">
        <v>748</v>
      </c>
      <c r="K53" s="101" t="s">
        <v>572</v>
      </c>
      <c r="L53" s="12"/>
      <c r="M53" s="13"/>
      <c r="N53" s="259" t="s">
        <v>83</v>
      </c>
      <c r="O53" s="259" t="s">
        <v>83</v>
      </c>
      <c r="P53" s="243"/>
      <c r="Q53" s="132" t="str">
        <f t="shared" si="1"/>
        <v>#AC120_78A_2_2dQ1</v>
      </c>
      <c r="R53" s="132" t="str">
        <f t="shared" si="2"/>
        <v>#AC120_78A_2_2</v>
      </c>
      <c r="S53" s="144">
        <f t="shared" si="3"/>
        <v>1</v>
      </c>
      <c r="T53" s="144">
        <f>IF(G53="","",IF(ISERROR(VLOOKUP(S53,Sheet1!B:B,1,FALSE)),0,1))</f>
        <v>0</v>
      </c>
      <c r="U53" s="144">
        <f t="shared" si="4"/>
        <v>1</v>
      </c>
      <c r="V53" s="145" t="e">
        <f>SEARCH('Key Word Search'!$J$6,J53)</f>
        <v>#VALUE!</v>
      </c>
      <c r="W53" s="145" t="e">
        <f>SEARCH('Key Word Search'!$J$6,K53)</f>
        <v>#VALUE!</v>
      </c>
      <c r="X53" s="145" t="str">
        <f t="shared" si="5"/>
        <v/>
      </c>
    </row>
    <row r="54" spans="1:24" s="19" customFormat="1" ht="43.5" x14ac:dyDescent="0.2">
      <c r="A54" s="235" t="str">
        <f t="shared" si="6"/>
        <v>#AC120_78A_2_2eQ1</v>
      </c>
      <c r="B54" s="235"/>
      <c r="C54" s="235"/>
      <c r="D54" s="236"/>
      <c r="E54" s="237" t="str">
        <f t="shared" si="13"/>
        <v/>
      </c>
      <c r="F54" s="237" t="str">
        <f t="shared" si="14"/>
        <v/>
      </c>
      <c r="G54" s="238" t="s">
        <v>9</v>
      </c>
      <c r="H54" s="239" t="s">
        <v>65</v>
      </c>
      <c r="I54" s="237" t="s">
        <v>476</v>
      </c>
      <c r="J54" s="240" t="s">
        <v>749</v>
      </c>
      <c r="K54" s="101" t="s">
        <v>573</v>
      </c>
      <c r="L54" s="12"/>
      <c r="M54" s="13"/>
      <c r="N54" s="259" t="s">
        <v>83</v>
      </c>
      <c r="O54" s="259" t="s">
        <v>83</v>
      </c>
      <c r="P54" s="243"/>
      <c r="Q54" s="132" t="str">
        <f t="shared" si="1"/>
        <v>#AC120_78A_2_2eQ1</v>
      </c>
      <c r="R54" s="132" t="str">
        <f t="shared" si="2"/>
        <v>#AC120_78A_2_2</v>
      </c>
      <c r="S54" s="144">
        <f t="shared" si="3"/>
        <v>1</v>
      </c>
      <c r="T54" s="144">
        <f>IF(G54="","",IF(ISERROR(VLOOKUP(S54,Sheet1!B:B,1,FALSE)),0,1))</f>
        <v>0</v>
      </c>
      <c r="U54" s="144">
        <f t="shared" si="4"/>
        <v>1</v>
      </c>
      <c r="V54" s="145" t="e">
        <f>SEARCH('Key Word Search'!$J$6,J54)</f>
        <v>#VALUE!</v>
      </c>
      <c r="W54" s="145" t="e">
        <f>SEARCH('Key Word Search'!$J$6,K54)</f>
        <v>#VALUE!</v>
      </c>
      <c r="X54" s="145" t="str">
        <f t="shared" si="5"/>
        <v/>
      </c>
    </row>
    <row r="55" spans="1:24" s="103" customFormat="1" ht="30" x14ac:dyDescent="0.2">
      <c r="A55" s="235" t="str">
        <f t="shared" si="6"/>
        <v>#AC120_78A_2_2fQ1</v>
      </c>
      <c r="B55" s="235"/>
      <c r="C55" s="235"/>
      <c r="D55" s="236"/>
      <c r="E55" s="237" t="str">
        <f t="shared" si="13"/>
        <v/>
      </c>
      <c r="F55" s="237" t="str">
        <f t="shared" si="14"/>
        <v/>
      </c>
      <c r="G55" s="238" t="s">
        <v>9</v>
      </c>
      <c r="H55" s="239" t="s">
        <v>66</v>
      </c>
      <c r="I55" s="237" t="s">
        <v>476</v>
      </c>
      <c r="J55" s="240" t="s">
        <v>750</v>
      </c>
      <c r="K55" s="101" t="s">
        <v>574</v>
      </c>
      <c r="L55" s="12"/>
      <c r="M55" s="13"/>
      <c r="N55" s="259" t="s">
        <v>83</v>
      </c>
      <c r="O55" s="259" t="s">
        <v>83</v>
      </c>
      <c r="P55" s="243"/>
      <c r="Q55" s="132" t="str">
        <f t="shared" si="1"/>
        <v>#AC120_78A_2_2fQ1</v>
      </c>
      <c r="R55" s="132" t="str">
        <f t="shared" si="2"/>
        <v>#AC120_78A_2_2</v>
      </c>
      <c r="S55" s="144">
        <f t="shared" si="3"/>
        <v>1</v>
      </c>
      <c r="T55" s="144">
        <f>IF(G55="","",IF(ISERROR(VLOOKUP(S55,Sheet1!B:B,1,FALSE)),0,1))</f>
        <v>0</v>
      </c>
      <c r="U55" s="144">
        <f t="shared" si="4"/>
        <v>1</v>
      </c>
      <c r="V55" s="145" t="e">
        <f>SEARCH('Key Word Search'!$J$6,J55)</f>
        <v>#VALUE!</v>
      </c>
      <c r="W55" s="145" t="e">
        <f>SEARCH('Key Word Search'!$J$6,K55)</f>
        <v>#VALUE!</v>
      </c>
      <c r="X55" s="145" t="str">
        <f t="shared" si="5"/>
        <v/>
      </c>
    </row>
    <row r="56" spans="1:24" s="19" customFormat="1" ht="42.75" x14ac:dyDescent="0.2">
      <c r="A56" s="235" t="str">
        <f t="shared" si="6"/>
        <v>#AC120_78A_2_2f_1_Q2</v>
      </c>
      <c r="B56" s="235"/>
      <c r="C56" s="235"/>
      <c r="D56" s="236"/>
      <c r="E56" s="237" t="str">
        <f t="shared" si="13"/>
        <v/>
      </c>
      <c r="F56" s="237" t="str">
        <f t="shared" si="14"/>
        <v/>
      </c>
      <c r="G56" s="238" t="s">
        <v>9</v>
      </c>
      <c r="H56" s="239" t="s">
        <v>67</v>
      </c>
      <c r="I56" s="237" t="s">
        <v>477</v>
      </c>
      <c r="J56" s="240" t="s">
        <v>751</v>
      </c>
      <c r="K56" s="101" t="s">
        <v>575</v>
      </c>
      <c r="L56" s="12"/>
      <c r="M56" s="13"/>
      <c r="N56" s="259" t="s">
        <v>83</v>
      </c>
      <c r="O56" s="259" t="s">
        <v>83</v>
      </c>
      <c r="P56" s="243"/>
      <c r="Q56" s="132" t="str">
        <f t="shared" si="1"/>
        <v>#AC120_78A_2_2f_1_Q2</v>
      </c>
      <c r="R56" s="132" t="str">
        <f t="shared" si="2"/>
        <v>#AC120_78A_2_2f_1</v>
      </c>
      <c r="S56" s="144">
        <f t="shared" si="3"/>
        <v>1</v>
      </c>
      <c r="T56" s="144">
        <f>IF(G56="","",IF(ISERROR(VLOOKUP(S56,Sheet1!B:B,1,FALSE)),0,1))</f>
        <v>0</v>
      </c>
      <c r="U56" s="144">
        <f t="shared" si="4"/>
        <v>1</v>
      </c>
      <c r="V56" s="145" t="e">
        <f>SEARCH('Key Word Search'!$J$6,J56)</f>
        <v>#VALUE!</v>
      </c>
      <c r="W56" s="145" t="e">
        <f>SEARCH('Key Word Search'!$J$6,K56)</f>
        <v>#VALUE!</v>
      </c>
      <c r="X56" s="145" t="str">
        <f t="shared" si="5"/>
        <v/>
      </c>
    </row>
    <row r="57" spans="1:24" s="19" customFormat="1" ht="45" x14ac:dyDescent="0.2">
      <c r="A57" s="235" t="str">
        <f t="shared" si="6"/>
        <v>#AC120_78A_2_2f_2_Q3</v>
      </c>
      <c r="B57" s="235"/>
      <c r="C57" s="235"/>
      <c r="D57" s="236"/>
      <c r="E57" s="237" t="str">
        <f t="shared" si="13"/>
        <v/>
      </c>
      <c r="F57" s="237" t="str">
        <f t="shared" si="14"/>
        <v/>
      </c>
      <c r="G57" s="238" t="s">
        <v>9</v>
      </c>
      <c r="H57" s="239" t="s">
        <v>68</v>
      </c>
      <c r="I57" s="237" t="s">
        <v>478</v>
      </c>
      <c r="J57" s="240" t="s">
        <v>752</v>
      </c>
      <c r="K57" s="101" t="s">
        <v>576</v>
      </c>
      <c r="L57" s="12"/>
      <c r="M57" s="13"/>
      <c r="N57" s="259" t="s">
        <v>83</v>
      </c>
      <c r="O57" s="259" t="s">
        <v>83</v>
      </c>
      <c r="P57" s="243"/>
      <c r="Q57" s="132" t="str">
        <f t="shared" si="1"/>
        <v>#AC120_78A_2_2f_2_Q3</v>
      </c>
      <c r="R57" s="132" t="str">
        <f t="shared" si="2"/>
        <v>#AC120_78A_2_2f_2</v>
      </c>
      <c r="S57" s="144">
        <f t="shared" si="3"/>
        <v>1</v>
      </c>
      <c r="T57" s="144">
        <f>IF(G57="","",IF(ISERROR(VLOOKUP(S57,Sheet1!B:B,1,FALSE)),0,1))</f>
        <v>0</v>
      </c>
      <c r="U57" s="144">
        <f t="shared" si="4"/>
        <v>1</v>
      </c>
      <c r="V57" s="145" t="e">
        <f>SEARCH('Key Word Search'!$J$6,J57)</f>
        <v>#VALUE!</v>
      </c>
      <c r="W57" s="145" t="e">
        <f>SEARCH('Key Word Search'!$J$6,K57)</f>
        <v>#VALUE!</v>
      </c>
      <c r="X57" s="145" t="str">
        <f t="shared" si="5"/>
        <v/>
      </c>
    </row>
    <row r="58" spans="1:24" s="103" customFormat="1" ht="43.5" x14ac:dyDescent="0.2">
      <c r="A58" s="235" t="str">
        <f t="shared" si="6"/>
        <v>#AC120_78A_2_2gQ1</v>
      </c>
      <c r="B58" s="235"/>
      <c r="C58" s="235"/>
      <c r="D58" s="236"/>
      <c r="E58" s="237" t="str">
        <f t="shared" si="13"/>
        <v/>
      </c>
      <c r="F58" s="237" t="str">
        <f t="shared" si="14"/>
        <v/>
      </c>
      <c r="G58" s="238" t="s">
        <v>9</v>
      </c>
      <c r="H58" s="239" t="s">
        <v>69</v>
      </c>
      <c r="I58" s="237" t="s">
        <v>476</v>
      </c>
      <c r="J58" s="240" t="s">
        <v>753</v>
      </c>
      <c r="K58" s="101" t="s">
        <v>577</v>
      </c>
      <c r="L58" s="12"/>
      <c r="M58" s="13"/>
      <c r="N58" s="259" t="s">
        <v>83</v>
      </c>
      <c r="O58" s="259" t="s">
        <v>83</v>
      </c>
      <c r="P58" s="243"/>
      <c r="Q58" s="132" t="str">
        <f t="shared" si="1"/>
        <v>#AC120_78A_2_2gQ1</v>
      </c>
      <c r="R58" s="132" t="str">
        <f t="shared" si="2"/>
        <v>#AC120_78A_2_2</v>
      </c>
      <c r="S58" s="144">
        <f t="shared" si="3"/>
        <v>1</v>
      </c>
      <c r="T58" s="144">
        <f>IF(G58="","",IF(ISERROR(VLOOKUP(S58,Sheet1!B:B,1,FALSE)),0,1))</f>
        <v>0</v>
      </c>
      <c r="U58" s="144">
        <f t="shared" si="4"/>
        <v>1</v>
      </c>
      <c r="V58" s="145" t="e">
        <f>SEARCH('Key Word Search'!$J$6,J58)</f>
        <v>#VALUE!</v>
      </c>
      <c r="W58" s="145" t="e">
        <f>SEARCH('Key Word Search'!$J$6,K58)</f>
        <v>#VALUE!</v>
      </c>
      <c r="X58" s="145" t="str">
        <f t="shared" si="5"/>
        <v/>
      </c>
    </row>
    <row r="59" spans="1:24" s="19" customFormat="1" ht="43.5" x14ac:dyDescent="0.2">
      <c r="A59" s="235" t="str">
        <f t="shared" si="6"/>
        <v>#AC120_78A_2_2gQ2</v>
      </c>
      <c r="B59" s="235"/>
      <c r="C59" s="235"/>
      <c r="D59" s="236"/>
      <c r="E59" s="237" t="str">
        <f t="shared" si="13"/>
        <v/>
      </c>
      <c r="F59" s="237" t="str">
        <f t="shared" si="14"/>
        <v/>
      </c>
      <c r="G59" s="238" t="s">
        <v>9</v>
      </c>
      <c r="H59" s="239" t="s">
        <v>69</v>
      </c>
      <c r="I59" s="237" t="s">
        <v>477</v>
      </c>
      <c r="J59" s="240" t="s">
        <v>754</v>
      </c>
      <c r="K59" s="101" t="s">
        <v>578</v>
      </c>
      <c r="L59" s="12"/>
      <c r="M59" s="13"/>
      <c r="N59" s="259" t="s">
        <v>83</v>
      </c>
      <c r="O59" s="259" t="s">
        <v>83</v>
      </c>
      <c r="P59" s="243"/>
      <c r="Q59" s="132" t="str">
        <f t="shared" si="1"/>
        <v>#AC120_78A_2_2gQ2</v>
      </c>
      <c r="R59" s="132" t="str">
        <f t="shared" si="2"/>
        <v>#AC120_78A_2_2</v>
      </c>
      <c r="S59" s="144">
        <f t="shared" si="3"/>
        <v>1</v>
      </c>
      <c r="T59" s="144">
        <f>IF(G59="","",IF(ISERROR(VLOOKUP(S59,Sheet1!B:B,1,FALSE)),0,1))</f>
        <v>0</v>
      </c>
      <c r="U59" s="144">
        <f t="shared" si="4"/>
        <v>1</v>
      </c>
      <c r="V59" s="145" t="e">
        <f>SEARCH('Key Word Search'!$J$6,J59)</f>
        <v>#VALUE!</v>
      </c>
      <c r="W59" s="145" t="e">
        <f>SEARCH('Key Word Search'!$J$6,K59)</f>
        <v>#VALUE!</v>
      </c>
      <c r="X59" s="145" t="str">
        <f t="shared" si="5"/>
        <v/>
      </c>
    </row>
    <row r="60" spans="1:24" s="19" customFormat="1" ht="43.5" x14ac:dyDescent="0.2">
      <c r="A60" s="235" t="str">
        <f t="shared" si="6"/>
        <v>#AC120_78A_2_2hQ1</v>
      </c>
      <c r="B60" s="235"/>
      <c r="C60" s="235"/>
      <c r="D60" s="236"/>
      <c r="E60" s="237" t="str">
        <f t="shared" si="13"/>
        <v/>
      </c>
      <c r="F60" s="237" t="str">
        <f t="shared" si="14"/>
        <v/>
      </c>
      <c r="G60" s="238" t="s">
        <v>9</v>
      </c>
      <c r="H60" s="239" t="s">
        <v>70</v>
      </c>
      <c r="I60" s="237" t="s">
        <v>476</v>
      </c>
      <c r="J60" s="240" t="s">
        <v>755</v>
      </c>
      <c r="K60" s="101" t="s">
        <v>579</v>
      </c>
      <c r="L60" s="12"/>
      <c r="M60" s="13"/>
      <c r="N60" s="259" t="s">
        <v>83</v>
      </c>
      <c r="O60" s="259" t="s">
        <v>83</v>
      </c>
      <c r="P60" s="243"/>
      <c r="Q60" s="132" t="str">
        <f t="shared" si="1"/>
        <v>#AC120_78A_2_2hQ1</v>
      </c>
      <c r="R60" s="132" t="str">
        <f t="shared" si="2"/>
        <v>#AC120_78A_2_2</v>
      </c>
      <c r="S60" s="144">
        <f t="shared" si="3"/>
        <v>1</v>
      </c>
      <c r="T60" s="144">
        <f>IF(G60="","",IF(ISERROR(VLOOKUP(S60,Sheet1!B:B,1,FALSE)),0,1))</f>
        <v>0</v>
      </c>
      <c r="U60" s="144">
        <f t="shared" si="4"/>
        <v>1</v>
      </c>
      <c r="V60" s="145" t="e">
        <f>SEARCH('Key Word Search'!$J$6,J60)</f>
        <v>#VALUE!</v>
      </c>
      <c r="W60" s="145" t="e">
        <f>SEARCH('Key Word Search'!$J$6,K60)</f>
        <v>#VALUE!</v>
      </c>
      <c r="X60" s="145" t="str">
        <f t="shared" si="5"/>
        <v/>
      </c>
    </row>
    <row r="61" spans="1:24" s="19" customFormat="1" ht="45" x14ac:dyDescent="0.2">
      <c r="A61" s="235" t="str">
        <f t="shared" si="6"/>
        <v>#AC120_78A_2_2iQ1</v>
      </c>
      <c r="B61" s="95"/>
      <c r="C61" s="95"/>
      <c r="D61" s="96"/>
      <c r="E61" s="237" t="str">
        <f t="shared" si="13"/>
        <v/>
      </c>
      <c r="F61" s="237" t="str">
        <f t="shared" si="14"/>
        <v/>
      </c>
      <c r="G61" s="98" t="s">
        <v>9</v>
      </c>
      <c r="H61" s="99" t="s">
        <v>71</v>
      </c>
      <c r="I61" s="97" t="s">
        <v>476</v>
      </c>
      <c r="J61" s="100" t="s">
        <v>756</v>
      </c>
      <c r="K61" s="118" t="s">
        <v>580</v>
      </c>
      <c r="L61" s="12"/>
      <c r="M61" s="13"/>
      <c r="N61" s="259" t="s">
        <v>83</v>
      </c>
      <c r="O61" s="259" t="s">
        <v>83</v>
      </c>
      <c r="P61" s="117"/>
      <c r="Q61" s="132" t="str">
        <f t="shared" si="1"/>
        <v>#AC120_78A_2_2iQ1</v>
      </c>
      <c r="R61" s="132" t="str">
        <f t="shared" si="2"/>
        <v>#AC120_78A_2_2</v>
      </c>
      <c r="S61" s="144">
        <f t="shared" si="3"/>
        <v>1</v>
      </c>
      <c r="T61" s="144">
        <f>IF(G61="","",IF(ISERROR(VLOOKUP(S61,Sheet1!B:B,1,FALSE)),0,1))</f>
        <v>0</v>
      </c>
      <c r="U61" s="144">
        <f t="shared" si="4"/>
        <v>1</v>
      </c>
      <c r="V61" s="145" t="e">
        <f>SEARCH('Key Word Search'!$J$6,J61)</f>
        <v>#VALUE!</v>
      </c>
      <c r="W61" s="145" t="e">
        <f>SEARCH('Key Word Search'!$J$6,K61)</f>
        <v>#VALUE!</v>
      </c>
      <c r="X61" s="145" t="str">
        <f t="shared" si="5"/>
        <v/>
      </c>
    </row>
    <row r="62" spans="1:24" s="19" customFormat="1" ht="57.75" x14ac:dyDescent="0.2">
      <c r="A62" s="235" t="str">
        <f t="shared" si="6"/>
        <v>#AC120_78A_2_2iQ2</v>
      </c>
      <c r="B62" s="95"/>
      <c r="C62" s="95"/>
      <c r="D62" s="96"/>
      <c r="E62" s="237" t="str">
        <f t="shared" si="13"/>
        <v/>
      </c>
      <c r="F62" s="237" t="str">
        <f t="shared" si="14"/>
        <v/>
      </c>
      <c r="G62" s="98" t="s">
        <v>9</v>
      </c>
      <c r="H62" s="99" t="s">
        <v>71</v>
      </c>
      <c r="I62" s="97" t="s">
        <v>477</v>
      </c>
      <c r="J62" s="100" t="s">
        <v>757</v>
      </c>
      <c r="K62" s="118" t="s">
        <v>581</v>
      </c>
      <c r="L62" s="12"/>
      <c r="M62" s="13"/>
      <c r="N62" s="259" t="s">
        <v>83</v>
      </c>
      <c r="O62" s="259" t="s">
        <v>83</v>
      </c>
      <c r="P62" s="117"/>
      <c r="Q62" s="132" t="str">
        <f t="shared" si="1"/>
        <v>#AC120_78A_2_2iQ2</v>
      </c>
      <c r="R62" s="132" t="str">
        <f t="shared" si="2"/>
        <v>#AC120_78A_2_2</v>
      </c>
      <c r="S62" s="144">
        <f t="shared" si="3"/>
        <v>1</v>
      </c>
      <c r="T62" s="144">
        <f>IF(G62="","",IF(ISERROR(VLOOKUP(S62,Sheet1!B:B,1,FALSE)),0,1))</f>
        <v>0</v>
      </c>
      <c r="U62" s="144">
        <f t="shared" si="4"/>
        <v>1</v>
      </c>
      <c r="V62" s="145" t="e">
        <f>SEARCH('Key Word Search'!$J$6,J62)</f>
        <v>#VALUE!</v>
      </c>
      <c r="W62" s="145" t="e">
        <f>SEARCH('Key Word Search'!$J$6,K62)</f>
        <v>#VALUE!</v>
      </c>
      <c r="X62" s="145" t="str">
        <f t="shared" si="5"/>
        <v/>
      </c>
    </row>
    <row r="63" spans="1:24" s="19" customFormat="1" ht="45" x14ac:dyDescent="0.2">
      <c r="A63" s="235" t="str">
        <f t="shared" si="6"/>
        <v>#AC120_78A_2_2iQ3</v>
      </c>
      <c r="B63" s="95"/>
      <c r="C63" s="95"/>
      <c r="D63" s="96"/>
      <c r="E63" s="237" t="str">
        <f t="shared" si="13"/>
        <v/>
      </c>
      <c r="F63" s="237" t="str">
        <f t="shared" si="14"/>
        <v/>
      </c>
      <c r="G63" s="98" t="s">
        <v>9</v>
      </c>
      <c r="H63" s="99" t="s">
        <v>71</v>
      </c>
      <c r="I63" s="97" t="s">
        <v>478</v>
      </c>
      <c r="J63" s="100" t="s">
        <v>758</v>
      </c>
      <c r="K63" s="118" t="s">
        <v>582</v>
      </c>
      <c r="L63" s="12"/>
      <c r="M63" s="13"/>
      <c r="N63" s="259" t="s">
        <v>83</v>
      </c>
      <c r="O63" s="259" t="s">
        <v>83</v>
      </c>
      <c r="P63" s="117"/>
      <c r="Q63" s="132" t="str">
        <f t="shared" si="1"/>
        <v>#AC120_78A_2_2iQ3</v>
      </c>
      <c r="R63" s="132" t="str">
        <f t="shared" si="2"/>
        <v>#AC120_78A_2_2</v>
      </c>
      <c r="S63" s="144">
        <f t="shared" si="3"/>
        <v>1</v>
      </c>
      <c r="T63" s="144">
        <f>IF(G63="","",IF(ISERROR(VLOOKUP(S63,Sheet1!B:B,1,FALSE)),0,1))</f>
        <v>0</v>
      </c>
      <c r="U63" s="144">
        <f t="shared" si="4"/>
        <v>1</v>
      </c>
      <c r="V63" s="145" t="e">
        <f>SEARCH('Key Word Search'!$J$6,J63)</f>
        <v>#VALUE!</v>
      </c>
      <c r="W63" s="145" t="e">
        <f>SEARCH('Key Word Search'!$J$6,K63)</f>
        <v>#VALUE!</v>
      </c>
      <c r="X63" s="145" t="str">
        <f t="shared" si="5"/>
        <v/>
      </c>
    </row>
    <row r="64" spans="1:24" s="19" customFormat="1" ht="45" x14ac:dyDescent="0.2">
      <c r="A64" s="235" t="str">
        <f t="shared" si="6"/>
        <v>#AC120_78A_2_2iQ4</v>
      </c>
      <c r="B64" s="95"/>
      <c r="C64" s="95"/>
      <c r="D64" s="96"/>
      <c r="E64" s="237" t="str">
        <f t="shared" si="13"/>
        <v/>
      </c>
      <c r="F64" s="237" t="str">
        <f t="shared" si="14"/>
        <v/>
      </c>
      <c r="G64" s="98" t="s">
        <v>9</v>
      </c>
      <c r="H64" s="99" t="s">
        <v>71</v>
      </c>
      <c r="I64" s="97" t="s">
        <v>479</v>
      </c>
      <c r="J64" s="100" t="s">
        <v>759</v>
      </c>
      <c r="K64" s="119" t="s">
        <v>583</v>
      </c>
      <c r="L64" s="12"/>
      <c r="M64" s="13"/>
      <c r="N64" s="259" t="s">
        <v>83</v>
      </c>
      <c r="O64" s="259" t="s">
        <v>83</v>
      </c>
      <c r="P64" s="117"/>
      <c r="Q64" s="132" t="str">
        <f t="shared" si="1"/>
        <v>#AC120_78A_2_2iQ4</v>
      </c>
      <c r="R64" s="132" t="str">
        <f t="shared" si="2"/>
        <v>#AC120_78A_2_2</v>
      </c>
      <c r="S64" s="144">
        <f t="shared" si="3"/>
        <v>1</v>
      </c>
      <c r="T64" s="144">
        <f>IF(G64="","",IF(ISERROR(VLOOKUP(S64,Sheet1!B:B,1,FALSE)),0,1))</f>
        <v>0</v>
      </c>
      <c r="U64" s="144">
        <f t="shared" si="4"/>
        <v>1</v>
      </c>
      <c r="V64" s="145" t="e">
        <f>SEARCH('Key Word Search'!$J$6,J64)</f>
        <v>#VALUE!</v>
      </c>
      <c r="W64" s="145" t="e">
        <f>SEARCH('Key Word Search'!$J$6,K64)</f>
        <v>#VALUE!</v>
      </c>
      <c r="X64" s="145" t="str">
        <f t="shared" si="5"/>
        <v/>
      </c>
    </row>
    <row r="65" spans="1:24" s="19" customFormat="1" ht="43.5" x14ac:dyDescent="0.2">
      <c r="A65" s="235" t="str">
        <f t="shared" si="6"/>
        <v>#AC120_78A_2_2jQ1</v>
      </c>
      <c r="B65" s="95"/>
      <c r="C65" s="95"/>
      <c r="D65" s="96"/>
      <c r="E65" s="237" t="str">
        <f t="shared" si="13"/>
        <v/>
      </c>
      <c r="F65" s="237" t="str">
        <f t="shared" si="14"/>
        <v/>
      </c>
      <c r="G65" s="98" t="s">
        <v>9</v>
      </c>
      <c r="H65" s="99" t="s">
        <v>72</v>
      </c>
      <c r="I65" s="97" t="s">
        <v>476</v>
      </c>
      <c r="J65" s="100" t="s">
        <v>761</v>
      </c>
      <c r="K65" s="118" t="s">
        <v>584</v>
      </c>
      <c r="L65" s="12"/>
      <c r="M65" s="13"/>
      <c r="N65" s="259" t="s">
        <v>83</v>
      </c>
      <c r="O65" s="259" t="s">
        <v>83</v>
      </c>
      <c r="P65" s="117"/>
      <c r="Q65" s="132" t="str">
        <f t="shared" si="1"/>
        <v>#AC120_78A_2_2jQ1</v>
      </c>
      <c r="R65" s="132" t="str">
        <f t="shared" si="2"/>
        <v>#AC120_78A_2_2</v>
      </c>
      <c r="S65" s="144">
        <f t="shared" si="3"/>
        <v>1</v>
      </c>
      <c r="T65" s="144">
        <f>IF(G65="","",IF(ISERROR(VLOOKUP(S65,Sheet1!B:B,1,FALSE)),0,1))</f>
        <v>0</v>
      </c>
      <c r="U65" s="144">
        <f t="shared" si="4"/>
        <v>1</v>
      </c>
      <c r="V65" s="145" t="e">
        <f>SEARCH('Key Word Search'!$J$6,J65)</f>
        <v>#VALUE!</v>
      </c>
      <c r="W65" s="145" t="e">
        <f>SEARCH('Key Word Search'!$J$6,K65)</f>
        <v>#VALUE!</v>
      </c>
      <c r="X65" s="145" t="str">
        <f t="shared" si="5"/>
        <v/>
      </c>
    </row>
    <row r="66" spans="1:24" s="19" customFormat="1" ht="43.5" x14ac:dyDescent="0.2">
      <c r="A66" s="235" t="str">
        <f t="shared" si="6"/>
        <v>#AC120_78A_2_2jQ2</v>
      </c>
      <c r="B66" s="95"/>
      <c r="C66" s="95"/>
      <c r="D66" s="96"/>
      <c r="E66" s="237" t="str">
        <f t="shared" si="13"/>
        <v/>
      </c>
      <c r="F66" s="237" t="str">
        <f t="shared" si="14"/>
        <v/>
      </c>
      <c r="G66" s="98" t="s">
        <v>9</v>
      </c>
      <c r="H66" s="99" t="s">
        <v>72</v>
      </c>
      <c r="I66" s="97" t="s">
        <v>477</v>
      </c>
      <c r="J66" s="100" t="s">
        <v>760</v>
      </c>
      <c r="K66" s="118" t="s">
        <v>585</v>
      </c>
      <c r="L66" s="12"/>
      <c r="M66" s="13"/>
      <c r="N66" s="259" t="s">
        <v>83</v>
      </c>
      <c r="O66" s="259" t="s">
        <v>83</v>
      </c>
      <c r="P66" s="117"/>
      <c r="Q66" s="132" t="str">
        <f t="shared" si="1"/>
        <v>#AC120_78A_2_2jQ2</v>
      </c>
      <c r="R66" s="132" t="str">
        <f t="shared" si="2"/>
        <v>#AC120_78A_2_2</v>
      </c>
      <c r="S66" s="144">
        <f t="shared" si="3"/>
        <v>1</v>
      </c>
      <c r="T66" s="144">
        <f>IF(G66="","",IF(ISERROR(VLOOKUP(S66,Sheet1!B:B,1,FALSE)),0,1))</f>
        <v>0</v>
      </c>
      <c r="U66" s="144">
        <f t="shared" si="4"/>
        <v>1</v>
      </c>
      <c r="V66" s="145" t="e">
        <f>SEARCH('Key Word Search'!$J$6,J66)</f>
        <v>#VALUE!</v>
      </c>
      <c r="W66" s="145" t="e">
        <f>SEARCH('Key Word Search'!$J$6,K66)</f>
        <v>#VALUE!</v>
      </c>
      <c r="X66" s="145" t="str">
        <f t="shared" si="5"/>
        <v/>
      </c>
    </row>
    <row r="67" spans="1:24" s="19" customFormat="1" ht="43.5" x14ac:dyDescent="0.2">
      <c r="A67" s="235" t="str">
        <f t="shared" si="6"/>
        <v>#AC120_78A_2_2kQ1</v>
      </c>
      <c r="B67" s="95"/>
      <c r="C67" s="95"/>
      <c r="D67" s="96"/>
      <c r="E67" s="237" t="str">
        <f t="shared" si="13"/>
        <v/>
      </c>
      <c r="F67" s="237" t="str">
        <f t="shared" si="14"/>
        <v/>
      </c>
      <c r="G67" s="98" t="s">
        <v>9</v>
      </c>
      <c r="H67" s="99" t="s">
        <v>73</v>
      </c>
      <c r="I67" s="97" t="s">
        <v>476</v>
      </c>
      <c r="J67" s="100" t="s">
        <v>762</v>
      </c>
      <c r="K67" s="118" t="s">
        <v>586</v>
      </c>
      <c r="L67" s="12"/>
      <c r="M67" s="13"/>
      <c r="N67" s="259" t="s">
        <v>83</v>
      </c>
      <c r="O67" s="259" t="s">
        <v>83</v>
      </c>
      <c r="P67" s="117"/>
      <c r="Q67" s="132" t="str">
        <f t="shared" si="1"/>
        <v>#AC120_78A_2_2kQ1</v>
      </c>
      <c r="R67" s="132" t="str">
        <f t="shared" si="2"/>
        <v>#AC120_78A_2_2</v>
      </c>
      <c r="S67" s="144">
        <f t="shared" si="3"/>
        <v>1</v>
      </c>
      <c r="T67" s="144">
        <f>IF(G67="","",IF(ISERROR(VLOOKUP(S67,Sheet1!B:B,1,FALSE)),0,1))</f>
        <v>0</v>
      </c>
      <c r="U67" s="144">
        <f t="shared" si="4"/>
        <v>1</v>
      </c>
      <c r="V67" s="145" t="e">
        <f>SEARCH('Key Word Search'!$J$6,J67)</f>
        <v>#VALUE!</v>
      </c>
      <c r="W67" s="145" t="e">
        <f>SEARCH('Key Word Search'!$J$6,K67)</f>
        <v>#VALUE!</v>
      </c>
      <c r="X67" s="145" t="str">
        <f t="shared" si="5"/>
        <v/>
      </c>
    </row>
    <row r="68" spans="1:24" s="19" customFormat="1" ht="43.5" x14ac:dyDescent="0.2">
      <c r="A68" s="235" t="str">
        <f t="shared" si="6"/>
        <v>#AC120_78A_2_2kQ2</v>
      </c>
      <c r="B68" s="95"/>
      <c r="C68" s="95"/>
      <c r="D68" s="96"/>
      <c r="E68" s="237" t="str">
        <f t="shared" si="13"/>
        <v/>
      </c>
      <c r="F68" s="237" t="str">
        <f t="shared" si="14"/>
        <v/>
      </c>
      <c r="G68" s="98" t="s">
        <v>9</v>
      </c>
      <c r="H68" s="99" t="s">
        <v>73</v>
      </c>
      <c r="I68" s="97" t="s">
        <v>477</v>
      </c>
      <c r="J68" s="100" t="s">
        <v>763</v>
      </c>
      <c r="K68" s="118" t="s">
        <v>587</v>
      </c>
      <c r="L68" s="12"/>
      <c r="M68" s="13"/>
      <c r="N68" s="259" t="s">
        <v>83</v>
      </c>
      <c r="O68" s="259" t="s">
        <v>83</v>
      </c>
      <c r="P68" s="117"/>
      <c r="Q68" s="132" t="str">
        <f t="shared" ref="Q68:Q131" si="15">IF(G68="","",SUBSTITUTE(SUBSTITUTE(SUBSTITUTE(SUBSTITUTE("#"&amp;G68&amp;"-"&amp;H68&amp;""&amp;I68," ",""),"-","_"),"(","_"),")","_"))</f>
        <v>#AC120_78A_2_2kQ2</v>
      </c>
      <c r="R68" s="132" t="str">
        <f t="shared" ref="R68:R131" si="16">IF(G68="","",SUBSTITUTE(SUBSTITUTE(SUBSTITUTE(SUBSTITUTE("#"&amp;G68&amp;"-"&amp;LEFT(H68,LEN(H68)-1)," ",""),"-","_"),"(","_"),")","_"))</f>
        <v>#AC120_78A_2_2</v>
      </c>
      <c r="S68" s="144">
        <f t="shared" ref="S68:S131" si="17">IF(G68="","",IF(I68&lt;&gt;"",1,MID(H68,LEN(H68),1)))</f>
        <v>1</v>
      </c>
      <c r="T68" s="144">
        <f>IF(G68="","",IF(ISERROR(VLOOKUP(S68,Sheet1!B:B,1,FALSE)),0,1))</f>
        <v>0</v>
      </c>
      <c r="U68" s="144">
        <f t="shared" ref="U68:U131" si="18">IF(G68="","",IF(ISERROR(S68/1),0,1))</f>
        <v>1</v>
      </c>
      <c r="V68" s="145" t="e">
        <f>SEARCH('Key Word Search'!$J$6,J68)</f>
        <v>#VALUE!</v>
      </c>
      <c r="W68" s="145" t="e">
        <f>SEARCH('Key Word Search'!$J$6,K68)</f>
        <v>#VALUE!</v>
      </c>
      <c r="X68" s="145" t="str">
        <f t="shared" ref="X68:X131" si="19">IF(AND(ISERROR(V68),ISERROR(W68)),"",A68)</f>
        <v/>
      </c>
    </row>
    <row r="69" spans="1:24" s="19" customFormat="1" ht="43.5" x14ac:dyDescent="0.2">
      <c r="A69" s="235" t="str">
        <f t="shared" si="6"/>
        <v>#AC120_78A_2_2lQ1</v>
      </c>
      <c r="B69" s="95"/>
      <c r="C69" s="95"/>
      <c r="D69" s="96"/>
      <c r="E69" s="237" t="str">
        <f t="shared" si="13"/>
        <v/>
      </c>
      <c r="F69" s="237" t="str">
        <f t="shared" si="14"/>
        <v/>
      </c>
      <c r="G69" s="98" t="s">
        <v>9</v>
      </c>
      <c r="H69" s="99" t="s">
        <v>74</v>
      </c>
      <c r="I69" s="97" t="s">
        <v>476</v>
      </c>
      <c r="J69" s="100" t="s">
        <v>764</v>
      </c>
      <c r="K69" s="118" t="s">
        <v>588</v>
      </c>
      <c r="L69" s="12"/>
      <c r="M69" s="13"/>
      <c r="N69" s="259" t="s">
        <v>83</v>
      </c>
      <c r="O69" s="259" t="s">
        <v>83</v>
      </c>
      <c r="P69" s="117"/>
      <c r="Q69" s="132" t="str">
        <f t="shared" si="15"/>
        <v>#AC120_78A_2_2lQ1</v>
      </c>
      <c r="R69" s="132" t="str">
        <f t="shared" si="16"/>
        <v>#AC120_78A_2_2</v>
      </c>
      <c r="S69" s="144">
        <f t="shared" si="17"/>
        <v>1</v>
      </c>
      <c r="T69" s="144">
        <f>IF(G69="","",IF(ISERROR(VLOOKUP(S69,Sheet1!B:B,1,FALSE)),0,1))</f>
        <v>0</v>
      </c>
      <c r="U69" s="144">
        <f t="shared" si="18"/>
        <v>1</v>
      </c>
      <c r="V69" s="145" t="e">
        <f>SEARCH('Key Word Search'!$J$6,J69)</f>
        <v>#VALUE!</v>
      </c>
      <c r="W69" s="145" t="e">
        <f>SEARCH('Key Word Search'!$J$6,K69)</f>
        <v>#VALUE!</v>
      </c>
      <c r="X69" s="145" t="str">
        <f t="shared" si="19"/>
        <v/>
      </c>
    </row>
    <row r="70" spans="1:24" s="19" customFormat="1" ht="43.5" x14ac:dyDescent="0.2">
      <c r="A70" s="235" t="str">
        <f t="shared" si="6"/>
        <v>#AC120_78A_2_2lQ2</v>
      </c>
      <c r="B70" s="95"/>
      <c r="C70" s="95"/>
      <c r="D70" s="96"/>
      <c r="E70" s="237" t="str">
        <f t="shared" si="13"/>
        <v/>
      </c>
      <c r="F70" s="237" t="str">
        <f t="shared" si="14"/>
        <v/>
      </c>
      <c r="G70" s="98" t="s">
        <v>9</v>
      </c>
      <c r="H70" s="99" t="s">
        <v>74</v>
      </c>
      <c r="I70" s="97" t="s">
        <v>477</v>
      </c>
      <c r="J70" s="100" t="s">
        <v>765</v>
      </c>
      <c r="K70" s="118" t="s">
        <v>589</v>
      </c>
      <c r="L70" s="12"/>
      <c r="M70" s="13"/>
      <c r="N70" s="259" t="s">
        <v>83</v>
      </c>
      <c r="O70" s="259" t="s">
        <v>83</v>
      </c>
      <c r="P70" s="117"/>
      <c r="Q70" s="132" t="str">
        <f t="shared" si="15"/>
        <v>#AC120_78A_2_2lQ2</v>
      </c>
      <c r="R70" s="132" t="str">
        <f t="shared" si="16"/>
        <v>#AC120_78A_2_2</v>
      </c>
      <c r="S70" s="144">
        <f t="shared" si="17"/>
        <v>1</v>
      </c>
      <c r="T70" s="144">
        <f>IF(G70="","",IF(ISERROR(VLOOKUP(S70,Sheet1!B:B,1,FALSE)),0,1))</f>
        <v>0</v>
      </c>
      <c r="U70" s="144">
        <f t="shared" si="18"/>
        <v>1</v>
      </c>
      <c r="V70" s="145" t="e">
        <f>SEARCH('Key Word Search'!$J$6,J70)</f>
        <v>#VALUE!</v>
      </c>
      <c r="W70" s="145" t="e">
        <f>SEARCH('Key Word Search'!$J$6,K70)</f>
        <v>#VALUE!</v>
      </c>
      <c r="X70" s="145" t="str">
        <f t="shared" si="19"/>
        <v/>
      </c>
    </row>
    <row r="71" spans="1:24" s="19" customFormat="1" ht="43.5" x14ac:dyDescent="0.2">
      <c r="A71" s="235" t="str">
        <f t="shared" ref="A71:A134" si="20">IF(G71="","",IF(SUM(T71:U71)=0,R71,Q71))</f>
        <v>#AC120_78A_2_2lQ3</v>
      </c>
      <c r="B71" s="95"/>
      <c r="C71" s="95"/>
      <c r="D71" s="96"/>
      <c r="E71" s="237" t="str">
        <f t="shared" si="13"/>
        <v/>
      </c>
      <c r="F71" s="237" t="str">
        <f t="shared" si="14"/>
        <v/>
      </c>
      <c r="G71" s="98" t="s">
        <v>9</v>
      </c>
      <c r="H71" s="99" t="s">
        <v>74</v>
      </c>
      <c r="I71" s="97" t="s">
        <v>478</v>
      </c>
      <c r="J71" s="100" t="s">
        <v>766</v>
      </c>
      <c r="K71" s="118" t="s">
        <v>590</v>
      </c>
      <c r="L71" s="12"/>
      <c r="M71" s="13"/>
      <c r="N71" s="259" t="s">
        <v>83</v>
      </c>
      <c r="O71" s="259" t="s">
        <v>83</v>
      </c>
      <c r="P71" s="117"/>
      <c r="Q71" s="132" t="str">
        <f t="shared" si="15"/>
        <v>#AC120_78A_2_2lQ3</v>
      </c>
      <c r="R71" s="132" t="str">
        <f t="shared" si="16"/>
        <v>#AC120_78A_2_2</v>
      </c>
      <c r="S71" s="144">
        <f t="shared" si="17"/>
        <v>1</v>
      </c>
      <c r="T71" s="144">
        <f>IF(G71="","",IF(ISERROR(VLOOKUP(S71,Sheet1!B:B,1,FALSE)),0,1))</f>
        <v>0</v>
      </c>
      <c r="U71" s="144">
        <f t="shared" si="18"/>
        <v>1</v>
      </c>
      <c r="V71" s="145" t="e">
        <f>SEARCH('Key Word Search'!$J$6,J71)</f>
        <v>#VALUE!</v>
      </c>
      <c r="W71" s="145" t="e">
        <f>SEARCH('Key Word Search'!$J$6,K71)</f>
        <v>#VALUE!</v>
      </c>
      <c r="X71" s="145" t="str">
        <f t="shared" si="19"/>
        <v/>
      </c>
    </row>
    <row r="72" spans="1:24" s="19" customFormat="1" ht="43.5" x14ac:dyDescent="0.2">
      <c r="A72" s="235" t="str">
        <f t="shared" si="20"/>
        <v>#AC120_78A_2_2lQ4</v>
      </c>
      <c r="B72" s="95"/>
      <c r="C72" s="95"/>
      <c r="D72" s="96"/>
      <c r="E72" s="237" t="str">
        <f t="shared" si="13"/>
        <v/>
      </c>
      <c r="F72" s="237" t="str">
        <f t="shared" si="14"/>
        <v/>
      </c>
      <c r="G72" s="98" t="s">
        <v>9</v>
      </c>
      <c r="H72" s="99" t="s">
        <v>74</v>
      </c>
      <c r="I72" s="97" t="s">
        <v>479</v>
      </c>
      <c r="J72" s="100" t="s">
        <v>767</v>
      </c>
      <c r="K72" s="118" t="s">
        <v>591</v>
      </c>
      <c r="L72" s="12"/>
      <c r="M72" s="13"/>
      <c r="N72" s="259" t="s">
        <v>83</v>
      </c>
      <c r="O72" s="259" t="s">
        <v>83</v>
      </c>
      <c r="P72" s="117"/>
      <c r="Q72" s="132" t="str">
        <f t="shared" si="15"/>
        <v>#AC120_78A_2_2lQ4</v>
      </c>
      <c r="R72" s="132" t="str">
        <f t="shared" si="16"/>
        <v>#AC120_78A_2_2</v>
      </c>
      <c r="S72" s="144">
        <f t="shared" si="17"/>
        <v>1</v>
      </c>
      <c r="T72" s="144">
        <f>IF(G72="","",IF(ISERROR(VLOOKUP(S72,Sheet1!B:B,1,FALSE)),0,1))</f>
        <v>0</v>
      </c>
      <c r="U72" s="144">
        <f t="shared" si="18"/>
        <v>1</v>
      </c>
      <c r="V72" s="145" t="e">
        <f>SEARCH('Key Word Search'!$J$6,J72)</f>
        <v>#VALUE!</v>
      </c>
      <c r="W72" s="145" t="e">
        <f>SEARCH('Key Word Search'!$J$6,K72)</f>
        <v>#VALUE!</v>
      </c>
      <c r="X72" s="145" t="str">
        <f t="shared" si="19"/>
        <v/>
      </c>
    </row>
    <row r="73" spans="1:24" s="19" customFormat="1" ht="43.5" x14ac:dyDescent="0.2">
      <c r="A73" s="235" t="str">
        <f t="shared" si="20"/>
        <v>#AC120_78A_2_2mQ1</v>
      </c>
      <c r="B73" s="235"/>
      <c r="C73" s="235"/>
      <c r="D73" s="236"/>
      <c r="E73" s="237" t="str">
        <f t="shared" si="13"/>
        <v/>
      </c>
      <c r="F73" s="237" t="str">
        <f t="shared" si="14"/>
        <v/>
      </c>
      <c r="G73" s="238" t="s">
        <v>9</v>
      </c>
      <c r="H73" s="239" t="s">
        <v>75</v>
      </c>
      <c r="I73" s="237" t="s">
        <v>476</v>
      </c>
      <c r="J73" s="240" t="s">
        <v>768</v>
      </c>
      <c r="K73" s="118" t="s">
        <v>592</v>
      </c>
      <c r="L73" s="12"/>
      <c r="M73" s="13"/>
      <c r="N73" s="259" t="s">
        <v>83</v>
      </c>
      <c r="O73" s="259" t="s">
        <v>83</v>
      </c>
      <c r="P73" s="243"/>
      <c r="Q73" s="132" t="str">
        <f t="shared" si="15"/>
        <v>#AC120_78A_2_2mQ1</v>
      </c>
      <c r="R73" s="132" t="str">
        <f t="shared" si="16"/>
        <v>#AC120_78A_2_2</v>
      </c>
      <c r="S73" s="144">
        <f t="shared" si="17"/>
        <v>1</v>
      </c>
      <c r="T73" s="144">
        <f>IF(G73="","",IF(ISERROR(VLOOKUP(S73,Sheet1!B:B,1,FALSE)),0,1))</f>
        <v>0</v>
      </c>
      <c r="U73" s="144">
        <f t="shared" si="18"/>
        <v>1</v>
      </c>
      <c r="V73" s="145" t="e">
        <f>SEARCH('Key Word Search'!$J$6,J73)</f>
        <v>#VALUE!</v>
      </c>
      <c r="W73" s="145" t="e">
        <f>SEARCH('Key Word Search'!$J$6,K73)</f>
        <v>#VALUE!</v>
      </c>
      <c r="X73" s="145" t="str">
        <f t="shared" si="19"/>
        <v/>
      </c>
    </row>
    <row r="74" spans="1:24" s="19" customFormat="1" ht="43.5" x14ac:dyDescent="0.2">
      <c r="A74" s="235" t="str">
        <f t="shared" si="20"/>
        <v>#AC120_78A_2_2nQ1</v>
      </c>
      <c r="B74" s="235"/>
      <c r="C74" s="235"/>
      <c r="D74" s="236"/>
      <c r="E74" s="237" t="str">
        <f t="shared" si="13"/>
        <v/>
      </c>
      <c r="F74" s="237" t="str">
        <f t="shared" si="14"/>
        <v/>
      </c>
      <c r="G74" s="238" t="s">
        <v>9</v>
      </c>
      <c r="H74" s="239" t="s">
        <v>76</v>
      </c>
      <c r="I74" s="237" t="s">
        <v>476</v>
      </c>
      <c r="J74" s="240" t="s">
        <v>769</v>
      </c>
      <c r="K74" s="118" t="s">
        <v>593</v>
      </c>
      <c r="L74" s="12"/>
      <c r="M74" s="13"/>
      <c r="N74" s="259" t="s">
        <v>83</v>
      </c>
      <c r="O74" s="259" t="s">
        <v>83</v>
      </c>
      <c r="P74" s="243"/>
      <c r="Q74" s="132" t="str">
        <f t="shared" si="15"/>
        <v>#AC120_78A_2_2nQ1</v>
      </c>
      <c r="R74" s="132" t="str">
        <f t="shared" si="16"/>
        <v>#AC120_78A_2_2</v>
      </c>
      <c r="S74" s="144">
        <f t="shared" si="17"/>
        <v>1</v>
      </c>
      <c r="T74" s="144">
        <f>IF(G74="","",IF(ISERROR(VLOOKUP(S74,Sheet1!B:B,1,FALSE)),0,1))</f>
        <v>0</v>
      </c>
      <c r="U74" s="144">
        <f t="shared" si="18"/>
        <v>1</v>
      </c>
      <c r="V74" s="145" t="e">
        <f>SEARCH('Key Word Search'!$J$6,J74)</f>
        <v>#VALUE!</v>
      </c>
      <c r="W74" s="145" t="e">
        <f>SEARCH('Key Word Search'!$J$6,K74)</f>
        <v>#VALUE!</v>
      </c>
      <c r="X74" s="145" t="str">
        <f t="shared" si="19"/>
        <v/>
      </c>
    </row>
    <row r="75" spans="1:24" s="19" customFormat="1" ht="43.5" x14ac:dyDescent="0.2">
      <c r="A75" s="235" t="str">
        <f t="shared" si="20"/>
        <v>#AC120_78A_2_2oQ1</v>
      </c>
      <c r="B75" s="235"/>
      <c r="C75" s="235"/>
      <c r="D75" s="236"/>
      <c r="E75" s="237" t="str">
        <f t="shared" si="13"/>
        <v/>
      </c>
      <c r="F75" s="237" t="str">
        <f t="shared" si="14"/>
        <v/>
      </c>
      <c r="G75" s="238" t="s">
        <v>9</v>
      </c>
      <c r="H75" s="239" t="s">
        <v>77</v>
      </c>
      <c r="I75" s="237" t="s">
        <v>476</v>
      </c>
      <c r="J75" s="240" t="s">
        <v>770</v>
      </c>
      <c r="K75" s="118" t="s">
        <v>594</v>
      </c>
      <c r="L75" s="12"/>
      <c r="M75" s="13"/>
      <c r="N75" s="259" t="s">
        <v>83</v>
      </c>
      <c r="O75" s="259" t="s">
        <v>83</v>
      </c>
      <c r="P75" s="243"/>
      <c r="Q75" s="132" t="str">
        <f t="shared" si="15"/>
        <v>#AC120_78A_2_2oQ1</v>
      </c>
      <c r="R75" s="132" t="str">
        <f t="shared" si="16"/>
        <v>#AC120_78A_2_2</v>
      </c>
      <c r="S75" s="144">
        <f t="shared" si="17"/>
        <v>1</v>
      </c>
      <c r="T75" s="144">
        <f>IF(G75="","",IF(ISERROR(VLOOKUP(S75,Sheet1!B:B,1,FALSE)),0,1))</f>
        <v>0</v>
      </c>
      <c r="U75" s="144">
        <f t="shared" si="18"/>
        <v>1</v>
      </c>
      <c r="V75" s="145" t="e">
        <f>SEARCH('Key Word Search'!$J$6,J75)</f>
        <v>#VALUE!</v>
      </c>
      <c r="W75" s="145" t="e">
        <f>SEARCH('Key Word Search'!$J$6,K75)</f>
        <v>#VALUE!</v>
      </c>
      <c r="X75" s="145" t="str">
        <f t="shared" si="19"/>
        <v/>
      </c>
    </row>
    <row r="76" spans="1:24" s="19" customFormat="1" ht="45" x14ac:dyDescent="0.2">
      <c r="A76" s="235" t="str">
        <f t="shared" si="20"/>
        <v>#AC120_78A_2_2o_1_Q2</v>
      </c>
      <c r="B76" s="235"/>
      <c r="C76" s="235"/>
      <c r="D76" s="236"/>
      <c r="E76" s="237" t="str">
        <f t="shared" si="13"/>
        <v/>
      </c>
      <c r="F76" s="237" t="str">
        <f t="shared" si="14"/>
        <v/>
      </c>
      <c r="G76" s="238" t="s">
        <v>9</v>
      </c>
      <c r="H76" s="239" t="s">
        <v>78</v>
      </c>
      <c r="I76" s="237" t="s">
        <v>477</v>
      </c>
      <c r="J76" s="240" t="s">
        <v>771</v>
      </c>
      <c r="K76" s="118" t="s">
        <v>595</v>
      </c>
      <c r="L76" s="12"/>
      <c r="M76" s="13"/>
      <c r="N76" s="259" t="s">
        <v>83</v>
      </c>
      <c r="O76" s="259" t="s">
        <v>83</v>
      </c>
      <c r="P76" s="243"/>
      <c r="Q76" s="132" t="str">
        <f t="shared" si="15"/>
        <v>#AC120_78A_2_2o_1_Q2</v>
      </c>
      <c r="R76" s="132" t="str">
        <f t="shared" si="16"/>
        <v>#AC120_78A_2_2o_1</v>
      </c>
      <c r="S76" s="144">
        <f t="shared" si="17"/>
        <v>1</v>
      </c>
      <c r="T76" s="144">
        <f>IF(G76="","",IF(ISERROR(VLOOKUP(S76,Sheet1!B:B,1,FALSE)),0,1))</f>
        <v>0</v>
      </c>
      <c r="U76" s="144">
        <f t="shared" si="18"/>
        <v>1</v>
      </c>
      <c r="V76" s="145" t="e">
        <f>SEARCH('Key Word Search'!$J$6,J76)</f>
        <v>#VALUE!</v>
      </c>
      <c r="W76" s="145" t="e">
        <f>SEARCH('Key Word Search'!$J$6,K76)</f>
        <v>#VALUE!</v>
      </c>
      <c r="X76" s="145" t="str">
        <f t="shared" si="19"/>
        <v/>
      </c>
    </row>
    <row r="77" spans="1:24" s="19" customFormat="1" ht="42.75" x14ac:dyDescent="0.2">
      <c r="A77" s="235" t="str">
        <f t="shared" si="20"/>
        <v>#AC120_78A_2_2o_1_Q3</v>
      </c>
      <c r="B77" s="235"/>
      <c r="C77" s="235"/>
      <c r="D77" s="236"/>
      <c r="E77" s="237" t="str">
        <f t="shared" si="13"/>
        <v/>
      </c>
      <c r="F77" s="237" t="str">
        <f t="shared" si="14"/>
        <v/>
      </c>
      <c r="G77" s="238" t="s">
        <v>9</v>
      </c>
      <c r="H77" s="239" t="s">
        <v>78</v>
      </c>
      <c r="I77" s="237" t="s">
        <v>478</v>
      </c>
      <c r="J77" s="240" t="s">
        <v>772</v>
      </c>
      <c r="K77" s="118" t="s">
        <v>596</v>
      </c>
      <c r="L77" s="12"/>
      <c r="M77" s="13"/>
      <c r="N77" s="259" t="s">
        <v>83</v>
      </c>
      <c r="O77" s="259" t="s">
        <v>83</v>
      </c>
      <c r="P77" s="243"/>
      <c r="Q77" s="132" t="str">
        <f t="shared" si="15"/>
        <v>#AC120_78A_2_2o_1_Q3</v>
      </c>
      <c r="R77" s="132" t="str">
        <f t="shared" si="16"/>
        <v>#AC120_78A_2_2o_1</v>
      </c>
      <c r="S77" s="144">
        <f t="shared" si="17"/>
        <v>1</v>
      </c>
      <c r="T77" s="144">
        <f>IF(G77="","",IF(ISERROR(VLOOKUP(S77,Sheet1!B:B,1,FALSE)),0,1))</f>
        <v>0</v>
      </c>
      <c r="U77" s="144">
        <f t="shared" si="18"/>
        <v>1</v>
      </c>
      <c r="V77" s="145" t="e">
        <f>SEARCH('Key Word Search'!$J$6,J77)</f>
        <v>#VALUE!</v>
      </c>
      <c r="W77" s="145" t="e">
        <f>SEARCH('Key Word Search'!$J$6,K77)</f>
        <v>#VALUE!</v>
      </c>
      <c r="X77" s="145" t="str">
        <f t="shared" si="19"/>
        <v/>
      </c>
    </row>
    <row r="78" spans="1:24" s="19" customFormat="1" ht="43.5" x14ac:dyDescent="0.2">
      <c r="A78" s="235" t="str">
        <f t="shared" si="20"/>
        <v>#AC120_78A_2_2o_2_Q4</v>
      </c>
      <c r="B78" s="235"/>
      <c r="C78" s="235"/>
      <c r="D78" s="236"/>
      <c r="E78" s="237" t="str">
        <f t="shared" si="13"/>
        <v/>
      </c>
      <c r="F78" s="237" t="str">
        <f t="shared" si="14"/>
        <v/>
      </c>
      <c r="G78" s="238" t="s">
        <v>9</v>
      </c>
      <c r="H78" s="239" t="s">
        <v>79</v>
      </c>
      <c r="I78" s="237" t="s">
        <v>479</v>
      </c>
      <c r="J78" s="240" t="s">
        <v>773</v>
      </c>
      <c r="K78" s="118" t="s">
        <v>597</v>
      </c>
      <c r="L78" s="12"/>
      <c r="M78" s="13"/>
      <c r="N78" s="259" t="s">
        <v>83</v>
      </c>
      <c r="O78" s="259" t="s">
        <v>83</v>
      </c>
      <c r="P78" s="243"/>
      <c r="Q78" s="132" t="str">
        <f t="shared" si="15"/>
        <v>#AC120_78A_2_2o_2_Q4</v>
      </c>
      <c r="R78" s="132" t="str">
        <f t="shared" si="16"/>
        <v>#AC120_78A_2_2o_2</v>
      </c>
      <c r="S78" s="144">
        <f t="shared" si="17"/>
        <v>1</v>
      </c>
      <c r="T78" s="144">
        <f>IF(G78="","",IF(ISERROR(VLOOKUP(S78,Sheet1!B:B,1,FALSE)),0,1))</f>
        <v>0</v>
      </c>
      <c r="U78" s="144">
        <f t="shared" si="18"/>
        <v>1</v>
      </c>
      <c r="V78" s="145" t="e">
        <f>SEARCH('Key Word Search'!$J$6,J78)</f>
        <v>#VALUE!</v>
      </c>
      <c r="W78" s="145" t="e">
        <f>SEARCH('Key Word Search'!$J$6,K78)</f>
        <v>#VALUE!</v>
      </c>
      <c r="X78" s="145" t="str">
        <f t="shared" si="19"/>
        <v/>
      </c>
    </row>
    <row r="79" spans="1:24" s="19" customFormat="1" ht="43.5" x14ac:dyDescent="0.2">
      <c r="A79" s="235" t="str">
        <f t="shared" si="20"/>
        <v>#AC120_78A_2_2o_2_Q5</v>
      </c>
      <c r="B79" s="235"/>
      <c r="C79" s="235"/>
      <c r="D79" s="236"/>
      <c r="E79" s="237" t="str">
        <f t="shared" si="13"/>
        <v/>
      </c>
      <c r="F79" s="237" t="str">
        <f t="shared" si="14"/>
        <v/>
      </c>
      <c r="G79" s="238" t="s">
        <v>9</v>
      </c>
      <c r="H79" s="239" t="s">
        <v>79</v>
      </c>
      <c r="I79" s="237" t="s">
        <v>480</v>
      </c>
      <c r="J79" s="240" t="s">
        <v>774</v>
      </c>
      <c r="K79" s="118" t="s">
        <v>598</v>
      </c>
      <c r="L79" s="12"/>
      <c r="M79" s="13"/>
      <c r="N79" s="259" t="s">
        <v>83</v>
      </c>
      <c r="O79" s="259" t="s">
        <v>83</v>
      </c>
      <c r="P79" s="243"/>
      <c r="Q79" s="132" t="str">
        <f t="shared" si="15"/>
        <v>#AC120_78A_2_2o_2_Q5</v>
      </c>
      <c r="R79" s="132" t="str">
        <f t="shared" si="16"/>
        <v>#AC120_78A_2_2o_2</v>
      </c>
      <c r="S79" s="144">
        <f t="shared" si="17"/>
        <v>1</v>
      </c>
      <c r="T79" s="144">
        <f>IF(G79="","",IF(ISERROR(VLOOKUP(S79,Sheet1!B:B,1,FALSE)),0,1))</f>
        <v>0</v>
      </c>
      <c r="U79" s="144">
        <f t="shared" si="18"/>
        <v>1</v>
      </c>
      <c r="V79" s="145" t="e">
        <f>SEARCH('Key Word Search'!$J$6,J79)</f>
        <v>#VALUE!</v>
      </c>
      <c r="W79" s="145" t="e">
        <f>SEARCH('Key Word Search'!$J$6,K79)</f>
        <v>#VALUE!</v>
      </c>
      <c r="X79" s="145" t="str">
        <f t="shared" si="19"/>
        <v/>
      </c>
    </row>
    <row r="80" spans="1:24" s="19" customFormat="1" ht="57.75" x14ac:dyDescent="0.2">
      <c r="A80" s="235" t="str">
        <f t="shared" si="20"/>
        <v>#AC120_78A_2_2o_3_Q6</v>
      </c>
      <c r="B80" s="235"/>
      <c r="C80" s="235"/>
      <c r="D80" s="236"/>
      <c r="E80" s="237" t="str">
        <f t="shared" si="13"/>
        <v/>
      </c>
      <c r="F80" s="237" t="str">
        <f t="shared" si="14"/>
        <v/>
      </c>
      <c r="G80" s="238" t="s">
        <v>9</v>
      </c>
      <c r="H80" s="239" t="s">
        <v>80</v>
      </c>
      <c r="I80" s="237" t="s">
        <v>481</v>
      </c>
      <c r="J80" s="240" t="s">
        <v>775</v>
      </c>
      <c r="K80" s="118" t="s">
        <v>599</v>
      </c>
      <c r="L80" s="12"/>
      <c r="M80" s="13"/>
      <c r="N80" s="259" t="s">
        <v>83</v>
      </c>
      <c r="O80" s="259" t="s">
        <v>83</v>
      </c>
      <c r="P80" s="243"/>
      <c r="Q80" s="132" t="str">
        <f t="shared" si="15"/>
        <v>#AC120_78A_2_2o_3_Q6</v>
      </c>
      <c r="R80" s="132" t="str">
        <f t="shared" si="16"/>
        <v>#AC120_78A_2_2o_3</v>
      </c>
      <c r="S80" s="144">
        <f t="shared" si="17"/>
        <v>1</v>
      </c>
      <c r="T80" s="144">
        <f>IF(G80="","",IF(ISERROR(VLOOKUP(S80,Sheet1!B:B,1,FALSE)),0,1))</f>
        <v>0</v>
      </c>
      <c r="U80" s="144">
        <f t="shared" si="18"/>
        <v>1</v>
      </c>
      <c r="V80" s="145">
        <f>SEARCH('Key Word Search'!$J$6,J80)</f>
        <v>38</v>
      </c>
      <c r="W80" s="145">
        <f>SEARCH('Key Word Search'!$J$6,K80)</f>
        <v>140</v>
      </c>
      <c r="X80" s="145" t="str">
        <f t="shared" si="19"/>
        <v>#AC120_78A_2_2o_3_Q6</v>
      </c>
    </row>
    <row r="81" spans="1:24" s="19" customFormat="1" ht="57.75" x14ac:dyDescent="0.2">
      <c r="A81" s="235" t="str">
        <f t="shared" si="20"/>
        <v>#AC120_78A_2_2o_3_Q7</v>
      </c>
      <c r="B81" s="235"/>
      <c r="C81" s="235"/>
      <c r="D81" s="236"/>
      <c r="E81" s="237" t="str">
        <f t="shared" si="13"/>
        <v/>
      </c>
      <c r="F81" s="237" t="str">
        <f t="shared" si="14"/>
        <v/>
      </c>
      <c r="G81" s="238" t="s">
        <v>9</v>
      </c>
      <c r="H81" s="239" t="s">
        <v>80</v>
      </c>
      <c r="I81" s="237" t="s">
        <v>482</v>
      </c>
      <c r="J81" s="240" t="s">
        <v>776</v>
      </c>
      <c r="K81" s="118" t="s">
        <v>600</v>
      </c>
      <c r="L81" s="12"/>
      <c r="M81" s="13"/>
      <c r="N81" s="259" t="s">
        <v>83</v>
      </c>
      <c r="O81" s="259" t="s">
        <v>83</v>
      </c>
      <c r="P81" s="243"/>
      <c r="Q81" s="132" t="str">
        <f t="shared" si="15"/>
        <v>#AC120_78A_2_2o_3_Q7</v>
      </c>
      <c r="R81" s="132" t="str">
        <f t="shared" si="16"/>
        <v>#AC120_78A_2_2o_3</v>
      </c>
      <c r="S81" s="144">
        <f t="shared" si="17"/>
        <v>1</v>
      </c>
      <c r="T81" s="144">
        <f>IF(G81="","",IF(ISERROR(VLOOKUP(S81,Sheet1!B:B,1,FALSE)),0,1))</f>
        <v>0</v>
      </c>
      <c r="U81" s="144">
        <f t="shared" si="18"/>
        <v>1</v>
      </c>
      <c r="V81" s="145" t="e">
        <f>SEARCH('Key Word Search'!$J$6,J81)</f>
        <v>#VALUE!</v>
      </c>
      <c r="W81" s="145" t="e">
        <f>SEARCH('Key Word Search'!$J$6,K81)</f>
        <v>#VALUE!</v>
      </c>
      <c r="X81" s="145" t="str">
        <f t="shared" si="19"/>
        <v/>
      </c>
    </row>
    <row r="82" spans="1:24" s="19" customFormat="1" ht="42.75" x14ac:dyDescent="0.2">
      <c r="A82" s="235" t="str">
        <f t="shared" si="20"/>
        <v>#AC120_78A_2_2o_4_Q8</v>
      </c>
      <c r="B82" s="235"/>
      <c r="C82" s="235"/>
      <c r="D82" s="236"/>
      <c r="E82" s="237" t="str">
        <f t="shared" si="13"/>
        <v/>
      </c>
      <c r="F82" s="237" t="str">
        <f t="shared" si="14"/>
        <v/>
      </c>
      <c r="G82" s="238" t="s">
        <v>9</v>
      </c>
      <c r="H82" s="239" t="s">
        <v>81</v>
      </c>
      <c r="I82" s="237" t="s">
        <v>483</v>
      </c>
      <c r="J82" s="240" t="s">
        <v>777</v>
      </c>
      <c r="K82" s="118" t="s">
        <v>601</v>
      </c>
      <c r="L82" s="12"/>
      <c r="M82" s="13"/>
      <c r="N82" s="259" t="s">
        <v>83</v>
      </c>
      <c r="O82" s="259" t="s">
        <v>83</v>
      </c>
      <c r="P82" s="243"/>
      <c r="Q82" s="132" t="str">
        <f t="shared" si="15"/>
        <v>#AC120_78A_2_2o_4_Q8</v>
      </c>
      <c r="R82" s="132" t="str">
        <f t="shared" si="16"/>
        <v>#AC120_78A_2_2o_4</v>
      </c>
      <c r="S82" s="144">
        <f t="shared" si="17"/>
        <v>1</v>
      </c>
      <c r="T82" s="144">
        <f>IF(G82="","",IF(ISERROR(VLOOKUP(S82,Sheet1!B:B,1,FALSE)),0,1))</f>
        <v>0</v>
      </c>
      <c r="U82" s="144">
        <f t="shared" si="18"/>
        <v>1</v>
      </c>
      <c r="V82" s="145" t="e">
        <f>SEARCH('Key Word Search'!$J$6,J82)</f>
        <v>#VALUE!</v>
      </c>
      <c r="W82" s="145" t="e">
        <f>SEARCH('Key Word Search'!$J$6,K82)</f>
        <v>#VALUE!</v>
      </c>
      <c r="X82" s="145" t="str">
        <f t="shared" si="19"/>
        <v/>
      </c>
    </row>
    <row r="83" spans="1:24" s="19" customFormat="1" ht="43.5" x14ac:dyDescent="0.2">
      <c r="A83" s="235" t="str">
        <f t="shared" si="20"/>
        <v>#AC120_78A_2_2o_5_Q9</v>
      </c>
      <c r="B83" s="235"/>
      <c r="C83" s="235"/>
      <c r="D83" s="236"/>
      <c r="E83" s="237" t="str">
        <f t="shared" si="13"/>
        <v/>
      </c>
      <c r="F83" s="237" t="str">
        <f t="shared" si="14"/>
        <v/>
      </c>
      <c r="G83" s="238" t="s">
        <v>9</v>
      </c>
      <c r="H83" s="239" t="s">
        <v>82</v>
      </c>
      <c r="I83" s="237" t="s">
        <v>1081</v>
      </c>
      <c r="J83" s="240" t="s">
        <v>778</v>
      </c>
      <c r="K83" s="118" t="s">
        <v>602</v>
      </c>
      <c r="L83" s="12"/>
      <c r="M83" s="13"/>
      <c r="N83" s="259" t="s">
        <v>83</v>
      </c>
      <c r="O83" s="259" t="s">
        <v>83</v>
      </c>
      <c r="P83" s="243"/>
      <c r="Q83" s="132" t="str">
        <f t="shared" si="15"/>
        <v>#AC120_78A_2_2o_5_Q9</v>
      </c>
      <c r="R83" s="132" t="str">
        <f t="shared" si="16"/>
        <v>#AC120_78A_2_2o_5</v>
      </c>
      <c r="S83" s="144">
        <f t="shared" si="17"/>
        <v>1</v>
      </c>
      <c r="T83" s="144">
        <f>IF(G83="","",IF(ISERROR(VLOOKUP(S83,Sheet1!B:B,1,FALSE)),0,1))</f>
        <v>0</v>
      </c>
      <c r="U83" s="144">
        <f t="shared" si="18"/>
        <v>1</v>
      </c>
      <c r="V83" s="145" t="e">
        <f>SEARCH('Key Word Search'!$J$6,J83)</f>
        <v>#VALUE!</v>
      </c>
      <c r="W83" s="145" t="e">
        <f>SEARCH('Key Word Search'!$J$6,K83)</f>
        <v>#VALUE!</v>
      </c>
      <c r="X83" s="145" t="str">
        <f t="shared" si="19"/>
        <v/>
      </c>
    </row>
    <row r="84" spans="1:24" s="19" customFormat="1" ht="43.5" x14ac:dyDescent="0.2">
      <c r="A84" s="235" t="str">
        <f t="shared" si="20"/>
        <v>#AC120_78A_2_2o_6_Q10</v>
      </c>
      <c r="B84" s="235"/>
      <c r="C84" s="235"/>
      <c r="D84" s="236"/>
      <c r="E84" s="237" t="str">
        <f t="shared" si="13"/>
        <v/>
      </c>
      <c r="F84" s="237" t="str">
        <f t="shared" si="14"/>
        <v/>
      </c>
      <c r="G84" s="238" t="s">
        <v>9</v>
      </c>
      <c r="H84" s="239" t="s">
        <v>84</v>
      </c>
      <c r="I84" s="237" t="s">
        <v>1082</v>
      </c>
      <c r="J84" s="240" t="s">
        <v>779</v>
      </c>
      <c r="K84" s="118" t="s">
        <v>603</v>
      </c>
      <c r="L84" s="12"/>
      <c r="M84" s="13"/>
      <c r="N84" s="259" t="s">
        <v>83</v>
      </c>
      <c r="O84" s="259" t="s">
        <v>83</v>
      </c>
      <c r="P84" s="243"/>
      <c r="Q84" s="132" t="str">
        <f t="shared" si="15"/>
        <v>#AC120_78A_2_2o_6_Q10</v>
      </c>
      <c r="R84" s="132" t="str">
        <f t="shared" si="16"/>
        <v>#AC120_78A_2_2o_6</v>
      </c>
      <c r="S84" s="144">
        <f t="shared" si="17"/>
        <v>1</v>
      </c>
      <c r="T84" s="144">
        <f>IF(G84="","",IF(ISERROR(VLOOKUP(S84,Sheet1!B:B,1,FALSE)),0,1))</f>
        <v>0</v>
      </c>
      <c r="U84" s="144">
        <f t="shared" si="18"/>
        <v>1</v>
      </c>
      <c r="V84" s="145" t="e">
        <f>SEARCH('Key Word Search'!$J$6,J84)</f>
        <v>#VALUE!</v>
      </c>
      <c r="W84" s="145" t="e">
        <f>SEARCH('Key Word Search'!$J$6,K84)</f>
        <v>#VALUE!</v>
      </c>
      <c r="X84" s="145" t="str">
        <f t="shared" si="19"/>
        <v/>
      </c>
    </row>
    <row r="85" spans="1:24" s="19" customFormat="1" ht="43.5" x14ac:dyDescent="0.2">
      <c r="A85" s="235" t="str">
        <f t="shared" si="20"/>
        <v>#AC120_78A_2_2o_7_Q11</v>
      </c>
      <c r="B85" s="235"/>
      <c r="C85" s="235"/>
      <c r="D85" s="236"/>
      <c r="E85" s="237" t="str">
        <f t="shared" si="13"/>
        <v/>
      </c>
      <c r="F85" s="237" t="str">
        <f t="shared" si="14"/>
        <v/>
      </c>
      <c r="G85" s="238" t="s">
        <v>9</v>
      </c>
      <c r="H85" s="239" t="s">
        <v>85</v>
      </c>
      <c r="I85" s="237" t="s">
        <v>1083</v>
      </c>
      <c r="J85" s="240" t="s">
        <v>780</v>
      </c>
      <c r="K85" s="118" t="s">
        <v>604</v>
      </c>
      <c r="L85" s="12"/>
      <c r="M85" s="13"/>
      <c r="N85" s="259" t="s">
        <v>83</v>
      </c>
      <c r="O85" s="259" t="s">
        <v>83</v>
      </c>
      <c r="P85" s="243"/>
      <c r="Q85" s="132" t="str">
        <f t="shared" si="15"/>
        <v>#AC120_78A_2_2o_7_Q11</v>
      </c>
      <c r="R85" s="132" t="str">
        <f t="shared" si="16"/>
        <v>#AC120_78A_2_2o_7</v>
      </c>
      <c r="S85" s="144">
        <f t="shared" si="17"/>
        <v>1</v>
      </c>
      <c r="T85" s="144">
        <f>IF(G85="","",IF(ISERROR(VLOOKUP(S85,Sheet1!B:B,1,FALSE)),0,1))</f>
        <v>0</v>
      </c>
      <c r="U85" s="144">
        <f t="shared" si="18"/>
        <v>1</v>
      </c>
      <c r="V85" s="145" t="e">
        <f>SEARCH('Key Word Search'!$J$6,J85)</f>
        <v>#VALUE!</v>
      </c>
      <c r="W85" s="145" t="e">
        <f>SEARCH('Key Word Search'!$J$6,K85)</f>
        <v>#VALUE!</v>
      </c>
      <c r="X85" s="145" t="str">
        <f t="shared" si="19"/>
        <v/>
      </c>
    </row>
    <row r="86" spans="1:24" s="19" customFormat="1" ht="43.5" x14ac:dyDescent="0.2">
      <c r="A86" s="235" t="str">
        <f t="shared" si="20"/>
        <v>#AC120_78A_2_2o_7_Q12</v>
      </c>
      <c r="B86" s="235"/>
      <c r="C86" s="235"/>
      <c r="D86" s="236"/>
      <c r="E86" s="237" t="str">
        <f t="shared" si="13"/>
        <v/>
      </c>
      <c r="F86" s="237" t="str">
        <f t="shared" si="14"/>
        <v/>
      </c>
      <c r="G86" s="238" t="s">
        <v>9</v>
      </c>
      <c r="H86" s="239" t="s">
        <v>85</v>
      </c>
      <c r="I86" s="237" t="s">
        <v>1084</v>
      </c>
      <c r="J86" s="240" t="s">
        <v>781</v>
      </c>
      <c r="K86" s="118" t="s">
        <v>719</v>
      </c>
      <c r="L86" s="12"/>
      <c r="M86" s="13"/>
      <c r="N86" s="259" t="s">
        <v>83</v>
      </c>
      <c r="O86" s="259" t="s">
        <v>83</v>
      </c>
      <c r="P86" s="243"/>
      <c r="Q86" s="132" t="str">
        <f t="shared" si="15"/>
        <v>#AC120_78A_2_2o_7_Q12</v>
      </c>
      <c r="R86" s="132" t="str">
        <f t="shared" si="16"/>
        <v>#AC120_78A_2_2o_7</v>
      </c>
      <c r="S86" s="144">
        <f t="shared" si="17"/>
        <v>1</v>
      </c>
      <c r="T86" s="144">
        <f>IF(G86="","",IF(ISERROR(VLOOKUP(S86,Sheet1!B:B,1,FALSE)),0,1))</f>
        <v>0</v>
      </c>
      <c r="U86" s="144">
        <f t="shared" si="18"/>
        <v>1</v>
      </c>
      <c r="V86" s="145" t="e">
        <f>SEARCH('Key Word Search'!$J$6,J86)</f>
        <v>#VALUE!</v>
      </c>
      <c r="W86" s="145" t="e">
        <f>SEARCH('Key Word Search'!$J$6,K86)</f>
        <v>#VALUE!</v>
      </c>
      <c r="X86" s="145" t="str">
        <f t="shared" si="19"/>
        <v/>
      </c>
    </row>
    <row r="87" spans="1:24" s="19" customFormat="1" ht="43.5" x14ac:dyDescent="0.2">
      <c r="A87" s="235" t="str">
        <f t="shared" si="20"/>
        <v>#AC120_78A_2_2o_8_Q13</v>
      </c>
      <c r="B87" s="235"/>
      <c r="C87" s="235"/>
      <c r="D87" s="236"/>
      <c r="E87" s="237" t="str">
        <f t="shared" si="13"/>
        <v/>
      </c>
      <c r="F87" s="237" t="str">
        <f t="shared" si="14"/>
        <v/>
      </c>
      <c r="G87" s="238" t="s">
        <v>9</v>
      </c>
      <c r="H87" s="239" t="s">
        <v>86</v>
      </c>
      <c r="I87" s="237" t="s">
        <v>1085</v>
      </c>
      <c r="J87" s="240" t="s">
        <v>782</v>
      </c>
      <c r="K87" s="118" t="s">
        <v>605</v>
      </c>
      <c r="L87" s="12"/>
      <c r="M87" s="13"/>
      <c r="N87" s="259" t="s">
        <v>83</v>
      </c>
      <c r="O87" s="259" t="s">
        <v>83</v>
      </c>
      <c r="P87" s="243"/>
      <c r="Q87" s="132" t="str">
        <f t="shared" si="15"/>
        <v>#AC120_78A_2_2o_8_Q13</v>
      </c>
      <c r="R87" s="132" t="str">
        <f t="shared" si="16"/>
        <v>#AC120_78A_2_2o_8</v>
      </c>
      <c r="S87" s="144">
        <f t="shared" si="17"/>
        <v>1</v>
      </c>
      <c r="T87" s="144">
        <f>IF(G87="","",IF(ISERROR(VLOOKUP(S87,Sheet1!B:B,1,FALSE)),0,1))</f>
        <v>0</v>
      </c>
      <c r="U87" s="144">
        <f t="shared" si="18"/>
        <v>1</v>
      </c>
      <c r="V87" s="145" t="e">
        <f>SEARCH('Key Word Search'!$J$6,J87)</f>
        <v>#VALUE!</v>
      </c>
      <c r="W87" s="145" t="e">
        <f>SEARCH('Key Word Search'!$J$6,K87)</f>
        <v>#VALUE!</v>
      </c>
      <c r="X87" s="145" t="str">
        <f t="shared" si="19"/>
        <v/>
      </c>
    </row>
    <row r="88" spans="1:24" s="19" customFormat="1" ht="43.5" x14ac:dyDescent="0.2">
      <c r="A88" s="235" t="str">
        <f t="shared" si="20"/>
        <v>#AC120_78A_2_2o_9_Q14</v>
      </c>
      <c r="B88" s="235"/>
      <c r="C88" s="235"/>
      <c r="D88" s="236"/>
      <c r="E88" s="237" t="str">
        <f t="shared" si="13"/>
        <v/>
      </c>
      <c r="F88" s="237" t="str">
        <f t="shared" si="14"/>
        <v/>
      </c>
      <c r="G88" s="238" t="s">
        <v>9</v>
      </c>
      <c r="H88" s="239" t="s">
        <v>87</v>
      </c>
      <c r="I88" s="237" t="s">
        <v>1086</v>
      </c>
      <c r="J88" s="240" t="s">
        <v>783</v>
      </c>
      <c r="K88" s="118" t="s">
        <v>606</v>
      </c>
      <c r="L88" s="12"/>
      <c r="M88" s="13"/>
      <c r="N88" s="259" t="s">
        <v>83</v>
      </c>
      <c r="O88" s="259" t="s">
        <v>83</v>
      </c>
      <c r="P88" s="243"/>
      <c r="Q88" s="132" t="str">
        <f t="shared" si="15"/>
        <v>#AC120_78A_2_2o_9_Q14</v>
      </c>
      <c r="R88" s="132" t="str">
        <f t="shared" si="16"/>
        <v>#AC120_78A_2_2o_9</v>
      </c>
      <c r="S88" s="144">
        <f t="shared" si="17"/>
        <v>1</v>
      </c>
      <c r="T88" s="144">
        <f>IF(G88="","",IF(ISERROR(VLOOKUP(S88,Sheet1!B:B,1,FALSE)),0,1))</f>
        <v>0</v>
      </c>
      <c r="U88" s="144">
        <f t="shared" si="18"/>
        <v>1</v>
      </c>
      <c r="V88" s="145" t="e">
        <f>SEARCH('Key Word Search'!$J$6,J88)</f>
        <v>#VALUE!</v>
      </c>
      <c r="W88" s="145" t="e">
        <f>SEARCH('Key Word Search'!$J$6,K88)</f>
        <v>#VALUE!</v>
      </c>
      <c r="X88" s="145" t="str">
        <f t="shared" si="19"/>
        <v/>
      </c>
    </row>
    <row r="89" spans="1:24" s="19" customFormat="1" ht="45" x14ac:dyDescent="0.2">
      <c r="A89" s="235" t="str">
        <f t="shared" si="20"/>
        <v>#AC120_78A_2_2o_10_Q15</v>
      </c>
      <c r="B89" s="235"/>
      <c r="C89" s="235"/>
      <c r="D89" s="236"/>
      <c r="E89" s="237" t="str">
        <f t="shared" si="13"/>
        <v/>
      </c>
      <c r="F89" s="237" t="str">
        <f t="shared" si="14"/>
        <v/>
      </c>
      <c r="G89" s="238" t="s">
        <v>9</v>
      </c>
      <c r="H89" s="239" t="s">
        <v>88</v>
      </c>
      <c r="I89" s="237" t="s">
        <v>1087</v>
      </c>
      <c r="J89" s="240" t="s">
        <v>784</v>
      </c>
      <c r="K89" s="118" t="s">
        <v>607</v>
      </c>
      <c r="L89" s="12"/>
      <c r="M89" s="13"/>
      <c r="N89" s="259" t="s">
        <v>83</v>
      </c>
      <c r="O89" s="259" t="s">
        <v>83</v>
      </c>
      <c r="P89" s="243"/>
      <c r="Q89" s="132" t="str">
        <f t="shared" si="15"/>
        <v>#AC120_78A_2_2o_10_Q15</v>
      </c>
      <c r="R89" s="132" t="str">
        <f t="shared" si="16"/>
        <v>#AC120_78A_2_2o_10</v>
      </c>
      <c r="S89" s="144">
        <f t="shared" si="17"/>
        <v>1</v>
      </c>
      <c r="T89" s="144">
        <f>IF(G89="","",IF(ISERROR(VLOOKUP(S89,Sheet1!B:B,1,FALSE)),0,1))</f>
        <v>0</v>
      </c>
      <c r="U89" s="144">
        <f t="shared" si="18"/>
        <v>1</v>
      </c>
      <c r="V89" s="145" t="e">
        <f>SEARCH('Key Word Search'!$J$6,J89)</f>
        <v>#VALUE!</v>
      </c>
      <c r="W89" s="145" t="e">
        <f>SEARCH('Key Word Search'!$J$6,K89)</f>
        <v>#VALUE!</v>
      </c>
      <c r="X89" s="145" t="str">
        <f t="shared" si="19"/>
        <v/>
      </c>
    </row>
    <row r="90" spans="1:24" s="19" customFormat="1" ht="43.5" x14ac:dyDescent="0.2">
      <c r="A90" s="235" t="str">
        <f t="shared" si="20"/>
        <v>#AC120_78A_2_2o_11_Q16</v>
      </c>
      <c r="B90" s="235"/>
      <c r="C90" s="235"/>
      <c r="D90" s="236"/>
      <c r="E90" s="237" t="str">
        <f t="shared" si="13"/>
        <v/>
      </c>
      <c r="F90" s="237" t="str">
        <f t="shared" si="14"/>
        <v/>
      </c>
      <c r="G90" s="238" t="s">
        <v>9</v>
      </c>
      <c r="H90" s="239" t="s">
        <v>89</v>
      </c>
      <c r="I90" s="237" t="s">
        <v>1088</v>
      </c>
      <c r="J90" s="240" t="s">
        <v>785</v>
      </c>
      <c r="K90" s="118" t="s">
        <v>608</v>
      </c>
      <c r="L90" s="12"/>
      <c r="M90" s="13"/>
      <c r="N90" s="259" t="s">
        <v>83</v>
      </c>
      <c r="O90" s="259" t="s">
        <v>83</v>
      </c>
      <c r="P90" s="243"/>
      <c r="Q90" s="132" t="str">
        <f t="shared" si="15"/>
        <v>#AC120_78A_2_2o_11_Q16</v>
      </c>
      <c r="R90" s="132" t="str">
        <f t="shared" si="16"/>
        <v>#AC120_78A_2_2o_11</v>
      </c>
      <c r="S90" s="144">
        <f t="shared" si="17"/>
        <v>1</v>
      </c>
      <c r="T90" s="144">
        <f>IF(G90="","",IF(ISERROR(VLOOKUP(S90,Sheet1!B:B,1,FALSE)),0,1))</f>
        <v>0</v>
      </c>
      <c r="U90" s="144">
        <f t="shared" si="18"/>
        <v>1</v>
      </c>
      <c r="V90" s="145" t="e">
        <f>SEARCH('Key Word Search'!$J$6,J90)</f>
        <v>#VALUE!</v>
      </c>
      <c r="W90" s="145" t="e">
        <f>SEARCH('Key Word Search'!$J$6,K90)</f>
        <v>#VALUE!</v>
      </c>
      <c r="X90" s="145" t="str">
        <f t="shared" si="19"/>
        <v/>
      </c>
    </row>
    <row r="91" spans="1:24" s="19" customFormat="1" ht="42.75" x14ac:dyDescent="0.2">
      <c r="A91" s="235" t="str">
        <f t="shared" si="20"/>
        <v>#AC120_78A_2_2o_11_Q17</v>
      </c>
      <c r="B91" s="235"/>
      <c r="C91" s="235"/>
      <c r="D91" s="236"/>
      <c r="E91" s="237" t="str">
        <f t="shared" si="13"/>
        <v/>
      </c>
      <c r="F91" s="237" t="str">
        <f t="shared" si="14"/>
        <v/>
      </c>
      <c r="G91" s="238" t="s">
        <v>9</v>
      </c>
      <c r="H91" s="239" t="s">
        <v>89</v>
      </c>
      <c r="I91" s="237" t="s">
        <v>1089</v>
      </c>
      <c r="J91" s="240" t="s">
        <v>786</v>
      </c>
      <c r="K91" s="118" t="s">
        <v>609</v>
      </c>
      <c r="L91" s="12"/>
      <c r="M91" s="13"/>
      <c r="N91" s="259" t="s">
        <v>83</v>
      </c>
      <c r="O91" s="259" t="s">
        <v>83</v>
      </c>
      <c r="P91" s="243"/>
      <c r="Q91" s="132" t="str">
        <f t="shared" si="15"/>
        <v>#AC120_78A_2_2o_11_Q17</v>
      </c>
      <c r="R91" s="132" t="str">
        <f t="shared" si="16"/>
        <v>#AC120_78A_2_2o_11</v>
      </c>
      <c r="S91" s="144">
        <f t="shared" si="17"/>
        <v>1</v>
      </c>
      <c r="T91" s="144">
        <f>IF(G91="","",IF(ISERROR(VLOOKUP(S91,Sheet1!B:B,1,FALSE)),0,1))</f>
        <v>0</v>
      </c>
      <c r="U91" s="144">
        <f t="shared" si="18"/>
        <v>1</v>
      </c>
      <c r="V91" s="145" t="e">
        <f>SEARCH('Key Word Search'!$J$6,J91)</f>
        <v>#VALUE!</v>
      </c>
      <c r="W91" s="145" t="e">
        <f>SEARCH('Key Word Search'!$J$6,K91)</f>
        <v>#VALUE!</v>
      </c>
      <c r="X91" s="145" t="str">
        <f t="shared" si="19"/>
        <v/>
      </c>
    </row>
    <row r="92" spans="1:24" s="19" customFormat="1" x14ac:dyDescent="0.2">
      <c r="A92" s="235" t="str">
        <f t="shared" si="20"/>
        <v/>
      </c>
      <c r="B92" s="235"/>
      <c r="C92" s="235"/>
      <c r="D92" s="236"/>
      <c r="E92" s="237" t="str">
        <f t="shared" si="13"/>
        <v/>
      </c>
      <c r="F92" s="237" t="str">
        <f t="shared" si="14"/>
        <v/>
      </c>
      <c r="G92" s="238"/>
      <c r="H92" s="239"/>
      <c r="I92" s="237"/>
      <c r="J92" s="240"/>
      <c r="K92" s="101"/>
      <c r="L92" s="12"/>
      <c r="M92" s="13"/>
      <c r="N92" s="13"/>
      <c r="O92" s="13"/>
      <c r="P92" s="243"/>
      <c r="Q92" s="132" t="str">
        <f t="shared" si="15"/>
        <v/>
      </c>
      <c r="R92" s="132" t="str">
        <f t="shared" si="16"/>
        <v/>
      </c>
      <c r="S92" s="144" t="str">
        <f t="shared" si="17"/>
        <v/>
      </c>
      <c r="T92" s="144" t="str">
        <f>IF(G92="","",IF(ISERROR(VLOOKUP(S92,Sheet1!B:B,1,FALSE)),0,1))</f>
        <v/>
      </c>
      <c r="U92" s="144" t="str">
        <f t="shared" si="18"/>
        <v/>
      </c>
      <c r="V92" s="145" t="e">
        <f>SEARCH('Key Word Search'!$J$6,J92)</f>
        <v>#VALUE!</v>
      </c>
      <c r="W92" s="145" t="e">
        <f>SEARCH('Key Word Search'!$J$6,K92)</f>
        <v>#VALUE!</v>
      </c>
      <c r="X92" s="145" t="str">
        <f t="shared" si="19"/>
        <v/>
      </c>
    </row>
    <row r="93" spans="1:24" s="1" customFormat="1" ht="18.75" thickBot="1" x14ac:dyDescent="0.25">
      <c r="A93" s="78" t="str">
        <f t="shared" si="20"/>
        <v/>
      </c>
      <c r="B93" s="78"/>
      <c r="C93" s="78"/>
      <c r="D93" s="79" t="s">
        <v>23</v>
      </c>
      <c r="E93" s="80"/>
      <c r="F93" s="80"/>
      <c r="G93" s="81"/>
      <c r="H93" s="82"/>
      <c r="I93" s="80"/>
      <c r="J93" s="83"/>
      <c r="K93" s="84"/>
      <c r="L93" s="85"/>
      <c r="M93" s="86"/>
      <c r="N93" s="86"/>
      <c r="O93" s="86"/>
      <c r="P93" s="87" t="s">
        <v>0</v>
      </c>
      <c r="Q93" s="132" t="str">
        <f t="shared" si="15"/>
        <v/>
      </c>
      <c r="R93" s="132" t="str">
        <f t="shared" si="16"/>
        <v/>
      </c>
      <c r="S93" s="144" t="str">
        <f t="shared" si="17"/>
        <v/>
      </c>
      <c r="T93" s="144" t="str">
        <f>IF(G93="","",IF(ISERROR(VLOOKUP(S93,Sheet1!B:B,1,FALSE)),0,1))</f>
        <v/>
      </c>
      <c r="U93" s="144" t="str">
        <f t="shared" si="18"/>
        <v/>
      </c>
      <c r="V93" s="145" t="e">
        <f>SEARCH('Key Word Search'!$J$6,J93)</f>
        <v>#VALUE!</v>
      </c>
      <c r="W93" s="145" t="e">
        <f>SEARCH('Key Word Search'!$J$6,K93)</f>
        <v>#VALUE!</v>
      </c>
      <c r="X93" s="145" t="str">
        <f t="shared" si="19"/>
        <v/>
      </c>
    </row>
    <row r="94" spans="1:24" ht="30" x14ac:dyDescent="0.2">
      <c r="A94" s="235" t="str">
        <f t="shared" si="20"/>
        <v>#AC120_78A_2_3aQ1</v>
      </c>
      <c r="B94" s="235"/>
      <c r="C94" s="235"/>
      <c r="D94" s="236"/>
      <c r="E94" s="237" t="str">
        <f t="shared" ref="E94:F98" si="21">IF($A94="","",IF(B94="","",HYPERLINK(B94,E$2)))</f>
        <v/>
      </c>
      <c r="F94" s="237" t="str">
        <f t="shared" si="21"/>
        <v/>
      </c>
      <c r="G94" s="238" t="s">
        <v>9</v>
      </c>
      <c r="H94" s="239" t="s">
        <v>90</v>
      </c>
      <c r="I94" s="237" t="s">
        <v>476</v>
      </c>
      <c r="J94" s="240" t="s">
        <v>788</v>
      </c>
      <c r="K94" s="101" t="s">
        <v>610</v>
      </c>
      <c r="L94" s="12"/>
      <c r="M94" s="13"/>
      <c r="N94" s="14" t="s">
        <v>83</v>
      </c>
      <c r="O94" s="14" t="s">
        <v>83</v>
      </c>
      <c r="P94" s="243"/>
      <c r="Q94" s="132" t="str">
        <f t="shared" si="15"/>
        <v>#AC120_78A_2_3aQ1</v>
      </c>
      <c r="R94" s="132" t="str">
        <f t="shared" si="16"/>
        <v>#AC120_78A_2_3</v>
      </c>
      <c r="S94" s="144">
        <f t="shared" si="17"/>
        <v>1</v>
      </c>
      <c r="T94" s="144">
        <f>IF(G94="","",IF(ISERROR(VLOOKUP(S94,Sheet1!B:B,1,FALSE)),0,1))</f>
        <v>0</v>
      </c>
      <c r="U94" s="144">
        <f t="shared" si="18"/>
        <v>1</v>
      </c>
      <c r="V94" s="145" t="e">
        <f>SEARCH('Key Word Search'!$J$6,J94)</f>
        <v>#VALUE!</v>
      </c>
      <c r="W94" s="145" t="e">
        <f>SEARCH('Key Word Search'!$J$6,K94)</f>
        <v>#VALUE!</v>
      </c>
      <c r="X94" s="145" t="str">
        <f t="shared" si="19"/>
        <v/>
      </c>
    </row>
    <row r="95" spans="1:24" s="19" customFormat="1" ht="43.5" x14ac:dyDescent="0.2">
      <c r="A95" s="235" t="str">
        <f t="shared" si="20"/>
        <v>#AC120_78A_2_3bQ1</v>
      </c>
      <c r="B95" s="235"/>
      <c r="C95" s="235"/>
      <c r="D95" s="236"/>
      <c r="E95" s="237" t="str">
        <f t="shared" si="21"/>
        <v/>
      </c>
      <c r="F95" s="237" t="str">
        <f t="shared" si="21"/>
        <v/>
      </c>
      <c r="G95" s="238" t="s">
        <v>9</v>
      </c>
      <c r="H95" s="239" t="s">
        <v>91</v>
      </c>
      <c r="I95" s="237" t="s">
        <v>476</v>
      </c>
      <c r="J95" s="240" t="s">
        <v>789</v>
      </c>
      <c r="K95" s="118" t="s">
        <v>611</v>
      </c>
      <c r="L95" s="12"/>
      <c r="M95" s="13"/>
      <c r="N95" s="14" t="s">
        <v>83</v>
      </c>
      <c r="O95" s="14" t="s">
        <v>83</v>
      </c>
      <c r="P95" s="243"/>
      <c r="Q95" s="132" t="str">
        <f t="shared" si="15"/>
        <v>#AC120_78A_2_3bQ1</v>
      </c>
      <c r="R95" s="132" t="str">
        <f t="shared" si="16"/>
        <v>#AC120_78A_2_3</v>
      </c>
      <c r="S95" s="144">
        <f t="shared" si="17"/>
        <v>1</v>
      </c>
      <c r="T95" s="144">
        <f>IF(G95="","",IF(ISERROR(VLOOKUP(S95,Sheet1!B:B,1,FALSE)),0,1))</f>
        <v>0</v>
      </c>
      <c r="U95" s="144">
        <f t="shared" si="18"/>
        <v>1</v>
      </c>
      <c r="V95" s="145" t="e">
        <f>SEARCH('Key Word Search'!$J$6,J95)</f>
        <v>#VALUE!</v>
      </c>
      <c r="W95" s="145" t="e">
        <f>SEARCH('Key Word Search'!$J$6,K95)</f>
        <v>#VALUE!</v>
      </c>
      <c r="X95" s="145" t="str">
        <f t="shared" si="19"/>
        <v/>
      </c>
    </row>
    <row r="96" spans="1:24" ht="72" x14ac:dyDescent="0.2">
      <c r="A96" s="235" t="str">
        <f t="shared" si="20"/>
        <v>#AC120_78A_2_3cInfo1</v>
      </c>
      <c r="B96" s="235"/>
      <c r="C96" s="235"/>
      <c r="D96" s="236"/>
      <c r="E96" s="237" t="str">
        <f t="shared" si="21"/>
        <v/>
      </c>
      <c r="F96" s="237" t="str">
        <f t="shared" si="21"/>
        <v/>
      </c>
      <c r="G96" s="238" t="s">
        <v>9</v>
      </c>
      <c r="H96" s="239" t="s">
        <v>92</v>
      </c>
      <c r="I96" s="237" t="s">
        <v>1067</v>
      </c>
      <c r="J96" s="240" t="s">
        <v>790</v>
      </c>
      <c r="K96" s="101" t="s">
        <v>294</v>
      </c>
      <c r="L96" s="12"/>
      <c r="M96" s="13"/>
      <c r="N96" s="14" t="s">
        <v>3</v>
      </c>
      <c r="O96" s="14" t="s">
        <v>3</v>
      </c>
      <c r="P96" s="243"/>
      <c r="Q96" s="132" t="str">
        <f t="shared" si="15"/>
        <v>#AC120_78A_2_3cInfo1</v>
      </c>
      <c r="R96" s="132" t="str">
        <f t="shared" si="16"/>
        <v>#AC120_78A_2_3</v>
      </c>
      <c r="S96" s="144">
        <f t="shared" si="17"/>
        <v>1</v>
      </c>
      <c r="T96" s="144">
        <f>IF(G96="","",IF(ISERROR(VLOOKUP(S96,Sheet1!B:B,1,FALSE)),0,1))</f>
        <v>0</v>
      </c>
      <c r="U96" s="144">
        <f t="shared" si="18"/>
        <v>1</v>
      </c>
      <c r="V96" s="145" t="e">
        <f>SEARCH('Key Word Search'!$J$6,J96)</f>
        <v>#VALUE!</v>
      </c>
      <c r="W96" s="145" t="e">
        <f>SEARCH('Key Word Search'!$J$6,K96)</f>
        <v>#VALUE!</v>
      </c>
      <c r="X96" s="145" t="str">
        <f t="shared" si="19"/>
        <v/>
      </c>
    </row>
    <row r="97" spans="1:24" ht="57.75" x14ac:dyDescent="0.2">
      <c r="A97" s="235" t="str">
        <f t="shared" si="20"/>
        <v>#AC120_78A_2_3dInfo1</v>
      </c>
      <c r="B97" s="235"/>
      <c r="C97" s="235"/>
      <c r="D97" s="236"/>
      <c r="E97" s="237" t="str">
        <f t="shared" si="21"/>
        <v/>
      </c>
      <c r="F97" s="237" t="str">
        <f t="shared" si="21"/>
        <v/>
      </c>
      <c r="G97" s="238" t="s">
        <v>9</v>
      </c>
      <c r="H97" s="239" t="s">
        <v>93</v>
      </c>
      <c r="I97" s="237" t="s">
        <v>1067</v>
      </c>
      <c r="J97" s="240" t="s">
        <v>791</v>
      </c>
      <c r="K97" s="101" t="s">
        <v>295</v>
      </c>
      <c r="L97" s="12"/>
      <c r="M97" s="13"/>
      <c r="N97" s="14" t="s">
        <v>3</v>
      </c>
      <c r="O97" s="14" t="s">
        <v>3</v>
      </c>
      <c r="P97" s="243"/>
      <c r="Q97" s="132" t="str">
        <f t="shared" si="15"/>
        <v>#AC120_78A_2_3dInfo1</v>
      </c>
      <c r="R97" s="132" t="str">
        <f t="shared" si="16"/>
        <v>#AC120_78A_2_3</v>
      </c>
      <c r="S97" s="144">
        <f t="shared" si="17"/>
        <v>1</v>
      </c>
      <c r="T97" s="144">
        <f>IF(G97="","",IF(ISERROR(VLOOKUP(S97,Sheet1!B:B,1,FALSE)),0,1))</f>
        <v>0</v>
      </c>
      <c r="U97" s="144">
        <f t="shared" si="18"/>
        <v>1</v>
      </c>
      <c r="V97" s="145" t="e">
        <f>SEARCH('Key Word Search'!$J$6,J97)</f>
        <v>#VALUE!</v>
      </c>
      <c r="W97" s="145" t="e">
        <f>SEARCH('Key Word Search'!$J$6,K97)</f>
        <v>#VALUE!</v>
      </c>
      <c r="X97" s="145" t="str">
        <f t="shared" si="19"/>
        <v/>
      </c>
    </row>
    <row r="98" spans="1:24" x14ac:dyDescent="0.2">
      <c r="A98" s="235" t="str">
        <f t="shared" si="20"/>
        <v/>
      </c>
      <c r="B98" s="95"/>
      <c r="C98" s="95"/>
      <c r="D98" s="96"/>
      <c r="E98" s="237" t="str">
        <f t="shared" si="21"/>
        <v/>
      </c>
      <c r="F98" s="237" t="str">
        <f t="shared" si="21"/>
        <v/>
      </c>
      <c r="G98" s="98"/>
      <c r="H98" s="99"/>
      <c r="I98" s="97"/>
      <c r="J98" s="100"/>
      <c r="K98" s="101"/>
      <c r="L98" s="12"/>
      <c r="M98" s="13"/>
      <c r="N98" s="13"/>
      <c r="O98" s="13"/>
      <c r="P98" s="117"/>
      <c r="Q98" s="132" t="str">
        <f t="shared" si="15"/>
        <v/>
      </c>
      <c r="R98" s="132" t="str">
        <f t="shared" si="16"/>
        <v/>
      </c>
      <c r="S98" s="144" t="str">
        <f t="shared" si="17"/>
        <v/>
      </c>
      <c r="T98" s="144" t="str">
        <f>IF(G98="","",IF(ISERROR(VLOOKUP(S98,Sheet1!B:B,1,FALSE)),0,1))</f>
        <v/>
      </c>
      <c r="U98" s="144" t="str">
        <f t="shared" si="18"/>
        <v/>
      </c>
      <c r="V98" s="145" t="e">
        <f>SEARCH('Key Word Search'!$J$6,J98)</f>
        <v>#VALUE!</v>
      </c>
      <c r="W98" s="145" t="e">
        <f>SEARCH('Key Word Search'!$J$6,K98)</f>
        <v>#VALUE!</v>
      </c>
      <c r="X98" s="145" t="str">
        <f t="shared" si="19"/>
        <v/>
      </c>
    </row>
    <row r="99" spans="1:24" s="52" customFormat="1" ht="41.25" customHeight="1" thickBot="1" x14ac:dyDescent="0.25">
      <c r="A99" s="53" t="str">
        <f t="shared" si="20"/>
        <v/>
      </c>
      <c r="B99" s="53"/>
      <c r="C99" s="53"/>
      <c r="D99" s="54" t="s">
        <v>24</v>
      </c>
      <c r="E99" s="55"/>
      <c r="F99" s="55"/>
      <c r="G99" s="56"/>
      <c r="H99" s="57"/>
      <c r="I99" s="55"/>
      <c r="J99" s="58"/>
      <c r="K99" s="59"/>
      <c r="L99" s="60"/>
      <c r="M99" s="61"/>
      <c r="N99" s="62"/>
      <c r="O99" s="63"/>
      <c r="P99" s="64" t="s">
        <v>2</v>
      </c>
      <c r="Q99" s="132" t="str">
        <f t="shared" si="15"/>
        <v/>
      </c>
      <c r="R99" s="132" t="str">
        <f t="shared" si="16"/>
        <v/>
      </c>
      <c r="S99" s="144" t="str">
        <f t="shared" si="17"/>
        <v/>
      </c>
      <c r="T99" s="144" t="str">
        <f>IF(G99="","",IF(ISERROR(VLOOKUP(S99,Sheet1!B:B,1,FALSE)),0,1))</f>
        <v/>
      </c>
      <c r="U99" s="144" t="str">
        <f t="shared" si="18"/>
        <v/>
      </c>
      <c r="V99" s="145" t="e">
        <f>SEARCH('Key Word Search'!$J$6,J99)</f>
        <v>#VALUE!</v>
      </c>
      <c r="W99" s="145" t="e">
        <f>SEARCH('Key Word Search'!$J$6,K99)</f>
        <v>#VALUE!</v>
      </c>
      <c r="X99" s="145" t="str">
        <f t="shared" si="19"/>
        <v/>
      </c>
    </row>
    <row r="100" spans="1:24" s="1" customFormat="1" ht="18.75" thickBot="1" x14ac:dyDescent="0.25">
      <c r="A100" s="78" t="str">
        <f t="shared" si="20"/>
        <v/>
      </c>
      <c r="B100" s="78"/>
      <c r="C100" s="78"/>
      <c r="D100" s="79" t="s">
        <v>26</v>
      </c>
      <c r="E100" s="80"/>
      <c r="F100" s="80"/>
      <c r="G100" s="81"/>
      <c r="H100" s="82"/>
      <c r="I100" s="80"/>
      <c r="J100" s="83"/>
      <c r="K100" s="84"/>
      <c r="L100" s="85"/>
      <c r="M100" s="86"/>
      <c r="N100" s="86"/>
      <c r="O100" s="86"/>
      <c r="P100" s="87" t="s">
        <v>0</v>
      </c>
      <c r="Q100" s="132" t="str">
        <f t="shared" si="15"/>
        <v/>
      </c>
      <c r="R100" s="132" t="str">
        <f t="shared" si="16"/>
        <v/>
      </c>
      <c r="S100" s="144" t="str">
        <f t="shared" si="17"/>
        <v/>
      </c>
      <c r="T100" s="144" t="str">
        <f>IF(G100="","",IF(ISERROR(VLOOKUP(S100,Sheet1!B:B,1,FALSE)),0,1))</f>
        <v/>
      </c>
      <c r="U100" s="144" t="str">
        <f t="shared" si="18"/>
        <v/>
      </c>
      <c r="V100" s="145" t="e">
        <f>SEARCH('Key Word Search'!$J$6,J100)</f>
        <v>#VALUE!</v>
      </c>
      <c r="W100" s="145" t="e">
        <f>SEARCH('Key Word Search'!$J$6,K100)</f>
        <v>#VALUE!</v>
      </c>
      <c r="X100" s="145" t="str">
        <f t="shared" si="19"/>
        <v/>
      </c>
    </row>
    <row r="101" spans="1:24" ht="86.25" x14ac:dyDescent="0.2">
      <c r="A101" s="235" t="str">
        <f t="shared" si="20"/>
        <v>#AC120_78A_3_1Info1</v>
      </c>
      <c r="B101" s="235"/>
      <c r="C101" s="235"/>
      <c r="D101" s="236"/>
      <c r="E101" s="237" t="str">
        <f>IF($A101="","",IF(B101="","",HYPERLINK(B101,E$2)))</f>
        <v/>
      </c>
      <c r="F101" s="237" t="str">
        <f>IF($A101="","",IF(C101="","",HYPERLINK(C101,F$2)))</f>
        <v/>
      </c>
      <c r="G101" s="238" t="s">
        <v>9</v>
      </c>
      <c r="H101" s="239" t="s">
        <v>94</v>
      </c>
      <c r="I101" s="237" t="s">
        <v>1067</v>
      </c>
      <c r="J101" s="240" t="s">
        <v>724</v>
      </c>
      <c r="K101" s="115" t="s">
        <v>296</v>
      </c>
      <c r="L101" s="12"/>
      <c r="M101" s="13"/>
      <c r="N101" s="14" t="s">
        <v>3</v>
      </c>
      <c r="O101" s="14" t="s">
        <v>3</v>
      </c>
      <c r="P101" s="243"/>
      <c r="Q101" s="132" t="str">
        <f t="shared" si="15"/>
        <v>#AC120_78A_3_1Info1</v>
      </c>
      <c r="R101" s="132" t="str">
        <f t="shared" si="16"/>
        <v>#AC120_78A_3_</v>
      </c>
      <c r="S101" s="144">
        <f t="shared" si="17"/>
        <v>1</v>
      </c>
      <c r="T101" s="144">
        <f>IF(G101="","",IF(ISERROR(VLOOKUP(S101,Sheet1!B:B,1,FALSE)),0,1))</f>
        <v>0</v>
      </c>
      <c r="U101" s="144">
        <f t="shared" si="18"/>
        <v>1</v>
      </c>
      <c r="V101" s="145" t="e">
        <f>SEARCH('Key Word Search'!$J$6,J101)</f>
        <v>#VALUE!</v>
      </c>
      <c r="W101" s="145">
        <f>SEARCH('Key Word Search'!$J$6,K101)</f>
        <v>75</v>
      </c>
      <c r="X101" s="145" t="str">
        <f t="shared" si="19"/>
        <v>#AC120_78A_3_1Info1</v>
      </c>
    </row>
    <row r="102" spans="1:24" x14ac:dyDescent="0.2">
      <c r="A102" s="235" t="str">
        <f t="shared" si="20"/>
        <v/>
      </c>
      <c r="B102" s="95"/>
      <c r="C102" s="95"/>
      <c r="D102" s="96"/>
      <c r="E102" s="237" t="str">
        <f>IF($A102="","",IF(B102="","",HYPERLINK(B102,E$2)))</f>
        <v/>
      </c>
      <c r="F102" s="237" t="str">
        <f>IF($A102="","",IF(C102="","",HYPERLINK(C102,F$2)))</f>
        <v/>
      </c>
      <c r="G102" s="98"/>
      <c r="H102" s="99"/>
      <c r="I102" s="97"/>
      <c r="J102" s="100"/>
      <c r="K102" s="101"/>
      <c r="L102" s="12"/>
      <c r="M102" s="13"/>
      <c r="N102" s="13"/>
      <c r="O102" s="13"/>
      <c r="P102" s="117"/>
      <c r="Q102" s="132" t="str">
        <f t="shared" si="15"/>
        <v/>
      </c>
      <c r="R102" s="132" t="str">
        <f t="shared" si="16"/>
        <v/>
      </c>
      <c r="S102" s="144" t="str">
        <f t="shared" si="17"/>
        <v/>
      </c>
      <c r="T102" s="144" t="str">
        <f>IF(G102="","",IF(ISERROR(VLOOKUP(S102,Sheet1!B:B,1,FALSE)),0,1))</f>
        <v/>
      </c>
      <c r="U102" s="144" t="str">
        <f t="shared" si="18"/>
        <v/>
      </c>
      <c r="V102" s="145" t="e">
        <f>SEARCH('Key Word Search'!$J$6,J102)</f>
        <v>#VALUE!</v>
      </c>
      <c r="W102" s="145" t="e">
        <f>SEARCH('Key Word Search'!$J$6,K102)</f>
        <v>#VALUE!</v>
      </c>
      <c r="X102" s="145" t="str">
        <f t="shared" si="19"/>
        <v/>
      </c>
    </row>
    <row r="103" spans="1:24" s="1" customFormat="1" ht="18.75" thickBot="1" x14ac:dyDescent="0.25">
      <c r="A103" s="78" t="str">
        <f t="shared" si="20"/>
        <v/>
      </c>
      <c r="B103" s="78"/>
      <c r="C103" s="78"/>
      <c r="D103" s="79" t="s">
        <v>27</v>
      </c>
      <c r="E103" s="80"/>
      <c r="F103" s="80"/>
      <c r="G103" s="81"/>
      <c r="H103" s="82"/>
      <c r="I103" s="80"/>
      <c r="J103" s="83"/>
      <c r="K103" s="84"/>
      <c r="L103" s="85"/>
      <c r="M103" s="86"/>
      <c r="N103" s="86"/>
      <c r="O103" s="86"/>
      <c r="P103" s="87" t="s">
        <v>0</v>
      </c>
      <c r="Q103" s="132" t="str">
        <f t="shared" si="15"/>
        <v/>
      </c>
      <c r="R103" s="132" t="str">
        <f t="shared" si="16"/>
        <v/>
      </c>
      <c r="S103" s="144" t="str">
        <f t="shared" si="17"/>
        <v/>
      </c>
      <c r="T103" s="144" t="str">
        <f>IF(G103="","",IF(ISERROR(VLOOKUP(S103,Sheet1!B:B,1,FALSE)),0,1))</f>
        <v/>
      </c>
      <c r="U103" s="144" t="str">
        <f t="shared" si="18"/>
        <v/>
      </c>
      <c r="V103" s="145" t="e">
        <f>SEARCH('Key Word Search'!$J$6,J103)</f>
        <v>#VALUE!</v>
      </c>
      <c r="W103" s="145" t="e">
        <f>SEARCH('Key Word Search'!$J$6,K103)</f>
        <v>#VALUE!</v>
      </c>
      <c r="X103" s="145" t="str">
        <f t="shared" si="19"/>
        <v/>
      </c>
    </row>
    <row r="104" spans="1:24" ht="43.5" x14ac:dyDescent="0.2">
      <c r="A104" s="235" t="str">
        <f t="shared" si="20"/>
        <v>#AC120_78A_3_2Q1</v>
      </c>
      <c r="B104" s="235"/>
      <c r="C104" s="235"/>
      <c r="D104" s="236"/>
      <c r="E104" s="237" t="str">
        <f>IF($A104="","",IF(B104="","",HYPERLINK(B104,E$2)))</f>
        <v/>
      </c>
      <c r="F104" s="237" t="str">
        <f>IF($A104="","",IF(C104="","",HYPERLINK(C104,F$2)))</f>
        <v/>
      </c>
      <c r="G104" s="238" t="s">
        <v>9</v>
      </c>
      <c r="H104" s="239" t="s">
        <v>95</v>
      </c>
      <c r="I104" s="237" t="s">
        <v>476</v>
      </c>
      <c r="J104" s="240" t="s">
        <v>727</v>
      </c>
      <c r="K104" s="101" t="s">
        <v>612</v>
      </c>
      <c r="L104" s="12"/>
      <c r="M104" s="13"/>
      <c r="N104" s="14" t="s">
        <v>83</v>
      </c>
      <c r="O104" s="14" t="s">
        <v>83</v>
      </c>
      <c r="P104" s="243"/>
      <c r="Q104" s="132" t="str">
        <f t="shared" si="15"/>
        <v>#AC120_78A_3_2Q1</v>
      </c>
      <c r="R104" s="132" t="str">
        <f t="shared" si="16"/>
        <v>#AC120_78A_3_</v>
      </c>
      <c r="S104" s="144">
        <f t="shared" si="17"/>
        <v>1</v>
      </c>
      <c r="T104" s="144">
        <f>IF(G104="","",IF(ISERROR(VLOOKUP(S104,Sheet1!B:B,1,FALSE)),0,1))</f>
        <v>0</v>
      </c>
      <c r="U104" s="144">
        <f t="shared" si="18"/>
        <v>1</v>
      </c>
      <c r="V104" s="145" t="e">
        <f>SEARCH('Key Word Search'!$J$6,J104)</f>
        <v>#VALUE!</v>
      </c>
      <c r="W104" s="145" t="e">
        <f>SEARCH('Key Word Search'!$J$6,K104)</f>
        <v>#VALUE!</v>
      </c>
      <c r="X104" s="145" t="str">
        <f t="shared" si="19"/>
        <v/>
      </c>
    </row>
    <row r="105" spans="1:24" x14ac:dyDescent="0.2">
      <c r="A105" s="235" t="str">
        <f t="shared" si="20"/>
        <v/>
      </c>
      <c r="B105" s="95"/>
      <c r="C105" s="95"/>
      <c r="D105" s="96"/>
      <c r="E105" s="237" t="str">
        <f>IF($A105="","",IF(B105="","",HYPERLINK(B105,E$2)))</f>
        <v/>
      </c>
      <c r="F105" s="237" t="str">
        <f>IF($A105="","",IF(C105="","",HYPERLINK(C105,F$2)))</f>
        <v/>
      </c>
      <c r="G105" s="98"/>
      <c r="H105" s="99"/>
      <c r="I105" s="97"/>
      <c r="J105" s="100"/>
      <c r="K105" s="101"/>
      <c r="L105" s="12"/>
      <c r="M105" s="13"/>
      <c r="N105" s="14"/>
      <c r="O105" s="14"/>
      <c r="P105" s="117"/>
      <c r="Q105" s="132" t="str">
        <f t="shared" si="15"/>
        <v/>
      </c>
      <c r="R105" s="132" t="str">
        <f t="shared" si="16"/>
        <v/>
      </c>
      <c r="S105" s="144" t="str">
        <f t="shared" si="17"/>
        <v/>
      </c>
      <c r="T105" s="144" t="str">
        <f>IF(G105="","",IF(ISERROR(VLOOKUP(S105,Sheet1!B:B,1,FALSE)),0,1))</f>
        <v/>
      </c>
      <c r="U105" s="144" t="str">
        <f t="shared" si="18"/>
        <v/>
      </c>
      <c r="V105" s="145" t="e">
        <f>SEARCH('Key Word Search'!$J$6,J105)</f>
        <v>#VALUE!</v>
      </c>
      <c r="W105" s="145" t="e">
        <f>SEARCH('Key Word Search'!$J$6,K105)</f>
        <v>#VALUE!</v>
      </c>
      <c r="X105" s="145" t="str">
        <f t="shared" si="19"/>
        <v/>
      </c>
    </row>
    <row r="106" spans="1:24" s="1" customFormat="1" ht="18.75" thickBot="1" x14ac:dyDescent="0.25">
      <c r="A106" s="78" t="str">
        <f t="shared" si="20"/>
        <v/>
      </c>
      <c r="B106" s="78"/>
      <c r="C106" s="78"/>
      <c r="D106" s="79" t="s">
        <v>28</v>
      </c>
      <c r="E106" s="80"/>
      <c r="F106" s="80"/>
      <c r="G106" s="81"/>
      <c r="H106" s="82"/>
      <c r="I106" s="80"/>
      <c r="J106" s="83"/>
      <c r="K106" s="84"/>
      <c r="L106" s="85"/>
      <c r="M106" s="86"/>
      <c r="N106" s="86"/>
      <c r="O106" s="86"/>
      <c r="P106" s="87" t="s">
        <v>0</v>
      </c>
      <c r="Q106" s="132" t="str">
        <f t="shared" si="15"/>
        <v/>
      </c>
      <c r="R106" s="132" t="str">
        <f t="shared" si="16"/>
        <v/>
      </c>
      <c r="S106" s="144" t="str">
        <f t="shared" si="17"/>
        <v/>
      </c>
      <c r="T106" s="144" t="str">
        <f>IF(G106="","",IF(ISERROR(VLOOKUP(S106,Sheet1!B:B,1,FALSE)),0,1))</f>
        <v/>
      </c>
      <c r="U106" s="144" t="str">
        <f t="shared" si="18"/>
        <v/>
      </c>
      <c r="V106" s="145" t="e">
        <f>SEARCH('Key Word Search'!$J$6,J106)</f>
        <v>#VALUE!</v>
      </c>
      <c r="W106" s="145" t="e">
        <f>SEARCH('Key Word Search'!$J$6,K106)</f>
        <v>#VALUE!</v>
      </c>
      <c r="X106" s="145" t="str">
        <f t="shared" si="19"/>
        <v/>
      </c>
    </row>
    <row r="107" spans="1:24" ht="28.5" x14ac:dyDescent="0.2">
      <c r="A107" s="235" t="str">
        <f t="shared" si="20"/>
        <v>#AC120_78A_3_3Info1</v>
      </c>
      <c r="B107" s="235"/>
      <c r="C107" s="235"/>
      <c r="D107" s="236"/>
      <c r="E107" s="237" t="str">
        <f t="shared" ref="E107:E139" si="22">IF($A107="","",IF(B107="","",HYPERLINK(B107,E$2)))</f>
        <v/>
      </c>
      <c r="F107" s="237" t="str">
        <f t="shared" ref="F107:F139" si="23">IF($A107="","",IF(C107="","",HYPERLINK(C107,F$2)))</f>
        <v/>
      </c>
      <c r="G107" s="238" t="s">
        <v>9</v>
      </c>
      <c r="H107" s="239" t="s">
        <v>96</v>
      </c>
      <c r="I107" s="237" t="s">
        <v>1067</v>
      </c>
      <c r="J107" s="240" t="s">
        <v>725</v>
      </c>
      <c r="K107" s="101"/>
      <c r="L107" s="12"/>
      <c r="M107" s="13"/>
      <c r="N107" s="14" t="s">
        <v>83</v>
      </c>
      <c r="O107" s="14" t="s">
        <v>83</v>
      </c>
      <c r="P107" s="243"/>
      <c r="Q107" s="132" t="str">
        <f t="shared" si="15"/>
        <v>#AC120_78A_3_3Info1</v>
      </c>
      <c r="R107" s="132" t="str">
        <f t="shared" si="16"/>
        <v>#AC120_78A_3_</v>
      </c>
      <c r="S107" s="144">
        <f t="shared" si="17"/>
        <v>1</v>
      </c>
      <c r="T107" s="144">
        <f>IF(G107="","",IF(ISERROR(VLOOKUP(S107,Sheet1!B:B,1,FALSE)),0,1))</f>
        <v>0</v>
      </c>
      <c r="U107" s="144">
        <f t="shared" si="18"/>
        <v>1</v>
      </c>
      <c r="V107" s="145" t="e">
        <f>SEARCH('Key Word Search'!$J$6,J107)</f>
        <v>#VALUE!</v>
      </c>
      <c r="W107" s="145" t="e">
        <f>SEARCH('Key Word Search'!$J$6,K107)</f>
        <v>#VALUE!</v>
      </c>
      <c r="X107" s="145" t="str">
        <f t="shared" si="19"/>
        <v/>
      </c>
    </row>
    <row r="108" spans="1:24" ht="42.75" x14ac:dyDescent="0.2">
      <c r="A108" s="235" t="str">
        <f t="shared" si="20"/>
        <v>#AC120_78A_3_3a_1_Q1</v>
      </c>
      <c r="B108" s="235"/>
      <c r="C108" s="235"/>
      <c r="D108" s="236"/>
      <c r="E108" s="237" t="str">
        <f t="shared" si="22"/>
        <v/>
      </c>
      <c r="F108" s="237" t="str">
        <f t="shared" si="23"/>
        <v/>
      </c>
      <c r="G108" s="238" t="s">
        <v>9</v>
      </c>
      <c r="H108" s="239" t="s">
        <v>97</v>
      </c>
      <c r="I108" s="237" t="s">
        <v>476</v>
      </c>
      <c r="J108" s="240" t="s">
        <v>792</v>
      </c>
      <c r="K108" s="101" t="s">
        <v>613</v>
      </c>
      <c r="L108" s="12"/>
      <c r="M108" s="13"/>
      <c r="N108" s="259" t="s">
        <v>83</v>
      </c>
      <c r="O108" s="259" t="s">
        <v>83</v>
      </c>
      <c r="P108" s="243"/>
      <c r="Q108" s="132" t="str">
        <f t="shared" si="15"/>
        <v>#AC120_78A_3_3a_1_Q1</v>
      </c>
      <c r="R108" s="132" t="str">
        <f t="shared" si="16"/>
        <v>#AC120_78A_3_3a_1</v>
      </c>
      <c r="S108" s="144">
        <f t="shared" si="17"/>
        <v>1</v>
      </c>
      <c r="T108" s="144">
        <f>IF(G108="","",IF(ISERROR(VLOOKUP(S108,Sheet1!B:B,1,FALSE)),0,1))</f>
        <v>0</v>
      </c>
      <c r="U108" s="144">
        <f t="shared" si="18"/>
        <v>1</v>
      </c>
      <c r="V108" s="145" t="e">
        <f>SEARCH('Key Word Search'!$J$6,J108)</f>
        <v>#VALUE!</v>
      </c>
      <c r="W108" s="145" t="e">
        <f>SEARCH('Key Word Search'!$J$6,K108)</f>
        <v>#VALUE!</v>
      </c>
      <c r="X108" s="145" t="str">
        <f t="shared" si="19"/>
        <v/>
      </c>
    </row>
    <row r="109" spans="1:24" ht="33.75" customHeight="1" x14ac:dyDescent="0.2">
      <c r="A109" s="235" t="str">
        <f t="shared" si="20"/>
        <v>#AC120_78A_3_3a_2_Q2</v>
      </c>
      <c r="B109" s="235"/>
      <c r="C109" s="235"/>
      <c r="D109" s="236"/>
      <c r="E109" s="237" t="str">
        <f t="shared" si="22"/>
        <v/>
      </c>
      <c r="F109" s="237" t="str">
        <f t="shared" si="23"/>
        <v/>
      </c>
      <c r="G109" s="238" t="s">
        <v>9</v>
      </c>
      <c r="H109" s="239" t="s">
        <v>98</v>
      </c>
      <c r="I109" s="237" t="s">
        <v>477</v>
      </c>
      <c r="J109" s="240" t="s">
        <v>793</v>
      </c>
      <c r="K109" s="101" t="s">
        <v>614</v>
      </c>
      <c r="L109" s="12"/>
      <c r="M109" s="13"/>
      <c r="N109" s="259" t="s">
        <v>83</v>
      </c>
      <c r="O109" s="259" t="s">
        <v>83</v>
      </c>
      <c r="P109" s="243"/>
      <c r="Q109" s="132" t="str">
        <f t="shared" si="15"/>
        <v>#AC120_78A_3_3a_2_Q2</v>
      </c>
      <c r="R109" s="132" t="str">
        <f t="shared" si="16"/>
        <v>#AC120_78A_3_3a_2</v>
      </c>
      <c r="S109" s="144">
        <f t="shared" si="17"/>
        <v>1</v>
      </c>
      <c r="T109" s="144">
        <f>IF(G109="","",IF(ISERROR(VLOOKUP(S109,Sheet1!B:B,1,FALSE)),0,1))</f>
        <v>0</v>
      </c>
      <c r="U109" s="144">
        <f t="shared" si="18"/>
        <v>1</v>
      </c>
      <c r="V109" s="145" t="e">
        <f>SEARCH('Key Word Search'!$J$6,J109)</f>
        <v>#VALUE!</v>
      </c>
      <c r="W109" s="145" t="e">
        <f>SEARCH('Key Word Search'!$J$6,K109)</f>
        <v>#VALUE!</v>
      </c>
      <c r="X109" s="145" t="str">
        <f t="shared" si="19"/>
        <v/>
      </c>
    </row>
    <row r="110" spans="1:24" ht="43.5" x14ac:dyDescent="0.2">
      <c r="A110" s="235" t="str">
        <f t="shared" si="20"/>
        <v>#AC120_78A_3_3a_3_Q3</v>
      </c>
      <c r="B110" s="235"/>
      <c r="C110" s="235"/>
      <c r="D110" s="236"/>
      <c r="E110" s="237" t="str">
        <f t="shared" si="22"/>
        <v/>
      </c>
      <c r="F110" s="237" t="str">
        <f t="shared" si="23"/>
        <v/>
      </c>
      <c r="G110" s="238" t="s">
        <v>9</v>
      </c>
      <c r="H110" s="239" t="s">
        <v>99</v>
      </c>
      <c r="I110" s="237" t="s">
        <v>478</v>
      </c>
      <c r="J110" s="240" t="s">
        <v>794</v>
      </c>
      <c r="K110" s="101" t="s">
        <v>615</v>
      </c>
      <c r="L110" s="12"/>
      <c r="M110" s="13"/>
      <c r="N110" s="259" t="s">
        <v>83</v>
      </c>
      <c r="O110" s="259" t="s">
        <v>83</v>
      </c>
      <c r="P110" s="243"/>
      <c r="Q110" s="132" t="str">
        <f t="shared" si="15"/>
        <v>#AC120_78A_3_3a_3_Q3</v>
      </c>
      <c r="R110" s="132" t="str">
        <f t="shared" si="16"/>
        <v>#AC120_78A_3_3a_3</v>
      </c>
      <c r="S110" s="144">
        <f t="shared" si="17"/>
        <v>1</v>
      </c>
      <c r="T110" s="144">
        <f>IF(G110="","",IF(ISERROR(VLOOKUP(S110,Sheet1!B:B,1,FALSE)),0,1))</f>
        <v>0</v>
      </c>
      <c r="U110" s="144">
        <f t="shared" si="18"/>
        <v>1</v>
      </c>
      <c r="V110" s="145" t="e">
        <f>SEARCH('Key Word Search'!$J$6,J110)</f>
        <v>#VALUE!</v>
      </c>
      <c r="W110" s="145" t="e">
        <f>SEARCH('Key Word Search'!$J$6,K110)</f>
        <v>#VALUE!</v>
      </c>
      <c r="X110" s="145" t="str">
        <f t="shared" si="19"/>
        <v/>
      </c>
    </row>
    <row r="111" spans="1:24" ht="43.5" x14ac:dyDescent="0.2">
      <c r="A111" s="235" t="str">
        <f t="shared" si="20"/>
        <v>#AC120_78A_3_3bInfo1</v>
      </c>
      <c r="B111" s="235"/>
      <c r="C111" s="235"/>
      <c r="D111" s="236"/>
      <c r="E111" s="237" t="str">
        <f t="shared" si="22"/>
        <v/>
      </c>
      <c r="F111" s="237" t="str">
        <f t="shared" si="23"/>
        <v/>
      </c>
      <c r="G111" s="238" t="s">
        <v>9</v>
      </c>
      <c r="H111" s="239" t="s">
        <v>100</v>
      </c>
      <c r="I111" s="237" t="s">
        <v>1067</v>
      </c>
      <c r="J111" s="240" t="s">
        <v>795</v>
      </c>
      <c r="K111" s="115" t="s">
        <v>383</v>
      </c>
      <c r="L111" s="12"/>
      <c r="M111" s="13"/>
      <c r="N111" s="259" t="s">
        <v>83</v>
      </c>
      <c r="O111" s="259" t="s">
        <v>83</v>
      </c>
      <c r="P111" s="243"/>
      <c r="Q111" s="132" t="str">
        <f t="shared" si="15"/>
        <v>#AC120_78A_3_3bInfo1</v>
      </c>
      <c r="R111" s="132" t="str">
        <f t="shared" si="16"/>
        <v>#AC120_78A_3_3b</v>
      </c>
      <c r="S111" s="144">
        <f t="shared" si="17"/>
        <v>1</v>
      </c>
      <c r="T111" s="144">
        <f>IF(G111="","",IF(ISERROR(VLOOKUP(S111,Sheet1!B:B,1,FALSE)),0,1))</f>
        <v>0</v>
      </c>
      <c r="U111" s="144">
        <f t="shared" si="18"/>
        <v>1</v>
      </c>
      <c r="V111" s="145" t="e">
        <f>SEARCH('Key Word Search'!$J$6,J111)</f>
        <v>#VALUE!</v>
      </c>
      <c r="W111" s="145" t="e">
        <f>SEARCH('Key Word Search'!$J$6,K111)</f>
        <v>#VALUE!</v>
      </c>
      <c r="X111" s="145" t="str">
        <f t="shared" si="19"/>
        <v/>
      </c>
    </row>
    <row r="112" spans="1:24" ht="45" x14ac:dyDescent="0.2">
      <c r="A112" s="235" t="str">
        <f t="shared" si="20"/>
        <v>#AC120_78A_3_3b_1_Q1</v>
      </c>
      <c r="B112" s="235"/>
      <c r="C112" s="235"/>
      <c r="D112" s="236"/>
      <c r="E112" s="237" t="str">
        <f t="shared" si="22"/>
        <v/>
      </c>
      <c r="F112" s="237" t="str">
        <f t="shared" si="23"/>
        <v/>
      </c>
      <c r="G112" s="238" t="s">
        <v>9</v>
      </c>
      <c r="H112" s="239" t="s">
        <v>101</v>
      </c>
      <c r="I112" s="237" t="s">
        <v>476</v>
      </c>
      <c r="J112" s="240" t="s">
        <v>796</v>
      </c>
      <c r="K112" s="101" t="s">
        <v>616</v>
      </c>
      <c r="L112" s="12"/>
      <c r="M112" s="13"/>
      <c r="N112" s="259" t="s">
        <v>83</v>
      </c>
      <c r="O112" s="259" t="s">
        <v>83</v>
      </c>
      <c r="P112" s="243"/>
      <c r="Q112" s="132" t="str">
        <f t="shared" si="15"/>
        <v>#AC120_78A_3_3b_1_Q1</v>
      </c>
      <c r="R112" s="132" t="str">
        <f t="shared" si="16"/>
        <v>#AC120_78A_3_3b_1</v>
      </c>
      <c r="S112" s="144">
        <f t="shared" si="17"/>
        <v>1</v>
      </c>
      <c r="T112" s="144">
        <f>IF(G112="","",IF(ISERROR(VLOOKUP(S112,Sheet1!B:B,1,FALSE)),0,1))</f>
        <v>0</v>
      </c>
      <c r="U112" s="144">
        <f t="shared" si="18"/>
        <v>1</v>
      </c>
      <c r="V112" s="145" t="e">
        <f>SEARCH('Key Word Search'!$J$6,J112)</f>
        <v>#VALUE!</v>
      </c>
      <c r="W112" s="145" t="e">
        <f>SEARCH('Key Word Search'!$J$6,K112)</f>
        <v>#VALUE!</v>
      </c>
      <c r="X112" s="145" t="str">
        <f t="shared" si="19"/>
        <v/>
      </c>
    </row>
    <row r="113" spans="1:24" ht="43.5" x14ac:dyDescent="0.2">
      <c r="A113" s="235" t="str">
        <f t="shared" si="20"/>
        <v>#AC120_78A_3_3b_2_Q2</v>
      </c>
      <c r="B113" s="235"/>
      <c r="C113" s="235"/>
      <c r="D113" s="236"/>
      <c r="E113" s="237" t="str">
        <f t="shared" si="22"/>
        <v/>
      </c>
      <c r="F113" s="237" t="str">
        <f t="shared" si="23"/>
        <v/>
      </c>
      <c r="G113" s="238" t="s">
        <v>9</v>
      </c>
      <c r="H113" s="239" t="s">
        <v>102</v>
      </c>
      <c r="I113" s="237" t="s">
        <v>477</v>
      </c>
      <c r="J113" s="240" t="s">
        <v>797</v>
      </c>
      <c r="K113" s="116" t="s">
        <v>617</v>
      </c>
      <c r="L113" s="12"/>
      <c r="M113" s="13"/>
      <c r="N113" s="259" t="s">
        <v>83</v>
      </c>
      <c r="O113" s="259" t="s">
        <v>83</v>
      </c>
      <c r="P113" s="243"/>
      <c r="Q113" s="132" t="str">
        <f t="shared" si="15"/>
        <v>#AC120_78A_3_3b_2_Q2</v>
      </c>
      <c r="R113" s="132" t="str">
        <f t="shared" si="16"/>
        <v>#AC120_78A_3_3b_2</v>
      </c>
      <c r="S113" s="144">
        <f t="shared" si="17"/>
        <v>1</v>
      </c>
      <c r="T113" s="144">
        <f>IF(G113="","",IF(ISERROR(VLOOKUP(S113,Sheet1!B:B,1,FALSE)),0,1))</f>
        <v>0</v>
      </c>
      <c r="U113" s="144">
        <f t="shared" si="18"/>
        <v>1</v>
      </c>
      <c r="V113" s="145" t="e">
        <f>SEARCH('Key Word Search'!$J$6,J113)</f>
        <v>#VALUE!</v>
      </c>
      <c r="W113" s="145">
        <f>SEARCH('Key Word Search'!$J$6,K113)</f>
        <v>112</v>
      </c>
      <c r="X113" s="145" t="str">
        <f t="shared" si="19"/>
        <v>#AC120_78A_3_3b_2_Q2</v>
      </c>
    </row>
    <row r="114" spans="1:24" ht="57.75" x14ac:dyDescent="0.2">
      <c r="A114" s="235" t="str">
        <f t="shared" si="20"/>
        <v>#AC120_78A_3_3b_3_Q3</v>
      </c>
      <c r="B114" s="235"/>
      <c r="C114" s="235"/>
      <c r="D114" s="236"/>
      <c r="E114" s="237" t="str">
        <f t="shared" si="22"/>
        <v/>
      </c>
      <c r="F114" s="237" t="str">
        <f t="shared" si="23"/>
        <v/>
      </c>
      <c r="G114" s="238" t="s">
        <v>9</v>
      </c>
      <c r="H114" s="239" t="s">
        <v>103</v>
      </c>
      <c r="I114" s="237" t="s">
        <v>478</v>
      </c>
      <c r="J114" s="240" t="s">
        <v>798</v>
      </c>
      <c r="K114" s="101" t="s">
        <v>618</v>
      </c>
      <c r="L114" s="12"/>
      <c r="M114" s="13"/>
      <c r="N114" s="259" t="s">
        <v>83</v>
      </c>
      <c r="O114" s="259" t="s">
        <v>83</v>
      </c>
      <c r="P114" s="243"/>
      <c r="Q114" s="132" t="str">
        <f t="shared" si="15"/>
        <v>#AC120_78A_3_3b_3_Q3</v>
      </c>
      <c r="R114" s="132" t="str">
        <f t="shared" si="16"/>
        <v>#AC120_78A_3_3b_3</v>
      </c>
      <c r="S114" s="144">
        <f t="shared" si="17"/>
        <v>1</v>
      </c>
      <c r="T114" s="144">
        <f>IF(G114="","",IF(ISERROR(VLOOKUP(S114,Sheet1!B:B,1,FALSE)),0,1))</f>
        <v>0</v>
      </c>
      <c r="U114" s="144">
        <f t="shared" si="18"/>
        <v>1</v>
      </c>
      <c r="V114" s="145" t="e">
        <f>SEARCH('Key Word Search'!$J$6,J114)</f>
        <v>#VALUE!</v>
      </c>
      <c r="W114" s="145" t="e">
        <f>SEARCH('Key Word Search'!$J$6,K114)</f>
        <v>#VALUE!</v>
      </c>
      <c r="X114" s="145" t="str">
        <f t="shared" si="19"/>
        <v/>
      </c>
    </row>
    <row r="115" spans="1:24" ht="45" x14ac:dyDescent="0.2">
      <c r="A115" s="235" t="str">
        <f t="shared" si="20"/>
        <v>#AC120_78A_3_3b_3_Q4</v>
      </c>
      <c r="B115" s="235"/>
      <c r="C115" s="235"/>
      <c r="D115" s="236"/>
      <c r="E115" s="237" t="str">
        <f t="shared" si="22"/>
        <v/>
      </c>
      <c r="F115" s="237" t="str">
        <f t="shared" si="23"/>
        <v/>
      </c>
      <c r="G115" s="238" t="s">
        <v>9</v>
      </c>
      <c r="H115" s="239" t="s">
        <v>103</v>
      </c>
      <c r="I115" s="237" t="s">
        <v>479</v>
      </c>
      <c r="J115" s="240" t="s">
        <v>799</v>
      </c>
      <c r="K115" s="101" t="s">
        <v>619</v>
      </c>
      <c r="L115" s="12"/>
      <c r="M115" s="13"/>
      <c r="N115" s="259" t="s">
        <v>83</v>
      </c>
      <c r="O115" s="259" t="s">
        <v>83</v>
      </c>
      <c r="P115" s="243"/>
      <c r="Q115" s="132" t="str">
        <f t="shared" si="15"/>
        <v>#AC120_78A_3_3b_3_Q4</v>
      </c>
      <c r="R115" s="132" t="str">
        <f t="shared" si="16"/>
        <v>#AC120_78A_3_3b_3</v>
      </c>
      <c r="S115" s="144">
        <f t="shared" si="17"/>
        <v>1</v>
      </c>
      <c r="T115" s="144">
        <f>IF(G115="","",IF(ISERROR(VLOOKUP(S115,Sheet1!B:B,1,FALSE)),0,1))</f>
        <v>0</v>
      </c>
      <c r="U115" s="144">
        <f t="shared" si="18"/>
        <v>1</v>
      </c>
      <c r="V115" s="145" t="e">
        <f>SEARCH('Key Word Search'!$J$6,J115)</f>
        <v>#VALUE!</v>
      </c>
      <c r="W115" s="145" t="e">
        <f>SEARCH('Key Word Search'!$J$6,K115)</f>
        <v>#VALUE!</v>
      </c>
      <c r="X115" s="145" t="str">
        <f t="shared" si="19"/>
        <v/>
      </c>
    </row>
    <row r="116" spans="1:24" ht="43.5" x14ac:dyDescent="0.2">
      <c r="A116" s="235" t="str">
        <f t="shared" si="20"/>
        <v>#AC120_78A_3_3b_4_Q5</v>
      </c>
      <c r="B116" s="235"/>
      <c r="C116" s="235"/>
      <c r="D116" s="236"/>
      <c r="E116" s="237" t="str">
        <f t="shared" si="22"/>
        <v/>
      </c>
      <c r="F116" s="237" t="str">
        <f t="shared" si="23"/>
        <v/>
      </c>
      <c r="G116" s="238" t="s">
        <v>9</v>
      </c>
      <c r="H116" s="239" t="s">
        <v>104</v>
      </c>
      <c r="I116" s="237" t="s">
        <v>480</v>
      </c>
      <c r="J116" s="240" t="s">
        <v>800</v>
      </c>
      <c r="K116" s="101" t="s">
        <v>620</v>
      </c>
      <c r="L116" s="12"/>
      <c r="M116" s="13"/>
      <c r="N116" s="259" t="s">
        <v>83</v>
      </c>
      <c r="O116" s="259" t="s">
        <v>83</v>
      </c>
      <c r="P116" s="243"/>
      <c r="Q116" s="132" t="str">
        <f t="shared" si="15"/>
        <v>#AC120_78A_3_3b_4_Q5</v>
      </c>
      <c r="R116" s="132" t="str">
        <f t="shared" si="16"/>
        <v>#AC120_78A_3_3b_4</v>
      </c>
      <c r="S116" s="144">
        <f t="shared" si="17"/>
        <v>1</v>
      </c>
      <c r="T116" s="144">
        <f>IF(G116="","",IF(ISERROR(VLOOKUP(S116,Sheet1!B:B,1,FALSE)),0,1))</f>
        <v>0</v>
      </c>
      <c r="U116" s="144">
        <f t="shared" si="18"/>
        <v>1</v>
      </c>
      <c r="V116" s="145" t="e">
        <f>SEARCH('Key Word Search'!$J$6,J116)</f>
        <v>#VALUE!</v>
      </c>
      <c r="W116" s="145" t="e">
        <f>SEARCH('Key Word Search'!$J$6,K116)</f>
        <v>#VALUE!</v>
      </c>
      <c r="X116" s="145" t="str">
        <f t="shared" si="19"/>
        <v/>
      </c>
    </row>
    <row r="117" spans="1:24" ht="43.5" x14ac:dyDescent="0.2">
      <c r="A117" s="235" t="str">
        <f t="shared" si="20"/>
        <v>#AC120_78A_3_3b_5_Q6</v>
      </c>
      <c r="B117" s="235"/>
      <c r="C117" s="235"/>
      <c r="D117" s="236"/>
      <c r="E117" s="237" t="str">
        <f t="shared" si="22"/>
        <v/>
      </c>
      <c r="F117" s="237" t="str">
        <f t="shared" si="23"/>
        <v/>
      </c>
      <c r="G117" s="238" t="s">
        <v>9</v>
      </c>
      <c r="H117" s="239" t="s">
        <v>105</v>
      </c>
      <c r="I117" s="237" t="s">
        <v>481</v>
      </c>
      <c r="J117" s="240" t="s">
        <v>801</v>
      </c>
      <c r="K117" s="101" t="s">
        <v>621</v>
      </c>
      <c r="L117" s="12"/>
      <c r="M117" s="13"/>
      <c r="N117" s="259" t="s">
        <v>83</v>
      </c>
      <c r="O117" s="259" t="s">
        <v>83</v>
      </c>
      <c r="P117" s="243"/>
      <c r="Q117" s="132" t="str">
        <f t="shared" si="15"/>
        <v>#AC120_78A_3_3b_5_Q6</v>
      </c>
      <c r="R117" s="132" t="str">
        <f t="shared" si="16"/>
        <v>#AC120_78A_3_3b_5</v>
      </c>
      <c r="S117" s="144">
        <f t="shared" si="17"/>
        <v>1</v>
      </c>
      <c r="T117" s="144">
        <f>IF(G117="","",IF(ISERROR(VLOOKUP(S117,Sheet1!B:B,1,FALSE)),0,1))</f>
        <v>0</v>
      </c>
      <c r="U117" s="144">
        <f t="shared" si="18"/>
        <v>1</v>
      </c>
      <c r="V117" s="145" t="e">
        <f>SEARCH('Key Word Search'!$J$6,J117)</f>
        <v>#VALUE!</v>
      </c>
      <c r="W117" s="145" t="e">
        <f>SEARCH('Key Word Search'!$J$6,K117)</f>
        <v>#VALUE!</v>
      </c>
      <c r="X117" s="145" t="str">
        <f t="shared" si="19"/>
        <v/>
      </c>
    </row>
    <row r="118" spans="1:24" ht="45" x14ac:dyDescent="0.2">
      <c r="A118" s="235" t="str">
        <f t="shared" si="20"/>
        <v>#AC120_78A_3_3b_5_Q7</v>
      </c>
      <c r="B118" s="235"/>
      <c r="C118" s="235"/>
      <c r="D118" s="236"/>
      <c r="E118" s="237" t="str">
        <f t="shared" si="22"/>
        <v/>
      </c>
      <c r="F118" s="237" t="str">
        <f t="shared" si="23"/>
        <v/>
      </c>
      <c r="G118" s="238" t="s">
        <v>9</v>
      </c>
      <c r="H118" s="239" t="s">
        <v>105</v>
      </c>
      <c r="I118" s="237" t="s">
        <v>482</v>
      </c>
      <c r="J118" s="240" t="s">
        <v>802</v>
      </c>
      <c r="K118" s="101" t="s">
        <v>622</v>
      </c>
      <c r="L118" s="12"/>
      <c r="M118" s="13"/>
      <c r="N118" s="259" t="s">
        <v>83</v>
      </c>
      <c r="O118" s="259" t="s">
        <v>83</v>
      </c>
      <c r="P118" s="243"/>
      <c r="Q118" s="132" t="str">
        <f t="shared" si="15"/>
        <v>#AC120_78A_3_3b_5_Q7</v>
      </c>
      <c r="R118" s="132" t="str">
        <f t="shared" si="16"/>
        <v>#AC120_78A_3_3b_5</v>
      </c>
      <c r="S118" s="144">
        <f t="shared" si="17"/>
        <v>1</v>
      </c>
      <c r="T118" s="144">
        <f>IF(G118="","",IF(ISERROR(VLOOKUP(S118,Sheet1!B:B,1,FALSE)),0,1))</f>
        <v>0</v>
      </c>
      <c r="U118" s="144">
        <f t="shared" si="18"/>
        <v>1</v>
      </c>
      <c r="V118" s="145" t="e">
        <f>SEARCH('Key Word Search'!$J$6,J118)</f>
        <v>#VALUE!</v>
      </c>
      <c r="W118" s="145" t="e">
        <f>SEARCH('Key Word Search'!$J$6,K118)</f>
        <v>#VALUE!</v>
      </c>
      <c r="X118" s="145" t="str">
        <f t="shared" si="19"/>
        <v/>
      </c>
    </row>
    <row r="119" spans="1:24" ht="45" x14ac:dyDescent="0.2">
      <c r="A119" s="235" t="str">
        <f t="shared" si="20"/>
        <v>#AC120_78A_3_3b_5_Q8</v>
      </c>
      <c r="B119" s="235"/>
      <c r="C119" s="235"/>
      <c r="D119" s="236"/>
      <c r="E119" s="237" t="str">
        <f t="shared" si="22"/>
        <v/>
      </c>
      <c r="F119" s="237" t="str">
        <f t="shared" si="23"/>
        <v/>
      </c>
      <c r="G119" s="238" t="s">
        <v>9</v>
      </c>
      <c r="H119" s="239" t="s">
        <v>105</v>
      </c>
      <c r="I119" s="237" t="s">
        <v>483</v>
      </c>
      <c r="J119" s="240" t="s">
        <v>803</v>
      </c>
      <c r="K119" s="101" t="s">
        <v>623</v>
      </c>
      <c r="L119" s="12"/>
      <c r="M119" s="13"/>
      <c r="N119" s="259" t="s">
        <v>83</v>
      </c>
      <c r="O119" s="259" t="s">
        <v>83</v>
      </c>
      <c r="P119" s="243"/>
      <c r="Q119" s="132" t="str">
        <f t="shared" si="15"/>
        <v>#AC120_78A_3_3b_5_Q8</v>
      </c>
      <c r="R119" s="132" t="str">
        <f t="shared" si="16"/>
        <v>#AC120_78A_3_3b_5</v>
      </c>
      <c r="S119" s="144">
        <f t="shared" si="17"/>
        <v>1</v>
      </c>
      <c r="T119" s="144">
        <f>IF(G119="","",IF(ISERROR(VLOOKUP(S119,Sheet1!B:B,1,FALSE)),0,1))</f>
        <v>0</v>
      </c>
      <c r="U119" s="144">
        <f t="shared" si="18"/>
        <v>1</v>
      </c>
      <c r="V119" s="145" t="e">
        <f>SEARCH('Key Word Search'!$J$6,J119)</f>
        <v>#VALUE!</v>
      </c>
      <c r="W119" s="145" t="e">
        <f>SEARCH('Key Word Search'!$J$6,K119)</f>
        <v>#VALUE!</v>
      </c>
      <c r="X119" s="145" t="str">
        <f t="shared" si="19"/>
        <v/>
      </c>
    </row>
    <row r="120" spans="1:24" ht="45" x14ac:dyDescent="0.2">
      <c r="A120" s="235" t="str">
        <f t="shared" si="20"/>
        <v>#AC120_78A_3_3b_6_Q9</v>
      </c>
      <c r="B120" s="235"/>
      <c r="C120" s="235"/>
      <c r="D120" s="236"/>
      <c r="E120" s="237" t="str">
        <f t="shared" si="22"/>
        <v/>
      </c>
      <c r="F120" s="237" t="str">
        <f t="shared" si="23"/>
        <v/>
      </c>
      <c r="G120" s="238" t="s">
        <v>9</v>
      </c>
      <c r="H120" s="239" t="s">
        <v>106</v>
      </c>
      <c r="I120" s="237" t="s">
        <v>1081</v>
      </c>
      <c r="J120" s="240" t="s">
        <v>804</v>
      </c>
      <c r="K120" s="101" t="s">
        <v>624</v>
      </c>
      <c r="L120" s="12"/>
      <c r="M120" s="13"/>
      <c r="N120" s="259" t="s">
        <v>83</v>
      </c>
      <c r="O120" s="259" t="s">
        <v>83</v>
      </c>
      <c r="P120" s="243"/>
      <c r="Q120" s="132" t="str">
        <f t="shared" si="15"/>
        <v>#AC120_78A_3_3b_6_Q9</v>
      </c>
      <c r="R120" s="132" t="str">
        <f t="shared" si="16"/>
        <v>#AC120_78A_3_3b_6</v>
      </c>
      <c r="S120" s="144">
        <f t="shared" si="17"/>
        <v>1</v>
      </c>
      <c r="T120" s="144">
        <f>IF(G120="","",IF(ISERROR(VLOOKUP(S120,Sheet1!B:B,1,FALSE)),0,1))</f>
        <v>0</v>
      </c>
      <c r="U120" s="144">
        <f t="shared" si="18"/>
        <v>1</v>
      </c>
      <c r="V120" s="145" t="e">
        <f>SEARCH('Key Word Search'!$J$6,J120)</f>
        <v>#VALUE!</v>
      </c>
      <c r="W120" s="145" t="e">
        <f>SEARCH('Key Word Search'!$J$6,K120)</f>
        <v>#VALUE!</v>
      </c>
      <c r="X120" s="145" t="str">
        <f t="shared" si="19"/>
        <v/>
      </c>
    </row>
    <row r="121" spans="1:24" ht="60" x14ac:dyDescent="0.2">
      <c r="A121" s="235" t="str">
        <f t="shared" si="20"/>
        <v>#AC120_78A_3_3b_6_Q10</v>
      </c>
      <c r="B121" s="235"/>
      <c r="C121" s="235"/>
      <c r="D121" s="236"/>
      <c r="E121" s="237" t="str">
        <f t="shared" si="22"/>
        <v/>
      </c>
      <c r="F121" s="237" t="str">
        <f t="shared" si="23"/>
        <v/>
      </c>
      <c r="G121" s="238" t="s">
        <v>9</v>
      </c>
      <c r="H121" s="239" t="s">
        <v>106</v>
      </c>
      <c r="I121" s="237" t="s">
        <v>1082</v>
      </c>
      <c r="J121" s="240" t="s">
        <v>805</v>
      </c>
      <c r="K121" s="101" t="s">
        <v>625</v>
      </c>
      <c r="L121" s="12"/>
      <c r="M121" s="13"/>
      <c r="N121" s="259" t="s">
        <v>83</v>
      </c>
      <c r="O121" s="259" t="s">
        <v>83</v>
      </c>
      <c r="P121" s="243"/>
      <c r="Q121" s="132" t="str">
        <f t="shared" si="15"/>
        <v>#AC120_78A_3_3b_6_Q10</v>
      </c>
      <c r="R121" s="132" t="str">
        <f t="shared" si="16"/>
        <v>#AC120_78A_3_3b_6</v>
      </c>
      <c r="S121" s="144">
        <f t="shared" si="17"/>
        <v>1</v>
      </c>
      <c r="T121" s="144">
        <f>IF(G121="","",IF(ISERROR(VLOOKUP(S121,Sheet1!B:B,1,FALSE)),0,1))</f>
        <v>0</v>
      </c>
      <c r="U121" s="144">
        <f t="shared" si="18"/>
        <v>1</v>
      </c>
      <c r="V121" s="145" t="e">
        <f>SEARCH('Key Word Search'!$J$6,J121)</f>
        <v>#VALUE!</v>
      </c>
      <c r="W121" s="145" t="e">
        <f>SEARCH('Key Word Search'!$J$6,K121)</f>
        <v>#VALUE!</v>
      </c>
      <c r="X121" s="145" t="str">
        <f t="shared" si="19"/>
        <v/>
      </c>
    </row>
    <row r="122" spans="1:24" ht="60" x14ac:dyDescent="0.2">
      <c r="A122" s="235" t="str">
        <f t="shared" si="20"/>
        <v>#AC120_78A_3_3b_6_Q11</v>
      </c>
      <c r="B122" s="235"/>
      <c r="C122" s="235"/>
      <c r="D122" s="236"/>
      <c r="E122" s="237" t="str">
        <f t="shared" si="22"/>
        <v/>
      </c>
      <c r="F122" s="237" t="str">
        <f t="shared" si="23"/>
        <v/>
      </c>
      <c r="G122" s="238" t="s">
        <v>9</v>
      </c>
      <c r="H122" s="239" t="s">
        <v>106</v>
      </c>
      <c r="I122" s="237" t="s">
        <v>1083</v>
      </c>
      <c r="J122" s="240" t="s">
        <v>806</v>
      </c>
      <c r="K122" s="101" t="s">
        <v>626</v>
      </c>
      <c r="L122" s="12"/>
      <c r="M122" s="13"/>
      <c r="N122" s="259" t="s">
        <v>83</v>
      </c>
      <c r="O122" s="259" t="s">
        <v>83</v>
      </c>
      <c r="P122" s="243"/>
      <c r="Q122" s="132" t="str">
        <f t="shared" si="15"/>
        <v>#AC120_78A_3_3b_6_Q11</v>
      </c>
      <c r="R122" s="132" t="str">
        <f t="shared" si="16"/>
        <v>#AC120_78A_3_3b_6</v>
      </c>
      <c r="S122" s="144">
        <f t="shared" si="17"/>
        <v>1</v>
      </c>
      <c r="T122" s="144">
        <f>IF(G122="","",IF(ISERROR(VLOOKUP(S122,Sheet1!B:B,1,FALSE)),0,1))</f>
        <v>0</v>
      </c>
      <c r="U122" s="144">
        <f t="shared" si="18"/>
        <v>1</v>
      </c>
      <c r="V122" s="145" t="e">
        <f>SEARCH('Key Word Search'!$J$6,J122)</f>
        <v>#VALUE!</v>
      </c>
      <c r="W122" s="145" t="e">
        <f>SEARCH('Key Word Search'!$J$6,K122)</f>
        <v>#VALUE!</v>
      </c>
      <c r="X122" s="145" t="str">
        <f t="shared" si="19"/>
        <v/>
      </c>
    </row>
    <row r="123" spans="1:24" ht="45" x14ac:dyDescent="0.2">
      <c r="A123" s="235" t="str">
        <f t="shared" si="20"/>
        <v>#AC120_78A_3_3b_6_Q12</v>
      </c>
      <c r="B123" s="235"/>
      <c r="C123" s="235"/>
      <c r="D123" s="236"/>
      <c r="E123" s="237" t="str">
        <f t="shared" si="22"/>
        <v/>
      </c>
      <c r="F123" s="237" t="str">
        <f t="shared" si="23"/>
        <v/>
      </c>
      <c r="G123" s="238" t="s">
        <v>9</v>
      </c>
      <c r="H123" s="239" t="s">
        <v>106</v>
      </c>
      <c r="I123" s="237" t="s">
        <v>1084</v>
      </c>
      <c r="J123" s="240" t="s">
        <v>804</v>
      </c>
      <c r="K123" s="101" t="s">
        <v>627</v>
      </c>
      <c r="L123" s="12"/>
      <c r="M123" s="13"/>
      <c r="N123" s="259" t="s">
        <v>83</v>
      </c>
      <c r="O123" s="259" t="s">
        <v>83</v>
      </c>
      <c r="P123" s="243"/>
      <c r="Q123" s="132" t="str">
        <f t="shared" si="15"/>
        <v>#AC120_78A_3_3b_6_Q12</v>
      </c>
      <c r="R123" s="132" t="str">
        <f t="shared" si="16"/>
        <v>#AC120_78A_3_3b_6</v>
      </c>
      <c r="S123" s="144">
        <f t="shared" si="17"/>
        <v>1</v>
      </c>
      <c r="T123" s="144">
        <f>IF(G123="","",IF(ISERROR(VLOOKUP(S123,Sheet1!B:B,1,FALSE)),0,1))</f>
        <v>0</v>
      </c>
      <c r="U123" s="144">
        <f t="shared" si="18"/>
        <v>1</v>
      </c>
      <c r="V123" s="145" t="e">
        <f>SEARCH('Key Word Search'!$J$6,J123)</f>
        <v>#VALUE!</v>
      </c>
      <c r="W123" s="145" t="e">
        <f>SEARCH('Key Word Search'!$J$6,K123)</f>
        <v>#VALUE!</v>
      </c>
      <c r="X123" s="145" t="str">
        <f t="shared" si="19"/>
        <v/>
      </c>
    </row>
    <row r="124" spans="1:24" ht="45" x14ac:dyDescent="0.2">
      <c r="A124" s="235" t="str">
        <f t="shared" si="20"/>
        <v>#AC120_78A_3_3b_7_Q13</v>
      </c>
      <c r="B124" s="235"/>
      <c r="C124" s="235"/>
      <c r="D124" s="236"/>
      <c r="E124" s="237" t="str">
        <f t="shared" si="22"/>
        <v/>
      </c>
      <c r="F124" s="237" t="str">
        <f t="shared" si="23"/>
        <v/>
      </c>
      <c r="G124" s="238" t="s">
        <v>9</v>
      </c>
      <c r="H124" s="239" t="s">
        <v>107</v>
      </c>
      <c r="I124" s="237" t="s">
        <v>1085</v>
      </c>
      <c r="J124" s="240" t="s">
        <v>807</v>
      </c>
      <c r="K124" s="101" t="s">
        <v>628</v>
      </c>
      <c r="L124" s="12"/>
      <c r="M124" s="13"/>
      <c r="N124" s="259" t="s">
        <v>83</v>
      </c>
      <c r="O124" s="259" t="s">
        <v>83</v>
      </c>
      <c r="P124" s="243"/>
      <c r="Q124" s="132" t="str">
        <f t="shared" si="15"/>
        <v>#AC120_78A_3_3b_7_Q13</v>
      </c>
      <c r="R124" s="132" t="str">
        <f t="shared" si="16"/>
        <v>#AC120_78A_3_3b_7_</v>
      </c>
      <c r="S124" s="144">
        <f t="shared" si="17"/>
        <v>1</v>
      </c>
      <c r="T124" s="144">
        <f>IF(G124="","",IF(ISERROR(VLOOKUP(S124,Sheet1!B:B,1,FALSE)),0,1))</f>
        <v>0</v>
      </c>
      <c r="U124" s="144">
        <f t="shared" si="18"/>
        <v>1</v>
      </c>
      <c r="V124" s="145" t="e">
        <f>SEARCH('Key Word Search'!$J$6,J124)</f>
        <v>#VALUE!</v>
      </c>
      <c r="W124" s="145" t="e">
        <f>SEARCH('Key Word Search'!$J$6,K124)</f>
        <v>#VALUE!</v>
      </c>
      <c r="X124" s="145" t="str">
        <f t="shared" si="19"/>
        <v/>
      </c>
    </row>
    <row r="125" spans="1:24" ht="45" x14ac:dyDescent="0.2">
      <c r="A125" s="235" t="str">
        <f t="shared" si="20"/>
        <v>#AC120_78A_3_3b_7_Q14</v>
      </c>
      <c r="B125" s="235"/>
      <c r="C125" s="235"/>
      <c r="D125" s="236"/>
      <c r="E125" s="237" t="str">
        <f t="shared" si="22"/>
        <v/>
      </c>
      <c r="F125" s="237" t="str">
        <f t="shared" si="23"/>
        <v/>
      </c>
      <c r="G125" s="238" t="s">
        <v>9</v>
      </c>
      <c r="H125" s="239" t="s">
        <v>107</v>
      </c>
      <c r="I125" s="237" t="s">
        <v>1086</v>
      </c>
      <c r="J125" s="240" t="s">
        <v>808</v>
      </c>
      <c r="K125" s="101" t="s">
        <v>629</v>
      </c>
      <c r="L125" s="12"/>
      <c r="M125" s="13"/>
      <c r="N125" s="259" t="s">
        <v>83</v>
      </c>
      <c r="O125" s="259" t="s">
        <v>83</v>
      </c>
      <c r="P125" s="243"/>
      <c r="Q125" s="132" t="str">
        <f t="shared" si="15"/>
        <v>#AC120_78A_3_3b_7_Q14</v>
      </c>
      <c r="R125" s="132" t="str">
        <f t="shared" si="16"/>
        <v>#AC120_78A_3_3b_7_</v>
      </c>
      <c r="S125" s="144">
        <f t="shared" si="17"/>
        <v>1</v>
      </c>
      <c r="T125" s="144">
        <f>IF(G125="","",IF(ISERROR(VLOOKUP(S125,Sheet1!B:B,1,FALSE)),0,1))</f>
        <v>0</v>
      </c>
      <c r="U125" s="144">
        <f t="shared" si="18"/>
        <v>1</v>
      </c>
      <c r="V125" s="145" t="e">
        <f>SEARCH('Key Word Search'!$J$6,J125)</f>
        <v>#VALUE!</v>
      </c>
      <c r="W125" s="145">
        <f>SEARCH('Key Word Search'!$J$6,K125)</f>
        <v>67</v>
      </c>
      <c r="X125" s="145" t="str">
        <f t="shared" si="19"/>
        <v>#AC120_78A_3_3b_7_Q14</v>
      </c>
    </row>
    <row r="126" spans="1:24" ht="43.5" x14ac:dyDescent="0.2">
      <c r="A126" s="235" t="str">
        <f t="shared" si="20"/>
        <v>#AC120_78A_3_3b_7_Q15</v>
      </c>
      <c r="B126" s="235"/>
      <c r="C126" s="235"/>
      <c r="D126" s="236"/>
      <c r="E126" s="237" t="str">
        <f t="shared" si="22"/>
        <v/>
      </c>
      <c r="F126" s="237" t="str">
        <f t="shared" si="23"/>
        <v/>
      </c>
      <c r="G126" s="238" t="s">
        <v>9</v>
      </c>
      <c r="H126" s="239" t="s">
        <v>107</v>
      </c>
      <c r="I126" s="237" t="s">
        <v>1087</v>
      </c>
      <c r="J126" s="240" t="s">
        <v>809</v>
      </c>
      <c r="K126" s="101" t="s">
        <v>630</v>
      </c>
      <c r="L126" s="12"/>
      <c r="M126" s="13"/>
      <c r="N126" s="259" t="s">
        <v>83</v>
      </c>
      <c r="O126" s="259" t="s">
        <v>83</v>
      </c>
      <c r="P126" s="243"/>
      <c r="Q126" s="132" t="str">
        <f t="shared" si="15"/>
        <v>#AC120_78A_3_3b_7_Q15</v>
      </c>
      <c r="R126" s="132" t="str">
        <f t="shared" si="16"/>
        <v>#AC120_78A_3_3b_7_</v>
      </c>
      <c r="S126" s="144">
        <f t="shared" si="17"/>
        <v>1</v>
      </c>
      <c r="T126" s="144">
        <f>IF(G126="","",IF(ISERROR(VLOOKUP(S126,Sheet1!B:B,1,FALSE)),0,1))</f>
        <v>0</v>
      </c>
      <c r="U126" s="144">
        <f t="shared" si="18"/>
        <v>1</v>
      </c>
      <c r="V126" s="145" t="e">
        <f>SEARCH('Key Word Search'!$J$6,J126)</f>
        <v>#VALUE!</v>
      </c>
      <c r="W126" s="145" t="e">
        <f>SEARCH('Key Word Search'!$J$6,K126)</f>
        <v>#VALUE!</v>
      </c>
      <c r="X126" s="145" t="str">
        <f t="shared" si="19"/>
        <v/>
      </c>
    </row>
    <row r="127" spans="1:24" ht="57.75" x14ac:dyDescent="0.2">
      <c r="A127" s="235" t="str">
        <f t="shared" si="20"/>
        <v>#AC120_78A_3_3b_8_Q16</v>
      </c>
      <c r="B127" s="235"/>
      <c r="C127" s="235"/>
      <c r="D127" s="236"/>
      <c r="E127" s="244" t="str">
        <f t="shared" si="22"/>
        <v/>
      </c>
      <c r="F127" s="244" t="str">
        <f t="shared" si="23"/>
        <v/>
      </c>
      <c r="G127" s="238" t="s">
        <v>9</v>
      </c>
      <c r="H127" s="239" t="s">
        <v>108</v>
      </c>
      <c r="I127" s="244" t="s">
        <v>1088</v>
      </c>
      <c r="J127" s="240" t="s">
        <v>810</v>
      </c>
      <c r="K127" s="101" t="s">
        <v>631</v>
      </c>
      <c r="L127" s="12"/>
      <c r="M127" s="13"/>
      <c r="N127" s="259" t="s">
        <v>83</v>
      </c>
      <c r="O127" s="259" t="s">
        <v>83</v>
      </c>
      <c r="P127" s="243"/>
      <c r="Q127" s="132" t="str">
        <f t="shared" si="15"/>
        <v>#AC120_78A_3_3b_8_Q16</v>
      </c>
      <c r="R127" s="132" t="str">
        <f t="shared" si="16"/>
        <v>#AC120_78A_3_3b_8_</v>
      </c>
      <c r="S127" s="144">
        <f t="shared" si="17"/>
        <v>1</v>
      </c>
      <c r="T127" s="144">
        <f>IF(G127="","",IF(ISERROR(VLOOKUP(S127,Sheet1!B:B,1,FALSE)),0,1))</f>
        <v>0</v>
      </c>
      <c r="U127" s="144">
        <f t="shared" si="18"/>
        <v>1</v>
      </c>
      <c r="V127" s="145" t="e">
        <f>SEARCH('Key Word Search'!$J$6,J127)</f>
        <v>#VALUE!</v>
      </c>
      <c r="W127" s="145">
        <f>SEARCH('Key Word Search'!$J$6,K127)</f>
        <v>228</v>
      </c>
      <c r="X127" s="145" t="str">
        <f t="shared" si="19"/>
        <v>#AC120_78A_3_3b_8_Q16</v>
      </c>
    </row>
    <row r="128" spans="1:24" ht="45" x14ac:dyDescent="0.2">
      <c r="A128" s="235" t="str">
        <f t="shared" si="20"/>
        <v>#AC120_78A_3_3b_9_Q17</v>
      </c>
      <c r="B128" s="235"/>
      <c r="C128" s="235"/>
      <c r="D128" s="236"/>
      <c r="E128" s="237" t="str">
        <f t="shared" si="22"/>
        <v/>
      </c>
      <c r="F128" s="237" t="str">
        <f t="shared" si="23"/>
        <v/>
      </c>
      <c r="G128" s="238" t="s">
        <v>9</v>
      </c>
      <c r="H128" s="239" t="s">
        <v>109</v>
      </c>
      <c r="I128" s="237" t="s">
        <v>1089</v>
      </c>
      <c r="J128" s="240" t="s">
        <v>811</v>
      </c>
      <c r="K128" s="101" t="s">
        <v>632</v>
      </c>
      <c r="L128" s="12"/>
      <c r="M128" s="13"/>
      <c r="N128" s="259" t="s">
        <v>83</v>
      </c>
      <c r="O128" s="259" t="s">
        <v>83</v>
      </c>
      <c r="P128" s="243"/>
      <c r="Q128" s="132" t="str">
        <f t="shared" si="15"/>
        <v>#AC120_78A_3_3b_9_Q17</v>
      </c>
      <c r="R128" s="132" t="str">
        <f t="shared" si="16"/>
        <v>#AC120_78A_3_3b_9_</v>
      </c>
      <c r="S128" s="144">
        <f t="shared" si="17"/>
        <v>1</v>
      </c>
      <c r="T128" s="144">
        <f>IF(G128="","",IF(ISERROR(VLOOKUP(S128,Sheet1!B:B,1,FALSE)),0,1))</f>
        <v>0</v>
      </c>
      <c r="U128" s="144">
        <f t="shared" si="18"/>
        <v>1</v>
      </c>
      <c r="V128" s="145" t="e">
        <f>SEARCH('Key Word Search'!$J$6,J128)</f>
        <v>#VALUE!</v>
      </c>
      <c r="W128" s="145" t="e">
        <f>SEARCH('Key Word Search'!$J$6,K128)</f>
        <v>#VALUE!</v>
      </c>
      <c r="X128" s="145" t="str">
        <f t="shared" si="19"/>
        <v/>
      </c>
    </row>
    <row r="129" spans="1:24" ht="45" x14ac:dyDescent="0.2">
      <c r="A129" s="235" t="str">
        <f t="shared" si="20"/>
        <v>#AC120_78A_3_3b_10_Q18</v>
      </c>
      <c r="B129" s="235"/>
      <c r="C129" s="235"/>
      <c r="D129" s="236"/>
      <c r="E129" s="237" t="str">
        <f t="shared" si="22"/>
        <v/>
      </c>
      <c r="F129" s="237" t="str">
        <f t="shared" si="23"/>
        <v/>
      </c>
      <c r="G129" s="238" t="s">
        <v>9</v>
      </c>
      <c r="H129" s="239" t="s">
        <v>110</v>
      </c>
      <c r="I129" s="237" t="s">
        <v>1090</v>
      </c>
      <c r="J129" s="240" t="s">
        <v>812</v>
      </c>
      <c r="K129" s="101" t="s">
        <v>633</v>
      </c>
      <c r="L129" s="12"/>
      <c r="M129" s="13"/>
      <c r="N129" s="259" t="s">
        <v>83</v>
      </c>
      <c r="O129" s="259" t="s">
        <v>83</v>
      </c>
      <c r="P129" s="243"/>
      <c r="Q129" s="132" t="str">
        <f t="shared" si="15"/>
        <v>#AC120_78A_3_3b_10_Q18</v>
      </c>
      <c r="R129" s="132" t="str">
        <f t="shared" si="16"/>
        <v>#AC120_78A_3_3b_10_</v>
      </c>
      <c r="S129" s="144">
        <f t="shared" si="17"/>
        <v>1</v>
      </c>
      <c r="T129" s="144">
        <f>IF(G129="","",IF(ISERROR(VLOOKUP(S129,Sheet1!B:B,1,FALSE)),0,1))</f>
        <v>0</v>
      </c>
      <c r="U129" s="144">
        <f t="shared" si="18"/>
        <v>1</v>
      </c>
      <c r="V129" s="145" t="e">
        <f>SEARCH('Key Word Search'!$J$6,J129)</f>
        <v>#VALUE!</v>
      </c>
      <c r="W129" s="145" t="e">
        <f>SEARCH('Key Word Search'!$J$6,K129)</f>
        <v>#VALUE!</v>
      </c>
      <c r="X129" s="145" t="str">
        <f t="shared" si="19"/>
        <v/>
      </c>
    </row>
    <row r="130" spans="1:24" ht="57.75" x14ac:dyDescent="0.2">
      <c r="A130" s="235" t="str">
        <f t="shared" si="20"/>
        <v>#AC120_78A_3_3cQ1</v>
      </c>
      <c r="B130" s="235"/>
      <c r="C130" s="235"/>
      <c r="D130" s="236"/>
      <c r="E130" s="237" t="str">
        <f t="shared" si="22"/>
        <v/>
      </c>
      <c r="F130" s="237" t="str">
        <f t="shared" si="23"/>
        <v/>
      </c>
      <c r="G130" s="238" t="s">
        <v>9</v>
      </c>
      <c r="H130" s="239" t="s">
        <v>111</v>
      </c>
      <c r="I130" s="237" t="s">
        <v>476</v>
      </c>
      <c r="J130" s="240" t="s">
        <v>813</v>
      </c>
      <c r="K130" s="101" t="s">
        <v>634</v>
      </c>
      <c r="L130" s="12"/>
      <c r="M130" s="13"/>
      <c r="N130" s="259" t="s">
        <v>83</v>
      </c>
      <c r="O130" s="259" t="s">
        <v>83</v>
      </c>
      <c r="P130" s="243"/>
      <c r="Q130" s="132" t="str">
        <f t="shared" si="15"/>
        <v>#AC120_78A_3_3cQ1</v>
      </c>
      <c r="R130" s="132" t="str">
        <f t="shared" si="16"/>
        <v>#AC120_78A_3_3c</v>
      </c>
      <c r="S130" s="144">
        <f t="shared" si="17"/>
        <v>1</v>
      </c>
      <c r="T130" s="144">
        <f>IF(G130="","",IF(ISERROR(VLOOKUP(S130,Sheet1!B:B,1,FALSE)),0,1))</f>
        <v>0</v>
      </c>
      <c r="U130" s="144">
        <f t="shared" si="18"/>
        <v>1</v>
      </c>
      <c r="V130" s="145">
        <f>SEARCH('Key Word Search'!$J$6,J130)</f>
        <v>42</v>
      </c>
      <c r="W130" s="145">
        <f>SEARCH('Key Word Search'!$J$6,K130)</f>
        <v>140</v>
      </c>
      <c r="X130" s="145" t="str">
        <f t="shared" si="19"/>
        <v>#AC120_78A_3_3cQ1</v>
      </c>
    </row>
    <row r="131" spans="1:24" ht="57.75" x14ac:dyDescent="0.2">
      <c r="A131" s="235" t="str">
        <f t="shared" si="20"/>
        <v>#AC120_78A_3_3cQ2</v>
      </c>
      <c r="B131" s="95"/>
      <c r="C131" s="95"/>
      <c r="D131" s="96"/>
      <c r="E131" s="237" t="str">
        <f t="shared" si="22"/>
        <v/>
      </c>
      <c r="F131" s="237" t="str">
        <f t="shared" si="23"/>
        <v/>
      </c>
      <c r="G131" s="98" t="s">
        <v>9</v>
      </c>
      <c r="H131" s="99" t="s">
        <v>111</v>
      </c>
      <c r="I131" s="97" t="s">
        <v>477</v>
      </c>
      <c r="J131" s="100" t="s">
        <v>814</v>
      </c>
      <c r="K131" s="101" t="s">
        <v>635</v>
      </c>
      <c r="L131" s="12"/>
      <c r="M131" s="13"/>
      <c r="N131" s="259" t="s">
        <v>83</v>
      </c>
      <c r="O131" s="259" t="s">
        <v>83</v>
      </c>
      <c r="P131" s="117"/>
      <c r="Q131" s="132" t="str">
        <f t="shared" si="15"/>
        <v>#AC120_78A_3_3cQ2</v>
      </c>
      <c r="R131" s="132" t="str">
        <f t="shared" si="16"/>
        <v>#AC120_78A_3_3c</v>
      </c>
      <c r="S131" s="144">
        <f t="shared" si="17"/>
        <v>1</v>
      </c>
      <c r="T131" s="144">
        <f>IF(G131="","",IF(ISERROR(VLOOKUP(S131,Sheet1!B:B,1,FALSE)),0,1))</f>
        <v>0</v>
      </c>
      <c r="U131" s="144">
        <f t="shared" si="18"/>
        <v>1</v>
      </c>
      <c r="V131" s="145" t="e">
        <f>SEARCH('Key Word Search'!$J$6,J131)</f>
        <v>#VALUE!</v>
      </c>
      <c r="W131" s="145" t="e">
        <f>SEARCH('Key Word Search'!$J$6,K131)</f>
        <v>#VALUE!</v>
      </c>
      <c r="X131" s="145" t="str">
        <f t="shared" si="19"/>
        <v/>
      </c>
    </row>
    <row r="132" spans="1:24" ht="43.5" x14ac:dyDescent="0.2">
      <c r="A132" s="235" t="str">
        <f t="shared" si="20"/>
        <v>#AC120_78A_3_3dQ1</v>
      </c>
      <c r="B132" s="235"/>
      <c r="C132" s="235"/>
      <c r="D132" s="236"/>
      <c r="E132" s="237" t="str">
        <f t="shared" si="22"/>
        <v/>
      </c>
      <c r="F132" s="237" t="str">
        <f t="shared" si="23"/>
        <v/>
      </c>
      <c r="G132" s="238" t="s">
        <v>9</v>
      </c>
      <c r="H132" s="239" t="s">
        <v>112</v>
      </c>
      <c r="I132" s="237" t="s">
        <v>476</v>
      </c>
      <c r="J132" s="240" t="s">
        <v>815</v>
      </c>
      <c r="K132" s="101" t="s">
        <v>636</v>
      </c>
      <c r="L132" s="12"/>
      <c r="M132" s="13"/>
      <c r="N132" s="259" t="s">
        <v>83</v>
      </c>
      <c r="O132" s="259" t="s">
        <v>83</v>
      </c>
      <c r="P132" s="243"/>
      <c r="Q132" s="132" t="str">
        <f t="shared" ref="Q132:Q195" si="24">IF(G132="","",SUBSTITUTE(SUBSTITUTE(SUBSTITUTE(SUBSTITUTE("#"&amp;G132&amp;"-"&amp;H132&amp;""&amp;I132," ",""),"-","_"),"(","_"),")","_"))</f>
        <v>#AC120_78A_3_3dQ1</v>
      </c>
      <c r="R132" s="132" t="str">
        <f t="shared" ref="R132:R195" si="25">IF(G132="","",SUBSTITUTE(SUBSTITUTE(SUBSTITUTE(SUBSTITUTE("#"&amp;G132&amp;"-"&amp;LEFT(H132,LEN(H132)-1)," ",""),"-","_"),"(","_"),")","_"))</f>
        <v>#AC120_78A_3_3</v>
      </c>
      <c r="S132" s="144">
        <f t="shared" ref="S132:S195" si="26">IF(G132="","",IF(I132&lt;&gt;"",1,MID(H132,LEN(H132),1)))</f>
        <v>1</v>
      </c>
      <c r="T132" s="144">
        <f>IF(G132="","",IF(ISERROR(VLOOKUP(S132,Sheet1!B:B,1,FALSE)),0,1))</f>
        <v>0</v>
      </c>
      <c r="U132" s="144">
        <f t="shared" ref="U132:U195" si="27">IF(G132="","",IF(ISERROR(S132/1),0,1))</f>
        <v>1</v>
      </c>
      <c r="V132" s="145" t="e">
        <f>SEARCH('Key Word Search'!$J$6,J132)</f>
        <v>#VALUE!</v>
      </c>
      <c r="W132" s="145" t="e">
        <f>SEARCH('Key Word Search'!$J$6,K132)</f>
        <v>#VALUE!</v>
      </c>
      <c r="X132" s="145" t="str">
        <f t="shared" ref="X132:X195" si="28">IF(AND(ISERROR(V132),ISERROR(W132)),"",A132)</f>
        <v/>
      </c>
    </row>
    <row r="133" spans="1:24" ht="45" x14ac:dyDescent="0.2">
      <c r="A133" s="235" t="str">
        <f t="shared" si="20"/>
        <v>#AC120_78A_3_3d_1_Q2</v>
      </c>
      <c r="B133" s="235"/>
      <c r="C133" s="235"/>
      <c r="D133" s="236"/>
      <c r="E133" s="237" t="str">
        <f t="shared" si="22"/>
        <v/>
      </c>
      <c r="F133" s="237" t="str">
        <f t="shared" si="23"/>
        <v/>
      </c>
      <c r="G133" s="238" t="s">
        <v>9</v>
      </c>
      <c r="H133" s="239" t="s">
        <v>113</v>
      </c>
      <c r="I133" s="237" t="s">
        <v>477</v>
      </c>
      <c r="J133" s="240" t="s">
        <v>816</v>
      </c>
      <c r="K133" s="101" t="s">
        <v>637</v>
      </c>
      <c r="L133" s="12"/>
      <c r="M133" s="13"/>
      <c r="N133" s="259" t="s">
        <v>83</v>
      </c>
      <c r="O133" s="259" t="s">
        <v>83</v>
      </c>
      <c r="P133" s="243"/>
      <c r="Q133" s="132" t="str">
        <f t="shared" si="24"/>
        <v>#AC120_78A_3_3d_1_Q2</v>
      </c>
      <c r="R133" s="132" t="str">
        <f t="shared" si="25"/>
        <v>#AC120_78A_3_3d_1</v>
      </c>
      <c r="S133" s="144">
        <f t="shared" si="26"/>
        <v>1</v>
      </c>
      <c r="T133" s="144">
        <f>IF(G133="","",IF(ISERROR(VLOOKUP(S133,Sheet1!B:B,1,FALSE)),0,1))</f>
        <v>0</v>
      </c>
      <c r="U133" s="144">
        <f t="shared" si="27"/>
        <v>1</v>
      </c>
      <c r="V133" s="145" t="e">
        <f>SEARCH('Key Word Search'!$J$6,J133)</f>
        <v>#VALUE!</v>
      </c>
      <c r="W133" s="145" t="e">
        <f>SEARCH('Key Word Search'!$J$6,K133)</f>
        <v>#VALUE!</v>
      </c>
      <c r="X133" s="145" t="str">
        <f t="shared" si="28"/>
        <v/>
      </c>
    </row>
    <row r="134" spans="1:24" ht="42.75" x14ac:dyDescent="0.2">
      <c r="A134" s="235" t="str">
        <f t="shared" si="20"/>
        <v>#AC120_78A_3_3d_2_Q3</v>
      </c>
      <c r="B134" s="235"/>
      <c r="C134" s="235"/>
      <c r="D134" s="236"/>
      <c r="E134" s="237" t="str">
        <f t="shared" si="22"/>
        <v/>
      </c>
      <c r="F134" s="237" t="str">
        <f t="shared" si="23"/>
        <v/>
      </c>
      <c r="G134" s="238" t="s">
        <v>9</v>
      </c>
      <c r="H134" s="239" t="s">
        <v>114</v>
      </c>
      <c r="I134" s="237" t="s">
        <v>478</v>
      </c>
      <c r="J134" s="240" t="s">
        <v>817</v>
      </c>
      <c r="K134" s="101" t="s">
        <v>638</v>
      </c>
      <c r="L134" s="12"/>
      <c r="M134" s="13"/>
      <c r="N134" s="259" t="s">
        <v>83</v>
      </c>
      <c r="O134" s="259" t="s">
        <v>83</v>
      </c>
      <c r="P134" s="243"/>
      <c r="Q134" s="132" t="str">
        <f t="shared" si="24"/>
        <v>#AC120_78A_3_3d_2_Q3</v>
      </c>
      <c r="R134" s="132" t="str">
        <f t="shared" si="25"/>
        <v>#AC120_78A_3_3d_2</v>
      </c>
      <c r="S134" s="144">
        <f t="shared" si="26"/>
        <v>1</v>
      </c>
      <c r="T134" s="144">
        <f>IF(G134="","",IF(ISERROR(VLOOKUP(S134,Sheet1!B:B,1,FALSE)),0,1))</f>
        <v>0</v>
      </c>
      <c r="U134" s="144">
        <f t="shared" si="27"/>
        <v>1</v>
      </c>
      <c r="V134" s="145" t="e">
        <f>SEARCH('Key Word Search'!$J$6,J134)</f>
        <v>#VALUE!</v>
      </c>
      <c r="W134" s="145" t="e">
        <f>SEARCH('Key Word Search'!$J$6,K134)</f>
        <v>#VALUE!</v>
      </c>
      <c r="X134" s="145" t="str">
        <f t="shared" si="28"/>
        <v/>
      </c>
    </row>
    <row r="135" spans="1:24" ht="45" x14ac:dyDescent="0.2">
      <c r="A135" s="235" t="str">
        <f t="shared" ref="A135:A198" si="29">IF(G135="","",IF(SUM(T135:U135)=0,R135,Q135))</f>
        <v>#AC120_78A_3_3d_3_Q4</v>
      </c>
      <c r="B135" s="235"/>
      <c r="C135" s="235"/>
      <c r="D135" s="236"/>
      <c r="E135" s="237" t="str">
        <f t="shared" si="22"/>
        <v/>
      </c>
      <c r="F135" s="237" t="str">
        <f t="shared" si="23"/>
        <v/>
      </c>
      <c r="G135" s="238" t="s">
        <v>9</v>
      </c>
      <c r="H135" s="239" t="s">
        <v>115</v>
      </c>
      <c r="I135" s="237" t="s">
        <v>479</v>
      </c>
      <c r="J135" s="240" t="s">
        <v>818</v>
      </c>
      <c r="K135" s="101" t="s">
        <v>639</v>
      </c>
      <c r="L135" s="12"/>
      <c r="M135" s="13"/>
      <c r="N135" s="259" t="s">
        <v>83</v>
      </c>
      <c r="O135" s="259" t="s">
        <v>83</v>
      </c>
      <c r="P135" s="243"/>
      <c r="Q135" s="132" t="str">
        <f t="shared" si="24"/>
        <v>#AC120_78A_3_3d_3_Q4</v>
      </c>
      <c r="R135" s="132" t="str">
        <f t="shared" si="25"/>
        <v>#AC120_78A_3_3d_3</v>
      </c>
      <c r="S135" s="144">
        <f t="shared" si="26"/>
        <v>1</v>
      </c>
      <c r="T135" s="144">
        <f>IF(G135="","",IF(ISERROR(VLOOKUP(S135,Sheet1!B:B,1,FALSE)),0,1))</f>
        <v>0</v>
      </c>
      <c r="U135" s="144">
        <f t="shared" si="27"/>
        <v>1</v>
      </c>
      <c r="V135" s="145" t="e">
        <f>SEARCH('Key Word Search'!$J$6,J135)</f>
        <v>#VALUE!</v>
      </c>
      <c r="W135" s="145" t="e">
        <f>SEARCH('Key Word Search'!$J$6,K135)</f>
        <v>#VALUE!</v>
      </c>
      <c r="X135" s="145" t="str">
        <f t="shared" si="28"/>
        <v/>
      </c>
    </row>
    <row r="136" spans="1:24" ht="100.5" x14ac:dyDescent="0.2">
      <c r="A136" s="235" t="str">
        <f t="shared" si="29"/>
        <v>#AC120_78A_3_3eQ5</v>
      </c>
      <c r="B136" s="235"/>
      <c r="C136" s="235"/>
      <c r="D136" s="236"/>
      <c r="E136" s="237" t="str">
        <f t="shared" si="22"/>
        <v/>
      </c>
      <c r="F136" s="237" t="str">
        <f t="shared" si="23"/>
        <v/>
      </c>
      <c r="G136" s="238" t="s">
        <v>9</v>
      </c>
      <c r="H136" s="239" t="s">
        <v>116</v>
      </c>
      <c r="I136" s="237" t="s">
        <v>480</v>
      </c>
      <c r="J136" s="240" t="s">
        <v>819</v>
      </c>
      <c r="K136" s="101" t="s">
        <v>640</v>
      </c>
      <c r="L136" s="12"/>
      <c r="M136" s="13"/>
      <c r="N136" s="259" t="s">
        <v>83</v>
      </c>
      <c r="O136" s="259" t="s">
        <v>83</v>
      </c>
      <c r="P136" s="243"/>
      <c r="Q136" s="132" t="str">
        <f t="shared" si="24"/>
        <v>#AC120_78A_3_3eQ5</v>
      </c>
      <c r="R136" s="132" t="str">
        <f t="shared" si="25"/>
        <v>#AC120_78A_3_3</v>
      </c>
      <c r="S136" s="144">
        <f t="shared" si="26"/>
        <v>1</v>
      </c>
      <c r="T136" s="144">
        <f>IF(G136="","",IF(ISERROR(VLOOKUP(S136,Sheet1!B:B,1,FALSE)),0,1))</f>
        <v>0</v>
      </c>
      <c r="U136" s="144">
        <f t="shared" si="27"/>
        <v>1</v>
      </c>
      <c r="V136" s="145" t="e">
        <f>SEARCH('Key Word Search'!$J$6,J136)</f>
        <v>#VALUE!</v>
      </c>
      <c r="W136" s="145" t="e">
        <f>SEARCH('Key Word Search'!$J$6,K136)</f>
        <v>#VALUE!</v>
      </c>
      <c r="X136" s="145" t="str">
        <f t="shared" si="28"/>
        <v/>
      </c>
    </row>
    <row r="137" spans="1:24" ht="57.75" x14ac:dyDescent="0.2">
      <c r="A137" s="235" t="str">
        <f t="shared" si="29"/>
        <v>#AC120_78A_3_3fQ6</v>
      </c>
      <c r="B137" s="235"/>
      <c r="C137" s="235"/>
      <c r="D137" s="236"/>
      <c r="E137" s="237" t="str">
        <f t="shared" si="22"/>
        <v/>
      </c>
      <c r="F137" s="237" t="str">
        <f t="shared" si="23"/>
        <v/>
      </c>
      <c r="G137" s="238" t="s">
        <v>9</v>
      </c>
      <c r="H137" s="239" t="s">
        <v>117</v>
      </c>
      <c r="I137" s="237" t="s">
        <v>481</v>
      </c>
      <c r="J137" s="240" t="s">
        <v>820</v>
      </c>
      <c r="K137" s="101" t="s">
        <v>641</v>
      </c>
      <c r="L137" s="12"/>
      <c r="M137" s="13"/>
      <c r="N137" s="259" t="s">
        <v>83</v>
      </c>
      <c r="O137" s="259" t="s">
        <v>83</v>
      </c>
      <c r="P137" s="243"/>
      <c r="Q137" s="132" t="str">
        <f t="shared" si="24"/>
        <v>#AC120_78A_3_3fQ6</v>
      </c>
      <c r="R137" s="132" t="str">
        <f t="shared" si="25"/>
        <v>#AC120_78A_3_3</v>
      </c>
      <c r="S137" s="144">
        <f t="shared" si="26"/>
        <v>1</v>
      </c>
      <c r="T137" s="144">
        <f>IF(G137="","",IF(ISERROR(VLOOKUP(S137,Sheet1!B:B,1,FALSE)),0,1))</f>
        <v>0</v>
      </c>
      <c r="U137" s="144">
        <f t="shared" si="27"/>
        <v>1</v>
      </c>
      <c r="V137" s="145">
        <f>SEARCH('Key Word Search'!$J$6,J137)</f>
        <v>54</v>
      </c>
      <c r="W137" s="145">
        <f>SEARCH('Key Word Search'!$J$6,K137)</f>
        <v>68</v>
      </c>
      <c r="X137" s="145" t="str">
        <f t="shared" si="28"/>
        <v>#AC120_78A_3_3fQ6</v>
      </c>
    </row>
    <row r="138" spans="1:24" ht="57.75" x14ac:dyDescent="0.2">
      <c r="A138" s="235" t="str">
        <f t="shared" si="29"/>
        <v>#AC120_78A_3_3fQ7</v>
      </c>
      <c r="B138" s="235"/>
      <c r="C138" s="235"/>
      <c r="D138" s="236"/>
      <c r="E138" s="237" t="str">
        <f t="shared" si="22"/>
        <v/>
      </c>
      <c r="F138" s="237" t="str">
        <f t="shared" si="23"/>
        <v/>
      </c>
      <c r="G138" s="238" t="s">
        <v>9</v>
      </c>
      <c r="H138" s="239" t="s">
        <v>117</v>
      </c>
      <c r="I138" s="237" t="s">
        <v>482</v>
      </c>
      <c r="J138" s="240" t="s">
        <v>821</v>
      </c>
      <c r="K138" s="101" t="s">
        <v>642</v>
      </c>
      <c r="L138" s="12"/>
      <c r="M138" s="13"/>
      <c r="N138" s="259" t="s">
        <v>83</v>
      </c>
      <c r="O138" s="259" t="s">
        <v>83</v>
      </c>
      <c r="P138" s="243"/>
      <c r="Q138" s="132" t="str">
        <f t="shared" si="24"/>
        <v>#AC120_78A_3_3fQ7</v>
      </c>
      <c r="R138" s="132" t="str">
        <f t="shared" si="25"/>
        <v>#AC120_78A_3_3</v>
      </c>
      <c r="S138" s="144">
        <f t="shared" si="26"/>
        <v>1</v>
      </c>
      <c r="T138" s="144">
        <f>IF(G138="","",IF(ISERROR(VLOOKUP(S138,Sheet1!B:B,1,FALSE)),0,1))</f>
        <v>0</v>
      </c>
      <c r="U138" s="144">
        <f t="shared" si="27"/>
        <v>1</v>
      </c>
      <c r="V138" s="145" t="e">
        <f>SEARCH('Key Word Search'!$J$6,J138)</f>
        <v>#VALUE!</v>
      </c>
      <c r="W138" s="145" t="e">
        <f>SEARCH('Key Word Search'!$J$6,K138)</f>
        <v>#VALUE!</v>
      </c>
      <c r="X138" s="145" t="str">
        <f t="shared" si="28"/>
        <v/>
      </c>
    </row>
    <row r="139" spans="1:24" x14ac:dyDescent="0.2">
      <c r="A139" s="235" t="str">
        <f t="shared" si="29"/>
        <v/>
      </c>
      <c r="B139" s="95"/>
      <c r="C139" s="95"/>
      <c r="D139" s="96"/>
      <c r="E139" s="237" t="str">
        <f t="shared" si="22"/>
        <v/>
      </c>
      <c r="F139" s="237" t="str">
        <f t="shared" si="23"/>
        <v/>
      </c>
      <c r="G139" s="98"/>
      <c r="H139" s="99"/>
      <c r="I139" s="97"/>
      <c r="J139" s="100"/>
      <c r="K139" s="101"/>
      <c r="L139" s="12"/>
      <c r="M139" s="13"/>
      <c r="N139" s="14"/>
      <c r="O139" s="14"/>
      <c r="P139" s="117"/>
      <c r="Q139" s="132" t="str">
        <f t="shared" si="24"/>
        <v/>
      </c>
      <c r="R139" s="132" t="str">
        <f t="shared" si="25"/>
        <v/>
      </c>
      <c r="S139" s="144" t="str">
        <f t="shared" si="26"/>
        <v/>
      </c>
      <c r="T139" s="144" t="str">
        <f>IF(G139="","",IF(ISERROR(VLOOKUP(S139,Sheet1!B:B,1,FALSE)),0,1))</f>
        <v/>
      </c>
      <c r="U139" s="144" t="str">
        <f t="shared" si="27"/>
        <v/>
      </c>
      <c r="V139" s="145" t="e">
        <f>SEARCH('Key Word Search'!$J$6,J139)</f>
        <v>#VALUE!</v>
      </c>
      <c r="W139" s="145" t="e">
        <f>SEARCH('Key Word Search'!$J$6,K139)</f>
        <v>#VALUE!</v>
      </c>
      <c r="X139" s="145" t="str">
        <f t="shared" si="28"/>
        <v/>
      </c>
    </row>
    <row r="140" spans="1:24" s="1" customFormat="1" ht="18.75" thickBot="1" x14ac:dyDescent="0.25">
      <c r="A140" s="78" t="str">
        <f t="shared" si="29"/>
        <v/>
      </c>
      <c r="B140" s="78"/>
      <c r="C140" s="78"/>
      <c r="D140" s="79" t="s">
        <v>29</v>
      </c>
      <c r="E140" s="80"/>
      <c r="F140" s="80"/>
      <c r="G140" s="81"/>
      <c r="H140" s="82"/>
      <c r="I140" s="80"/>
      <c r="J140" s="83"/>
      <c r="K140" s="84"/>
      <c r="L140" s="85"/>
      <c r="M140" s="86"/>
      <c r="N140" s="86"/>
      <c r="O140" s="86"/>
      <c r="P140" s="87" t="s">
        <v>0</v>
      </c>
      <c r="Q140" s="132" t="str">
        <f t="shared" si="24"/>
        <v/>
      </c>
      <c r="R140" s="132" t="str">
        <f t="shared" si="25"/>
        <v/>
      </c>
      <c r="S140" s="144" t="str">
        <f t="shared" si="26"/>
        <v/>
      </c>
      <c r="T140" s="144" t="str">
        <f>IF(G140="","",IF(ISERROR(VLOOKUP(S140,Sheet1!B:B,1,FALSE)),0,1))</f>
        <v/>
      </c>
      <c r="U140" s="144" t="str">
        <f t="shared" si="27"/>
        <v/>
      </c>
      <c r="V140" s="145" t="e">
        <f>SEARCH('Key Word Search'!$J$6,J140)</f>
        <v>#VALUE!</v>
      </c>
      <c r="W140" s="145" t="e">
        <f>SEARCH('Key Word Search'!$J$6,K140)</f>
        <v>#VALUE!</v>
      </c>
      <c r="X140" s="145" t="str">
        <f t="shared" si="28"/>
        <v/>
      </c>
    </row>
    <row r="141" spans="1:24" ht="43.5" x14ac:dyDescent="0.2">
      <c r="A141" s="235" t="str">
        <f t="shared" si="29"/>
        <v>#AC120_78A_3_4aQ1</v>
      </c>
      <c r="B141" s="235"/>
      <c r="C141" s="235"/>
      <c r="D141" s="236"/>
      <c r="E141" s="237" t="str">
        <f t="shared" ref="E141:E159" si="30">IF($A141="","",IF(B141="","",HYPERLINK(B141,E$2)))</f>
        <v/>
      </c>
      <c r="F141" s="237" t="str">
        <f t="shared" ref="F141:F159" si="31">IF($A141="","",IF(C141="","",HYPERLINK(C141,F$2)))</f>
        <v/>
      </c>
      <c r="G141" s="238" t="s">
        <v>9</v>
      </c>
      <c r="H141" s="239" t="s">
        <v>118</v>
      </c>
      <c r="I141" s="237" t="s">
        <v>476</v>
      </c>
      <c r="J141" s="240" t="s">
        <v>822</v>
      </c>
      <c r="K141" s="101" t="s">
        <v>643</v>
      </c>
      <c r="L141" s="12"/>
      <c r="M141" s="13"/>
      <c r="N141" s="14" t="s">
        <v>83</v>
      </c>
      <c r="O141" s="14" t="s">
        <v>83</v>
      </c>
      <c r="P141" s="243"/>
      <c r="Q141" s="132" t="str">
        <f t="shared" si="24"/>
        <v>#AC120_78A_3_4aQ1</v>
      </c>
      <c r="R141" s="132" t="str">
        <f t="shared" si="25"/>
        <v>#AC120_78A_3_4</v>
      </c>
      <c r="S141" s="144">
        <f t="shared" si="26"/>
        <v>1</v>
      </c>
      <c r="T141" s="144">
        <f>IF(G141="","",IF(ISERROR(VLOOKUP(S141,Sheet1!B:B,1,FALSE)),0,1))</f>
        <v>0</v>
      </c>
      <c r="U141" s="144">
        <f t="shared" si="27"/>
        <v>1</v>
      </c>
      <c r="V141" s="145" t="e">
        <f>SEARCH('Key Word Search'!$J$6,J141)</f>
        <v>#VALUE!</v>
      </c>
      <c r="W141" s="145" t="e">
        <f>SEARCH('Key Word Search'!$J$6,K141)</f>
        <v>#VALUE!</v>
      </c>
      <c r="X141" s="145" t="str">
        <f t="shared" si="28"/>
        <v/>
      </c>
    </row>
    <row r="142" spans="1:24" ht="42.75" x14ac:dyDescent="0.2">
      <c r="A142" s="235" t="str">
        <f t="shared" si="29"/>
        <v>#AC120_78A_3_4a_1_Q2</v>
      </c>
      <c r="B142" s="235"/>
      <c r="C142" s="235"/>
      <c r="D142" s="236"/>
      <c r="E142" s="237" t="str">
        <f t="shared" si="30"/>
        <v/>
      </c>
      <c r="F142" s="237" t="str">
        <f t="shared" si="31"/>
        <v/>
      </c>
      <c r="G142" s="238" t="s">
        <v>9</v>
      </c>
      <c r="H142" s="239" t="s">
        <v>119</v>
      </c>
      <c r="I142" s="237" t="s">
        <v>477</v>
      </c>
      <c r="J142" s="240" t="s">
        <v>823</v>
      </c>
      <c r="K142" s="101" t="s">
        <v>644</v>
      </c>
      <c r="L142" s="12"/>
      <c r="M142" s="13"/>
      <c r="N142" s="259" t="s">
        <v>83</v>
      </c>
      <c r="O142" s="259" t="s">
        <v>83</v>
      </c>
      <c r="P142" s="243"/>
      <c r="Q142" s="132" t="str">
        <f t="shared" si="24"/>
        <v>#AC120_78A_3_4a_1_Q2</v>
      </c>
      <c r="R142" s="132" t="str">
        <f t="shared" si="25"/>
        <v>#AC120_78A_3_4a_1</v>
      </c>
      <c r="S142" s="144">
        <f t="shared" si="26"/>
        <v>1</v>
      </c>
      <c r="T142" s="144">
        <f>IF(G142="","",IF(ISERROR(VLOOKUP(S142,Sheet1!B:B,1,FALSE)),0,1))</f>
        <v>0</v>
      </c>
      <c r="U142" s="144">
        <f t="shared" si="27"/>
        <v>1</v>
      </c>
      <c r="V142" s="145" t="e">
        <f>SEARCH('Key Word Search'!$J$6,J142)</f>
        <v>#VALUE!</v>
      </c>
      <c r="W142" s="145" t="e">
        <f>SEARCH('Key Word Search'!$J$6,K142)</f>
        <v>#VALUE!</v>
      </c>
      <c r="X142" s="145" t="str">
        <f t="shared" si="28"/>
        <v/>
      </c>
    </row>
    <row r="143" spans="1:24" ht="57.75" x14ac:dyDescent="0.2">
      <c r="A143" s="235" t="str">
        <f t="shared" si="29"/>
        <v>#AC120_78A_3_4a_1__a_Q3</v>
      </c>
      <c r="B143" s="235"/>
      <c r="C143" s="235"/>
      <c r="D143" s="236"/>
      <c r="E143" s="237" t="str">
        <f t="shared" si="30"/>
        <v/>
      </c>
      <c r="F143" s="237" t="str">
        <f t="shared" si="31"/>
        <v/>
      </c>
      <c r="G143" s="238" t="s">
        <v>9</v>
      </c>
      <c r="H143" s="239" t="s">
        <v>120</v>
      </c>
      <c r="I143" s="237" t="s">
        <v>478</v>
      </c>
      <c r="J143" s="240" t="s">
        <v>824</v>
      </c>
      <c r="K143" s="101" t="s">
        <v>645</v>
      </c>
      <c r="L143" s="12"/>
      <c r="M143" s="13"/>
      <c r="N143" s="259" t="s">
        <v>83</v>
      </c>
      <c r="O143" s="259" t="s">
        <v>83</v>
      </c>
      <c r="P143" s="243"/>
      <c r="Q143" s="132" t="str">
        <f t="shared" si="24"/>
        <v>#AC120_78A_3_4a_1__a_Q3</v>
      </c>
      <c r="R143" s="132" t="str">
        <f t="shared" si="25"/>
        <v>#AC120_78A_3_4a_1__a</v>
      </c>
      <c r="S143" s="144">
        <f t="shared" si="26"/>
        <v>1</v>
      </c>
      <c r="T143" s="144">
        <f>IF(G143="","",IF(ISERROR(VLOOKUP(S143,Sheet1!B:B,1,FALSE)),0,1))</f>
        <v>0</v>
      </c>
      <c r="U143" s="144">
        <f t="shared" si="27"/>
        <v>1</v>
      </c>
      <c r="V143" s="145" t="e">
        <f>SEARCH('Key Word Search'!$J$6,J143)</f>
        <v>#VALUE!</v>
      </c>
      <c r="W143" s="145" t="e">
        <f>SEARCH('Key Word Search'!$J$6,K143)</f>
        <v>#VALUE!</v>
      </c>
      <c r="X143" s="145" t="str">
        <f t="shared" si="28"/>
        <v/>
      </c>
    </row>
    <row r="144" spans="1:24" ht="45" x14ac:dyDescent="0.2">
      <c r="A144" s="235" t="str">
        <f t="shared" si="29"/>
        <v>#AC120_78A_3_4a_1__b_Q4</v>
      </c>
      <c r="B144" s="235"/>
      <c r="C144" s="235"/>
      <c r="D144" s="236"/>
      <c r="E144" s="237" t="str">
        <f t="shared" si="30"/>
        <v/>
      </c>
      <c r="F144" s="237" t="str">
        <f t="shared" si="31"/>
        <v/>
      </c>
      <c r="G144" s="238" t="s">
        <v>9</v>
      </c>
      <c r="H144" s="239" t="s">
        <v>121</v>
      </c>
      <c r="I144" s="237" t="s">
        <v>479</v>
      </c>
      <c r="J144" s="240" t="s">
        <v>825</v>
      </c>
      <c r="K144" s="101" t="s">
        <v>646</v>
      </c>
      <c r="L144" s="12"/>
      <c r="M144" s="13"/>
      <c r="N144" s="259" t="s">
        <v>83</v>
      </c>
      <c r="O144" s="259" t="s">
        <v>83</v>
      </c>
      <c r="P144" s="243"/>
      <c r="Q144" s="132" t="str">
        <f t="shared" si="24"/>
        <v>#AC120_78A_3_4a_1__b_Q4</v>
      </c>
      <c r="R144" s="132" t="str">
        <f t="shared" si="25"/>
        <v>#AC120_78A_3_4a_1__b</v>
      </c>
      <c r="S144" s="144">
        <f t="shared" si="26"/>
        <v>1</v>
      </c>
      <c r="T144" s="144">
        <f>IF(G144="","",IF(ISERROR(VLOOKUP(S144,Sheet1!B:B,1,FALSE)),0,1))</f>
        <v>0</v>
      </c>
      <c r="U144" s="144">
        <f t="shared" si="27"/>
        <v>1</v>
      </c>
      <c r="V144" s="145" t="e">
        <f>SEARCH('Key Word Search'!$J$6,J144)</f>
        <v>#VALUE!</v>
      </c>
      <c r="W144" s="145" t="e">
        <f>SEARCH('Key Word Search'!$J$6,K144)</f>
        <v>#VALUE!</v>
      </c>
      <c r="X144" s="145" t="str">
        <f t="shared" si="28"/>
        <v/>
      </c>
    </row>
    <row r="145" spans="1:24" ht="45" x14ac:dyDescent="0.2">
      <c r="A145" s="235" t="str">
        <f t="shared" si="29"/>
        <v>#AC120_78A_3_4a_1__c_Q5</v>
      </c>
      <c r="B145" s="235"/>
      <c r="C145" s="235"/>
      <c r="D145" s="236"/>
      <c r="E145" s="237" t="str">
        <f t="shared" si="30"/>
        <v/>
      </c>
      <c r="F145" s="237" t="str">
        <f t="shared" si="31"/>
        <v/>
      </c>
      <c r="G145" s="238" t="s">
        <v>9</v>
      </c>
      <c r="H145" s="239" t="s">
        <v>122</v>
      </c>
      <c r="I145" s="237" t="s">
        <v>480</v>
      </c>
      <c r="J145" s="240" t="s">
        <v>826</v>
      </c>
      <c r="K145" s="101" t="s">
        <v>647</v>
      </c>
      <c r="L145" s="12"/>
      <c r="M145" s="13"/>
      <c r="N145" s="259" t="s">
        <v>83</v>
      </c>
      <c r="O145" s="259" t="s">
        <v>83</v>
      </c>
      <c r="P145" s="243"/>
      <c r="Q145" s="132" t="str">
        <f t="shared" si="24"/>
        <v>#AC120_78A_3_4a_1__c_Q5</v>
      </c>
      <c r="R145" s="132" t="str">
        <f t="shared" si="25"/>
        <v>#AC120_78A_3_4a_1__c</v>
      </c>
      <c r="S145" s="144">
        <f t="shared" si="26"/>
        <v>1</v>
      </c>
      <c r="T145" s="144">
        <f>IF(G145="","",IF(ISERROR(VLOOKUP(S145,Sheet1!B:B,1,FALSE)),0,1))</f>
        <v>0</v>
      </c>
      <c r="U145" s="144">
        <f t="shared" si="27"/>
        <v>1</v>
      </c>
      <c r="V145" s="145" t="e">
        <f>SEARCH('Key Word Search'!$J$6,J145)</f>
        <v>#VALUE!</v>
      </c>
      <c r="W145" s="145" t="e">
        <f>SEARCH('Key Word Search'!$J$6,K145)</f>
        <v>#VALUE!</v>
      </c>
      <c r="X145" s="145" t="str">
        <f t="shared" si="28"/>
        <v/>
      </c>
    </row>
    <row r="146" spans="1:24" ht="45" x14ac:dyDescent="0.2">
      <c r="A146" s="235" t="str">
        <f t="shared" si="29"/>
        <v>#AC120_78A_3_4a_2_Q6</v>
      </c>
      <c r="B146" s="235"/>
      <c r="C146" s="235"/>
      <c r="D146" s="236"/>
      <c r="E146" s="237" t="str">
        <f t="shared" si="30"/>
        <v/>
      </c>
      <c r="F146" s="237" t="str">
        <f t="shared" si="31"/>
        <v/>
      </c>
      <c r="G146" s="238" t="s">
        <v>9</v>
      </c>
      <c r="H146" s="239" t="s">
        <v>123</v>
      </c>
      <c r="I146" s="237" t="s">
        <v>481</v>
      </c>
      <c r="J146" s="240" t="s">
        <v>827</v>
      </c>
      <c r="K146" s="101" t="s">
        <v>648</v>
      </c>
      <c r="L146" s="12"/>
      <c r="M146" s="13"/>
      <c r="N146" s="259" t="s">
        <v>83</v>
      </c>
      <c r="O146" s="259" t="s">
        <v>83</v>
      </c>
      <c r="P146" s="243"/>
      <c r="Q146" s="132" t="str">
        <f t="shared" si="24"/>
        <v>#AC120_78A_3_4a_2_Q6</v>
      </c>
      <c r="R146" s="132" t="str">
        <f t="shared" si="25"/>
        <v>#AC120_78A_3_4a_2</v>
      </c>
      <c r="S146" s="144">
        <f t="shared" si="26"/>
        <v>1</v>
      </c>
      <c r="T146" s="144">
        <f>IF(G146="","",IF(ISERROR(VLOOKUP(S146,Sheet1!B:B,1,FALSE)),0,1))</f>
        <v>0</v>
      </c>
      <c r="U146" s="144">
        <f t="shared" si="27"/>
        <v>1</v>
      </c>
      <c r="V146" s="145" t="e">
        <f>SEARCH('Key Word Search'!$J$6,J146)</f>
        <v>#VALUE!</v>
      </c>
      <c r="W146" s="145" t="e">
        <f>SEARCH('Key Word Search'!$J$6,K146)</f>
        <v>#VALUE!</v>
      </c>
      <c r="X146" s="145" t="str">
        <f t="shared" si="28"/>
        <v/>
      </c>
    </row>
    <row r="147" spans="1:24" ht="45" x14ac:dyDescent="0.2">
      <c r="A147" s="235" t="str">
        <f t="shared" si="29"/>
        <v>#AC120_78A_3_4a_3_Q7</v>
      </c>
      <c r="B147" s="235"/>
      <c r="C147" s="235"/>
      <c r="D147" s="236"/>
      <c r="E147" s="237" t="str">
        <f t="shared" si="30"/>
        <v/>
      </c>
      <c r="F147" s="237" t="str">
        <f t="shared" si="31"/>
        <v/>
      </c>
      <c r="G147" s="238" t="s">
        <v>9</v>
      </c>
      <c r="H147" s="239" t="s">
        <v>124</v>
      </c>
      <c r="I147" s="237" t="s">
        <v>482</v>
      </c>
      <c r="J147" s="240" t="s">
        <v>828</v>
      </c>
      <c r="K147" s="101" t="s">
        <v>649</v>
      </c>
      <c r="L147" s="12"/>
      <c r="M147" s="13"/>
      <c r="N147" s="259" t="s">
        <v>83</v>
      </c>
      <c r="O147" s="259" t="s">
        <v>83</v>
      </c>
      <c r="P147" s="243"/>
      <c r="Q147" s="132" t="str">
        <f t="shared" si="24"/>
        <v>#AC120_78A_3_4a_3_Q7</v>
      </c>
      <c r="R147" s="132" t="str">
        <f t="shared" si="25"/>
        <v>#AC120_78A_3_4a_3</v>
      </c>
      <c r="S147" s="144">
        <f t="shared" si="26"/>
        <v>1</v>
      </c>
      <c r="T147" s="144">
        <f>IF(G147="","",IF(ISERROR(VLOOKUP(S147,Sheet1!B:B,1,FALSE)),0,1))</f>
        <v>0</v>
      </c>
      <c r="U147" s="144">
        <f t="shared" si="27"/>
        <v>1</v>
      </c>
      <c r="V147" s="145" t="e">
        <f>SEARCH('Key Word Search'!$J$6,J147)</f>
        <v>#VALUE!</v>
      </c>
      <c r="W147" s="145" t="e">
        <f>SEARCH('Key Word Search'!$J$6,K147)</f>
        <v>#VALUE!</v>
      </c>
      <c r="X147" s="145" t="str">
        <f t="shared" si="28"/>
        <v/>
      </c>
    </row>
    <row r="148" spans="1:24" ht="45" x14ac:dyDescent="0.2">
      <c r="A148" s="235" t="str">
        <f t="shared" si="29"/>
        <v>#AC120_78A_3_4a_3_Q8</v>
      </c>
      <c r="B148" s="235"/>
      <c r="C148" s="235"/>
      <c r="D148" s="236"/>
      <c r="E148" s="237" t="str">
        <f t="shared" si="30"/>
        <v/>
      </c>
      <c r="F148" s="237" t="str">
        <f t="shared" si="31"/>
        <v/>
      </c>
      <c r="G148" s="238" t="s">
        <v>9</v>
      </c>
      <c r="H148" s="239" t="s">
        <v>124</v>
      </c>
      <c r="I148" s="237" t="s">
        <v>483</v>
      </c>
      <c r="J148" s="240" t="s">
        <v>829</v>
      </c>
      <c r="K148" s="101" t="s">
        <v>650</v>
      </c>
      <c r="L148" s="12"/>
      <c r="M148" s="13"/>
      <c r="N148" s="259" t="s">
        <v>83</v>
      </c>
      <c r="O148" s="259" t="s">
        <v>83</v>
      </c>
      <c r="P148" s="243"/>
      <c r="Q148" s="132" t="str">
        <f t="shared" si="24"/>
        <v>#AC120_78A_3_4a_3_Q8</v>
      </c>
      <c r="R148" s="132" t="str">
        <f t="shared" si="25"/>
        <v>#AC120_78A_3_4a_3</v>
      </c>
      <c r="S148" s="144">
        <f t="shared" si="26"/>
        <v>1</v>
      </c>
      <c r="T148" s="144">
        <f>IF(G148="","",IF(ISERROR(VLOOKUP(S148,Sheet1!B:B,1,FALSE)),0,1))</f>
        <v>0</v>
      </c>
      <c r="U148" s="144">
        <f t="shared" si="27"/>
        <v>1</v>
      </c>
      <c r="V148" s="145" t="e">
        <f>SEARCH('Key Word Search'!$J$6,J148)</f>
        <v>#VALUE!</v>
      </c>
      <c r="W148" s="145" t="e">
        <f>SEARCH('Key Word Search'!$J$6,K148)</f>
        <v>#VALUE!</v>
      </c>
      <c r="X148" s="145" t="str">
        <f t="shared" si="28"/>
        <v/>
      </c>
    </row>
    <row r="149" spans="1:24" ht="42.75" x14ac:dyDescent="0.2">
      <c r="A149" s="235" t="str">
        <f t="shared" si="29"/>
        <v>#AC120_78A_3_4a_4_Q9</v>
      </c>
      <c r="B149" s="235"/>
      <c r="C149" s="235"/>
      <c r="D149" s="236"/>
      <c r="E149" s="237" t="str">
        <f t="shared" si="30"/>
        <v/>
      </c>
      <c r="F149" s="237" t="str">
        <f t="shared" si="31"/>
        <v/>
      </c>
      <c r="G149" s="238" t="s">
        <v>9</v>
      </c>
      <c r="H149" s="239" t="s">
        <v>125</v>
      </c>
      <c r="I149" s="237" t="s">
        <v>1081</v>
      </c>
      <c r="J149" s="240" t="s">
        <v>830</v>
      </c>
      <c r="K149" s="101" t="s">
        <v>651</v>
      </c>
      <c r="L149" s="12"/>
      <c r="M149" s="13"/>
      <c r="N149" s="259" t="s">
        <v>83</v>
      </c>
      <c r="O149" s="259" t="s">
        <v>83</v>
      </c>
      <c r="P149" s="243"/>
      <c r="Q149" s="132" t="str">
        <f t="shared" si="24"/>
        <v>#AC120_78A_3_4a_4_Q9</v>
      </c>
      <c r="R149" s="132" t="str">
        <f t="shared" si="25"/>
        <v>#AC120_78A_3_4a_4</v>
      </c>
      <c r="S149" s="144">
        <f t="shared" si="26"/>
        <v>1</v>
      </c>
      <c r="T149" s="144">
        <f>IF(G149="","",IF(ISERROR(VLOOKUP(S149,Sheet1!B:B,1,FALSE)),0,1))</f>
        <v>0</v>
      </c>
      <c r="U149" s="144">
        <f t="shared" si="27"/>
        <v>1</v>
      </c>
      <c r="V149" s="145" t="e">
        <f>SEARCH('Key Word Search'!$J$6,J149)</f>
        <v>#VALUE!</v>
      </c>
      <c r="W149" s="145" t="e">
        <f>SEARCH('Key Word Search'!$J$6,K149)</f>
        <v>#VALUE!</v>
      </c>
      <c r="X149" s="145" t="str">
        <f t="shared" si="28"/>
        <v/>
      </c>
    </row>
    <row r="150" spans="1:24" ht="43.5" x14ac:dyDescent="0.2">
      <c r="A150" s="235" t="str">
        <f t="shared" si="29"/>
        <v>#AC120_78A_3_4a_5_Q10</v>
      </c>
      <c r="B150" s="235"/>
      <c r="C150" s="235"/>
      <c r="D150" s="236"/>
      <c r="E150" s="237" t="str">
        <f t="shared" si="30"/>
        <v/>
      </c>
      <c r="F150" s="237" t="str">
        <f t="shared" si="31"/>
        <v/>
      </c>
      <c r="G150" s="238" t="s">
        <v>9</v>
      </c>
      <c r="H150" s="239" t="s">
        <v>126</v>
      </c>
      <c r="I150" s="237" t="s">
        <v>1082</v>
      </c>
      <c r="J150" s="240" t="s">
        <v>831</v>
      </c>
      <c r="K150" s="101" t="s">
        <v>652</v>
      </c>
      <c r="L150" s="12"/>
      <c r="M150" s="13"/>
      <c r="N150" s="259" t="s">
        <v>83</v>
      </c>
      <c r="O150" s="259" t="s">
        <v>83</v>
      </c>
      <c r="P150" s="243"/>
      <c r="Q150" s="132" t="str">
        <f t="shared" si="24"/>
        <v>#AC120_78A_3_4a_5_Q10</v>
      </c>
      <c r="R150" s="132" t="str">
        <f t="shared" si="25"/>
        <v>#AC120_78A_3_4a_5</v>
      </c>
      <c r="S150" s="144">
        <f t="shared" si="26"/>
        <v>1</v>
      </c>
      <c r="T150" s="144">
        <f>IF(G150="","",IF(ISERROR(VLOOKUP(S150,Sheet1!B:B,1,FALSE)),0,1))</f>
        <v>0</v>
      </c>
      <c r="U150" s="144">
        <f t="shared" si="27"/>
        <v>1</v>
      </c>
      <c r="V150" s="145" t="e">
        <f>SEARCH('Key Word Search'!$J$6,J150)</f>
        <v>#VALUE!</v>
      </c>
      <c r="W150" s="145" t="e">
        <f>SEARCH('Key Word Search'!$J$6,K150)</f>
        <v>#VALUE!</v>
      </c>
      <c r="X150" s="145" t="str">
        <f t="shared" si="28"/>
        <v/>
      </c>
    </row>
    <row r="151" spans="1:24" ht="43.5" x14ac:dyDescent="0.2">
      <c r="A151" s="235" t="str">
        <f t="shared" si="29"/>
        <v>#AC120_78A_3_4a_6_Q11</v>
      </c>
      <c r="B151" s="235"/>
      <c r="C151" s="235"/>
      <c r="D151" s="236"/>
      <c r="E151" s="237" t="str">
        <f t="shared" si="30"/>
        <v/>
      </c>
      <c r="F151" s="237" t="str">
        <f t="shared" si="31"/>
        <v/>
      </c>
      <c r="G151" s="238" t="s">
        <v>9</v>
      </c>
      <c r="H151" s="239" t="s">
        <v>127</v>
      </c>
      <c r="I151" s="237" t="s">
        <v>1083</v>
      </c>
      <c r="J151" s="240" t="s">
        <v>832</v>
      </c>
      <c r="K151" s="101" t="s">
        <v>653</v>
      </c>
      <c r="L151" s="12"/>
      <c r="M151" s="13"/>
      <c r="N151" s="259" t="s">
        <v>83</v>
      </c>
      <c r="O151" s="259" t="s">
        <v>83</v>
      </c>
      <c r="P151" s="243"/>
      <c r="Q151" s="132" t="str">
        <f t="shared" si="24"/>
        <v>#AC120_78A_3_4a_6_Q11</v>
      </c>
      <c r="R151" s="132" t="str">
        <f t="shared" si="25"/>
        <v>#AC120_78A_3_4a_6</v>
      </c>
      <c r="S151" s="144">
        <f t="shared" si="26"/>
        <v>1</v>
      </c>
      <c r="T151" s="144">
        <f>IF(G151="","",IF(ISERROR(VLOOKUP(S151,Sheet1!B:B,1,FALSE)),0,1))</f>
        <v>0</v>
      </c>
      <c r="U151" s="144">
        <f t="shared" si="27"/>
        <v>1</v>
      </c>
      <c r="V151" s="145" t="e">
        <f>SEARCH('Key Word Search'!$J$6,J151)</f>
        <v>#VALUE!</v>
      </c>
      <c r="W151" s="145" t="e">
        <f>SEARCH('Key Word Search'!$J$6,K151)</f>
        <v>#VALUE!</v>
      </c>
      <c r="X151" s="145" t="str">
        <f t="shared" si="28"/>
        <v/>
      </c>
    </row>
    <row r="152" spans="1:24" ht="43.5" x14ac:dyDescent="0.2">
      <c r="A152" s="235" t="str">
        <f t="shared" si="29"/>
        <v>#AC120_78A_3_4bQ1</v>
      </c>
      <c r="B152" s="235"/>
      <c r="C152" s="235"/>
      <c r="D152" s="236"/>
      <c r="E152" s="237" t="str">
        <f t="shared" si="30"/>
        <v/>
      </c>
      <c r="F152" s="237" t="str">
        <f t="shared" si="31"/>
        <v/>
      </c>
      <c r="G152" s="238" t="s">
        <v>9</v>
      </c>
      <c r="H152" s="239" t="s">
        <v>128</v>
      </c>
      <c r="I152" s="237" t="s">
        <v>476</v>
      </c>
      <c r="J152" s="240" t="s">
        <v>833</v>
      </c>
      <c r="K152" s="101" t="s">
        <v>654</v>
      </c>
      <c r="L152" s="12"/>
      <c r="M152" s="13"/>
      <c r="N152" s="259" t="s">
        <v>83</v>
      </c>
      <c r="O152" s="259" t="s">
        <v>83</v>
      </c>
      <c r="P152" s="243"/>
      <c r="Q152" s="132" t="str">
        <f t="shared" si="24"/>
        <v>#AC120_78A_3_4bQ1</v>
      </c>
      <c r="R152" s="132" t="str">
        <f t="shared" si="25"/>
        <v>#AC120_78A_3_4</v>
      </c>
      <c r="S152" s="144">
        <f t="shared" si="26"/>
        <v>1</v>
      </c>
      <c r="T152" s="144">
        <f>IF(G152="","",IF(ISERROR(VLOOKUP(S152,Sheet1!B:B,1,FALSE)),0,1))</f>
        <v>0</v>
      </c>
      <c r="U152" s="144">
        <f t="shared" si="27"/>
        <v>1</v>
      </c>
      <c r="V152" s="145" t="e">
        <f>SEARCH('Key Word Search'!$J$6,J152)</f>
        <v>#VALUE!</v>
      </c>
      <c r="W152" s="145" t="e">
        <f>SEARCH('Key Word Search'!$J$6,K152)</f>
        <v>#VALUE!</v>
      </c>
      <c r="X152" s="145" t="str">
        <f t="shared" si="28"/>
        <v/>
      </c>
    </row>
    <row r="153" spans="1:24" ht="42.75" x14ac:dyDescent="0.2">
      <c r="A153" s="235" t="str">
        <f t="shared" si="29"/>
        <v>#AC120_78A_3_4b_1_Q2</v>
      </c>
      <c r="B153" s="235"/>
      <c r="C153" s="235"/>
      <c r="D153" s="236"/>
      <c r="E153" s="237" t="str">
        <f t="shared" si="30"/>
        <v/>
      </c>
      <c r="F153" s="237" t="str">
        <f t="shared" si="31"/>
        <v/>
      </c>
      <c r="G153" s="238" t="s">
        <v>9</v>
      </c>
      <c r="H153" s="239" t="s">
        <v>129</v>
      </c>
      <c r="I153" s="237" t="s">
        <v>477</v>
      </c>
      <c r="J153" s="240" t="s">
        <v>834</v>
      </c>
      <c r="K153" s="101" t="s">
        <v>655</v>
      </c>
      <c r="L153" s="12"/>
      <c r="M153" s="13"/>
      <c r="N153" s="259" t="s">
        <v>83</v>
      </c>
      <c r="O153" s="259" t="s">
        <v>83</v>
      </c>
      <c r="P153" s="243"/>
      <c r="Q153" s="132" t="str">
        <f t="shared" si="24"/>
        <v>#AC120_78A_3_4b_1_Q2</v>
      </c>
      <c r="R153" s="132" t="str">
        <f t="shared" si="25"/>
        <v>#AC120_78A_3_4b_1</v>
      </c>
      <c r="S153" s="144">
        <f t="shared" si="26"/>
        <v>1</v>
      </c>
      <c r="T153" s="144">
        <f>IF(G153="","",IF(ISERROR(VLOOKUP(S153,Sheet1!B:B,1,FALSE)),0,1))</f>
        <v>0</v>
      </c>
      <c r="U153" s="144">
        <f t="shared" si="27"/>
        <v>1</v>
      </c>
      <c r="V153" s="145" t="e">
        <f>SEARCH('Key Word Search'!$J$6,J153)</f>
        <v>#VALUE!</v>
      </c>
      <c r="W153" s="145" t="e">
        <f>SEARCH('Key Word Search'!$J$6,K153)</f>
        <v>#VALUE!</v>
      </c>
      <c r="X153" s="145" t="str">
        <f t="shared" si="28"/>
        <v/>
      </c>
    </row>
    <row r="154" spans="1:24" ht="42.75" x14ac:dyDescent="0.2">
      <c r="A154" s="235" t="str">
        <f t="shared" si="29"/>
        <v>#AC120_78A_3_4b_2_Q3</v>
      </c>
      <c r="B154" s="235"/>
      <c r="C154" s="235"/>
      <c r="D154" s="236"/>
      <c r="E154" s="237" t="str">
        <f t="shared" si="30"/>
        <v/>
      </c>
      <c r="F154" s="237" t="str">
        <f t="shared" si="31"/>
        <v/>
      </c>
      <c r="G154" s="238" t="s">
        <v>9</v>
      </c>
      <c r="H154" s="239" t="s">
        <v>130</v>
      </c>
      <c r="I154" s="237" t="s">
        <v>478</v>
      </c>
      <c r="J154" s="240" t="s">
        <v>835</v>
      </c>
      <c r="K154" s="101" t="s">
        <v>656</v>
      </c>
      <c r="L154" s="12"/>
      <c r="M154" s="13"/>
      <c r="N154" s="259" t="s">
        <v>83</v>
      </c>
      <c r="O154" s="259" t="s">
        <v>83</v>
      </c>
      <c r="P154" s="243"/>
      <c r="Q154" s="132" t="str">
        <f t="shared" si="24"/>
        <v>#AC120_78A_3_4b_2_Q3</v>
      </c>
      <c r="R154" s="132" t="str">
        <f t="shared" si="25"/>
        <v>#AC120_78A_3_4b_2</v>
      </c>
      <c r="S154" s="144">
        <f t="shared" si="26"/>
        <v>1</v>
      </c>
      <c r="T154" s="144">
        <f>IF(G154="","",IF(ISERROR(VLOOKUP(S154,Sheet1!B:B,1,FALSE)),0,1))</f>
        <v>0</v>
      </c>
      <c r="U154" s="144">
        <f t="shared" si="27"/>
        <v>1</v>
      </c>
      <c r="V154" s="145" t="e">
        <f>SEARCH('Key Word Search'!$J$6,J154)</f>
        <v>#VALUE!</v>
      </c>
      <c r="W154" s="145" t="e">
        <f>SEARCH('Key Word Search'!$J$6,K154)</f>
        <v>#VALUE!</v>
      </c>
      <c r="X154" s="145" t="str">
        <f t="shared" si="28"/>
        <v/>
      </c>
    </row>
    <row r="155" spans="1:24" ht="42.75" x14ac:dyDescent="0.2">
      <c r="A155" s="235" t="str">
        <f t="shared" si="29"/>
        <v>#AC120_78A_3_4b_3_Q4</v>
      </c>
      <c r="B155" s="235"/>
      <c r="C155" s="235"/>
      <c r="D155" s="236"/>
      <c r="E155" s="237" t="str">
        <f t="shared" si="30"/>
        <v/>
      </c>
      <c r="F155" s="237" t="str">
        <f t="shared" si="31"/>
        <v/>
      </c>
      <c r="G155" s="238" t="s">
        <v>9</v>
      </c>
      <c r="H155" s="239" t="s">
        <v>131</v>
      </c>
      <c r="I155" s="237" t="s">
        <v>479</v>
      </c>
      <c r="J155" s="240" t="s">
        <v>836</v>
      </c>
      <c r="K155" s="101" t="s">
        <v>657</v>
      </c>
      <c r="L155" s="12"/>
      <c r="M155" s="13"/>
      <c r="N155" s="259" t="s">
        <v>83</v>
      </c>
      <c r="O155" s="259" t="s">
        <v>83</v>
      </c>
      <c r="P155" s="243"/>
      <c r="Q155" s="132" t="str">
        <f t="shared" si="24"/>
        <v>#AC120_78A_3_4b_3_Q4</v>
      </c>
      <c r="R155" s="132" t="str">
        <f t="shared" si="25"/>
        <v>#AC120_78A_3_4b_3</v>
      </c>
      <c r="S155" s="144">
        <f t="shared" si="26"/>
        <v>1</v>
      </c>
      <c r="T155" s="144">
        <f>IF(G155="","",IF(ISERROR(VLOOKUP(S155,Sheet1!B:B,1,FALSE)),0,1))</f>
        <v>0</v>
      </c>
      <c r="U155" s="144">
        <f t="shared" si="27"/>
        <v>1</v>
      </c>
      <c r="V155" s="145" t="e">
        <f>SEARCH('Key Word Search'!$J$6,J155)</f>
        <v>#VALUE!</v>
      </c>
      <c r="W155" s="145" t="e">
        <f>SEARCH('Key Word Search'!$J$6,K155)</f>
        <v>#VALUE!</v>
      </c>
      <c r="X155" s="145" t="str">
        <f t="shared" si="28"/>
        <v/>
      </c>
    </row>
    <row r="156" spans="1:24" ht="43.5" x14ac:dyDescent="0.2">
      <c r="A156" s="235" t="str">
        <f t="shared" si="29"/>
        <v>#AC120_78A_3_4b_4_Q5</v>
      </c>
      <c r="B156" s="235"/>
      <c r="C156" s="235"/>
      <c r="D156" s="236"/>
      <c r="E156" s="237" t="str">
        <f t="shared" si="30"/>
        <v/>
      </c>
      <c r="F156" s="237" t="str">
        <f t="shared" si="31"/>
        <v/>
      </c>
      <c r="G156" s="238" t="s">
        <v>9</v>
      </c>
      <c r="H156" s="239" t="s">
        <v>132</v>
      </c>
      <c r="I156" s="237" t="s">
        <v>480</v>
      </c>
      <c r="J156" s="240" t="s">
        <v>837</v>
      </c>
      <c r="K156" s="101" t="s">
        <v>658</v>
      </c>
      <c r="L156" s="12"/>
      <c r="M156" s="13"/>
      <c r="N156" s="259" t="s">
        <v>83</v>
      </c>
      <c r="O156" s="259" t="s">
        <v>83</v>
      </c>
      <c r="P156" s="243"/>
      <c r="Q156" s="132" t="str">
        <f t="shared" si="24"/>
        <v>#AC120_78A_3_4b_4_Q5</v>
      </c>
      <c r="R156" s="132" t="str">
        <f t="shared" si="25"/>
        <v>#AC120_78A_3_4b_4</v>
      </c>
      <c r="S156" s="144">
        <f t="shared" si="26"/>
        <v>1</v>
      </c>
      <c r="T156" s="144">
        <f>IF(G156="","",IF(ISERROR(VLOOKUP(S156,Sheet1!B:B,1,FALSE)),0,1))</f>
        <v>0</v>
      </c>
      <c r="U156" s="144">
        <f t="shared" si="27"/>
        <v>1</v>
      </c>
      <c r="V156" s="145" t="e">
        <f>SEARCH('Key Word Search'!$J$6,J156)</f>
        <v>#VALUE!</v>
      </c>
      <c r="W156" s="145">
        <f>SEARCH('Key Word Search'!$J$6,K156)</f>
        <v>75</v>
      </c>
      <c r="X156" s="145" t="str">
        <f t="shared" si="28"/>
        <v>#AC120_78A_3_4b_4_Q5</v>
      </c>
    </row>
    <row r="157" spans="1:24" ht="60" x14ac:dyDescent="0.2">
      <c r="A157" s="235" t="str">
        <f t="shared" si="29"/>
        <v>#AC120_78A_3_4_c_Info1</v>
      </c>
      <c r="B157" s="235"/>
      <c r="C157" s="235"/>
      <c r="D157" s="236"/>
      <c r="E157" s="237" t="str">
        <f t="shared" si="30"/>
        <v/>
      </c>
      <c r="F157" s="237" t="str">
        <f t="shared" si="31"/>
        <v/>
      </c>
      <c r="G157" s="238" t="s">
        <v>9</v>
      </c>
      <c r="H157" s="239" t="s">
        <v>299</v>
      </c>
      <c r="I157" s="237" t="s">
        <v>1067</v>
      </c>
      <c r="J157" s="240" t="s">
        <v>838</v>
      </c>
      <c r="K157" s="101" t="s">
        <v>297</v>
      </c>
      <c r="L157" s="12"/>
      <c r="M157" s="13"/>
      <c r="N157" s="14" t="s">
        <v>3</v>
      </c>
      <c r="O157" s="14" t="s">
        <v>3</v>
      </c>
      <c r="P157" s="243"/>
      <c r="Q157" s="132" t="str">
        <f t="shared" si="24"/>
        <v>#AC120_78A_3_4_c_Info1</v>
      </c>
      <c r="R157" s="132" t="str">
        <f t="shared" si="25"/>
        <v>#AC120_78A_3_4_c</v>
      </c>
      <c r="S157" s="144">
        <f t="shared" si="26"/>
        <v>1</v>
      </c>
      <c r="T157" s="144">
        <f>IF(G157="","",IF(ISERROR(VLOOKUP(S157,Sheet1!B:B,1,FALSE)),0,1))</f>
        <v>0</v>
      </c>
      <c r="U157" s="144">
        <f t="shared" si="27"/>
        <v>1</v>
      </c>
      <c r="V157" s="145" t="e">
        <f>SEARCH('Key Word Search'!$J$6,J157)</f>
        <v>#VALUE!</v>
      </c>
      <c r="W157" s="145" t="e">
        <f>SEARCH('Key Word Search'!$J$6,K157)</f>
        <v>#VALUE!</v>
      </c>
      <c r="X157" s="145" t="str">
        <f t="shared" si="28"/>
        <v/>
      </c>
    </row>
    <row r="158" spans="1:24" ht="57.75" x14ac:dyDescent="0.2">
      <c r="A158" s="235" t="str">
        <f t="shared" si="29"/>
        <v>#AC120_78A_3_4_d_Info2</v>
      </c>
      <c r="B158" s="235"/>
      <c r="C158" s="235"/>
      <c r="D158" s="236"/>
      <c r="E158" s="237" t="str">
        <f t="shared" si="30"/>
        <v/>
      </c>
      <c r="F158" s="237" t="str">
        <f t="shared" si="31"/>
        <v/>
      </c>
      <c r="G158" s="238" t="s">
        <v>9</v>
      </c>
      <c r="H158" s="239" t="s">
        <v>133</v>
      </c>
      <c r="I158" s="237" t="s">
        <v>1068</v>
      </c>
      <c r="J158" s="240" t="s">
        <v>839</v>
      </c>
      <c r="K158" s="101" t="s">
        <v>298</v>
      </c>
      <c r="L158" s="12"/>
      <c r="M158" s="13"/>
      <c r="N158" s="14" t="s">
        <v>3</v>
      </c>
      <c r="O158" s="14" t="s">
        <v>3</v>
      </c>
      <c r="P158" s="243"/>
      <c r="Q158" s="132" t="str">
        <f t="shared" si="24"/>
        <v>#AC120_78A_3_4_d_Info2</v>
      </c>
      <c r="R158" s="132" t="str">
        <f t="shared" si="25"/>
        <v>#AC120_78A_3_4_d</v>
      </c>
      <c r="S158" s="144">
        <f t="shared" si="26"/>
        <v>1</v>
      </c>
      <c r="T158" s="144">
        <f>IF(G158="","",IF(ISERROR(VLOOKUP(S158,Sheet1!B:B,1,FALSE)),0,1))</f>
        <v>0</v>
      </c>
      <c r="U158" s="144">
        <f t="shared" si="27"/>
        <v>1</v>
      </c>
      <c r="V158" s="145" t="e">
        <f>SEARCH('Key Word Search'!$J$6,J158)</f>
        <v>#VALUE!</v>
      </c>
      <c r="W158" s="145" t="e">
        <f>SEARCH('Key Word Search'!$J$6,K158)</f>
        <v>#VALUE!</v>
      </c>
      <c r="X158" s="145" t="str">
        <f t="shared" si="28"/>
        <v/>
      </c>
    </row>
    <row r="159" spans="1:24" x14ac:dyDescent="0.2">
      <c r="A159" s="235" t="str">
        <f t="shared" si="29"/>
        <v/>
      </c>
      <c r="B159" s="95"/>
      <c r="C159" s="95"/>
      <c r="D159" s="96"/>
      <c r="E159" s="237" t="str">
        <f t="shared" si="30"/>
        <v/>
      </c>
      <c r="F159" s="237" t="str">
        <f t="shared" si="31"/>
        <v/>
      </c>
      <c r="G159" s="98"/>
      <c r="H159" s="99"/>
      <c r="I159" s="97"/>
      <c r="J159" s="100"/>
      <c r="K159" s="101"/>
      <c r="L159" s="12"/>
      <c r="M159" s="13"/>
      <c r="N159" s="13"/>
      <c r="O159" s="13"/>
      <c r="P159" s="117"/>
      <c r="Q159" s="132" t="str">
        <f t="shared" si="24"/>
        <v/>
      </c>
      <c r="R159" s="132" t="str">
        <f t="shared" si="25"/>
        <v/>
      </c>
      <c r="S159" s="144" t="str">
        <f t="shared" si="26"/>
        <v/>
      </c>
      <c r="T159" s="144" t="str">
        <f>IF(G159="","",IF(ISERROR(VLOOKUP(S159,Sheet1!B:B,1,FALSE)),0,1))</f>
        <v/>
      </c>
      <c r="U159" s="144" t="str">
        <f t="shared" si="27"/>
        <v/>
      </c>
      <c r="V159" s="145" t="e">
        <f>SEARCH('Key Word Search'!$J$6,J159)</f>
        <v>#VALUE!</v>
      </c>
      <c r="W159" s="145" t="e">
        <f>SEARCH('Key Word Search'!$J$6,K159)</f>
        <v>#VALUE!</v>
      </c>
      <c r="X159" s="145" t="str">
        <f t="shared" si="28"/>
        <v/>
      </c>
    </row>
    <row r="160" spans="1:24" s="52" customFormat="1" ht="41.25" customHeight="1" thickBot="1" x14ac:dyDescent="0.25">
      <c r="A160" s="53" t="str">
        <f t="shared" si="29"/>
        <v/>
      </c>
      <c r="B160" s="53"/>
      <c r="C160" s="53"/>
      <c r="D160" s="54" t="s">
        <v>134</v>
      </c>
      <c r="E160" s="55"/>
      <c r="F160" s="55"/>
      <c r="G160" s="56"/>
      <c r="H160" s="57"/>
      <c r="I160" s="55"/>
      <c r="J160" s="58"/>
      <c r="K160" s="59"/>
      <c r="L160" s="60"/>
      <c r="M160" s="61"/>
      <c r="N160" s="62"/>
      <c r="O160" s="63"/>
      <c r="P160" s="64" t="s">
        <v>2</v>
      </c>
      <c r="Q160" s="132" t="str">
        <f t="shared" si="24"/>
        <v/>
      </c>
      <c r="R160" s="132" t="str">
        <f t="shared" si="25"/>
        <v/>
      </c>
      <c r="S160" s="144" t="str">
        <f t="shared" si="26"/>
        <v/>
      </c>
      <c r="T160" s="144" t="str">
        <f>IF(G160="","",IF(ISERROR(VLOOKUP(S160,Sheet1!B:B,1,FALSE)),0,1))</f>
        <v/>
      </c>
      <c r="U160" s="144" t="str">
        <f t="shared" si="27"/>
        <v/>
      </c>
      <c r="V160" s="145" t="e">
        <f>SEARCH('Key Word Search'!$J$6,J160)</f>
        <v>#VALUE!</v>
      </c>
      <c r="W160" s="145" t="e">
        <f>SEARCH('Key Word Search'!$J$6,K160)</f>
        <v>#VALUE!</v>
      </c>
      <c r="X160" s="145" t="str">
        <f t="shared" si="28"/>
        <v/>
      </c>
    </row>
    <row r="161" spans="1:24" s="1" customFormat="1" ht="18.75" thickBot="1" x14ac:dyDescent="0.25">
      <c r="A161" s="78" t="str">
        <f t="shared" si="29"/>
        <v/>
      </c>
      <c r="B161" s="78"/>
      <c r="C161" s="78"/>
      <c r="D161" s="79" t="s">
        <v>30</v>
      </c>
      <c r="E161" s="80"/>
      <c r="F161" s="80"/>
      <c r="G161" s="81"/>
      <c r="H161" s="82"/>
      <c r="I161" s="80"/>
      <c r="J161" s="83"/>
      <c r="K161" s="84"/>
      <c r="L161" s="85"/>
      <c r="M161" s="86"/>
      <c r="N161" s="86"/>
      <c r="O161" s="86"/>
      <c r="P161" s="87" t="s">
        <v>0</v>
      </c>
      <c r="Q161" s="132" t="str">
        <f t="shared" si="24"/>
        <v/>
      </c>
      <c r="R161" s="132" t="str">
        <f t="shared" si="25"/>
        <v/>
      </c>
      <c r="S161" s="144" t="str">
        <f t="shared" si="26"/>
        <v/>
      </c>
      <c r="T161" s="144" t="str">
        <f>IF(G161="","",IF(ISERROR(VLOOKUP(S161,Sheet1!B:B,1,FALSE)),0,1))</f>
        <v/>
      </c>
      <c r="U161" s="144" t="str">
        <f t="shared" si="27"/>
        <v/>
      </c>
      <c r="V161" s="145" t="e">
        <f>SEARCH('Key Word Search'!$J$6,J161)</f>
        <v>#VALUE!</v>
      </c>
      <c r="W161" s="145" t="e">
        <f>SEARCH('Key Word Search'!$J$6,K161)</f>
        <v>#VALUE!</v>
      </c>
      <c r="X161" s="145" t="str">
        <f t="shared" si="28"/>
        <v/>
      </c>
    </row>
    <row r="162" spans="1:24" ht="239.25" customHeight="1" x14ac:dyDescent="0.2">
      <c r="A162" s="235" t="str">
        <f t="shared" si="29"/>
        <v>#AC120_78A_4_1Info1</v>
      </c>
      <c r="B162" s="235"/>
      <c r="C162" s="235"/>
      <c r="D162" s="236"/>
      <c r="E162" s="237" t="str">
        <f>IF($A162="","",IF(B162="","",HYPERLINK(B162,E$2)))</f>
        <v/>
      </c>
      <c r="F162" s="237" t="str">
        <f>IF($A162="","",IF(C162="","",HYPERLINK(C162,F$2)))</f>
        <v/>
      </c>
      <c r="G162" s="238" t="s">
        <v>9</v>
      </c>
      <c r="H162" s="239" t="s">
        <v>135</v>
      </c>
      <c r="I162" s="237" t="s">
        <v>1067</v>
      </c>
      <c r="J162" s="240" t="s">
        <v>729</v>
      </c>
      <c r="K162" s="101" t="s">
        <v>728</v>
      </c>
      <c r="L162" s="12"/>
      <c r="M162" s="13"/>
      <c r="N162" s="14" t="s">
        <v>3</v>
      </c>
      <c r="O162" s="14" t="s">
        <v>3</v>
      </c>
      <c r="P162" s="243"/>
      <c r="Q162" s="132" t="str">
        <f t="shared" si="24"/>
        <v>#AC120_78A_4_1Info1</v>
      </c>
      <c r="R162" s="132" t="str">
        <f t="shared" si="25"/>
        <v>#AC120_78A_4_</v>
      </c>
      <c r="S162" s="144">
        <f t="shared" si="26"/>
        <v>1</v>
      </c>
      <c r="T162" s="144">
        <f>IF(G162="","",IF(ISERROR(VLOOKUP(S162,Sheet1!B:B,1,FALSE)),0,1))</f>
        <v>0</v>
      </c>
      <c r="U162" s="144">
        <f t="shared" si="27"/>
        <v>1</v>
      </c>
      <c r="V162" s="145" t="e">
        <f>SEARCH('Key Word Search'!$J$6,J162)</f>
        <v>#VALUE!</v>
      </c>
      <c r="W162" s="145">
        <f>SEARCH('Key Word Search'!$J$6,K162)</f>
        <v>262</v>
      </c>
      <c r="X162" s="145" t="str">
        <f t="shared" si="28"/>
        <v>#AC120_78A_4_1Info1</v>
      </c>
    </row>
    <row r="163" spans="1:24" x14ac:dyDescent="0.2">
      <c r="A163" s="235" t="str">
        <f t="shared" si="29"/>
        <v/>
      </c>
      <c r="B163" s="95"/>
      <c r="C163" s="95"/>
      <c r="D163" s="96"/>
      <c r="E163" s="237" t="str">
        <f>IF($A163="","",IF(B163="","",HYPERLINK(B163,E$2)))</f>
        <v/>
      </c>
      <c r="F163" s="237" t="str">
        <f>IF($A163="","",IF(C163="","",HYPERLINK(C163,F$2)))</f>
        <v/>
      </c>
      <c r="G163" s="98"/>
      <c r="H163" s="99"/>
      <c r="I163" s="97"/>
      <c r="J163" s="100"/>
      <c r="K163" s="101"/>
      <c r="L163" s="12"/>
      <c r="M163" s="13"/>
      <c r="N163" s="13"/>
      <c r="O163" s="13"/>
      <c r="P163" s="117"/>
      <c r="Q163" s="132" t="str">
        <f t="shared" si="24"/>
        <v/>
      </c>
      <c r="R163" s="132" t="str">
        <f t="shared" si="25"/>
        <v/>
      </c>
      <c r="S163" s="144" t="str">
        <f t="shared" si="26"/>
        <v/>
      </c>
      <c r="T163" s="144" t="str">
        <f>IF(G163="","",IF(ISERROR(VLOOKUP(S163,Sheet1!B:B,1,FALSE)),0,1))</f>
        <v/>
      </c>
      <c r="U163" s="144" t="str">
        <f t="shared" si="27"/>
        <v/>
      </c>
      <c r="V163" s="145" t="e">
        <f>SEARCH('Key Word Search'!$J$6,J163)</f>
        <v>#VALUE!</v>
      </c>
      <c r="W163" s="145" t="e">
        <f>SEARCH('Key Word Search'!$J$6,K163)</f>
        <v>#VALUE!</v>
      </c>
      <c r="X163" s="145" t="str">
        <f t="shared" si="28"/>
        <v/>
      </c>
    </row>
    <row r="164" spans="1:24" s="1" customFormat="1" ht="18.75" thickBot="1" x14ac:dyDescent="0.25">
      <c r="A164" s="78" t="str">
        <f t="shared" si="29"/>
        <v/>
      </c>
      <c r="B164" s="78"/>
      <c r="C164" s="78"/>
      <c r="D164" s="79" t="s">
        <v>31</v>
      </c>
      <c r="E164" s="80"/>
      <c r="F164" s="80"/>
      <c r="G164" s="81"/>
      <c r="H164" s="82"/>
      <c r="I164" s="80"/>
      <c r="J164" s="83"/>
      <c r="K164" s="84"/>
      <c r="L164" s="85"/>
      <c r="M164" s="86"/>
      <c r="N164" s="86"/>
      <c r="O164" s="86"/>
      <c r="P164" s="87" t="s">
        <v>0</v>
      </c>
      <c r="Q164" s="132" t="str">
        <f t="shared" si="24"/>
        <v/>
      </c>
      <c r="R164" s="132" t="str">
        <f t="shared" si="25"/>
        <v/>
      </c>
      <c r="S164" s="144" t="str">
        <f t="shared" si="26"/>
        <v/>
      </c>
      <c r="T164" s="144" t="str">
        <f>IF(G164="","",IF(ISERROR(VLOOKUP(S164,Sheet1!B:B,1,FALSE)),0,1))</f>
        <v/>
      </c>
      <c r="U164" s="144" t="str">
        <f t="shared" si="27"/>
        <v/>
      </c>
      <c r="V164" s="145" t="e">
        <f>SEARCH('Key Word Search'!$J$6,J164)</f>
        <v>#VALUE!</v>
      </c>
      <c r="W164" s="145" t="e">
        <f>SEARCH('Key Word Search'!$J$6,K164)</f>
        <v>#VALUE!</v>
      </c>
      <c r="X164" s="145" t="str">
        <f t="shared" si="28"/>
        <v/>
      </c>
    </row>
    <row r="165" spans="1:24" ht="86.25" x14ac:dyDescent="0.2">
      <c r="A165" s="235" t="str">
        <f t="shared" si="29"/>
        <v>#AC120_78A_4.2Info1</v>
      </c>
      <c r="B165" s="235"/>
      <c r="C165" s="235"/>
      <c r="D165" s="236"/>
      <c r="E165" s="237" t="str">
        <f t="shared" ref="E165:E196" si="32">IF($A165="","",IF(B165="","",HYPERLINK(B165,E$2)))</f>
        <v/>
      </c>
      <c r="F165" s="237" t="str">
        <f t="shared" ref="F165:F196" si="33">IF($A165="","",IF(C165="","",HYPERLINK(C165,F$2)))</f>
        <v/>
      </c>
      <c r="G165" s="238" t="s">
        <v>9</v>
      </c>
      <c r="H165" s="239" t="s">
        <v>5</v>
      </c>
      <c r="I165" s="237" t="s">
        <v>1067</v>
      </c>
      <c r="J165" s="240" t="s">
        <v>730</v>
      </c>
      <c r="K165" s="101" t="s">
        <v>300</v>
      </c>
      <c r="L165" s="12"/>
      <c r="M165" s="13"/>
      <c r="N165" s="14" t="s">
        <v>3</v>
      </c>
      <c r="O165" s="14" t="s">
        <v>3</v>
      </c>
      <c r="P165" s="243"/>
      <c r="Q165" s="132" t="str">
        <f t="shared" si="24"/>
        <v>#AC120_78A_4.2Info1</v>
      </c>
      <c r="R165" s="132" t="str">
        <f t="shared" si="25"/>
        <v>#AC120_78A_4.</v>
      </c>
      <c r="S165" s="144">
        <f t="shared" si="26"/>
        <v>1</v>
      </c>
      <c r="T165" s="144">
        <f>IF(G165="","",IF(ISERROR(VLOOKUP(S165,Sheet1!B:B,1,FALSE)),0,1))</f>
        <v>0</v>
      </c>
      <c r="U165" s="144">
        <f t="shared" si="27"/>
        <v>1</v>
      </c>
      <c r="V165" s="145" t="e">
        <f>SEARCH('Key Word Search'!$J$6,J165)</f>
        <v>#VALUE!</v>
      </c>
      <c r="W165" s="145" t="e">
        <f>SEARCH('Key Word Search'!$J$6,K165)</f>
        <v>#VALUE!</v>
      </c>
      <c r="X165" s="145" t="str">
        <f t="shared" si="28"/>
        <v/>
      </c>
    </row>
    <row r="166" spans="1:24" ht="30" x14ac:dyDescent="0.2">
      <c r="A166" s="235" t="str">
        <f t="shared" si="29"/>
        <v>#AC120_78A_4_2aQ1</v>
      </c>
      <c r="B166" s="235"/>
      <c r="C166" s="235"/>
      <c r="D166" s="236"/>
      <c r="E166" s="237" t="str">
        <f t="shared" si="32"/>
        <v/>
      </c>
      <c r="F166" s="237" t="str">
        <f t="shared" si="33"/>
        <v/>
      </c>
      <c r="G166" s="238" t="s">
        <v>9</v>
      </c>
      <c r="H166" s="239" t="s">
        <v>136</v>
      </c>
      <c r="I166" s="237" t="s">
        <v>476</v>
      </c>
      <c r="J166" s="115" t="s">
        <v>840</v>
      </c>
      <c r="K166" s="101" t="s">
        <v>659</v>
      </c>
      <c r="L166" s="12"/>
      <c r="M166" s="13"/>
      <c r="N166" s="14" t="s">
        <v>83</v>
      </c>
      <c r="O166" s="14" t="s">
        <v>83</v>
      </c>
      <c r="P166" s="243"/>
      <c r="Q166" s="132" t="str">
        <f t="shared" si="24"/>
        <v>#AC120_78A_4_2aQ1</v>
      </c>
      <c r="R166" s="132" t="str">
        <f t="shared" si="25"/>
        <v>#AC120_78A_4_2</v>
      </c>
      <c r="S166" s="144">
        <f t="shared" si="26"/>
        <v>1</v>
      </c>
      <c r="T166" s="144">
        <f>IF(G166="","",IF(ISERROR(VLOOKUP(S166,Sheet1!B:B,1,FALSE)),0,1))</f>
        <v>0</v>
      </c>
      <c r="U166" s="144">
        <f t="shared" si="27"/>
        <v>1</v>
      </c>
      <c r="V166" s="145" t="e">
        <f>SEARCH('Key Word Search'!$J$6,J166)</f>
        <v>#VALUE!</v>
      </c>
      <c r="W166" s="145" t="e">
        <f>SEARCH('Key Word Search'!$J$6,K166)</f>
        <v>#VALUE!</v>
      </c>
      <c r="X166" s="145" t="str">
        <f t="shared" si="28"/>
        <v/>
      </c>
    </row>
    <row r="167" spans="1:24" ht="45" customHeight="1" x14ac:dyDescent="0.2">
      <c r="A167" s="235" t="str">
        <f t="shared" si="29"/>
        <v>#AC120_78A_4_2bQ1</v>
      </c>
      <c r="B167" s="235"/>
      <c r="C167" s="235"/>
      <c r="D167" s="236"/>
      <c r="E167" s="237" t="str">
        <f t="shared" si="32"/>
        <v/>
      </c>
      <c r="F167" s="237" t="str">
        <f t="shared" si="33"/>
        <v/>
      </c>
      <c r="G167" s="238" t="s">
        <v>9</v>
      </c>
      <c r="H167" s="239" t="s">
        <v>137</v>
      </c>
      <c r="I167" s="237" t="s">
        <v>476</v>
      </c>
      <c r="J167" s="115" t="s">
        <v>841</v>
      </c>
      <c r="K167" s="101" t="s">
        <v>660</v>
      </c>
      <c r="L167" s="12"/>
      <c r="M167" s="13"/>
      <c r="N167" s="259" t="s">
        <v>83</v>
      </c>
      <c r="O167" s="259" t="s">
        <v>83</v>
      </c>
      <c r="P167" s="243"/>
      <c r="Q167" s="132" t="str">
        <f t="shared" si="24"/>
        <v>#AC120_78A_4_2bQ1</v>
      </c>
      <c r="R167" s="132" t="str">
        <f t="shared" si="25"/>
        <v>#AC120_78A_4_2</v>
      </c>
      <c r="S167" s="144">
        <f t="shared" si="26"/>
        <v>1</v>
      </c>
      <c r="T167" s="144">
        <f>IF(G167="","",IF(ISERROR(VLOOKUP(S167,Sheet1!B:B,1,FALSE)),0,1))</f>
        <v>0</v>
      </c>
      <c r="U167" s="144">
        <f t="shared" si="27"/>
        <v>1</v>
      </c>
      <c r="V167" s="145" t="e">
        <f>SEARCH('Key Word Search'!$J$6,J167)</f>
        <v>#VALUE!</v>
      </c>
      <c r="W167" s="145" t="e">
        <f>SEARCH('Key Word Search'!$J$6,K167)</f>
        <v>#VALUE!</v>
      </c>
      <c r="X167" s="145" t="str">
        <f t="shared" si="28"/>
        <v/>
      </c>
    </row>
    <row r="168" spans="1:24" ht="45" x14ac:dyDescent="0.2">
      <c r="A168" s="235" t="str">
        <f t="shared" si="29"/>
        <v>#AC120_78A_4_2cQ1</v>
      </c>
      <c r="B168" s="235"/>
      <c r="C168" s="235"/>
      <c r="D168" s="236"/>
      <c r="E168" s="237" t="str">
        <f t="shared" si="32"/>
        <v/>
      </c>
      <c r="F168" s="237" t="str">
        <f t="shared" si="33"/>
        <v/>
      </c>
      <c r="G168" s="238" t="s">
        <v>9</v>
      </c>
      <c r="H168" s="239" t="s">
        <v>138</v>
      </c>
      <c r="I168" s="237" t="s">
        <v>476</v>
      </c>
      <c r="J168" s="115" t="s">
        <v>842</v>
      </c>
      <c r="K168" s="101" t="s">
        <v>661</v>
      </c>
      <c r="L168" s="12"/>
      <c r="M168" s="13"/>
      <c r="N168" s="259" t="s">
        <v>83</v>
      </c>
      <c r="O168" s="259" t="s">
        <v>83</v>
      </c>
      <c r="P168" s="243"/>
      <c r="Q168" s="132" t="str">
        <f t="shared" si="24"/>
        <v>#AC120_78A_4_2cQ1</v>
      </c>
      <c r="R168" s="132" t="str">
        <f t="shared" si="25"/>
        <v>#AC120_78A_4_2</v>
      </c>
      <c r="S168" s="144">
        <f t="shared" si="26"/>
        <v>1</v>
      </c>
      <c r="T168" s="144">
        <f>IF(G168="","",IF(ISERROR(VLOOKUP(S168,Sheet1!B:B,1,FALSE)),0,1))</f>
        <v>0</v>
      </c>
      <c r="U168" s="144">
        <f t="shared" si="27"/>
        <v>1</v>
      </c>
      <c r="V168" s="145" t="e">
        <f>SEARCH('Key Word Search'!$J$6,J168)</f>
        <v>#VALUE!</v>
      </c>
      <c r="W168" s="145" t="e">
        <f>SEARCH('Key Word Search'!$J$6,K168)</f>
        <v>#VALUE!</v>
      </c>
      <c r="X168" s="145" t="str">
        <f t="shared" si="28"/>
        <v/>
      </c>
    </row>
    <row r="169" spans="1:24" ht="114.75" x14ac:dyDescent="0.2">
      <c r="A169" s="235" t="str">
        <f t="shared" si="29"/>
        <v>#AC120_78A_4_2dInfo1</v>
      </c>
      <c r="B169" s="235"/>
      <c r="C169" s="235"/>
      <c r="D169" s="236"/>
      <c r="E169" s="237" t="str">
        <f t="shared" si="32"/>
        <v/>
      </c>
      <c r="F169" s="237" t="str">
        <f t="shared" si="33"/>
        <v/>
      </c>
      <c r="G169" s="238" t="s">
        <v>9</v>
      </c>
      <c r="H169" s="239" t="s">
        <v>139</v>
      </c>
      <c r="I169" s="237" t="s">
        <v>1067</v>
      </c>
      <c r="J169" s="115" t="s">
        <v>843</v>
      </c>
      <c r="K169" s="101" t="s">
        <v>301</v>
      </c>
      <c r="L169" s="12"/>
      <c r="M169" s="13"/>
      <c r="N169" s="259" t="s">
        <v>83</v>
      </c>
      <c r="O169" s="259" t="s">
        <v>83</v>
      </c>
      <c r="P169" s="243"/>
      <c r="Q169" s="132" t="str">
        <f t="shared" si="24"/>
        <v>#AC120_78A_4_2dInfo1</v>
      </c>
      <c r="R169" s="132" t="str">
        <f t="shared" si="25"/>
        <v>#AC120_78A_4_2</v>
      </c>
      <c r="S169" s="144">
        <f t="shared" si="26"/>
        <v>1</v>
      </c>
      <c r="T169" s="144">
        <f>IF(G169="","",IF(ISERROR(VLOOKUP(S169,Sheet1!B:B,1,FALSE)),0,1))</f>
        <v>0</v>
      </c>
      <c r="U169" s="144">
        <f t="shared" si="27"/>
        <v>1</v>
      </c>
      <c r="V169" s="145" t="e">
        <f>SEARCH('Key Word Search'!$J$6,J169)</f>
        <v>#VALUE!</v>
      </c>
      <c r="W169" s="145" t="e">
        <f>SEARCH('Key Word Search'!$J$6,K169)</f>
        <v>#VALUE!</v>
      </c>
      <c r="X169" s="145" t="str">
        <f t="shared" si="28"/>
        <v/>
      </c>
    </row>
    <row r="170" spans="1:24" ht="57.75" x14ac:dyDescent="0.2">
      <c r="A170" s="235" t="str">
        <f t="shared" si="29"/>
        <v>#AC120_78A_4_2eQ1</v>
      </c>
      <c r="B170" s="235"/>
      <c r="C170" s="235"/>
      <c r="D170" s="236"/>
      <c r="E170" s="237" t="str">
        <f t="shared" si="32"/>
        <v/>
      </c>
      <c r="F170" s="237" t="str">
        <f t="shared" si="33"/>
        <v/>
      </c>
      <c r="G170" s="238" t="s">
        <v>9</v>
      </c>
      <c r="H170" s="239" t="s">
        <v>140</v>
      </c>
      <c r="I170" s="237" t="s">
        <v>476</v>
      </c>
      <c r="J170" s="115" t="s">
        <v>844</v>
      </c>
      <c r="K170" s="101" t="s">
        <v>662</v>
      </c>
      <c r="L170" s="12"/>
      <c r="M170" s="13"/>
      <c r="N170" s="259" t="s">
        <v>83</v>
      </c>
      <c r="O170" s="259" t="s">
        <v>83</v>
      </c>
      <c r="P170" s="243"/>
      <c r="Q170" s="132" t="str">
        <f t="shared" si="24"/>
        <v>#AC120_78A_4_2eQ1</v>
      </c>
      <c r="R170" s="132" t="str">
        <f t="shared" si="25"/>
        <v>#AC120_78A_4_2</v>
      </c>
      <c r="S170" s="144">
        <f t="shared" si="26"/>
        <v>1</v>
      </c>
      <c r="T170" s="144">
        <f>IF(G170="","",IF(ISERROR(VLOOKUP(S170,Sheet1!B:B,1,FALSE)),0,1))</f>
        <v>0</v>
      </c>
      <c r="U170" s="144">
        <f t="shared" si="27"/>
        <v>1</v>
      </c>
      <c r="V170" s="145" t="e">
        <f>SEARCH('Key Word Search'!$J$6,J170)</f>
        <v>#VALUE!</v>
      </c>
      <c r="W170" s="145">
        <f>SEARCH('Key Word Search'!$J$6,K170)</f>
        <v>255</v>
      </c>
      <c r="X170" s="145" t="str">
        <f t="shared" si="28"/>
        <v>#AC120_78A_4_2eQ1</v>
      </c>
    </row>
    <row r="171" spans="1:24" ht="45" x14ac:dyDescent="0.2">
      <c r="A171" s="235" t="str">
        <f t="shared" si="29"/>
        <v>#AC120_78A_4_2fQ1</v>
      </c>
      <c r="B171" s="235"/>
      <c r="C171" s="235"/>
      <c r="D171" s="236"/>
      <c r="E171" s="237" t="str">
        <f t="shared" si="32"/>
        <v/>
      </c>
      <c r="F171" s="237" t="str">
        <f t="shared" si="33"/>
        <v/>
      </c>
      <c r="G171" s="238" t="s">
        <v>9</v>
      </c>
      <c r="H171" s="239" t="s">
        <v>141</v>
      </c>
      <c r="I171" s="237" t="s">
        <v>476</v>
      </c>
      <c r="J171" s="115" t="s">
        <v>845</v>
      </c>
      <c r="K171" s="101" t="s">
        <v>663</v>
      </c>
      <c r="L171" s="12"/>
      <c r="M171" s="13"/>
      <c r="N171" s="259" t="s">
        <v>83</v>
      </c>
      <c r="O171" s="259" t="s">
        <v>83</v>
      </c>
      <c r="P171" s="243"/>
      <c r="Q171" s="132" t="str">
        <f t="shared" si="24"/>
        <v>#AC120_78A_4_2fQ1</v>
      </c>
      <c r="R171" s="132" t="str">
        <f t="shared" si="25"/>
        <v>#AC120_78A_4_2</v>
      </c>
      <c r="S171" s="144">
        <f t="shared" si="26"/>
        <v>1</v>
      </c>
      <c r="T171" s="144">
        <f>IF(G171="","",IF(ISERROR(VLOOKUP(S171,Sheet1!B:B,1,FALSE)),0,1))</f>
        <v>0</v>
      </c>
      <c r="U171" s="144">
        <f t="shared" si="27"/>
        <v>1</v>
      </c>
      <c r="V171" s="145" t="e">
        <f>SEARCH('Key Word Search'!$J$6,J171)</f>
        <v>#VALUE!</v>
      </c>
      <c r="W171" s="145" t="e">
        <f>SEARCH('Key Word Search'!$J$6,K171)</f>
        <v>#VALUE!</v>
      </c>
      <c r="X171" s="145" t="str">
        <f t="shared" si="28"/>
        <v/>
      </c>
    </row>
    <row r="172" spans="1:24" ht="43.5" x14ac:dyDescent="0.2">
      <c r="A172" s="235" t="str">
        <f t="shared" si="29"/>
        <v>#AC120_78A_4_2gQ1</v>
      </c>
      <c r="B172" s="235"/>
      <c r="C172" s="235"/>
      <c r="D172" s="236"/>
      <c r="E172" s="237" t="str">
        <f t="shared" si="32"/>
        <v/>
      </c>
      <c r="F172" s="237" t="str">
        <f t="shared" si="33"/>
        <v/>
      </c>
      <c r="G172" s="238" t="s">
        <v>9</v>
      </c>
      <c r="H172" s="239" t="s">
        <v>142</v>
      </c>
      <c r="I172" s="237" t="s">
        <v>476</v>
      </c>
      <c r="J172" s="240" t="s">
        <v>846</v>
      </c>
      <c r="K172" s="101" t="s">
        <v>664</v>
      </c>
      <c r="L172" s="12"/>
      <c r="M172" s="13"/>
      <c r="N172" s="259" t="s">
        <v>83</v>
      </c>
      <c r="O172" s="259" t="s">
        <v>83</v>
      </c>
      <c r="P172" s="243"/>
      <c r="Q172" s="132" t="str">
        <f t="shared" si="24"/>
        <v>#AC120_78A_4_2gQ1</v>
      </c>
      <c r="R172" s="132" t="str">
        <f t="shared" si="25"/>
        <v>#AC120_78A_4_2</v>
      </c>
      <c r="S172" s="144">
        <f t="shared" si="26"/>
        <v>1</v>
      </c>
      <c r="T172" s="144">
        <f>IF(G172="","",IF(ISERROR(VLOOKUP(S172,Sheet1!B:B,1,FALSE)),0,1))</f>
        <v>0</v>
      </c>
      <c r="U172" s="144">
        <f t="shared" si="27"/>
        <v>1</v>
      </c>
      <c r="V172" s="145" t="e">
        <f>SEARCH('Key Word Search'!$J$6,J172)</f>
        <v>#VALUE!</v>
      </c>
      <c r="W172" s="145" t="e">
        <f>SEARCH('Key Word Search'!$J$6,K172)</f>
        <v>#VALUE!</v>
      </c>
      <c r="X172" s="145" t="str">
        <f t="shared" si="28"/>
        <v/>
      </c>
    </row>
    <row r="173" spans="1:24" ht="30" x14ac:dyDescent="0.2">
      <c r="A173" s="235" t="str">
        <f t="shared" si="29"/>
        <v>#AC120_78A_4_2gQ2</v>
      </c>
      <c r="B173" s="235"/>
      <c r="C173" s="235"/>
      <c r="D173" s="236"/>
      <c r="E173" s="237" t="str">
        <f t="shared" si="32"/>
        <v/>
      </c>
      <c r="F173" s="237" t="str">
        <f t="shared" si="33"/>
        <v/>
      </c>
      <c r="G173" s="238" t="s">
        <v>9</v>
      </c>
      <c r="H173" s="239" t="s">
        <v>142</v>
      </c>
      <c r="I173" s="237" t="s">
        <v>477</v>
      </c>
      <c r="J173" s="240" t="s">
        <v>846</v>
      </c>
      <c r="K173" s="101" t="s">
        <v>665</v>
      </c>
      <c r="L173" s="12"/>
      <c r="M173" s="13"/>
      <c r="N173" s="259" t="s">
        <v>83</v>
      </c>
      <c r="O173" s="259" t="s">
        <v>83</v>
      </c>
      <c r="P173" s="243"/>
      <c r="Q173" s="132" t="str">
        <f t="shared" si="24"/>
        <v>#AC120_78A_4_2gQ2</v>
      </c>
      <c r="R173" s="132" t="str">
        <f t="shared" si="25"/>
        <v>#AC120_78A_4_2</v>
      </c>
      <c r="S173" s="144">
        <f t="shared" si="26"/>
        <v>1</v>
      </c>
      <c r="T173" s="144">
        <f>IF(G173="","",IF(ISERROR(VLOOKUP(S173,Sheet1!B:B,1,FALSE)),0,1))</f>
        <v>0</v>
      </c>
      <c r="U173" s="144">
        <f t="shared" si="27"/>
        <v>1</v>
      </c>
      <c r="V173" s="145" t="e">
        <f>SEARCH('Key Word Search'!$J$6,J173)</f>
        <v>#VALUE!</v>
      </c>
      <c r="W173" s="145" t="e">
        <f>SEARCH('Key Word Search'!$J$6,K173)</f>
        <v>#VALUE!</v>
      </c>
      <c r="X173" s="145" t="str">
        <f t="shared" si="28"/>
        <v/>
      </c>
    </row>
    <row r="174" spans="1:24" ht="43.5" x14ac:dyDescent="0.2">
      <c r="A174" s="235" t="str">
        <f t="shared" si="29"/>
        <v>#AC120_78A_4_2hQ1</v>
      </c>
      <c r="B174" s="235"/>
      <c r="C174" s="235"/>
      <c r="D174" s="236"/>
      <c r="E174" s="237" t="str">
        <f t="shared" si="32"/>
        <v/>
      </c>
      <c r="F174" s="237" t="str">
        <f t="shared" si="33"/>
        <v/>
      </c>
      <c r="G174" s="238" t="s">
        <v>9</v>
      </c>
      <c r="H174" s="239" t="s">
        <v>143</v>
      </c>
      <c r="I174" s="237" t="s">
        <v>476</v>
      </c>
      <c r="J174" s="240" t="s">
        <v>847</v>
      </c>
      <c r="K174" s="101" t="s">
        <v>666</v>
      </c>
      <c r="L174" s="12"/>
      <c r="M174" s="13"/>
      <c r="N174" s="259" t="s">
        <v>83</v>
      </c>
      <c r="O174" s="259" t="s">
        <v>83</v>
      </c>
      <c r="P174" s="243"/>
      <c r="Q174" s="132" t="str">
        <f t="shared" si="24"/>
        <v>#AC120_78A_4_2hQ1</v>
      </c>
      <c r="R174" s="132" t="str">
        <f t="shared" si="25"/>
        <v>#AC120_78A_4_2</v>
      </c>
      <c r="S174" s="144">
        <f t="shared" si="26"/>
        <v>1</v>
      </c>
      <c r="T174" s="144">
        <f>IF(G174="","",IF(ISERROR(VLOOKUP(S174,Sheet1!B:B,1,FALSE)),0,1))</f>
        <v>0</v>
      </c>
      <c r="U174" s="144">
        <f t="shared" si="27"/>
        <v>1</v>
      </c>
      <c r="V174" s="145" t="e">
        <f>SEARCH('Key Word Search'!$J$6,J174)</f>
        <v>#VALUE!</v>
      </c>
      <c r="W174" s="145" t="e">
        <f>SEARCH('Key Word Search'!$J$6,K174)</f>
        <v>#VALUE!</v>
      </c>
      <c r="X174" s="145" t="str">
        <f t="shared" si="28"/>
        <v/>
      </c>
    </row>
    <row r="175" spans="1:24" ht="30" x14ac:dyDescent="0.2">
      <c r="A175" s="235" t="str">
        <f t="shared" si="29"/>
        <v>#AC120_78A_4_2hQ2</v>
      </c>
      <c r="B175" s="235"/>
      <c r="C175" s="235"/>
      <c r="D175" s="236"/>
      <c r="E175" s="237" t="str">
        <f t="shared" si="32"/>
        <v/>
      </c>
      <c r="F175" s="237" t="str">
        <f t="shared" si="33"/>
        <v/>
      </c>
      <c r="G175" s="238" t="s">
        <v>9</v>
      </c>
      <c r="H175" s="239" t="s">
        <v>143</v>
      </c>
      <c r="I175" s="237" t="s">
        <v>477</v>
      </c>
      <c r="J175" s="240" t="s">
        <v>847</v>
      </c>
      <c r="K175" s="101" t="s">
        <v>667</v>
      </c>
      <c r="L175" s="12"/>
      <c r="M175" s="13"/>
      <c r="N175" s="259" t="s">
        <v>83</v>
      </c>
      <c r="O175" s="259" t="s">
        <v>83</v>
      </c>
      <c r="P175" s="243"/>
      <c r="Q175" s="132" t="str">
        <f t="shared" si="24"/>
        <v>#AC120_78A_4_2hQ2</v>
      </c>
      <c r="R175" s="132" t="str">
        <f t="shared" si="25"/>
        <v>#AC120_78A_4_2</v>
      </c>
      <c r="S175" s="144">
        <f t="shared" si="26"/>
        <v>1</v>
      </c>
      <c r="T175" s="144">
        <f>IF(G175="","",IF(ISERROR(VLOOKUP(S175,Sheet1!B:B,1,FALSE)),0,1))</f>
        <v>0</v>
      </c>
      <c r="U175" s="144">
        <f t="shared" si="27"/>
        <v>1</v>
      </c>
      <c r="V175" s="145" t="e">
        <f>SEARCH('Key Word Search'!$J$6,J175)</f>
        <v>#VALUE!</v>
      </c>
      <c r="W175" s="145" t="e">
        <f>SEARCH('Key Word Search'!$J$6,K175)</f>
        <v>#VALUE!</v>
      </c>
      <c r="X175" s="145" t="str">
        <f t="shared" si="28"/>
        <v/>
      </c>
    </row>
    <row r="176" spans="1:24" ht="72" x14ac:dyDescent="0.2">
      <c r="A176" s="235" t="str">
        <f t="shared" si="29"/>
        <v>#AC120_78A_4_2iInfo1</v>
      </c>
      <c r="B176" s="235"/>
      <c r="C176" s="235"/>
      <c r="D176" s="236"/>
      <c r="E176" s="237" t="str">
        <f t="shared" si="32"/>
        <v/>
      </c>
      <c r="F176" s="237" t="str">
        <f t="shared" si="33"/>
        <v/>
      </c>
      <c r="G176" s="238" t="s">
        <v>9</v>
      </c>
      <c r="H176" s="239" t="s">
        <v>144</v>
      </c>
      <c r="I176" s="237" t="s">
        <v>1067</v>
      </c>
      <c r="J176" s="240" t="s">
        <v>848</v>
      </c>
      <c r="K176" s="101" t="s">
        <v>145</v>
      </c>
      <c r="L176" s="12"/>
      <c r="M176" s="13"/>
      <c r="N176" s="259" t="s">
        <v>83</v>
      </c>
      <c r="O176" s="259" t="s">
        <v>83</v>
      </c>
      <c r="P176" s="243"/>
      <c r="Q176" s="132" t="str">
        <f t="shared" si="24"/>
        <v>#AC120_78A_4_2iInfo1</v>
      </c>
      <c r="R176" s="132" t="str">
        <f t="shared" si="25"/>
        <v>#AC120_78A_4_2</v>
      </c>
      <c r="S176" s="144">
        <f t="shared" si="26"/>
        <v>1</v>
      </c>
      <c r="T176" s="144">
        <f>IF(G176="","",IF(ISERROR(VLOOKUP(S176,Sheet1!B:B,1,FALSE)),0,1))</f>
        <v>0</v>
      </c>
      <c r="U176" s="144">
        <f t="shared" si="27"/>
        <v>1</v>
      </c>
      <c r="V176" s="145" t="e">
        <f>SEARCH('Key Word Search'!$J$6,J176)</f>
        <v>#VALUE!</v>
      </c>
      <c r="W176" s="145" t="e">
        <f>SEARCH('Key Word Search'!$J$6,K176)</f>
        <v>#VALUE!</v>
      </c>
      <c r="X176" s="145" t="str">
        <f t="shared" si="28"/>
        <v/>
      </c>
    </row>
    <row r="177" spans="1:24" ht="43.5" x14ac:dyDescent="0.2">
      <c r="A177" s="235" t="str">
        <f t="shared" si="29"/>
        <v>#AC120_78A_4_2i_1_Q1</v>
      </c>
      <c r="B177" s="235"/>
      <c r="C177" s="235"/>
      <c r="D177" s="236"/>
      <c r="E177" s="237" t="str">
        <f t="shared" si="32"/>
        <v/>
      </c>
      <c r="F177" s="237" t="str">
        <f t="shared" si="33"/>
        <v/>
      </c>
      <c r="G177" s="238" t="s">
        <v>9</v>
      </c>
      <c r="H177" s="239" t="s">
        <v>146</v>
      </c>
      <c r="I177" s="237" t="s">
        <v>476</v>
      </c>
      <c r="J177" s="240" t="s">
        <v>849</v>
      </c>
      <c r="K177" s="101" t="s">
        <v>668</v>
      </c>
      <c r="L177" s="12"/>
      <c r="M177" s="13"/>
      <c r="N177" s="259" t="s">
        <v>83</v>
      </c>
      <c r="O177" s="259" t="s">
        <v>83</v>
      </c>
      <c r="P177" s="243"/>
      <c r="Q177" s="132" t="str">
        <f t="shared" si="24"/>
        <v>#AC120_78A_4_2i_1_Q1</v>
      </c>
      <c r="R177" s="132" t="str">
        <f t="shared" si="25"/>
        <v>#AC120_78A_4_2i_1</v>
      </c>
      <c r="S177" s="144">
        <f t="shared" si="26"/>
        <v>1</v>
      </c>
      <c r="T177" s="144">
        <f>IF(G177="","",IF(ISERROR(VLOOKUP(S177,Sheet1!B:B,1,FALSE)),0,1))</f>
        <v>0</v>
      </c>
      <c r="U177" s="144">
        <f t="shared" si="27"/>
        <v>1</v>
      </c>
      <c r="V177" s="145" t="e">
        <f>SEARCH('Key Word Search'!$J$6,J177)</f>
        <v>#VALUE!</v>
      </c>
      <c r="W177" s="145" t="e">
        <f>SEARCH('Key Word Search'!$J$6,K177)</f>
        <v>#VALUE!</v>
      </c>
      <c r="X177" s="145" t="str">
        <f t="shared" si="28"/>
        <v/>
      </c>
    </row>
    <row r="178" spans="1:24" ht="57.75" x14ac:dyDescent="0.2">
      <c r="A178" s="235" t="str">
        <f t="shared" si="29"/>
        <v>#AC120_78A_4_2i_1_Q2</v>
      </c>
      <c r="B178" s="95"/>
      <c r="C178" s="95"/>
      <c r="D178" s="96"/>
      <c r="E178" s="237" t="str">
        <f t="shared" si="32"/>
        <v/>
      </c>
      <c r="F178" s="237" t="str">
        <f t="shared" si="33"/>
        <v/>
      </c>
      <c r="G178" s="98" t="s">
        <v>9</v>
      </c>
      <c r="H178" s="99" t="s">
        <v>146</v>
      </c>
      <c r="I178" s="97" t="s">
        <v>477</v>
      </c>
      <c r="J178" s="100" t="s">
        <v>849</v>
      </c>
      <c r="K178" s="101" t="s">
        <v>669</v>
      </c>
      <c r="L178" s="12"/>
      <c r="M178" s="13"/>
      <c r="N178" s="259" t="s">
        <v>83</v>
      </c>
      <c r="O178" s="259" t="s">
        <v>83</v>
      </c>
      <c r="P178" s="117"/>
      <c r="Q178" s="132" t="str">
        <f t="shared" si="24"/>
        <v>#AC120_78A_4_2i_1_Q2</v>
      </c>
      <c r="R178" s="132" t="str">
        <f t="shared" si="25"/>
        <v>#AC120_78A_4_2i_1</v>
      </c>
      <c r="S178" s="144">
        <f t="shared" si="26"/>
        <v>1</v>
      </c>
      <c r="T178" s="144">
        <f>IF(G178="","",IF(ISERROR(VLOOKUP(S178,Sheet1!B:B,1,FALSE)),0,1))</f>
        <v>0</v>
      </c>
      <c r="U178" s="144">
        <f t="shared" si="27"/>
        <v>1</v>
      </c>
      <c r="V178" s="145" t="e">
        <f>SEARCH('Key Word Search'!$J$6,J178)</f>
        <v>#VALUE!</v>
      </c>
      <c r="W178" s="145" t="e">
        <f>SEARCH('Key Word Search'!$J$6,K178)</f>
        <v>#VALUE!</v>
      </c>
      <c r="X178" s="145" t="str">
        <f t="shared" si="28"/>
        <v/>
      </c>
    </row>
    <row r="179" spans="1:24" ht="43.5" x14ac:dyDescent="0.2">
      <c r="A179" s="235" t="str">
        <f t="shared" si="29"/>
        <v>#AC120_78A_4_2i_1_Q3</v>
      </c>
      <c r="B179" s="95"/>
      <c r="C179" s="95"/>
      <c r="D179" s="96"/>
      <c r="E179" s="237" t="str">
        <f t="shared" si="32"/>
        <v/>
      </c>
      <c r="F179" s="237" t="str">
        <f t="shared" si="33"/>
        <v/>
      </c>
      <c r="G179" s="98" t="s">
        <v>9</v>
      </c>
      <c r="H179" s="99" t="s">
        <v>146</v>
      </c>
      <c r="I179" s="97" t="s">
        <v>478</v>
      </c>
      <c r="J179" s="100" t="s">
        <v>849</v>
      </c>
      <c r="K179" s="101" t="s">
        <v>670</v>
      </c>
      <c r="L179" s="12"/>
      <c r="M179" s="13"/>
      <c r="N179" s="259" t="s">
        <v>83</v>
      </c>
      <c r="O179" s="259" t="s">
        <v>83</v>
      </c>
      <c r="P179" s="117"/>
      <c r="Q179" s="132" t="str">
        <f t="shared" si="24"/>
        <v>#AC120_78A_4_2i_1_Q3</v>
      </c>
      <c r="R179" s="132" t="str">
        <f t="shared" si="25"/>
        <v>#AC120_78A_4_2i_1</v>
      </c>
      <c r="S179" s="144">
        <f t="shared" si="26"/>
        <v>1</v>
      </c>
      <c r="T179" s="144">
        <f>IF(G179="","",IF(ISERROR(VLOOKUP(S179,Sheet1!B:B,1,FALSE)),0,1))</f>
        <v>0</v>
      </c>
      <c r="U179" s="144">
        <f t="shared" si="27"/>
        <v>1</v>
      </c>
      <c r="V179" s="145" t="e">
        <f>SEARCH('Key Word Search'!$J$6,J179)</f>
        <v>#VALUE!</v>
      </c>
      <c r="W179" s="145" t="e">
        <f>SEARCH('Key Word Search'!$J$6,K179)</f>
        <v>#VALUE!</v>
      </c>
      <c r="X179" s="145" t="str">
        <f t="shared" si="28"/>
        <v/>
      </c>
    </row>
    <row r="180" spans="1:24" ht="42.75" x14ac:dyDescent="0.2">
      <c r="A180" s="235" t="str">
        <f t="shared" si="29"/>
        <v>#AC120_78A_4_2i_1_Q4</v>
      </c>
      <c r="B180" s="95"/>
      <c r="C180" s="95"/>
      <c r="D180" s="96"/>
      <c r="E180" s="237" t="str">
        <f t="shared" si="32"/>
        <v/>
      </c>
      <c r="F180" s="237" t="str">
        <f t="shared" si="33"/>
        <v/>
      </c>
      <c r="G180" s="98" t="s">
        <v>9</v>
      </c>
      <c r="H180" s="99" t="s">
        <v>146</v>
      </c>
      <c r="I180" s="97" t="s">
        <v>479</v>
      </c>
      <c r="J180" s="100" t="s">
        <v>849</v>
      </c>
      <c r="K180" s="101" t="s">
        <v>671</v>
      </c>
      <c r="L180" s="12"/>
      <c r="M180" s="13"/>
      <c r="N180" s="259" t="s">
        <v>83</v>
      </c>
      <c r="O180" s="259" t="s">
        <v>83</v>
      </c>
      <c r="P180" s="117"/>
      <c r="Q180" s="132" t="str">
        <f t="shared" si="24"/>
        <v>#AC120_78A_4_2i_1_Q4</v>
      </c>
      <c r="R180" s="132" t="str">
        <f t="shared" si="25"/>
        <v>#AC120_78A_4_2i_1</v>
      </c>
      <c r="S180" s="144">
        <f t="shared" si="26"/>
        <v>1</v>
      </c>
      <c r="T180" s="144">
        <f>IF(G180="","",IF(ISERROR(VLOOKUP(S180,Sheet1!B:B,1,FALSE)),0,1))</f>
        <v>0</v>
      </c>
      <c r="U180" s="144">
        <f t="shared" si="27"/>
        <v>1</v>
      </c>
      <c r="V180" s="145" t="e">
        <f>SEARCH('Key Word Search'!$J$6,J180)</f>
        <v>#VALUE!</v>
      </c>
      <c r="W180" s="145" t="e">
        <f>SEARCH('Key Word Search'!$J$6,K180)</f>
        <v>#VALUE!</v>
      </c>
      <c r="X180" s="145" t="str">
        <f t="shared" si="28"/>
        <v/>
      </c>
    </row>
    <row r="181" spans="1:24" ht="43.5" x14ac:dyDescent="0.2">
      <c r="A181" s="235" t="str">
        <f t="shared" si="29"/>
        <v>#AC120_78A_4_2i_1_Q5</v>
      </c>
      <c r="B181" s="95"/>
      <c r="C181" s="95"/>
      <c r="D181" s="96"/>
      <c r="E181" s="237" t="str">
        <f t="shared" si="32"/>
        <v/>
      </c>
      <c r="F181" s="237" t="str">
        <f t="shared" si="33"/>
        <v/>
      </c>
      <c r="G181" s="98" t="s">
        <v>9</v>
      </c>
      <c r="H181" s="99" t="s">
        <v>146</v>
      </c>
      <c r="I181" s="97" t="s">
        <v>480</v>
      </c>
      <c r="J181" s="100" t="s">
        <v>849</v>
      </c>
      <c r="K181" s="101" t="s">
        <v>672</v>
      </c>
      <c r="L181" s="12"/>
      <c r="M181" s="13"/>
      <c r="N181" s="259" t="s">
        <v>83</v>
      </c>
      <c r="O181" s="259" t="s">
        <v>83</v>
      </c>
      <c r="P181" s="117"/>
      <c r="Q181" s="132" t="str">
        <f t="shared" si="24"/>
        <v>#AC120_78A_4_2i_1_Q5</v>
      </c>
      <c r="R181" s="132" t="str">
        <f t="shared" si="25"/>
        <v>#AC120_78A_4_2i_1</v>
      </c>
      <c r="S181" s="144">
        <f t="shared" si="26"/>
        <v>1</v>
      </c>
      <c r="T181" s="144">
        <f>IF(G181="","",IF(ISERROR(VLOOKUP(S181,Sheet1!B:B,1,FALSE)),0,1))</f>
        <v>0</v>
      </c>
      <c r="U181" s="144">
        <f t="shared" si="27"/>
        <v>1</v>
      </c>
      <c r="V181" s="145" t="e">
        <f>SEARCH('Key Word Search'!$J$6,J181)</f>
        <v>#VALUE!</v>
      </c>
      <c r="W181" s="145" t="e">
        <f>SEARCH('Key Word Search'!$J$6,K181)</f>
        <v>#VALUE!</v>
      </c>
      <c r="X181" s="145" t="str">
        <f t="shared" si="28"/>
        <v/>
      </c>
    </row>
    <row r="182" spans="1:24" ht="42.75" x14ac:dyDescent="0.2">
      <c r="A182" s="235" t="str">
        <f t="shared" si="29"/>
        <v>#AC120_78A_4_2i_2_Q1</v>
      </c>
      <c r="B182" s="95"/>
      <c r="C182" s="95"/>
      <c r="D182" s="96"/>
      <c r="E182" s="237" t="str">
        <f t="shared" si="32"/>
        <v/>
      </c>
      <c r="F182" s="237" t="str">
        <f t="shared" si="33"/>
        <v/>
      </c>
      <c r="G182" s="98" t="s">
        <v>9</v>
      </c>
      <c r="H182" s="99" t="s">
        <v>147</v>
      </c>
      <c r="I182" s="97" t="s">
        <v>476</v>
      </c>
      <c r="J182" s="100" t="s">
        <v>850</v>
      </c>
      <c r="K182" s="101" t="s">
        <v>673</v>
      </c>
      <c r="L182" s="12"/>
      <c r="M182" s="13"/>
      <c r="N182" s="259" t="s">
        <v>83</v>
      </c>
      <c r="O182" s="259" t="s">
        <v>83</v>
      </c>
      <c r="P182" s="117"/>
      <c r="Q182" s="132" t="str">
        <f t="shared" si="24"/>
        <v>#AC120_78A_4_2i_2_Q1</v>
      </c>
      <c r="R182" s="132" t="str">
        <f t="shared" si="25"/>
        <v>#AC120_78A_4_2i_2</v>
      </c>
      <c r="S182" s="144">
        <f t="shared" si="26"/>
        <v>1</v>
      </c>
      <c r="T182" s="144">
        <f>IF(G182="","",IF(ISERROR(VLOOKUP(S182,Sheet1!B:B,1,FALSE)),0,1))</f>
        <v>0</v>
      </c>
      <c r="U182" s="144">
        <f t="shared" si="27"/>
        <v>1</v>
      </c>
      <c r="V182" s="145" t="e">
        <f>SEARCH('Key Word Search'!$J$6,J182)</f>
        <v>#VALUE!</v>
      </c>
      <c r="W182" s="145" t="e">
        <f>SEARCH('Key Word Search'!$J$6,K182)</f>
        <v>#VALUE!</v>
      </c>
      <c r="X182" s="145" t="str">
        <f t="shared" si="28"/>
        <v/>
      </c>
    </row>
    <row r="183" spans="1:24" ht="57.75" x14ac:dyDescent="0.2">
      <c r="A183" s="235" t="str">
        <f t="shared" si="29"/>
        <v>#AC120_78A_4_2i_2_Q2</v>
      </c>
      <c r="B183" s="95"/>
      <c r="C183" s="95"/>
      <c r="D183" s="96"/>
      <c r="E183" s="237" t="str">
        <f t="shared" si="32"/>
        <v/>
      </c>
      <c r="F183" s="237" t="str">
        <f t="shared" si="33"/>
        <v/>
      </c>
      <c r="G183" s="98" t="s">
        <v>9</v>
      </c>
      <c r="H183" s="99" t="s">
        <v>147</v>
      </c>
      <c r="I183" s="97" t="s">
        <v>477</v>
      </c>
      <c r="J183" s="100" t="s">
        <v>850</v>
      </c>
      <c r="K183" s="101" t="s">
        <v>674</v>
      </c>
      <c r="L183" s="12"/>
      <c r="M183" s="13"/>
      <c r="N183" s="259" t="s">
        <v>83</v>
      </c>
      <c r="O183" s="259" t="s">
        <v>83</v>
      </c>
      <c r="P183" s="117"/>
      <c r="Q183" s="132" t="str">
        <f t="shared" si="24"/>
        <v>#AC120_78A_4_2i_2_Q2</v>
      </c>
      <c r="R183" s="132" t="str">
        <f t="shared" si="25"/>
        <v>#AC120_78A_4_2i_2</v>
      </c>
      <c r="S183" s="144">
        <f t="shared" si="26"/>
        <v>1</v>
      </c>
      <c r="T183" s="144">
        <f>IF(G183="","",IF(ISERROR(VLOOKUP(S183,Sheet1!B:B,1,FALSE)),0,1))</f>
        <v>0</v>
      </c>
      <c r="U183" s="144">
        <f t="shared" si="27"/>
        <v>1</v>
      </c>
      <c r="V183" s="145" t="e">
        <f>SEARCH('Key Word Search'!$J$6,J183)</f>
        <v>#VALUE!</v>
      </c>
      <c r="W183" s="145" t="e">
        <f>SEARCH('Key Word Search'!$J$6,K183)</f>
        <v>#VALUE!</v>
      </c>
      <c r="X183" s="145" t="str">
        <f t="shared" si="28"/>
        <v/>
      </c>
    </row>
    <row r="184" spans="1:24" ht="144" x14ac:dyDescent="0.2">
      <c r="A184" s="235" t="str">
        <f t="shared" si="29"/>
        <v>#AC120_78A_4_2i_3_Q3</v>
      </c>
      <c r="B184" s="235"/>
      <c r="C184" s="235"/>
      <c r="D184" s="236"/>
      <c r="E184" s="237" t="str">
        <f t="shared" si="32"/>
        <v/>
      </c>
      <c r="F184" s="237" t="str">
        <f t="shared" si="33"/>
        <v/>
      </c>
      <c r="G184" s="238" t="s">
        <v>9</v>
      </c>
      <c r="H184" s="239" t="s">
        <v>148</v>
      </c>
      <c r="I184" s="237" t="s">
        <v>478</v>
      </c>
      <c r="J184" s="240" t="s">
        <v>851</v>
      </c>
      <c r="K184" s="101" t="s">
        <v>675</v>
      </c>
      <c r="L184" s="12"/>
      <c r="M184" s="13"/>
      <c r="N184" s="259" t="s">
        <v>83</v>
      </c>
      <c r="O184" s="259" t="s">
        <v>83</v>
      </c>
      <c r="P184" s="243"/>
      <c r="Q184" s="132" t="str">
        <f t="shared" si="24"/>
        <v>#AC120_78A_4_2i_3_Q3</v>
      </c>
      <c r="R184" s="132" t="str">
        <f t="shared" si="25"/>
        <v>#AC120_78A_4_2i_3</v>
      </c>
      <c r="S184" s="144">
        <f t="shared" si="26"/>
        <v>1</v>
      </c>
      <c r="T184" s="144">
        <f>IF(G184="","",IF(ISERROR(VLOOKUP(S184,Sheet1!B:B,1,FALSE)),0,1))</f>
        <v>0</v>
      </c>
      <c r="U184" s="144">
        <f t="shared" si="27"/>
        <v>1</v>
      </c>
      <c r="V184" s="145" t="e">
        <f>SEARCH('Key Word Search'!$J$6,J184)</f>
        <v>#VALUE!</v>
      </c>
      <c r="W184" s="145" t="e">
        <f>SEARCH('Key Word Search'!$J$6,K184)</f>
        <v>#VALUE!</v>
      </c>
      <c r="X184" s="145" t="str">
        <f t="shared" si="28"/>
        <v/>
      </c>
    </row>
    <row r="185" spans="1:24" ht="57.75" x14ac:dyDescent="0.2">
      <c r="A185" s="235" t="str">
        <f t="shared" si="29"/>
        <v>#AC120_78A_4_2i_4_Q1</v>
      </c>
      <c r="B185" s="235"/>
      <c r="C185" s="235"/>
      <c r="D185" s="236"/>
      <c r="E185" s="237" t="str">
        <f t="shared" si="32"/>
        <v/>
      </c>
      <c r="F185" s="237" t="str">
        <f t="shared" si="33"/>
        <v/>
      </c>
      <c r="G185" s="238" t="s">
        <v>9</v>
      </c>
      <c r="H185" s="239" t="s">
        <v>149</v>
      </c>
      <c r="I185" s="237" t="s">
        <v>476</v>
      </c>
      <c r="J185" s="240" t="s">
        <v>852</v>
      </c>
      <c r="K185" s="101" t="s">
        <v>676</v>
      </c>
      <c r="L185" s="12"/>
      <c r="M185" s="13"/>
      <c r="N185" s="259" t="s">
        <v>83</v>
      </c>
      <c r="O185" s="259" t="s">
        <v>83</v>
      </c>
      <c r="P185" s="243"/>
      <c r="Q185" s="132" t="str">
        <f t="shared" si="24"/>
        <v>#AC120_78A_4_2i_4_Q1</v>
      </c>
      <c r="R185" s="132" t="str">
        <f t="shared" si="25"/>
        <v>#AC120_78A_4_2i_4</v>
      </c>
      <c r="S185" s="144">
        <f t="shared" si="26"/>
        <v>1</v>
      </c>
      <c r="T185" s="144">
        <f>IF(G185="","",IF(ISERROR(VLOOKUP(S185,Sheet1!B:B,1,FALSE)),0,1))</f>
        <v>0</v>
      </c>
      <c r="U185" s="144">
        <f t="shared" si="27"/>
        <v>1</v>
      </c>
      <c r="V185" s="145" t="e">
        <f>SEARCH('Key Word Search'!$J$6,J185)</f>
        <v>#VALUE!</v>
      </c>
      <c r="W185" s="145" t="e">
        <f>SEARCH('Key Word Search'!$J$6,K185)</f>
        <v>#VALUE!</v>
      </c>
      <c r="X185" s="145" t="str">
        <f t="shared" si="28"/>
        <v/>
      </c>
    </row>
    <row r="186" spans="1:24" ht="57.75" x14ac:dyDescent="0.2">
      <c r="A186" s="235" t="str">
        <f t="shared" si="29"/>
        <v>#AC120_78A_4_2i_4_Q2</v>
      </c>
      <c r="B186" s="95"/>
      <c r="C186" s="95"/>
      <c r="D186" s="96"/>
      <c r="E186" s="237" t="str">
        <f t="shared" si="32"/>
        <v/>
      </c>
      <c r="F186" s="237" t="str">
        <f t="shared" si="33"/>
        <v/>
      </c>
      <c r="G186" s="98" t="s">
        <v>9</v>
      </c>
      <c r="H186" s="99" t="s">
        <v>149</v>
      </c>
      <c r="I186" s="97" t="s">
        <v>477</v>
      </c>
      <c r="J186" s="100" t="s">
        <v>852</v>
      </c>
      <c r="K186" s="101" t="s">
        <v>677</v>
      </c>
      <c r="L186" s="12"/>
      <c r="M186" s="13"/>
      <c r="N186" s="259" t="s">
        <v>83</v>
      </c>
      <c r="O186" s="259" t="s">
        <v>83</v>
      </c>
      <c r="P186" s="117"/>
      <c r="Q186" s="132" t="str">
        <f t="shared" si="24"/>
        <v>#AC120_78A_4_2i_4_Q2</v>
      </c>
      <c r="R186" s="132" t="str">
        <f t="shared" si="25"/>
        <v>#AC120_78A_4_2i_4</v>
      </c>
      <c r="S186" s="144">
        <f t="shared" si="26"/>
        <v>1</v>
      </c>
      <c r="T186" s="144">
        <f>IF(G186="","",IF(ISERROR(VLOOKUP(S186,Sheet1!B:B,1,FALSE)),0,1))</f>
        <v>0</v>
      </c>
      <c r="U186" s="144">
        <f t="shared" si="27"/>
        <v>1</v>
      </c>
      <c r="V186" s="145" t="e">
        <f>SEARCH('Key Word Search'!$J$6,J186)</f>
        <v>#VALUE!</v>
      </c>
      <c r="W186" s="145" t="e">
        <f>SEARCH('Key Word Search'!$J$6,K186)</f>
        <v>#VALUE!</v>
      </c>
      <c r="X186" s="145" t="str">
        <f t="shared" si="28"/>
        <v/>
      </c>
    </row>
    <row r="187" spans="1:24" ht="45" x14ac:dyDescent="0.2">
      <c r="A187" s="235" t="str">
        <f t="shared" si="29"/>
        <v>#AC120_78A_4_2i_5__a_Q3</v>
      </c>
      <c r="B187" s="235"/>
      <c r="C187" s="235"/>
      <c r="D187" s="236"/>
      <c r="E187" s="237" t="str">
        <f t="shared" si="32"/>
        <v/>
      </c>
      <c r="F187" s="237" t="str">
        <f t="shared" si="33"/>
        <v/>
      </c>
      <c r="G187" s="238" t="s">
        <v>9</v>
      </c>
      <c r="H187" s="239" t="s">
        <v>151</v>
      </c>
      <c r="I187" s="237" t="s">
        <v>478</v>
      </c>
      <c r="J187" s="240" t="s">
        <v>853</v>
      </c>
      <c r="K187" s="101" t="s">
        <v>678</v>
      </c>
      <c r="L187" s="12"/>
      <c r="M187" s="13"/>
      <c r="N187" s="259" t="s">
        <v>83</v>
      </c>
      <c r="O187" s="259" t="s">
        <v>83</v>
      </c>
      <c r="P187" s="243"/>
      <c r="Q187" s="132" t="str">
        <f t="shared" si="24"/>
        <v>#AC120_78A_4_2i_5__a_Q3</v>
      </c>
      <c r="R187" s="132" t="str">
        <f t="shared" si="25"/>
        <v>#AC120_78A_4_2i_5__a</v>
      </c>
      <c r="S187" s="144">
        <f t="shared" si="26"/>
        <v>1</v>
      </c>
      <c r="T187" s="144">
        <f>IF(G187="","",IF(ISERROR(VLOOKUP(S187,Sheet1!B:B,1,FALSE)),0,1))</f>
        <v>0</v>
      </c>
      <c r="U187" s="144">
        <f t="shared" si="27"/>
        <v>1</v>
      </c>
      <c r="V187" s="145" t="e">
        <f>SEARCH('Key Word Search'!$J$6,J187)</f>
        <v>#VALUE!</v>
      </c>
      <c r="W187" s="145" t="e">
        <f>SEARCH('Key Word Search'!$J$6,K187)</f>
        <v>#VALUE!</v>
      </c>
      <c r="X187" s="145" t="str">
        <f t="shared" si="28"/>
        <v/>
      </c>
    </row>
    <row r="188" spans="1:24" ht="57.75" x14ac:dyDescent="0.2">
      <c r="A188" s="235" t="str">
        <f t="shared" si="29"/>
        <v>#AC120_78A_4_2i_5__b_Q4</v>
      </c>
      <c r="B188" s="235"/>
      <c r="C188" s="235"/>
      <c r="D188" s="236"/>
      <c r="E188" s="237" t="str">
        <f t="shared" si="32"/>
        <v/>
      </c>
      <c r="F188" s="237" t="str">
        <f t="shared" si="33"/>
        <v/>
      </c>
      <c r="G188" s="238" t="s">
        <v>9</v>
      </c>
      <c r="H188" s="239" t="s">
        <v>152</v>
      </c>
      <c r="I188" s="237" t="s">
        <v>479</v>
      </c>
      <c r="J188" s="240" t="s">
        <v>853</v>
      </c>
      <c r="K188" s="101" t="s">
        <v>679</v>
      </c>
      <c r="L188" s="12"/>
      <c r="M188" s="13"/>
      <c r="N188" s="259" t="s">
        <v>83</v>
      </c>
      <c r="O188" s="259" t="s">
        <v>83</v>
      </c>
      <c r="P188" s="243"/>
      <c r="Q188" s="132" t="str">
        <f t="shared" si="24"/>
        <v>#AC120_78A_4_2i_5__b_Q4</v>
      </c>
      <c r="R188" s="132" t="str">
        <f t="shared" si="25"/>
        <v>#AC120_78A_4_2i_5__b</v>
      </c>
      <c r="S188" s="144">
        <f t="shared" si="26"/>
        <v>1</v>
      </c>
      <c r="T188" s="144">
        <f>IF(G188="","",IF(ISERROR(VLOOKUP(S188,Sheet1!B:B,1,FALSE)),0,1))</f>
        <v>0</v>
      </c>
      <c r="U188" s="144">
        <f t="shared" si="27"/>
        <v>1</v>
      </c>
      <c r="V188" s="145" t="e">
        <f>SEARCH('Key Word Search'!$J$6,J188)</f>
        <v>#VALUE!</v>
      </c>
      <c r="W188" s="145" t="e">
        <f>SEARCH('Key Word Search'!$J$6,K188)</f>
        <v>#VALUE!</v>
      </c>
      <c r="X188" s="145" t="str">
        <f t="shared" si="28"/>
        <v/>
      </c>
    </row>
    <row r="189" spans="1:24" ht="157.5" x14ac:dyDescent="0.2">
      <c r="A189" s="235" t="str">
        <f t="shared" si="29"/>
        <v>#AC120_78A_4_2jQ1</v>
      </c>
      <c r="B189" s="235"/>
      <c r="C189" s="235"/>
      <c r="D189" s="236"/>
      <c r="E189" s="237" t="str">
        <f t="shared" si="32"/>
        <v/>
      </c>
      <c r="F189" s="237" t="str">
        <f t="shared" si="33"/>
        <v/>
      </c>
      <c r="G189" s="238" t="s">
        <v>9</v>
      </c>
      <c r="H189" s="239" t="s">
        <v>153</v>
      </c>
      <c r="I189" s="237" t="s">
        <v>476</v>
      </c>
      <c r="J189" s="240" t="s">
        <v>854</v>
      </c>
      <c r="K189" s="115" t="s">
        <v>150</v>
      </c>
      <c r="L189" s="12"/>
      <c r="M189" s="13"/>
      <c r="N189" s="259" t="s">
        <v>83</v>
      </c>
      <c r="O189" s="259" t="s">
        <v>83</v>
      </c>
      <c r="P189" s="243"/>
      <c r="Q189" s="132" t="str">
        <f t="shared" si="24"/>
        <v>#AC120_78A_4_2jQ1</v>
      </c>
      <c r="R189" s="132" t="str">
        <f t="shared" si="25"/>
        <v>#AC120_78A_4_2</v>
      </c>
      <c r="S189" s="144">
        <f t="shared" si="26"/>
        <v>1</v>
      </c>
      <c r="T189" s="144">
        <f>IF(G189="","",IF(ISERROR(VLOOKUP(S189,Sheet1!B:B,1,FALSE)),0,1))</f>
        <v>0</v>
      </c>
      <c r="U189" s="144">
        <f t="shared" si="27"/>
        <v>1</v>
      </c>
      <c r="V189" s="145" t="e">
        <f>SEARCH('Key Word Search'!$J$6,J189)</f>
        <v>#VALUE!</v>
      </c>
      <c r="W189" s="145" t="e">
        <f>SEARCH('Key Word Search'!$J$6,K189)</f>
        <v>#VALUE!</v>
      </c>
      <c r="X189" s="145" t="str">
        <f t="shared" si="28"/>
        <v/>
      </c>
    </row>
    <row r="190" spans="1:24" ht="114.75" x14ac:dyDescent="0.2">
      <c r="A190" s="235" t="str">
        <f t="shared" si="29"/>
        <v>#AC120_78A_4_2kInfo1</v>
      </c>
      <c r="B190" s="235"/>
      <c r="C190" s="235"/>
      <c r="D190" s="236"/>
      <c r="E190" s="237" t="str">
        <f t="shared" si="32"/>
        <v/>
      </c>
      <c r="F190" s="237" t="str">
        <f t="shared" si="33"/>
        <v/>
      </c>
      <c r="G190" s="238" t="s">
        <v>9</v>
      </c>
      <c r="H190" s="239" t="s">
        <v>154</v>
      </c>
      <c r="I190" s="237" t="s">
        <v>1067</v>
      </c>
      <c r="J190" s="240" t="s">
        <v>855</v>
      </c>
      <c r="K190" s="101" t="s">
        <v>302</v>
      </c>
      <c r="L190" s="12"/>
      <c r="M190" s="13"/>
      <c r="N190" s="259" t="s">
        <v>83</v>
      </c>
      <c r="O190" s="259" t="s">
        <v>83</v>
      </c>
      <c r="P190" s="243"/>
      <c r="Q190" s="132" t="str">
        <f t="shared" si="24"/>
        <v>#AC120_78A_4_2kInfo1</v>
      </c>
      <c r="R190" s="132" t="str">
        <f t="shared" si="25"/>
        <v>#AC120_78A_4_2</v>
      </c>
      <c r="S190" s="144">
        <f t="shared" si="26"/>
        <v>1</v>
      </c>
      <c r="T190" s="144">
        <f>IF(G190="","",IF(ISERROR(VLOOKUP(S190,Sheet1!B:B,1,FALSE)),0,1))</f>
        <v>0</v>
      </c>
      <c r="U190" s="144">
        <f t="shared" si="27"/>
        <v>1</v>
      </c>
      <c r="V190" s="145" t="e">
        <f>SEARCH('Key Word Search'!$J$6,J190)</f>
        <v>#VALUE!</v>
      </c>
      <c r="W190" s="145" t="e">
        <f>SEARCH('Key Word Search'!$J$6,K190)</f>
        <v>#VALUE!</v>
      </c>
      <c r="X190" s="145" t="str">
        <f t="shared" si="28"/>
        <v/>
      </c>
    </row>
    <row r="191" spans="1:24" ht="43.5" x14ac:dyDescent="0.2">
      <c r="A191" s="235" t="str">
        <f t="shared" si="29"/>
        <v>#AC120_78A_4_2kQ1</v>
      </c>
      <c r="B191" s="235"/>
      <c r="C191" s="235"/>
      <c r="D191" s="236"/>
      <c r="E191" s="237" t="str">
        <f t="shared" si="32"/>
        <v/>
      </c>
      <c r="F191" s="237" t="str">
        <f t="shared" si="33"/>
        <v/>
      </c>
      <c r="G191" s="238" t="s">
        <v>9</v>
      </c>
      <c r="H191" s="239" t="s">
        <v>154</v>
      </c>
      <c r="I191" s="237" t="s">
        <v>476</v>
      </c>
      <c r="J191" s="240" t="s">
        <v>855</v>
      </c>
      <c r="K191" s="101" t="s">
        <v>680</v>
      </c>
      <c r="L191" s="12"/>
      <c r="M191" s="13"/>
      <c r="N191" s="259" t="s">
        <v>83</v>
      </c>
      <c r="O191" s="259" t="s">
        <v>83</v>
      </c>
      <c r="P191" s="243"/>
      <c r="Q191" s="132" t="str">
        <f t="shared" si="24"/>
        <v>#AC120_78A_4_2kQ1</v>
      </c>
      <c r="R191" s="132" t="str">
        <f t="shared" si="25"/>
        <v>#AC120_78A_4_2</v>
      </c>
      <c r="S191" s="144">
        <f t="shared" si="26"/>
        <v>1</v>
      </c>
      <c r="T191" s="144">
        <f>IF(G191="","",IF(ISERROR(VLOOKUP(S191,Sheet1!B:B,1,FALSE)),0,1))</f>
        <v>0</v>
      </c>
      <c r="U191" s="144">
        <f t="shared" si="27"/>
        <v>1</v>
      </c>
      <c r="V191" s="145" t="e">
        <f>SEARCH('Key Word Search'!$J$6,J191)</f>
        <v>#VALUE!</v>
      </c>
      <c r="W191" s="145" t="e">
        <f>SEARCH('Key Word Search'!$J$6,K191)</f>
        <v>#VALUE!</v>
      </c>
      <c r="X191" s="145" t="str">
        <f t="shared" si="28"/>
        <v/>
      </c>
    </row>
    <row r="192" spans="1:24" ht="71.25" customHeight="1" x14ac:dyDescent="0.2">
      <c r="A192" s="235" t="str">
        <f t="shared" si="29"/>
        <v>#AC120_78A_4_2k_2_Info2</v>
      </c>
      <c r="B192" s="235"/>
      <c r="C192" s="235"/>
      <c r="D192" s="236"/>
      <c r="E192" s="237" t="str">
        <f t="shared" si="32"/>
        <v/>
      </c>
      <c r="F192" s="237" t="str">
        <f t="shared" si="33"/>
        <v/>
      </c>
      <c r="G192" s="238" t="s">
        <v>9</v>
      </c>
      <c r="H192" s="239" t="s">
        <v>155</v>
      </c>
      <c r="I192" s="237" t="s">
        <v>1068</v>
      </c>
      <c r="J192" s="240" t="s">
        <v>856</v>
      </c>
      <c r="K192" s="101" t="s">
        <v>303</v>
      </c>
      <c r="L192" s="12"/>
      <c r="M192" s="13"/>
      <c r="N192" s="259" t="s">
        <v>83</v>
      </c>
      <c r="O192" s="259" t="s">
        <v>83</v>
      </c>
      <c r="P192" s="243"/>
      <c r="Q192" s="132" t="str">
        <f t="shared" si="24"/>
        <v>#AC120_78A_4_2k_2_Info2</v>
      </c>
      <c r="R192" s="132" t="str">
        <f t="shared" si="25"/>
        <v>#AC120_78A_4_2k_2</v>
      </c>
      <c r="S192" s="144">
        <f t="shared" si="26"/>
        <v>1</v>
      </c>
      <c r="T192" s="144">
        <f>IF(G192="","",IF(ISERROR(VLOOKUP(S192,Sheet1!B:B,1,FALSE)),0,1))</f>
        <v>0</v>
      </c>
      <c r="U192" s="144">
        <f t="shared" si="27"/>
        <v>1</v>
      </c>
      <c r="V192" s="145" t="e">
        <f>SEARCH('Key Word Search'!$J$6,J192)</f>
        <v>#VALUE!</v>
      </c>
      <c r="W192" s="145" t="e">
        <f>SEARCH('Key Word Search'!$J$6,K192)</f>
        <v>#VALUE!</v>
      </c>
      <c r="X192" s="145" t="str">
        <f t="shared" si="28"/>
        <v/>
      </c>
    </row>
    <row r="193" spans="1:24" ht="43.5" x14ac:dyDescent="0.2">
      <c r="A193" s="235" t="str">
        <f t="shared" si="29"/>
        <v>#AC120_78A_4_2k_2_Q2</v>
      </c>
      <c r="B193" s="95"/>
      <c r="C193" s="95"/>
      <c r="D193" s="96"/>
      <c r="E193" s="237" t="str">
        <f t="shared" si="32"/>
        <v/>
      </c>
      <c r="F193" s="237" t="str">
        <f t="shared" si="33"/>
        <v/>
      </c>
      <c r="G193" s="98" t="s">
        <v>9</v>
      </c>
      <c r="H193" s="99" t="s">
        <v>155</v>
      </c>
      <c r="I193" s="97" t="s">
        <v>477</v>
      </c>
      <c r="J193" s="100" t="s">
        <v>856</v>
      </c>
      <c r="K193" s="101" t="s">
        <v>681</v>
      </c>
      <c r="L193" s="12"/>
      <c r="M193" s="13"/>
      <c r="N193" s="259" t="s">
        <v>83</v>
      </c>
      <c r="O193" s="259" t="s">
        <v>83</v>
      </c>
      <c r="P193" s="117"/>
      <c r="Q193" s="132" t="str">
        <f t="shared" si="24"/>
        <v>#AC120_78A_4_2k_2_Q2</v>
      </c>
      <c r="R193" s="132" t="str">
        <f t="shared" si="25"/>
        <v>#AC120_78A_4_2k_2</v>
      </c>
      <c r="S193" s="144">
        <f t="shared" si="26"/>
        <v>1</v>
      </c>
      <c r="T193" s="144">
        <f>IF(G193="","",IF(ISERROR(VLOOKUP(S193,Sheet1!B:B,1,FALSE)),0,1))</f>
        <v>0</v>
      </c>
      <c r="U193" s="144">
        <f t="shared" si="27"/>
        <v>1</v>
      </c>
      <c r="V193" s="145" t="e">
        <f>SEARCH('Key Word Search'!$J$6,J193)</f>
        <v>#VALUE!</v>
      </c>
      <c r="W193" s="145">
        <f>SEARCH('Key Word Search'!$J$6,K193)</f>
        <v>75</v>
      </c>
      <c r="X193" s="145" t="str">
        <f t="shared" si="28"/>
        <v>#AC120_78A_4_2k_2_Q2</v>
      </c>
    </row>
    <row r="194" spans="1:24" ht="43.5" x14ac:dyDescent="0.2">
      <c r="A194" s="235" t="str">
        <f t="shared" si="29"/>
        <v>#AC120_78A_4_2k_2_Q3</v>
      </c>
      <c r="B194" s="235"/>
      <c r="C194" s="235"/>
      <c r="D194" s="236"/>
      <c r="E194" s="237" t="str">
        <f t="shared" si="32"/>
        <v/>
      </c>
      <c r="F194" s="237" t="str">
        <f t="shared" si="33"/>
        <v/>
      </c>
      <c r="G194" s="238" t="s">
        <v>9</v>
      </c>
      <c r="H194" s="239" t="s">
        <v>155</v>
      </c>
      <c r="I194" s="237" t="s">
        <v>478</v>
      </c>
      <c r="J194" s="240" t="s">
        <v>856</v>
      </c>
      <c r="K194" s="101" t="s">
        <v>682</v>
      </c>
      <c r="L194" s="12"/>
      <c r="M194" s="13"/>
      <c r="N194" s="259" t="s">
        <v>83</v>
      </c>
      <c r="O194" s="259" t="s">
        <v>83</v>
      </c>
      <c r="P194" s="243"/>
      <c r="Q194" s="132" t="str">
        <f t="shared" si="24"/>
        <v>#AC120_78A_4_2k_2_Q3</v>
      </c>
      <c r="R194" s="132" t="str">
        <f t="shared" si="25"/>
        <v>#AC120_78A_4_2k_2</v>
      </c>
      <c r="S194" s="144">
        <f t="shared" si="26"/>
        <v>1</v>
      </c>
      <c r="T194" s="144">
        <f>IF(G194="","",IF(ISERROR(VLOOKUP(S194,Sheet1!B:B,1,FALSE)),0,1))</f>
        <v>0</v>
      </c>
      <c r="U194" s="144">
        <f t="shared" si="27"/>
        <v>1</v>
      </c>
      <c r="V194" s="145" t="e">
        <f>SEARCH('Key Word Search'!$J$6,J194)</f>
        <v>#VALUE!</v>
      </c>
      <c r="W194" s="145">
        <f>SEARCH('Key Word Search'!$J$6,K194)</f>
        <v>75</v>
      </c>
      <c r="X194" s="145" t="str">
        <f t="shared" si="28"/>
        <v>#AC120_78A_4_2k_2_Q3</v>
      </c>
    </row>
    <row r="195" spans="1:24" ht="43.5" x14ac:dyDescent="0.2">
      <c r="A195" s="235" t="str">
        <f t="shared" si="29"/>
        <v>#AC120_78A_4_2k_2__a_Q4</v>
      </c>
      <c r="B195" s="95"/>
      <c r="C195" s="95"/>
      <c r="D195" s="96"/>
      <c r="E195" s="237" t="str">
        <f t="shared" si="32"/>
        <v/>
      </c>
      <c r="F195" s="237" t="str">
        <f t="shared" si="33"/>
        <v/>
      </c>
      <c r="G195" s="98" t="s">
        <v>9</v>
      </c>
      <c r="H195" s="99" t="s">
        <v>156</v>
      </c>
      <c r="I195" s="97" t="s">
        <v>479</v>
      </c>
      <c r="J195" s="100" t="s">
        <v>856</v>
      </c>
      <c r="K195" s="101" t="s">
        <v>683</v>
      </c>
      <c r="L195" s="12"/>
      <c r="M195" s="13"/>
      <c r="N195" s="259" t="s">
        <v>83</v>
      </c>
      <c r="O195" s="259" t="s">
        <v>83</v>
      </c>
      <c r="P195" s="117"/>
      <c r="Q195" s="132" t="str">
        <f t="shared" si="24"/>
        <v>#AC120_78A_4_2k_2__a_Q4</v>
      </c>
      <c r="R195" s="132" t="str">
        <f t="shared" si="25"/>
        <v>#AC120_78A_4_2k_2__a</v>
      </c>
      <c r="S195" s="144">
        <f t="shared" si="26"/>
        <v>1</v>
      </c>
      <c r="T195" s="144">
        <f>IF(G195="","",IF(ISERROR(VLOOKUP(S195,Sheet1!B:B,1,FALSE)),0,1))</f>
        <v>0</v>
      </c>
      <c r="U195" s="144">
        <f t="shared" si="27"/>
        <v>1</v>
      </c>
      <c r="V195" s="145" t="e">
        <f>SEARCH('Key Word Search'!$J$6,J195)</f>
        <v>#VALUE!</v>
      </c>
      <c r="W195" s="145" t="e">
        <f>SEARCH('Key Word Search'!$J$6,K195)</f>
        <v>#VALUE!</v>
      </c>
      <c r="X195" s="145" t="str">
        <f t="shared" si="28"/>
        <v/>
      </c>
    </row>
    <row r="196" spans="1:24" ht="42.75" x14ac:dyDescent="0.2">
      <c r="A196" s="235" t="str">
        <f t="shared" si="29"/>
        <v>#AC120_78A_4_2k_2_Q5</v>
      </c>
      <c r="B196" s="95"/>
      <c r="C196" s="95"/>
      <c r="D196" s="96"/>
      <c r="E196" s="237" t="str">
        <f t="shared" si="32"/>
        <v/>
      </c>
      <c r="F196" s="237" t="str">
        <f t="shared" si="33"/>
        <v/>
      </c>
      <c r="G196" s="98" t="s">
        <v>9</v>
      </c>
      <c r="H196" s="99" t="s">
        <v>155</v>
      </c>
      <c r="I196" s="97" t="s">
        <v>480</v>
      </c>
      <c r="J196" s="100" t="s">
        <v>856</v>
      </c>
      <c r="K196" s="101" t="s">
        <v>684</v>
      </c>
      <c r="L196" s="12"/>
      <c r="M196" s="13"/>
      <c r="N196" s="259" t="s">
        <v>83</v>
      </c>
      <c r="O196" s="259" t="s">
        <v>83</v>
      </c>
      <c r="P196" s="117"/>
      <c r="Q196" s="132" t="str">
        <f t="shared" ref="Q196:Q259" si="34">IF(G196="","",SUBSTITUTE(SUBSTITUTE(SUBSTITUTE(SUBSTITUTE("#"&amp;G196&amp;"-"&amp;H196&amp;""&amp;I196," ",""),"-","_"),"(","_"),")","_"))</f>
        <v>#AC120_78A_4_2k_2_Q5</v>
      </c>
      <c r="R196" s="132" t="str">
        <f t="shared" ref="R196:R259" si="35">IF(G196="","",SUBSTITUTE(SUBSTITUTE(SUBSTITUTE(SUBSTITUTE("#"&amp;G196&amp;"-"&amp;LEFT(H196,LEN(H196)-1)," ",""),"-","_"),"(","_"),")","_"))</f>
        <v>#AC120_78A_4_2k_2</v>
      </c>
      <c r="S196" s="144">
        <f t="shared" ref="S196:S259" si="36">IF(G196="","",IF(I196&lt;&gt;"",1,MID(H196,LEN(H196),1)))</f>
        <v>1</v>
      </c>
      <c r="T196" s="144">
        <f>IF(G196="","",IF(ISERROR(VLOOKUP(S196,Sheet1!B:B,1,FALSE)),0,1))</f>
        <v>0</v>
      </c>
      <c r="U196" s="144">
        <f t="shared" ref="U196:U259" si="37">IF(G196="","",IF(ISERROR(S196/1),0,1))</f>
        <v>1</v>
      </c>
      <c r="V196" s="145" t="e">
        <f>SEARCH('Key Word Search'!$J$6,J196)</f>
        <v>#VALUE!</v>
      </c>
      <c r="W196" s="145" t="e">
        <f>SEARCH('Key Word Search'!$J$6,K196)</f>
        <v>#VALUE!</v>
      </c>
      <c r="X196" s="145" t="str">
        <f t="shared" ref="X196:X259" si="38">IF(AND(ISERROR(V196),ISERROR(W196)),"",A196)</f>
        <v/>
      </c>
    </row>
    <row r="197" spans="1:24" ht="43.5" x14ac:dyDescent="0.2">
      <c r="A197" s="235" t="str">
        <f t="shared" si="29"/>
        <v>#AC120_78A_4_2k_2_Q6</v>
      </c>
      <c r="B197" s="95"/>
      <c r="C197" s="95"/>
      <c r="D197" s="96"/>
      <c r="E197" s="237" t="str">
        <f t="shared" ref="E197:E213" si="39">IF($A197="","",IF(B197="","",HYPERLINK(B197,E$2)))</f>
        <v/>
      </c>
      <c r="F197" s="237" t="str">
        <f t="shared" ref="F197:F213" si="40">IF($A197="","",IF(C197="","",HYPERLINK(C197,F$2)))</f>
        <v/>
      </c>
      <c r="G197" s="98" t="s">
        <v>9</v>
      </c>
      <c r="H197" s="99" t="s">
        <v>155</v>
      </c>
      <c r="I197" s="97" t="s">
        <v>481</v>
      </c>
      <c r="J197" s="100" t="s">
        <v>856</v>
      </c>
      <c r="K197" s="101" t="s">
        <v>685</v>
      </c>
      <c r="L197" s="12"/>
      <c r="M197" s="13"/>
      <c r="N197" s="259" t="s">
        <v>83</v>
      </c>
      <c r="O197" s="259" t="s">
        <v>83</v>
      </c>
      <c r="P197" s="117"/>
      <c r="Q197" s="132" t="str">
        <f t="shared" si="34"/>
        <v>#AC120_78A_4_2k_2_Q6</v>
      </c>
      <c r="R197" s="132" t="str">
        <f t="shared" si="35"/>
        <v>#AC120_78A_4_2k_2</v>
      </c>
      <c r="S197" s="144">
        <f t="shared" si="36"/>
        <v>1</v>
      </c>
      <c r="T197" s="144">
        <f>IF(G197="","",IF(ISERROR(VLOOKUP(S197,Sheet1!B:B,1,FALSE)),0,1))</f>
        <v>0</v>
      </c>
      <c r="U197" s="144">
        <f t="shared" si="37"/>
        <v>1</v>
      </c>
      <c r="V197" s="145" t="e">
        <f>SEARCH('Key Word Search'!$J$6,J197)</f>
        <v>#VALUE!</v>
      </c>
      <c r="W197" s="145" t="e">
        <f>SEARCH('Key Word Search'!$J$6,K197)</f>
        <v>#VALUE!</v>
      </c>
      <c r="X197" s="145" t="str">
        <f t="shared" si="38"/>
        <v/>
      </c>
    </row>
    <row r="198" spans="1:24" ht="86.25" x14ac:dyDescent="0.2">
      <c r="A198" s="235" t="str">
        <f t="shared" si="29"/>
        <v>#AC120_78A_4_2l</v>
      </c>
      <c r="B198" s="235"/>
      <c r="C198" s="235"/>
      <c r="D198" s="236"/>
      <c r="E198" s="237" t="str">
        <f t="shared" si="39"/>
        <v/>
      </c>
      <c r="F198" s="237" t="str">
        <f t="shared" si="40"/>
        <v/>
      </c>
      <c r="G198" s="238" t="s">
        <v>9</v>
      </c>
      <c r="H198" s="239" t="s">
        <v>157</v>
      </c>
      <c r="I198" s="237"/>
      <c r="J198" s="240" t="s">
        <v>857</v>
      </c>
      <c r="K198" s="101" t="s">
        <v>304</v>
      </c>
      <c r="L198" s="12"/>
      <c r="M198" s="13"/>
      <c r="N198" s="259" t="s">
        <v>83</v>
      </c>
      <c r="O198" s="259" t="s">
        <v>83</v>
      </c>
      <c r="P198" s="243"/>
      <c r="Q198" s="132" t="str">
        <f t="shared" si="34"/>
        <v>#AC120_78A_4_2l</v>
      </c>
      <c r="R198" s="132" t="str">
        <f t="shared" si="35"/>
        <v>#AC120_78A_4_2</v>
      </c>
      <c r="S198" s="144" t="str">
        <f t="shared" si="36"/>
        <v>l</v>
      </c>
      <c r="T198" s="144">
        <f>IF(G198="","",IF(ISERROR(VLOOKUP(S198,Sheet1!B:B,1,FALSE)),0,1))</f>
        <v>1</v>
      </c>
      <c r="U198" s="144">
        <f t="shared" si="37"/>
        <v>0</v>
      </c>
      <c r="V198" s="145" t="e">
        <f>SEARCH('Key Word Search'!$J$6,J198)</f>
        <v>#VALUE!</v>
      </c>
      <c r="W198" s="145">
        <f>SEARCH('Key Word Search'!$J$6,K198)</f>
        <v>290</v>
      </c>
      <c r="X198" s="145" t="str">
        <f t="shared" si="38"/>
        <v>#AC120_78A_4_2l</v>
      </c>
    </row>
    <row r="199" spans="1:24" ht="43.5" x14ac:dyDescent="0.2">
      <c r="A199" s="235" t="str">
        <f t="shared" ref="A199:A262" si="41">IF(G199="","",IF(SUM(T199:U199)=0,R199,Q199))</f>
        <v>#AC120_78A_4_2mQ1</v>
      </c>
      <c r="B199" s="95"/>
      <c r="C199" s="95"/>
      <c r="D199" s="96"/>
      <c r="E199" s="237" t="str">
        <f t="shared" si="39"/>
        <v/>
      </c>
      <c r="F199" s="237" t="str">
        <f t="shared" si="40"/>
        <v/>
      </c>
      <c r="G199" s="98" t="s">
        <v>9</v>
      </c>
      <c r="H199" s="99" t="s">
        <v>158</v>
      </c>
      <c r="I199" s="97" t="s">
        <v>476</v>
      </c>
      <c r="J199" s="100" t="s">
        <v>858</v>
      </c>
      <c r="K199" s="101" t="s">
        <v>686</v>
      </c>
      <c r="L199" s="12"/>
      <c r="M199" s="13"/>
      <c r="N199" s="259" t="s">
        <v>83</v>
      </c>
      <c r="O199" s="259" t="s">
        <v>83</v>
      </c>
      <c r="P199" s="117"/>
      <c r="Q199" s="132" t="str">
        <f t="shared" si="34"/>
        <v>#AC120_78A_4_2mQ1</v>
      </c>
      <c r="R199" s="132" t="str">
        <f t="shared" si="35"/>
        <v>#AC120_78A_4_2</v>
      </c>
      <c r="S199" s="144">
        <f t="shared" si="36"/>
        <v>1</v>
      </c>
      <c r="T199" s="144">
        <f>IF(G199="","",IF(ISERROR(VLOOKUP(S199,Sheet1!B:B,1,FALSE)),0,1))</f>
        <v>0</v>
      </c>
      <c r="U199" s="144">
        <f t="shared" si="37"/>
        <v>1</v>
      </c>
      <c r="V199" s="145" t="e">
        <f>SEARCH('Key Word Search'!$J$6,J199)</f>
        <v>#VALUE!</v>
      </c>
      <c r="W199" s="145" t="e">
        <f>SEARCH('Key Word Search'!$J$6,K199)</f>
        <v>#VALUE!</v>
      </c>
      <c r="X199" s="145" t="str">
        <f t="shared" si="38"/>
        <v/>
      </c>
    </row>
    <row r="200" spans="1:24" ht="57.75" x14ac:dyDescent="0.2">
      <c r="A200" s="235" t="str">
        <f t="shared" si="41"/>
        <v>#AC120_78A_4_2mQ2</v>
      </c>
      <c r="B200" s="95"/>
      <c r="C200" s="95"/>
      <c r="D200" s="96"/>
      <c r="E200" s="237" t="str">
        <f t="shared" si="39"/>
        <v/>
      </c>
      <c r="F200" s="237" t="str">
        <f t="shared" si="40"/>
        <v/>
      </c>
      <c r="G200" s="98" t="s">
        <v>9</v>
      </c>
      <c r="H200" s="99" t="s">
        <v>158</v>
      </c>
      <c r="I200" s="97" t="s">
        <v>477</v>
      </c>
      <c r="J200" s="100" t="s">
        <v>858</v>
      </c>
      <c r="K200" s="101" t="s">
        <v>305</v>
      </c>
      <c r="L200" s="12"/>
      <c r="M200" s="13"/>
      <c r="N200" s="259" t="s">
        <v>83</v>
      </c>
      <c r="O200" s="259" t="s">
        <v>83</v>
      </c>
      <c r="P200" s="117"/>
      <c r="Q200" s="132" t="str">
        <f t="shared" si="34"/>
        <v>#AC120_78A_4_2mQ2</v>
      </c>
      <c r="R200" s="132" t="str">
        <f t="shared" si="35"/>
        <v>#AC120_78A_4_2</v>
      </c>
      <c r="S200" s="144">
        <f t="shared" si="36"/>
        <v>1</v>
      </c>
      <c r="T200" s="144">
        <f>IF(G200="","",IF(ISERROR(VLOOKUP(S200,Sheet1!B:B,1,FALSE)),0,1))</f>
        <v>0</v>
      </c>
      <c r="U200" s="144">
        <f t="shared" si="37"/>
        <v>1</v>
      </c>
      <c r="V200" s="145" t="e">
        <f>SEARCH('Key Word Search'!$J$6,J200)</f>
        <v>#VALUE!</v>
      </c>
      <c r="W200" s="145" t="e">
        <f>SEARCH('Key Word Search'!$J$6,K200)</f>
        <v>#VALUE!</v>
      </c>
      <c r="X200" s="145" t="str">
        <f t="shared" si="38"/>
        <v/>
      </c>
    </row>
    <row r="201" spans="1:24" ht="43.5" x14ac:dyDescent="0.2">
      <c r="A201" s="235" t="str">
        <f t="shared" si="41"/>
        <v>#AC120_78A_4_2nQ1</v>
      </c>
      <c r="B201" s="95"/>
      <c r="C201" s="95"/>
      <c r="D201" s="96"/>
      <c r="E201" s="237" t="str">
        <f t="shared" si="39"/>
        <v/>
      </c>
      <c r="F201" s="237" t="str">
        <f t="shared" si="40"/>
        <v/>
      </c>
      <c r="G201" s="98" t="s">
        <v>9</v>
      </c>
      <c r="H201" s="99" t="s">
        <v>159</v>
      </c>
      <c r="I201" s="97" t="s">
        <v>476</v>
      </c>
      <c r="J201" s="100" t="s">
        <v>859</v>
      </c>
      <c r="K201" s="101" t="s">
        <v>687</v>
      </c>
      <c r="L201" s="12"/>
      <c r="M201" s="13"/>
      <c r="N201" s="259" t="s">
        <v>83</v>
      </c>
      <c r="O201" s="259" t="s">
        <v>83</v>
      </c>
      <c r="P201" s="117"/>
      <c r="Q201" s="132" t="str">
        <f t="shared" si="34"/>
        <v>#AC120_78A_4_2nQ1</v>
      </c>
      <c r="R201" s="132" t="str">
        <f t="shared" si="35"/>
        <v>#AC120_78A_4_2</v>
      </c>
      <c r="S201" s="144">
        <f t="shared" si="36"/>
        <v>1</v>
      </c>
      <c r="T201" s="144">
        <f>IF(G201="","",IF(ISERROR(VLOOKUP(S201,Sheet1!B:B,1,FALSE)),0,1))</f>
        <v>0</v>
      </c>
      <c r="U201" s="144">
        <f t="shared" si="37"/>
        <v>1</v>
      </c>
      <c r="V201" s="145" t="e">
        <f>SEARCH('Key Word Search'!$J$6,J201)</f>
        <v>#VALUE!</v>
      </c>
      <c r="W201" s="145" t="e">
        <f>SEARCH('Key Word Search'!$J$6,K201)</f>
        <v>#VALUE!</v>
      </c>
      <c r="X201" s="145" t="str">
        <f t="shared" si="38"/>
        <v/>
      </c>
    </row>
    <row r="202" spans="1:24" ht="43.5" x14ac:dyDescent="0.2">
      <c r="A202" s="235" t="str">
        <f t="shared" si="41"/>
        <v>#AC120_78A_4_2nInfo1</v>
      </c>
      <c r="B202" s="235"/>
      <c r="C202" s="235"/>
      <c r="D202" s="236"/>
      <c r="E202" s="237" t="str">
        <f t="shared" si="39"/>
        <v/>
      </c>
      <c r="F202" s="237" t="str">
        <f t="shared" si="40"/>
        <v/>
      </c>
      <c r="G202" s="238" t="s">
        <v>9</v>
      </c>
      <c r="H202" s="239" t="s">
        <v>159</v>
      </c>
      <c r="I202" s="237" t="s">
        <v>1067</v>
      </c>
      <c r="J202" s="240" t="s">
        <v>859</v>
      </c>
      <c r="K202" s="101" t="s">
        <v>306</v>
      </c>
      <c r="L202" s="12"/>
      <c r="M202" s="13"/>
      <c r="N202" s="259" t="s">
        <v>83</v>
      </c>
      <c r="O202" s="259" t="s">
        <v>83</v>
      </c>
      <c r="P202" s="243"/>
      <c r="Q202" s="132" t="str">
        <f t="shared" si="34"/>
        <v>#AC120_78A_4_2nInfo1</v>
      </c>
      <c r="R202" s="132" t="str">
        <f t="shared" si="35"/>
        <v>#AC120_78A_4_2</v>
      </c>
      <c r="S202" s="144">
        <f t="shared" si="36"/>
        <v>1</v>
      </c>
      <c r="T202" s="144">
        <f>IF(G202="","",IF(ISERROR(VLOOKUP(S202,Sheet1!B:B,1,FALSE)),0,1))</f>
        <v>0</v>
      </c>
      <c r="U202" s="144">
        <f t="shared" si="37"/>
        <v>1</v>
      </c>
      <c r="V202" s="145" t="e">
        <f>SEARCH('Key Word Search'!$J$6,J202)</f>
        <v>#VALUE!</v>
      </c>
      <c r="W202" s="145" t="e">
        <f>SEARCH('Key Word Search'!$J$6,K202)</f>
        <v>#VALUE!</v>
      </c>
      <c r="X202" s="145" t="str">
        <f t="shared" si="38"/>
        <v/>
      </c>
    </row>
    <row r="203" spans="1:24" ht="45" x14ac:dyDescent="0.2">
      <c r="A203" s="235" t="str">
        <f t="shared" si="41"/>
        <v>#AC120_78A_4_2oQ1</v>
      </c>
      <c r="B203" s="235"/>
      <c r="C203" s="235"/>
      <c r="D203" s="236"/>
      <c r="E203" s="237" t="str">
        <f t="shared" si="39"/>
        <v/>
      </c>
      <c r="F203" s="237" t="str">
        <f t="shared" si="40"/>
        <v/>
      </c>
      <c r="G203" s="238" t="s">
        <v>9</v>
      </c>
      <c r="H203" s="239" t="s">
        <v>160</v>
      </c>
      <c r="I203" s="237" t="s">
        <v>476</v>
      </c>
      <c r="J203" s="240" t="s">
        <v>860</v>
      </c>
      <c r="K203" s="101" t="s">
        <v>688</v>
      </c>
      <c r="L203" s="12"/>
      <c r="M203" s="13"/>
      <c r="N203" s="259" t="s">
        <v>83</v>
      </c>
      <c r="O203" s="259" t="s">
        <v>83</v>
      </c>
      <c r="P203" s="243"/>
      <c r="Q203" s="132" t="str">
        <f t="shared" si="34"/>
        <v>#AC120_78A_4_2oQ1</v>
      </c>
      <c r="R203" s="132" t="str">
        <f t="shared" si="35"/>
        <v>#AC120_78A_4_2</v>
      </c>
      <c r="S203" s="144">
        <f t="shared" si="36"/>
        <v>1</v>
      </c>
      <c r="T203" s="144">
        <f>IF(G203="","",IF(ISERROR(VLOOKUP(S203,Sheet1!B:B,1,FALSE)),0,1))</f>
        <v>0</v>
      </c>
      <c r="U203" s="144">
        <f t="shared" si="37"/>
        <v>1</v>
      </c>
      <c r="V203" s="145" t="e">
        <f>SEARCH('Key Word Search'!$J$6,J203)</f>
        <v>#VALUE!</v>
      </c>
      <c r="W203" s="145" t="e">
        <f>SEARCH('Key Word Search'!$J$6,K203)</f>
        <v>#VALUE!</v>
      </c>
      <c r="X203" s="145" t="str">
        <f t="shared" si="38"/>
        <v/>
      </c>
    </row>
    <row r="204" spans="1:24" ht="100.5" x14ac:dyDescent="0.2">
      <c r="A204" s="235" t="str">
        <f t="shared" si="41"/>
        <v>#AC120_78A_4_2oInfo1</v>
      </c>
      <c r="B204" s="235"/>
      <c r="C204" s="235"/>
      <c r="D204" s="236"/>
      <c r="E204" s="237" t="str">
        <f t="shared" si="39"/>
        <v/>
      </c>
      <c r="F204" s="237" t="str">
        <f t="shared" si="40"/>
        <v/>
      </c>
      <c r="G204" s="238" t="s">
        <v>9</v>
      </c>
      <c r="H204" s="239" t="s">
        <v>160</v>
      </c>
      <c r="I204" s="237" t="s">
        <v>1067</v>
      </c>
      <c r="J204" s="240" t="s">
        <v>860</v>
      </c>
      <c r="K204" s="101" t="s">
        <v>307</v>
      </c>
      <c r="L204" s="12"/>
      <c r="M204" s="13"/>
      <c r="N204" s="259" t="s">
        <v>83</v>
      </c>
      <c r="O204" s="259" t="s">
        <v>83</v>
      </c>
      <c r="P204" s="243"/>
      <c r="Q204" s="132" t="str">
        <f t="shared" si="34"/>
        <v>#AC120_78A_4_2oInfo1</v>
      </c>
      <c r="R204" s="132" t="str">
        <f t="shared" si="35"/>
        <v>#AC120_78A_4_2</v>
      </c>
      <c r="S204" s="144">
        <f t="shared" si="36"/>
        <v>1</v>
      </c>
      <c r="T204" s="144">
        <f>IF(G204="","",IF(ISERROR(VLOOKUP(S204,Sheet1!B:B,1,FALSE)),0,1))</f>
        <v>0</v>
      </c>
      <c r="U204" s="144">
        <f t="shared" si="37"/>
        <v>1</v>
      </c>
      <c r="V204" s="145" t="e">
        <f>SEARCH('Key Word Search'!$J$6,J204)</f>
        <v>#VALUE!</v>
      </c>
      <c r="W204" s="145" t="e">
        <f>SEARCH('Key Word Search'!$J$6,K204)</f>
        <v>#VALUE!</v>
      </c>
      <c r="X204" s="145" t="str">
        <f t="shared" si="38"/>
        <v/>
      </c>
    </row>
    <row r="205" spans="1:24" ht="43.5" x14ac:dyDescent="0.2">
      <c r="A205" s="235" t="str">
        <f t="shared" si="41"/>
        <v>#AC120_78A_4_2o_1_Q2</v>
      </c>
      <c r="B205" s="235"/>
      <c r="C205" s="235"/>
      <c r="D205" s="236"/>
      <c r="E205" s="237" t="str">
        <f t="shared" si="39"/>
        <v/>
      </c>
      <c r="F205" s="237" t="str">
        <f t="shared" si="40"/>
        <v/>
      </c>
      <c r="G205" s="238" t="s">
        <v>9</v>
      </c>
      <c r="H205" s="239" t="s">
        <v>161</v>
      </c>
      <c r="I205" s="237" t="s">
        <v>477</v>
      </c>
      <c r="J205" s="240" t="s">
        <v>861</v>
      </c>
      <c r="K205" s="101" t="s">
        <v>689</v>
      </c>
      <c r="L205" s="12"/>
      <c r="M205" s="13"/>
      <c r="N205" s="259" t="s">
        <v>83</v>
      </c>
      <c r="O205" s="259" t="s">
        <v>83</v>
      </c>
      <c r="P205" s="243"/>
      <c r="Q205" s="132" t="str">
        <f t="shared" si="34"/>
        <v>#AC120_78A_4_2o_1_Q2</v>
      </c>
      <c r="R205" s="132" t="str">
        <f t="shared" si="35"/>
        <v>#AC120_78A_4_2o_1</v>
      </c>
      <c r="S205" s="144">
        <f t="shared" si="36"/>
        <v>1</v>
      </c>
      <c r="T205" s="144">
        <f>IF(G205="","",IF(ISERROR(VLOOKUP(S205,Sheet1!B:B,1,FALSE)),0,1))</f>
        <v>0</v>
      </c>
      <c r="U205" s="144">
        <f t="shared" si="37"/>
        <v>1</v>
      </c>
      <c r="V205" s="145" t="e">
        <f>SEARCH('Key Word Search'!$J$6,J205)</f>
        <v>#VALUE!</v>
      </c>
      <c r="W205" s="145" t="e">
        <f>SEARCH('Key Word Search'!$J$6,K205)</f>
        <v>#VALUE!</v>
      </c>
      <c r="X205" s="145" t="str">
        <f t="shared" si="38"/>
        <v/>
      </c>
    </row>
    <row r="206" spans="1:24" ht="43.5" x14ac:dyDescent="0.2">
      <c r="A206" s="235" t="str">
        <f t="shared" si="41"/>
        <v>#AC120_78A_4_2o_2_Q3</v>
      </c>
      <c r="B206" s="235"/>
      <c r="C206" s="235"/>
      <c r="D206" s="236"/>
      <c r="E206" s="237" t="str">
        <f t="shared" si="39"/>
        <v/>
      </c>
      <c r="F206" s="237" t="str">
        <f t="shared" si="40"/>
        <v/>
      </c>
      <c r="G206" s="238" t="s">
        <v>9</v>
      </c>
      <c r="H206" s="239" t="s">
        <v>162</v>
      </c>
      <c r="I206" s="237" t="s">
        <v>478</v>
      </c>
      <c r="J206" s="240" t="s">
        <v>862</v>
      </c>
      <c r="K206" s="101" t="s">
        <v>690</v>
      </c>
      <c r="L206" s="12"/>
      <c r="M206" s="13"/>
      <c r="N206" s="259" t="s">
        <v>83</v>
      </c>
      <c r="O206" s="259" t="s">
        <v>83</v>
      </c>
      <c r="P206" s="243"/>
      <c r="Q206" s="132" t="str">
        <f t="shared" si="34"/>
        <v>#AC120_78A_4_2o_2_Q3</v>
      </c>
      <c r="R206" s="132" t="str">
        <f t="shared" si="35"/>
        <v>#AC120_78A_4_2o_2</v>
      </c>
      <c r="S206" s="144">
        <f t="shared" si="36"/>
        <v>1</v>
      </c>
      <c r="T206" s="144">
        <f>IF(G206="","",IF(ISERROR(VLOOKUP(S206,Sheet1!B:B,1,FALSE)),0,1))</f>
        <v>0</v>
      </c>
      <c r="U206" s="144">
        <f t="shared" si="37"/>
        <v>1</v>
      </c>
      <c r="V206" s="145" t="e">
        <f>SEARCH('Key Word Search'!$J$6,J206)</f>
        <v>#VALUE!</v>
      </c>
      <c r="W206" s="145" t="e">
        <f>SEARCH('Key Word Search'!$J$6,K206)</f>
        <v>#VALUE!</v>
      </c>
      <c r="X206" s="145" t="str">
        <f t="shared" si="38"/>
        <v/>
      </c>
    </row>
    <row r="207" spans="1:24" ht="43.5" x14ac:dyDescent="0.2">
      <c r="A207" s="235" t="str">
        <f t="shared" si="41"/>
        <v>#AC120_78A_4_2o_3_Q4</v>
      </c>
      <c r="B207" s="235"/>
      <c r="C207" s="235"/>
      <c r="D207" s="236"/>
      <c r="E207" s="237" t="str">
        <f t="shared" si="39"/>
        <v/>
      </c>
      <c r="F207" s="237" t="str">
        <f t="shared" si="40"/>
        <v/>
      </c>
      <c r="G207" s="238" t="s">
        <v>9</v>
      </c>
      <c r="H207" s="239" t="s">
        <v>163</v>
      </c>
      <c r="I207" s="237" t="s">
        <v>479</v>
      </c>
      <c r="J207" s="240" t="s">
        <v>863</v>
      </c>
      <c r="K207" s="101" t="s">
        <v>691</v>
      </c>
      <c r="L207" s="12"/>
      <c r="M207" s="13"/>
      <c r="N207" s="259" t="s">
        <v>83</v>
      </c>
      <c r="O207" s="259" t="s">
        <v>83</v>
      </c>
      <c r="P207" s="243"/>
      <c r="Q207" s="132" t="str">
        <f t="shared" si="34"/>
        <v>#AC120_78A_4_2o_3_Q4</v>
      </c>
      <c r="R207" s="132" t="str">
        <f t="shared" si="35"/>
        <v>#AC120_78A_4_2o_3</v>
      </c>
      <c r="S207" s="144">
        <f t="shared" si="36"/>
        <v>1</v>
      </c>
      <c r="T207" s="144">
        <f>IF(G207="","",IF(ISERROR(VLOOKUP(S207,Sheet1!B:B,1,FALSE)),0,1))</f>
        <v>0</v>
      </c>
      <c r="U207" s="144">
        <f t="shared" si="37"/>
        <v>1</v>
      </c>
      <c r="V207" s="145" t="e">
        <f>SEARCH('Key Word Search'!$J$6,J207)</f>
        <v>#VALUE!</v>
      </c>
      <c r="W207" s="145" t="e">
        <f>SEARCH('Key Word Search'!$J$6,K207)</f>
        <v>#VALUE!</v>
      </c>
      <c r="X207" s="145" t="str">
        <f t="shared" si="38"/>
        <v/>
      </c>
    </row>
    <row r="208" spans="1:24" ht="86.25" x14ac:dyDescent="0.2">
      <c r="A208" s="235" t="str">
        <f t="shared" si="41"/>
        <v>#AC120_78A_4_2o_4_Info2</v>
      </c>
      <c r="B208" s="235"/>
      <c r="C208" s="235"/>
      <c r="D208" s="236"/>
      <c r="E208" s="237" t="str">
        <f t="shared" si="39"/>
        <v/>
      </c>
      <c r="F208" s="237" t="str">
        <f t="shared" si="40"/>
        <v/>
      </c>
      <c r="G208" s="238" t="s">
        <v>9</v>
      </c>
      <c r="H208" s="239" t="s">
        <v>164</v>
      </c>
      <c r="I208" s="237" t="s">
        <v>1068</v>
      </c>
      <c r="J208" s="240" t="s">
        <v>864</v>
      </c>
      <c r="K208" s="101" t="s">
        <v>308</v>
      </c>
      <c r="L208" s="12"/>
      <c r="M208" s="13"/>
      <c r="N208" s="259" t="s">
        <v>83</v>
      </c>
      <c r="O208" s="259" t="s">
        <v>83</v>
      </c>
      <c r="P208" s="243"/>
      <c r="Q208" s="132" t="str">
        <f t="shared" si="34"/>
        <v>#AC120_78A_4_2o_4_Info2</v>
      </c>
      <c r="R208" s="132" t="str">
        <f t="shared" si="35"/>
        <v>#AC120_78A_4_2o_4</v>
      </c>
      <c r="S208" s="144">
        <f t="shared" si="36"/>
        <v>1</v>
      </c>
      <c r="T208" s="144">
        <f>IF(G208="","",IF(ISERROR(VLOOKUP(S208,Sheet1!B:B,1,FALSE)),0,1))</f>
        <v>0</v>
      </c>
      <c r="U208" s="144">
        <f t="shared" si="37"/>
        <v>1</v>
      </c>
      <c r="V208" s="145" t="e">
        <f>SEARCH('Key Word Search'!$J$6,J208)</f>
        <v>#VALUE!</v>
      </c>
      <c r="W208" s="145" t="e">
        <f>SEARCH('Key Word Search'!$J$6,K208)</f>
        <v>#VALUE!</v>
      </c>
      <c r="X208" s="145" t="str">
        <f t="shared" si="38"/>
        <v/>
      </c>
    </row>
    <row r="209" spans="1:24" ht="45" x14ac:dyDescent="0.2">
      <c r="A209" s="235" t="str">
        <f t="shared" si="41"/>
        <v>#AC120_78A_4_2pQ1</v>
      </c>
      <c r="B209" s="235"/>
      <c r="C209" s="235"/>
      <c r="D209" s="236"/>
      <c r="E209" s="237" t="str">
        <f t="shared" si="39"/>
        <v/>
      </c>
      <c r="F209" s="237" t="str">
        <f t="shared" si="40"/>
        <v/>
      </c>
      <c r="G209" s="238" t="s">
        <v>9</v>
      </c>
      <c r="H209" s="239" t="s">
        <v>165</v>
      </c>
      <c r="I209" s="237" t="s">
        <v>476</v>
      </c>
      <c r="J209" s="240" t="s">
        <v>865</v>
      </c>
      <c r="K209" s="101" t="s">
        <v>692</v>
      </c>
      <c r="L209" s="12"/>
      <c r="M209" s="13"/>
      <c r="N209" s="259" t="s">
        <v>83</v>
      </c>
      <c r="O209" s="259" t="s">
        <v>83</v>
      </c>
      <c r="P209" s="243"/>
      <c r="Q209" s="132" t="str">
        <f t="shared" si="34"/>
        <v>#AC120_78A_4_2pQ1</v>
      </c>
      <c r="R209" s="132" t="str">
        <f t="shared" si="35"/>
        <v>#AC120_78A_4_2</v>
      </c>
      <c r="S209" s="144">
        <f t="shared" si="36"/>
        <v>1</v>
      </c>
      <c r="T209" s="144">
        <f>IF(G209="","",IF(ISERROR(VLOOKUP(S209,Sheet1!B:B,1,FALSE)),0,1))</f>
        <v>0</v>
      </c>
      <c r="U209" s="144">
        <f t="shared" si="37"/>
        <v>1</v>
      </c>
      <c r="V209" s="145" t="e">
        <f>SEARCH('Key Word Search'!$J$6,J209)</f>
        <v>#VALUE!</v>
      </c>
      <c r="W209" s="145" t="e">
        <f>SEARCH('Key Word Search'!$J$6,K209)</f>
        <v>#VALUE!</v>
      </c>
      <c r="X209" s="145" t="str">
        <f t="shared" si="38"/>
        <v/>
      </c>
    </row>
    <row r="210" spans="1:24" ht="45" x14ac:dyDescent="0.2">
      <c r="A210" s="235" t="str">
        <f t="shared" si="41"/>
        <v>#AC120_78A_4_2pQ2</v>
      </c>
      <c r="B210" s="235"/>
      <c r="C210" s="235"/>
      <c r="D210" s="236"/>
      <c r="E210" s="237" t="str">
        <f t="shared" si="39"/>
        <v/>
      </c>
      <c r="F210" s="237" t="str">
        <f t="shared" si="40"/>
        <v/>
      </c>
      <c r="G210" s="238" t="s">
        <v>9</v>
      </c>
      <c r="H210" s="239" t="s">
        <v>165</v>
      </c>
      <c r="I210" s="237" t="s">
        <v>477</v>
      </c>
      <c r="J210" s="240" t="s">
        <v>866</v>
      </c>
      <c r="K210" s="101" t="s">
        <v>693</v>
      </c>
      <c r="L210" s="12"/>
      <c r="M210" s="13"/>
      <c r="N210" s="259" t="s">
        <v>83</v>
      </c>
      <c r="O210" s="259" t="s">
        <v>83</v>
      </c>
      <c r="P210" s="243"/>
      <c r="Q210" s="132" t="str">
        <f t="shared" si="34"/>
        <v>#AC120_78A_4_2pQ2</v>
      </c>
      <c r="R210" s="132" t="str">
        <f t="shared" si="35"/>
        <v>#AC120_78A_4_2</v>
      </c>
      <c r="S210" s="144">
        <f t="shared" si="36"/>
        <v>1</v>
      </c>
      <c r="T210" s="144">
        <f>IF(G210="","",IF(ISERROR(VLOOKUP(S210,Sheet1!B:B,1,FALSE)),0,1))</f>
        <v>0</v>
      </c>
      <c r="U210" s="144">
        <f t="shared" si="37"/>
        <v>1</v>
      </c>
      <c r="V210" s="145" t="e">
        <f>SEARCH('Key Word Search'!$J$6,J210)</f>
        <v>#VALUE!</v>
      </c>
      <c r="W210" s="145" t="e">
        <f>SEARCH('Key Word Search'!$J$6,K210)</f>
        <v>#VALUE!</v>
      </c>
      <c r="X210" s="145" t="str">
        <f t="shared" si="38"/>
        <v/>
      </c>
    </row>
    <row r="211" spans="1:24" ht="101.25" x14ac:dyDescent="0.2">
      <c r="A211" s="235" t="str">
        <f t="shared" si="41"/>
        <v>#AC120_78A_4_2qQ1</v>
      </c>
      <c r="B211" s="235"/>
      <c r="C211" s="235"/>
      <c r="D211" s="236"/>
      <c r="E211" s="237" t="str">
        <f t="shared" si="39"/>
        <v/>
      </c>
      <c r="F211" s="237" t="str">
        <f t="shared" si="40"/>
        <v/>
      </c>
      <c r="G211" s="238" t="s">
        <v>9</v>
      </c>
      <c r="H211" s="239" t="s">
        <v>166</v>
      </c>
      <c r="I211" s="237" t="s">
        <v>476</v>
      </c>
      <c r="J211" s="240" t="s">
        <v>867</v>
      </c>
      <c r="K211" s="101" t="s">
        <v>694</v>
      </c>
      <c r="L211" s="12"/>
      <c r="M211" s="13"/>
      <c r="N211" s="259" t="s">
        <v>83</v>
      </c>
      <c r="O211" s="259" t="s">
        <v>83</v>
      </c>
      <c r="P211" s="243"/>
      <c r="Q211" s="132" t="str">
        <f t="shared" si="34"/>
        <v>#AC120_78A_4_2qQ1</v>
      </c>
      <c r="R211" s="132" t="str">
        <f t="shared" si="35"/>
        <v>#AC120_78A_4_2</v>
      </c>
      <c r="S211" s="144">
        <f t="shared" si="36"/>
        <v>1</v>
      </c>
      <c r="T211" s="144">
        <f>IF(G211="","",IF(ISERROR(VLOOKUP(S211,Sheet1!B:B,1,FALSE)),0,1))</f>
        <v>0</v>
      </c>
      <c r="U211" s="144">
        <f t="shared" si="37"/>
        <v>1</v>
      </c>
      <c r="V211" s="145" t="e">
        <f>SEARCH('Key Word Search'!$J$6,J211)</f>
        <v>#VALUE!</v>
      </c>
      <c r="W211" s="145" t="e">
        <f>SEARCH('Key Word Search'!$J$6,K211)</f>
        <v>#VALUE!</v>
      </c>
      <c r="X211" s="145" t="str">
        <f t="shared" si="38"/>
        <v/>
      </c>
    </row>
    <row r="212" spans="1:24" ht="87" x14ac:dyDescent="0.2">
      <c r="A212" s="235" t="str">
        <f t="shared" si="41"/>
        <v>#AC120_78A_4_2rQ1</v>
      </c>
      <c r="B212" s="235"/>
      <c r="C212" s="235"/>
      <c r="D212" s="236"/>
      <c r="E212" s="237" t="str">
        <f t="shared" si="39"/>
        <v/>
      </c>
      <c r="F212" s="237" t="str">
        <f t="shared" si="40"/>
        <v/>
      </c>
      <c r="G212" s="238" t="s">
        <v>9</v>
      </c>
      <c r="H212" s="239" t="s">
        <v>167</v>
      </c>
      <c r="I212" s="237" t="s">
        <v>476</v>
      </c>
      <c r="J212" s="240" t="s">
        <v>868</v>
      </c>
      <c r="K212" s="101" t="s">
        <v>695</v>
      </c>
      <c r="L212" s="12"/>
      <c r="M212" s="13"/>
      <c r="N212" s="259" t="s">
        <v>83</v>
      </c>
      <c r="O212" s="259" t="s">
        <v>83</v>
      </c>
      <c r="P212" s="243"/>
      <c r="Q212" s="132" t="str">
        <f t="shared" si="34"/>
        <v>#AC120_78A_4_2rQ1</v>
      </c>
      <c r="R212" s="132" t="str">
        <f t="shared" si="35"/>
        <v>#AC120_78A_4_2</v>
      </c>
      <c r="S212" s="144">
        <f t="shared" si="36"/>
        <v>1</v>
      </c>
      <c r="T212" s="144">
        <f>IF(G212="","",IF(ISERROR(VLOOKUP(S212,Sheet1!B:B,1,FALSE)),0,1))</f>
        <v>0</v>
      </c>
      <c r="U212" s="144">
        <f t="shared" si="37"/>
        <v>1</v>
      </c>
      <c r="V212" s="145" t="e">
        <f>SEARCH('Key Word Search'!$J$6,J212)</f>
        <v>#VALUE!</v>
      </c>
      <c r="W212" s="145">
        <f>SEARCH('Key Word Search'!$J$6,K212)</f>
        <v>348</v>
      </c>
      <c r="X212" s="145" t="str">
        <f t="shared" si="38"/>
        <v>#AC120_78A_4_2rQ1</v>
      </c>
    </row>
    <row r="213" spans="1:24" x14ac:dyDescent="0.2">
      <c r="A213" s="235" t="str">
        <f t="shared" si="41"/>
        <v/>
      </c>
      <c r="B213" s="235"/>
      <c r="C213" s="235"/>
      <c r="D213" s="236"/>
      <c r="E213" s="237" t="str">
        <f t="shared" si="39"/>
        <v/>
      </c>
      <c r="F213" s="237" t="str">
        <f t="shared" si="40"/>
        <v/>
      </c>
      <c r="G213" s="238"/>
      <c r="H213" s="239"/>
      <c r="I213" s="237"/>
      <c r="J213" s="240"/>
      <c r="K213" s="101"/>
      <c r="L213" s="12"/>
      <c r="M213" s="13"/>
      <c r="N213" s="14"/>
      <c r="O213" s="14"/>
      <c r="P213" s="243"/>
      <c r="Q213" s="132" t="str">
        <f t="shared" si="34"/>
        <v/>
      </c>
      <c r="R213" s="132" t="str">
        <f t="shared" si="35"/>
        <v/>
      </c>
      <c r="S213" s="144" t="str">
        <f t="shared" si="36"/>
        <v/>
      </c>
      <c r="T213" s="144" t="str">
        <f>IF(G213="","",IF(ISERROR(VLOOKUP(S213,Sheet1!B:B,1,FALSE)),0,1))</f>
        <v/>
      </c>
      <c r="U213" s="144" t="str">
        <f t="shared" si="37"/>
        <v/>
      </c>
      <c r="V213" s="145" t="e">
        <f>SEARCH('Key Word Search'!$J$6,J213)</f>
        <v>#VALUE!</v>
      </c>
      <c r="W213" s="145" t="e">
        <f>SEARCH('Key Word Search'!$J$6,K213)</f>
        <v>#VALUE!</v>
      </c>
      <c r="X213" s="145" t="str">
        <f t="shared" si="38"/>
        <v/>
      </c>
    </row>
    <row r="214" spans="1:24" s="1" customFormat="1" ht="18.75" thickBot="1" x14ac:dyDescent="0.25">
      <c r="A214" s="78" t="str">
        <f t="shared" si="41"/>
        <v/>
      </c>
      <c r="B214" s="78"/>
      <c r="C214" s="78"/>
      <c r="D214" s="79" t="s">
        <v>32</v>
      </c>
      <c r="E214" s="80"/>
      <c r="F214" s="80"/>
      <c r="G214" s="81"/>
      <c r="H214" s="82"/>
      <c r="I214" s="80"/>
      <c r="J214" s="83"/>
      <c r="K214" s="84"/>
      <c r="L214" s="85"/>
      <c r="M214" s="86"/>
      <c r="N214" s="86"/>
      <c r="O214" s="86"/>
      <c r="P214" s="87" t="s">
        <v>0</v>
      </c>
      <c r="Q214" s="132" t="str">
        <f t="shared" si="34"/>
        <v/>
      </c>
      <c r="R214" s="132" t="str">
        <f t="shared" si="35"/>
        <v/>
      </c>
      <c r="S214" s="144" t="str">
        <f t="shared" si="36"/>
        <v/>
      </c>
      <c r="T214" s="144" t="str">
        <f>IF(G214="","",IF(ISERROR(VLOOKUP(S214,Sheet1!B:B,1,FALSE)),0,1))</f>
        <v/>
      </c>
      <c r="U214" s="144" t="str">
        <f t="shared" si="37"/>
        <v/>
      </c>
      <c r="V214" s="145" t="e">
        <f>SEARCH('Key Word Search'!$J$6,J214)</f>
        <v>#VALUE!</v>
      </c>
      <c r="W214" s="145" t="e">
        <f>SEARCH('Key Word Search'!$J$6,K214)</f>
        <v>#VALUE!</v>
      </c>
      <c r="X214" s="145" t="str">
        <f t="shared" si="38"/>
        <v/>
      </c>
    </row>
    <row r="215" spans="1:24" ht="201" x14ac:dyDescent="0.2">
      <c r="A215" s="235" t="str">
        <f t="shared" si="41"/>
        <v>#AC120_78A_4_3aQ1</v>
      </c>
      <c r="B215" s="235"/>
      <c r="C215" s="235"/>
      <c r="D215" s="236"/>
      <c r="E215" s="237" t="str">
        <f t="shared" ref="E215:E225" si="42">IF($A215="","",IF(B215="","",HYPERLINK(B215,E$2)))</f>
        <v/>
      </c>
      <c r="F215" s="237" t="str">
        <f t="shared" ref="F215:F225" si="43">IF($A215="","",IF(C215="","",HYPERLINK(C215,F$2)))</f>
        <v/>
      </c>
      <c r="G215" s="238" t="s">
        <v>9</v>
      </c>
      <c r="H215" s="239" t="s">
        <v>168</v>
      </c>
      <c r="I215" s="237" t="s">
        <v>476</v>
      </c>
      <c r="J215" s="240" t="s">
        <v>869</v>
      </c>
      <c r="K215" s="101" t="s">
        <v>696</v>
      </c>
      <c r="L215" s="12"/>
      <c r="M215" s="13"/>
      <c r="N215" s="14" t="s">
        <v>83</v>
      </c>
      <c r="O215" s="14" t="s">
        <v>83</v>
      </c>
      <c r="P215" s="243"/>
      <c r="Q215" s="132" t="str">
        <f t="shared" si="34"/>
        <v>#AC120_78A_4_3aQ1</v>
      </c>
      <c r="R215" s="132" t="str">
        <f t="shared" si="35"/>
        <v>#AC120_78A_4_3</v>
      </c>
      <c r="S215" s="144">
        <f t="shared" si="36"/>
        <v>1</v>
      </c>
      <c r="T215" s="144">
        <f>IF(G215="","",IF(ISERROR(VLOOKUP(S215,Sheet1!B:B,1,FALSE)),0,1))</f>
        <v>0</v>
      </c>
      <c r="U215" s="144">
        <f t="shared" si="37"/>
        <v>1</v>
      </c>
      <c r="V215" s="145" t="e">
        <f>SEARCH('Key Word Search'!$J$6,J215)</f>
        <v>#VALUE!</v>
      </c>
      <c r="W215" s="145" t="e">
        <f>SEARCH('Key Word Search'!$J$6,K215)</f>
        <v>#VALUE!</v>
      </c>
      <c r="X215" s="145" t="str">
        <f t="shared" si="38"/>
        <v/>
      </c>
    </row>
    <row r="216" spans="1:24" ht="101.25" x14ac:dyDescent="0.2">
      <c r="A216" s="235" t="str">
        <f t="shared" si="41"/>
        <v>#AC120_78A_4_3a_1_Q2</v>
      </c>
      <c r="B216" s="235"/>
      <c r="C216" s="235"/>
      <c r="D216" s="236"/>
      <c r="E216" s="237" t="str">
        <f t="shared" si="42"/>
        <v/>
      </c>
      <c r="F216" s="237" t="str">
        <f t="shared" si="43"/>
        <v/>
      </c>
      <c r="G216" s="238" t="s">
        <v>9</v>
      </c>
      <c r="H216" s="239" t="s">
        <v>170</v>
      </c>
      <c r="I216" s="237" t="s">
        <v>477</v>
      </c>
      <c r="J216" s="240" t="s">
        <v>870</v>
      </c>
      <c r="K216" s="101" t="s">
        <v>697</v>
      </c>
      <c r="L216" s="12"/>
      <c r="M216" s="13"/>
      <c r="N216" s="259" t="s">
        <v>83</v>
      </c>
      <c r="O216" s="259" t="s">
        <v>83</v>
      </c>
      <c r="P216" s="243"/>
      <c r="Q216" s="132" t="str">
        <f t="shared" si="34"/>
        <v>#AC120_78A_4_3a_1_Q2</v>
      </c>
      <c r="R216" s="132" t="str">
        <f t="shared" si="35"/>
        <v>#AC120_78A_4_3a_1</v>
      </c>
      <c r="S216" s="144">
        <f t="shared" si="36"/>
        <v>1</v>
      </c>
      <c r="T216" s="144">
        <f>IF(G216="","",IF(ISERROR(VLOOKUP(S216,Sheet1!B:B,1,FALSE)),0,1))</f>
        <v>0</v>
      </c>
      <c r="U216" s="144">
        <f t="shared" si="37"/>
        <v>1</v>
      </c>
      <c r="V216" s="145" t="e">
        <f>SEARCH('Key Word Search'!$J$6,J216)</f>
        <v>#VALUE!</v>
      </c>
      <c r="W216" s="145" t="e">
        <f>SEARCH('Key Word Search'!$J$6,K216)</f>
        <v>#VALUE!</v>
      </c>
      <c r="X216" s="145" t="str">
        <f t="shared" si="38"/>
        <v/>
      </c>
    </row>
    <row r="217" spans="1:24" ht="43.5" x14ac:dyDescent="0.2">
      <c r="A217" s="235" t="str">
        <f t="shared" si="41"/>
        <v>#AC120_78A_4_3a_2_Q3</v>
      </c>
      <c r="B217" s="235"/>
      <c r="C217" s="235"/>
      <c r="D217" s="236"/>
      <c r="E217" s="237" t="str">
        <f t="shared" si="42"/>
        <v/>
      </c>
      <c r="F217" s="237" t="str">
        <f t="shared" si="43"/>
        <v/>
      </c>
      <c r="G217" s="238" t="s">
        <v>9</v>
      </c>
      <c r="H217" s="239" t="s">
        <v>171</v>
      </c>
      <c r="I217" s="237" t="s">
        <v>478</v>
      </c>
      <c r="J217" s="240" t="s">
        <v>871</v>
      </c>
      <c r="K217" s="101" t="s">
        <v>698</v>
      </c>
      <c r="L217" s="12"/>
      <c r="M217" s="13"/>
      <c r="N217" s="259" t="s">
        <v>83</v>
      </c>
      <c r="O217" s="259" t="s">
        <v>83</v>
      </c>
      <c r="P217" s="243"/>
      <c r="Q217" s="132" t="str">
        <f t="shared" si="34"/>
        <v>#AC120_78A_4_3a_2_Q3</v>
      </c>
      <c r="R217" s="132" t="str">
        <f t="shared" si="35"/>
        <v>#AC120_78A_4_3a_2</v>
      </c>
      <c r="S217" s="144">
        <f t="shared" si="36"/>
        <v>1</v>
      </c>
      <c r="T217" s="144">
        <f>IF(G217="","",IF(ISERROR(VLOOKUP(S217,Sheet1!B:B,1,FALSE)),0,1))</f>
        <v>0</v>
      </c>
      <c r="U217" s="144">
        <f t="shared" si="37"/>
        <v>1</v>
      </c>
      <c r="V217" s="145" t="e">
        <f>SEARCH('Key Word Search'!$J$6,J217)</f>
        <v>#VALUE!</v>
      </c>
      <c r="W217" s="145" t="e">
        <f>SEARCH('Key Word Search'!$J$6,K217)</f>
        <v>#VALUE!</v>
      </c>
      <c r="X217" s="145" t="str">
        <f t="shared" si="38"/>
        <v/>
      </c>
    </row>
    <row r="218" spans="1:24" ht="45" x14ac:dyDescent="0.2">
      <c r="A218" s="235" t="str">
        <f t="shared" si="41"/>
        <v>#AC120_78A_4_3a_3_Q4</v>
      </c>
      <c r="B218" s="235"/>
      <c r="C218" s="235"/>
      <c r="D218" s="236"/>
      <c r="E218" s="237" t="str">
        <f t="shared" si="42"/>
        <v/>
      </c>
      <c r="F218" s="237" t="str">
        <f t="shared" si="43"/>
        <v/>
      </c>
      <c r="G218" s="238" t="s">
        <v>9</v>
      </c>
      <c r="H218" s="239" t="s">
        <v>172</v>
      </c>
      <c r="I218" s="237" t="s">
        <v>479</v>
      </c>
      <c r="J218" s="240" t="s">
        <v>872</v>
      </c>
      <c r="K218" s="101" t="s">
        <v>699</v>
      </c>
      <c r="L218" s="12"/>
      <c r="M218" s="13"/>
      <c r="N218" s="259" t="s">
        <v>83</v>
      </c>
      <c r="O218" s="259" t="s">
        <v>83</v>
      </c>
      <c r="P218" s="243"/>
      <c r="Q218" s="132" t="str">
        <f t="shared" si="34"/>
        <v>#AC120_78A_4_3a_3_Q4</v>
      </c>
      <c r="R218" s="132" t="str">
        <f t="shared" si="35"/>
        <v>#AC120_78A_4_3a_3</v>
      </c>
      <c r="S218" s="144">
        <f t="shared" si="36"/>
        <v>1</v>
      </c>
      <c r="T218" s="144">
        <f>IF(G218="","",IF(ISERROR(VLOOKUP(S218,Sheet1!B:B,1,FALSE)),0,1))</f>
        <v>0</v>
      </c>
      <c r="U218" s="144">
        <f t="shared" si="37"/>
        <v>1</v>
      </c>
      <c r="V218" s="145" t="e">
        <f>SEARCH('Key Word Search'!$J$6,J218)</f>
        <v>#VALUE!</v>
      </c>
      <c r="W218" s="145" t="e">
        <f>SEARCH('Key Word Search'!$J$6,K218)</f>
        <v>#VALUE!</v>
      </c>
      <c r="X218" s="145" t="str">
        <f t="shared" si="38"/>
        <v/>
      </c>
    </row>
    <row r="219" spans="1:24" ht="171.75" customHeight="1" x14ac:dyDescent="0.2">
      <c r="A219" s="235" t="str">
        <f t="shared" si="41"/>
        <v>#AC120_78A_4_3a_4_Q5</v>
      </c>
      <c r="B219" s="235"/>
      <c r="C219" s="235"/>
      <c r="D219" s="236"/>
      <c r="E219" s="237" t="str">
        <f t="shared" si="42"/>
        <v/>
      </c>
      <c r="F219" s="237" t="str">
        <f t="shared" si="43"/>
        <v/>
      </c>
      <c r="G219" s="238" t="s">
        <v>9</v>
      </c>
      <c r="H219" s="239" t="s">
        <v>173</v>
      </c>
      <c r="I219" s="237" t="s">
        <v>480</v>
      </c>
      <c r="J219" s="240" t="s">
        <v>873</v>
      </c>
      <c r="K219" s="101" t="s">
        <v>700</v>
      </c>
      <c r="L219" s="12"/>
      <c r="M219" s="13"/>
      <c r="N219" s="259" t="s">
        <v>83</v>
      </c>
      <c r="O219" s="259" t="s">
        <v>83</v>
      </c>
      <c r="P219" s="243"/>
      <c r="Q219" s="132" t="str">
        <f t="shared" si="34"/>
        <v>#AC120_78A_4_3a_4_Q5</v>
      </c>
      <c r="R219" s="132" t="str">
        <f t="shared" si="35"/>
        <v>#AC120_78A_4_3a_4</v>
      </c>
      <c r="S219" s="144">
        <f t="shared" si="36"/>
        <v>1</v>
      </c>
      <c r="T219" s="144">
        <f>IF(G219="","",IF(ISERROR(VLOOKUP(S219,Sheet1!B:B,1,FALSE)),0,1))</f>
        <v>0</v>
      </c>
      <c r="U219" s="144">
        <f t="shared" si="37"/>
        <v>1</v>
      </c>
      <c r="V219" s="145" t="e">
        <f>SEARCH('Key Word Search'!$J$6,J219)</f>
        <v>#VALUE!</v>
      </c>
      <c r="W219" s="145" t="e">
        <f>SEARCH('Key Word Search'!$J$6,K219)</f>
        <v>#VALUE!</v>
      </c>
      <c r="X219" s="145" t="str">
        <f t="shared" si="38"/>
        <v/>
      </c>
    </row>
    <row r="220" spans="1:24" ht="57.75" x14ac:dyDescent="0.2">
      <c r="A220" s="235" t="str">
        <f t="shared" si="41"/>
        <v>#AC120_78A_4_3a_5_Q6</v>
      </c>
      <c r="B220" s="235"/>
      <c r="C220" s="235"/>
      <c r="D220" s="236"/>
      <c r="E220" s="237" t="str">
        <f t="shared" si="42"/>
        <v/>
      </c>
      <c r="F220" s="237" t="str">
        <f t="shared" si="43"/>
        <v/>
      </c>
      <c r="G220" s="238" t="s">
        <v>9</v>
      </c>
      <c r="H220" s="239" t="s">
        <v>174</v>
      </c>
      <c r="I220" s="237" t="s">
        <v>481</v>
      </c>
      <c r="J220" s="240" t="s">
        <v>874</v>
      </c>
      <c r="K220" s="101" t="s">
        <v>701</v>
      </c>
      <c r="L220" s="12"/>
      <c r="M220" s="13"/>
      <c r="N220" s="259" t="s">
        <v>83</v>
      </c>
      <c r="O220" s="259" t="s">
        <v>83</v>
      </c>
      <c r="P220" s="243"/>
      <c r="Q220" s="132" t="str">
        <f t="shared" si="34"/>
        <v>#AC120_78A_4_3a_5_Q6</v>
      </c>
      <c r="R220" s="132" t="str">
        <f t="shared" si="35"/>
        <v>#AC120_78A_4_3a_5</v>
      </c>
      <c r="S220" s="144">
        <f t="shared" si="36"/>
        <v>1</v>
      </c>
      <c r="T220" s="144">
        <f>IF(G220="","",IF(ISERROR(VLOOKUP(S220,Sheet1!B:B,1,FALSE)),0,1))</f>
        <v>0</v>
      </c>
      <c r="U220" s="144">
        <f t="shared" si="37"/>
        <v>1</v>
      </c>
      <c r="V220" s="145" t="e">
        <f>SEARCH('Key Word Search'!$J$6,J220)</f>
        <v>#VALUE!</v>
      </c>
      <c r="W220" s="145" t="e">
        <f>SEARCH('Key Word Search'!$J$6,K220)</f>
        <v>#VALUE!</v>
      </c>
      <c r="X220" s="145" t="str">
        <f t="shared" si="38"/>
        <v/>
      </c>
    </row>
    <row r="221" spans="1:24" ht="87" x14ac:dyDescent="0.2">
      <c r="A221" s="235" t="str">
        <f t="shared" si="41"/>
        <v>#AC120_78A_4_3a_6_Q7</v>
      </c>
      <c r="B221" s="235"/>
      <c r="C221" s="235"/>
      <c r="D221" s="236"/>
      <c r="E221" s="237" t="str">
        <f t="shared" si="42"/>
        <v/>
      </c>
      <c r="F221" s="237" t="str">
        <f t="shared" si="43"/>
        <v/>
      </c>
      <c r="G221" s="238" t="s">
        <v>9</v>
      </c>
      <c r="H221" s="239" t="s">
        <v>175</v>
      </c>
      <c r="I221" s="237" t="s">
        <v>482</v>
      </c>
      <c r="J221" s="240" t="s">
        <v>875</v>
      </c>
      <c r="K221" s="101" t="s">
        <v>702</v>
      </c>
      <c r="L221" s="12"/>
      <c r="M221" s="13"/>
      <c r="N221" s="259" t="s">
        <v>83</v>
      </c>
      <c r="O221" s="259" t="s">
        <v>83</v>
      </c>
      <c r="P221" s="243"/>
      <c r="Q221" s="132" t="str">
        <f t="shared" si="34"/>
        <v>#AC120_78A_4_3a_6_Q7</v>
      </c>
      <c r="R221" s="132" t="str">
        <f t="shared" si="35"/>
        <v>#AC120_78A_4_3a_6</v>
      </c>
      <c r="S221" s="144">
        <f t="shared" si="36"/>
        <v>1</v>
      </c>
      <c r="T221" s="144">
        <f>IF(G221="","",IF(ISERROR(VLOOKUP(S221,Sheet1!B:B,1,FALSE)),0,1))</f>
        <v>0</v>
      </c>
      <c r="U221" s="144">
        <f t="shared" si="37"/>
        <v>1</v>
      </c>
      <c r="V221" s="145" t="e">
        <f>SEARCH('Key Word Search'!$J$6,J221)</f>
        <v>#VALUE!</v>
      </c>
      <c r="W221" s="145" t="e">
        <f>SEARCH('Key Word Search'!$J$6,K221)</f>
        <v>#VALUE!</v>
      </c>
      <c r="X221" s="145" t="str">
        <f t="shared" si="38"/>
        <v/>
      </c>
    </row>
    <row r="222" spans="1:24" ht="219" x14ac:dyDescent="0.2">
      <c r="A222" s="235" t="str">
        <f t="shared" si="41"/>
        <v>#AC120_78A_4_3bQ1</v>
      </c>
      <c r="B222" s="235"/>
      <c r="C222" s="235"/>
      <c r="D222" s="236"/>
      <c r="E222" s="237" t="str">
        <f t="shared" si="42"/>
        <v/>
      </c>
      <c r="F222" s="237" t="str">
        <f t="shared" si="43"/>
        <v/>
      </c>
      <c r="G222" s="238" t="s">
        <v>9</v>
      </c>
      <c r="H222" s="239" t="s">
        <v>169</v>
      </c>
      <c r="I222" s="237" t="s">
        <v>476</v>
      </c>
      <c r="J222" s="240" t="s">
        <v>876</v>
      </c>
      <c r="K222" s="101" t="s">
        <v>703</v>
      </c>
      <c r="L222" s="12"/>
      <c r="M222" s="13"/>
      <c r="N222" s="259" t="s">
        <v>83</v>
      </c>
      <c r="O222" s="259" t="s">
        <v>83</v>
      </c>
      <c r="P222" s="243"/>
      <c r="Q222" s="132" t="str">
        <f t="shared" si="34"/>
        <v>#AC120_78A_4_3bQ1</v>
      </c>
      <c r="R222" s="132" t="str">
        <f t="shared" si="35"/>
        <v>#AC120_78A_4_3</v>
      </c>
      <c r="S222" s="144">
        <f t="shared" si="36"/>
        <v>1</v>
      </c>
      <c r="T222" s="144">
        <f>IF(G222="","",IF(ISERROR(VLOOKUP(S222,Sheet1!B:B,1,FALSE)),0,1))</f>
        <v>0</v>
      </c>
      <c r="U222" s="144">
        <f t="shared" si="37"/>
        <v>1</v>
      </c>
      <c r="V222" s="145" t="e">
        <f>SEARCH('Key Word Search'!$J$6,J222)</f>
        <v>#VALUE!</v>
      </c>
      <c r="W222" s="145" t="e">
        <f>SEARCH('Key Word Search'!$J$6,K222)</f>
        <v>#VALUE!</v>
      </c>
      <c r="X222" s="145" t="str">
        <f t="shared" si="38"/>
        <v/>
      </c>
    </row>
    <row r="223" spans="1:24" ht="57.75" x14ac:dyDescent="0.2">
      <c r="A223" s="235" t="str">
        <f t="shared" si="41"/>
        <v>#AC120_78A_4_3cInfo1</v>
      </c>
      <c r="B223" s="235"/>
      <c r="C223" s="235"/>
      <c r="D223" s="236"/>
      <c r="E223" s="237" t="str">
        <f t="shared" si="42"/>
        <v/>
      </c>
      <c r="F223" s="237" t="str">
        <f t="shared" si="43"/>
        <v/>
      </c>
      <c r="G223" s="238" t="s">
        <v>9</v>
      </c>
      <c r="H223" s="239" t="s">
        <v>176</v>
      </c>
      <c r="I223" s="237" t="s">
        <v>1067</v>
      </c>
      <c r="J223" s="240" t="s">
        <v>877</v>
      </c>
      <c r="K223" s="101" t="s">
        <v>704</v>
      </c>
      <c r="L223" s="12"/>
      <c r="M223" s="13"/>
      <c r="N223" s="259" t="s">
        <v>83</v>
      </c>
      <c r="O223" s="259" t="s">
        <v>83</v>
      </c>
      <c r="P223" s="243"/>
      <c r="Q223" s="132" t="str">
        <f t="shared" si="34"/>
        <v>#AC120_78A_4_3cInfo1</v>
      </c>
      <c r="R223" s="132" t="str">
        <f t="shared" si="35"/>
        <v>#AC120_78A_4_3</v>
      </c>
      <c r="S223" s="144">
        <f t="shared" si="36"/>
        <v>1</v>
      </c>
      <c r="T223" s="144">
        <f>IF(G223="","",IF(ISERROR(VLOOKUP(S223,Sheet1!B:B,1,FALSE)),0,1))</f>
        <v>0</v>
      </c>
      <c r="U223" s="144">
        <f t="shared" si="37"/>
        <v>1</v>
      </c>
      <c r="V223" s="145" t="e">
        <f>SEARCH('Key Word Search'!$J$6,J223)</f>
        <v>#VALUE!</v>
      </c>
      <c r="W223" s="145" t="e">
        <f>SEARCH('Key Word Search'!$J$6,K223)</f>
        <v>#VALUE!</v>
      </c>
      <c r="X223" s="145" t="str">
        <f t="shared" si="38"/>
        <v/>
      </c>
    </row>
    <row r="224" spans="1:24" ht="57.75" x14ac:dyDescent="0.2">
      <c r="A224" s="235" t="str">
        <f t="shared" si="41"/>
        <v>#AC120_78A_4_3dInfo1</v>
      </c>
      <c r="B224" s="235"/>
      <c r="C224" s="235"/>
      <c r="D224" s="236"/>
      <c r="E224" s="237" t="str">
        <f t="shared" si="42"/>
        <v/>
      </c>
      <c r="F224" s="237" t="str">
        <f t="shared" si="43"/>
        <v/>
      </c>
      <c r="G224" s="238" t="s">
        <v>9</v>
      </c>
      <c r="H224" s="239" t="s">
        <v>177</v>
      </c>
      <c r="I224" s="237" t="s">
        <v>1067</v>
      </c>
      <c r="J224" s="240" t="s">
        <v>878</v>
      </c>
      <c r="K224" s="101" t="s">
        <v>705</v>
      </c>
      <c r="L224" s="12"/>
      <c r="M224" s="13"/>
      <c r="N224" s="259" t="s">
        <v>83</v>
      </c>
      <c r="O224" s="259" t="s">
        <v>83</v>
      </c>
      <c r="P224" s="243"/>
      <c r="Q224" s="132" t="str">
        <f t="shared" si="34"/>
        <v>#AC120_78A_4_3dInfo1</v>
      </c>
      <c r="R224" s="132" t="str">
        <f t="shared" si="35"/>
        <v>#AC120_78A_4_3</v>
      </c>
      <c r="S224" s="144">
        <f t="shared" si="36"/>
        <v>1</v>
      </c>
      <c r="T224" s="144">
        <f>IF(G224="","",IF(ISERROR(VLOOKUP(S224,Sheet1!B:B,1,FALSE)),0,1))</f>
        <v>0</v>
      </c>
      <c r="U224" s="144">
        <f t="shared" si="37"/>
        <v>1</v>
      </c>
      <c r="V224" s="145" t="e">
        <f>SEARCH('Key Word Search'!$J$6,J224)</f>
        <v>#VALUE!</v>
      </c>
      <c r="W224" s="145" t="e">
        <f>SEARCH('Key Word Search'!$J$6,K224)</f>
        <v>#VALUE!</v>
      </c>
      <c r="X224" s="145" t="str">
        <f t="shared" si="38"/>
        <v/>
      </c>
    </row>
    <row r="225" spans="1:24" x14ac:dyDescent="0.2">
      <c r="A225" s="235" t="str">
        <f t="shared" si="41"/>
        <v/>
      </c>
      <c r="B225" s="235"/>
      <c r="C225" s="235"/>
      <c r="D225" s="236"/>
      <c r="E225" s="237" t="str">
        <f t="shared" si="42"/>
        <v/>
      </c>
      <c r="F225" s="237" t="str">
        <f t="shared" si="43"/>
        <v/>
      </c>
      <c r="G225" s="238"/>
      <c r="H225" s="239"/>
      <c r="I225" s="237"/>
      <c r="J225" s="240"/>
      <c r="K225" s="101"/>
      <c r="L225" s="12"/>
      <c r="M225" s="13"/>
      <c r="N225" s="13"/>
      <c r="O225" s="13"/>
      <c r="P225" s="243"/>
      <c r="Q225" s="132" t="str">
        <f t="shared" si="34"/>
        <v/>
      </c>
      <c r="R225" s="132" t="str">
        <f t="shared" si="35"/>
        <v/>
      </c>
      <c r="S225" s="144" t="str">
        <f t="shared" si="36"/>
        <v/>
      </c>
      <c r="T225" s="144" t="str">
        <f>IF(G225="","",IF(ISERROR(VLOOKUP(S225,Sheet1!B:B,1,FALSE)),0,1))</f>
        <v/>
      </c>
      <c r="U225" s="144" t="str">
        <f t="shared" si="37"/>
        <v/>
      </c>
      <c r="V225" s="145" t="e">
        <f>SEARCH('Key Word Search'!$J$6,J225)</f>
        <v>#VALUE!</v>
      </c>
      <c r="W225" s="145" t="e">
        <f>SEARCH('Key Word Search'!$J$6,K225)</f>
        <v>#VALUE!</v>
      </c>
      <c r="X225" s="145" t="str">
        <f t="shared" si="38"/>
        <v/>
      </c>
    </row>
    <row r="226" spans="1:24" s="52" customFormat="1" ht="41.25" customHeight="1" thickBot="1" x14ac:dyDescent="0.25">
      <c r="A226" s="53" t="str">
        <f t="shared" si="41"/>
        <v/>
      </c>
      <c r="B226" s="53"/>
      <c r="C226" s="53"/>
      <c r="D226" s="54" t="s">
        <v>33</v>
      </c>
      <c r="E226" s="55"/>
      <c r="F226" s="55"/>
      <c r="G226" s="56"/>
      <c r="H226" s="57"/>
      <c r="I226" s="55"/>
      <c r="J226" s="58"/>
      <c r="K226" s="59"/>
      <c r="L226" s="60"/>
      <c r="M226" s="61"/>
      <c r="N226" s="62"/>
      <c r="O226" s="63"/>
      <c r="P226" s="64" t="s">
        <v>2</v>
      </c>
      <c r="Q226" s="132" t="str">
        <f t="shared" si="34"/>
        <v/>
      </c>
      <c r="R226" s="132" t="str">
        <f t="shared" si="35"/>
        <v/>
      </c>
      <c r="S226" s="144" t="str">
        <f t="shared" si="36"/>
        <v/>
      </c>
      <c r="T226" s="144" t="str">
        <f>IF(G226="","",IF(ISERROR(VLOOKUP(S226,Sheet1!B:B,1,FALSE)),0,1))</f>
        <v/>
      </c>
      <c r="U226" s="144" t="str">
        <f t="shared" si="37"/>
        <v/>
      </c>
      <c r="V226" s="145" t="e">
        <f>SEARCH('Key Word Search'!$J$6,J226)</f>
        <v>#VALUE!</v>
      </c>
      <c r="W226" s="145" t="e">
        <f>SEARCH('Key Word Search'!$J$6,K226)</f>
        <v>#VALUE!</v>
      </c>
      <c r="X226" s="145" t="str">
        <f t="shared" si="38"/>
        <v/>
      </c>
    </row>
    <row r="227" spans="1:24" s="1" customFormat="1" ht="18.75" thickBot="1" x14ac:dyDescent="0.25">
      <c r="A227" s="78" t="str">
        <f t="shared" si="41"/>
        <v/>
      </c>
      <c r="B227" s="78"/>
      <c r="C227" s="78"/>
      <c r="D227" s="79" t="s">
        <v>34</v>
      </c>
      <c r="E227" s="80"/>
      <c r="F227" s="80"/>
      <c r="G227" s="81"/>
      <c r="H227" s="82"/>
      <c r="I227" s="80"/>
      <c r="J227" s="83"/>
      <c r="K227" s="84"/>
      <c r="L227" s="85"/>
      <c r="M227" s="86"/>
      <c r="N227" s="86"/>
      <c r="O227" s="86"/>
      <c r="P227" s="87" t="s">
        <v>0</v>
      </c>
      <c r="Q227" s="132" t="str">
        <f t="shared" si="34"/>
        <v/>
      </c>
      <c r="R227" s="132" t="str">
        <f t="shared" si="35"/>
        <v/>
      </c>
      <c r="S227" s="144" t="str">
        <f t="shared" si="36"/>
        <v/>
      </c>
      <c r="T227" s="144" t="str">
        <f>IF(G227="","",IF(ISERROR(VLOOKUP(S227,Sheet1!B:B,1,FALSE)),0,1))</f>
        <v/>
      </c>
      <c r="U227" s="144" t="str">
        <f t="shared" si="37"/>
        <v/>
      </c>
      <c r="V227" s="145" t="e">
        <f>SEARCH('Key Word Search'!$J$6,J227)</f>
        <v>#VALUE!</v>
      </c>
      <c r="W227" s="145" t="e">
        <f>SEARCH('Key Word Search'!$J$6,K227)</f>
        <v>#VALUE!</v>
      </c>
      <c r="X227" s="145" t="str">
        <f t="shared" si="38"/>
        <v/>
      </c>
    </row>
    <row r="228" spans="1:24" ht="57.75" x14ac:dyDescent="0.2">
      <c r="A228" s="235" t="str">
        <f t="shared" si="41"/>
        <v>#AC120_78A_5_1Q1</v>
      </c>
      <c r="B228" s="235"/>
      <c r="C228" s="235"/>
      <c r="D228" s="236"/>
      <c r="E228" s="237" t="str">
        <f t="shared" ref="E228:E239" si="44">IF($A228="","",IF(B228="","",HYPERLINK(B228,E$2)))</f>
        <v/>
      </c>
      <c r="F228" s="237" t="str">
        <f t="shared" ref="F228:F239" si="45">IF($A228="","",IF(C228="","",HYPERLINK(C228,F$2)))</f>
        <v/>
      </c>
      <c r="G228" s="238" t="s">
        <v>9</v>
      </c>
      <c r="H228" s="239" t="s">
        <v>36</v>
      </c>
      <c r="I228" s="237" t="s">
        <v>476</v>
      </c>
      <c r="J228" s="240" t="s">
        <v>35</v>
      </c>
      <c r="K228" s="116" t="s">
        <v>706</v>
      </c>
      <c r="L228" s="12"/>
      <c r="M228" s="13"/>
      <c r="N228" s="14" t="s">
        <v>83</v>
      </c>
      <c r="O228" s="14" t="s">
        <v>83</v>
      </c>
      <c r="P228" s="243"/>
      <c r="Q228" s="132" t="str">
        <f t="shared" si="34"/>
        <v>#AC120_78A_5_1Q1</v>
      </c>
      <c r="R228" s="132" t="str">
        <f t="shared" si="35"/>
        <v>#AC120_78A_5_</v>
      </c>
      <c r="S228" s="144">
        <f t="shared" si="36"/>
        <v>1</v>
      </c>
      <c r="T228" s="144">
        <f>IF(G228="","",IF(ISERROR(VLOOKUP(S228,Sheet1!B:B,1,FALSE)),0,1))</f>
        <v>0</v>
      </c>
      <c r="U228" s="144">
        <f t="shared" si="37"/>
        <v>1</v>
      </c>
      <c r="V228" s="145" t="e">
        <f>SEARCH('Key Word Search'!$J$6,J228)</f>
        <v>#VALUE!</v>
      </c>
      <c r="W228" s="145" t="e">
        <f>SEARCH('Key Word Search'!$J$6,K228)</f>
        <v>#VALUE!</v>
      </c>
      <c r="X228" s="145" t="str">
        <f t="shared" si="38"/>
        <v/>
      </c>
    </row>
    <row r="229" spans="1:24" ht="43.5" x14ac:dyDescent="0.2">
      <c r="A229" s="235" t="str">
        <f t="shared" si="41"/>
        <v>#AC120_78A_5_1Q2</v>
      </c>
      <c r="B229" s="95"/>
      <c r="C229" s="95"/>
      <c r="D229" s="96"/>
      <c r="E229" s="237" t="str">
        <f t="shared" si="44"/>
        <v/>
      </c>
      <c r="F229" s="237" t="str">
        <f t="shared" si="45"/>
        <v/>
      </c>
      <c r="G229" s="98" t="s">
        <v>9</v>
      </c>
      <c r="H229" s="99" t="s">
        <v>36</v>
      </c>
      <c r="I229" s="97" t="s">
        <v>477</v>
      </c>
      <c r="J229" s="100" t="s">
        <v>35</v>
      </c>
      <c r="K229" s="101" t="s">
        <v>707</v>
      </c>
      <c r="L229" s="12"/>
      <c r="M229" s="13"/>
      <c r="N229" s="259" t="s">
        <v>83</v>
      </c>
      <c r="O229" s="259" t="s">
        <v>83</v>
      </c>
      <c r="P229" s="117"/>
      <c r="Q229" s="132" t="str">
        <f t="shared" si="34"/>
        <v>#AC120_78A_5_1Q2</v>
      </c>
      <c r="R229" s="132" t="str">
        <f t="shared" si="35"/>
        <v>#AC120_78A_5_</v>
      </c>
      <c r="S229" s="144">
        <f t="shared" si="36"/>
        <v>1</v>
      </c>
      <c r="T229" s="144">
        <f>IF(G229="","",IF(ISERROR(VLOOKUP(S229,Sheet1!B:B,1,FALSE)),0,1))</f>
        <v>0</v>
      </c>
      <c r="U229" s="144">
        <f t="shared" si="37"/>
        <v>1</v>
      </c>
      <c r="V229" s="145" t="e">
        <f>SEARCH('Key Word Search'!$J$6,J229)</f>
        <v>#VALUE!</v>
      </c>
      <c r="W229" s="145" t="e">
        <f>SEARCH('Key Word Search'!$J$6,K229)</f>
        <v>#VALUE!</v>
      </c>
      <c r="X229" s="145" t="str">
        <f t="shared" si="38"/>
        <v/>
      </c>
    </row>
    <row r="230" spans="1:24" ht="57.75" x14ac:dyDescent="0.2">
      <c r="A230" s="235" t="str">
        <f t="shared" si="41"/>
        <v>#AC120_78A_5_1a_1_Q3</v>
      </c>
      <c r="B230" s="235"/>
      <c r="C230" s="235"/>
      <c r="D230" s="236"/>
      <c r="E230" s="237" t="str">
        <f t="shared" si="44"/>
        <v/>
      </c>
      <c r="F230" s="237" t="str">
        <f t="shared" si="45"/>
        <v/>
      </c>
      <c r="G230" s="238" t="s">
        <v>9</v>
      </c>
      <c r="H230" s="239" t="s">
        <v>37</v>
      </c>
      <c r="I230" s="237" t="s">
        <v>478</v>
      </c>
      <c r="J230" s="240" t="s">
        <v>723</v>
      </c>
      <c r="K230" s="116" t="s">
        <v>708</v>
      </c>
      <c r="L230" s="12"/>
      <c r="M230" s="13"/>
      <c r="N230" s="259" t="s">
        <v>83</v>
      </c>
      <c r="O230" s="259" t="s">
        <v>83</v>
      </c>
      <c r="P230" s="243"/>
      <c r="Q230" s="132" t="str">
        <f t="shared" si="34"/>
        <v>#AC120_78A_5_1a_1_Q3</v>
      </c>
      <c r="R230" s="132" t="str">
        <f t="shared" si="35"/>
        <v>#AC120_78A_5_1a_1</v>
      </c>
      <c r="S230" s="144">
        <f t="shared" si="36"/>
        <v>1</v>
      </c>
      <c r="T230" s="144">
        <f>IF(G230="","",IF(ISERROR(VLOOKUP(S230,Sheet1!B:B,1,FALSE)),0,1))</f>
        <v>0</v>
      </c>
      <c r="U230" s="144">
        <f t="shared" si="37"/>
        <v>1</v>
      </c>
      <c r="V230" s="145" t="e">
        <f>SEARCH('Key Word Search'!$J$6,J230)</f>
        <v>#VALUE!</v>
      </c>
      <c r="W230" s="145" t="e">
        <f>SEARCH('Key Word Search'!$J$6,K230)</f>
        <v>#VALUE!</v>
      </c>
      <c r="X230" s="145" t="str">
        <f t="shared" si="38"/>
        <v/>
      </c>
    </row>
    <row r="231" spans="1:24" ht="57.75" x14ac:dyDescent="0.2">
      <c r="A231" s="235" t="str">
        <f t="shared" si="41"/>
        <v>#AC120_78A_5_1a_2_Q4</v>
      </c>
      <c r="B231" s="235"/>
      <c r="C231" s="235"/>
      <c r="D231" s="236"/>
      <c r="E231" s="237" t="str">
        <f t="shared" si="44"/>
        <v/>
      </c>
      <c r="F231" s="237" t="str">
        <f t="shared" si="45"/>
        <v/>
      </c>
      <c r="G231" s="238" t="s">
        <v>9</v>
      </c>
      <c r="H231" s="239" t="s">
        <v>38</v>
      </c>
      <c r="I231" s="237" t="s">
        <v>479</v>
      </c>
      <c r="J231" s="240" t="s">
        <v>723</v>
      </c>
      <c r="K231" s="101" t="s">
        <v>709</v>
      </c>
      <c r="L231" s="12"/>
      <c r="M231" s="13"/>
      <c r="N231" s="259" t="s">
        <v>83</v>
      </c>
      <c r="O231" s="259" t="s">
        <v>83</v>
      </c>
      <c r="P231" s="243"/>
      <c r="Q231" s="132" t="str">
        <f t="shared" si="34"/>
        <v>#AC120_78A_5_1a_2_Q4</v>
      </c>
      <c r="R231" s="132" t="str">
        <f t="shared" si="35"/>
        <v>#AC120_78A_5_1a_2</v>
      </c>
      <c r="S231" s="144">
        <f t="shared" si="36"/>
        <v>1</v>
      </c>
      <c r="T231" s="144">
        <f>IF(G231="","",IF(ISERROR(VLOOKUP(S231,Sheet1!B:B,1,FALSE)),0,1))</f>
        <v>0</v>
      </c>
      <c r="U231" s="144">
        <f t="shared" si="37"/>
        <v>1</v>
      </c>
      <c r="V231" s="145" t="e">
        <f>SEARCH('Key Word Search'!$J$6,J231)</f>
        <v>#VALUE!</v>
      </c>
      <c r="W231" s="145" t="e">
        <f>SEARCH('Key Word Search'!$J$6,K231)</f>
        <v>#VALUE!</v>
      </c>
      <c r="X231" s="145" t="str">
        <f t="shared" si="38"/>
        <v/>
      </c>
    </row>
    <row r="232" spans="1:24" ht="57.75" x14ac:dyDescent="0.2">
      <c r="A232" s="235" t="str">
        <f t="shared" si="41"/>
        <v>#AC120_78A_5_1a_3_Q5</v>
      </c>
      <c r="B232" s="235"/>
      <c r="C232" s="235"/>
      <c r="D232" s="236"/>
      <c r="E232" s="237" t="str">
        <f t="shared" si="44"/>
        <v/>
      </c>
      <c r="F232" s="237" t="str">
        <f t="shared" si="45"/>
        <v/>
      </c>
      <c r="G232" s="238" t="s">
        <v>9</v>
      </c>
      <c r="H232" s="239" t="s">
        <v>39</v>
      </c>
      <c r="I232" s="237" t="s">
        <v>480</v>
      </c>
      <c r="J232" s="240" t="s">
        <v>723</v>
      </c>
      <c r="K232" s="101" t="s">
        <v>710</v>
      </c>
      <c r="L232" s="12"/>
      <c r="M232" s="13"/>
      <c r="N232" s="259" t="s">
        <v>83</v>
      </c>
      <c r="O232" s="259" t="s">
        <v>83</v>
      </c>
      <c r="P232" s="243"/>
      <c r="Q232" s="132" t="str">
        <f t="shared" si="34"/>
        <v>#AC120_78A_5_1a_3_Q5</v>
      </c>
      <c r="R232" s="132" t="str">
        <f t="shared" si="35"/>
        <v>#AC120_78A_5_1a_3</v>
      </c>
      <c r="S232" s="144">
        <f t="shared" si="36"/>
        <v>1</v>
      </c>
      <c r="T232" s="144">
        <f>IF(G232="","",IF(ISERROR(VLOOKUP(S232,Sheet1!B:B,1,FALSE)),0,1))</f>
        <v>0</v>
      </c>
      <c r="U232" s="144">
        <f t="shared" si="37"/>
        <v>1</v>
      </c>
      <c r="V232" s="145" t="e">
        <f>SEARCH('Key Word Search'!$J$6,J232)</f>
        <v>#VALUE!</v>
      </c>
      <c r="W232" s="145" t="e">
        <f>SEARCH('Key Word Search'!$J$6,K232)</f>
        <v>#VALUE!</v>
      </c>
      <c r="X232" s="145" t="str">
        <f t="shared" si="38"/>
        <v/>
      </c>
    </row>
    <row r="233" spans="1:24" ht="72" x14ac:dyDescent="0.2">
      <c r="A233" s="235" t="str">
        <f t="shared" si="41"/>
        <v>#AC120_78A_5_1a_4_Q6</v>
      </c>
      <c r="B233" s="235"/>
      <c r="C233" s="235"/>
      <c r="D233" s="236"/>
      <c r="E233" s="237" t="str">
        <f t="shared" si="44"/>
        <v/>
      </c>
      <c r="F233" s="237" t="str">
        <f t="shared" si="45"/>
        <v/>
      </c>
      <c r="G233" s="238" t="s">
        <v>9</v>
      </c>
      <c r="H233" s="239" t="s">
        <v>40</v>
      </c>
      <c r="I233" s="237" t="s">
        <v>481</v>
      </c>
      <c r="J233" s="240" t="s">
        <v>723</v>
      </c>
      <c r="K233" s="101" t="s">
        <v>711</v>
      </c>
      <c r="L233" s="12"/>
      <c r="M233" s="13"/>
      <c r="N233" s="259" t="s">
        <v>83</v>
      </c>
      <c r="O233" s="259" t="s">
        <v>83</v>
      </c>
      <c r="P233" s="243"/>
      <c r="Q233" s="132" t="str">
        <f t="shared" si="34"/>
        <v>#AC120_78A_5_1a_4_Q6</v>
      </c>
      <c r="R233" s="132" t="str">
        <f t="shared" si="35"/>
        <v>#AC120_78A_5_1a_4</v>
      </c>
      <c r="S233" s="144">
        <f t="shared" si="36"/>
        <v>1</v>
      </c>
      <c r="T233" s="144">
        <f>IF(G233="","",IF(ISERROR(VLOOKUP(S233,Sheet1!B:B,1,FALSE)),0,1))</f>
        <v>0</v>
      </c>
      <c r="U233" s="144">
        <f t="shared" si="37"/>
        <v>1</v>
      </c>
      <c r="V233" s="145" t="e">
        <f>SEARCH('Key Word Search'!$J$6,J233)</f>
        <v>#VALUE!</v>
      </c>
      <c r="W233" s="145" t="e">
        <f>SEARCH('Key Word Search'!$J$6,K233)</f>
        <v>#VALUE!</v>
      </c>
      <c r="X233" s="145" t="str">
        <f t="shared" si="38"/>
        <v/>
      </c>
    </row>
    <row r="234" spans="1:24" ht="57.75" x14ac:dyDescent="0.2">
      <c r="A234" s="235" t="str">
        <f t="shared" si="41"/>
        <v>#AC120_78A_5_1b_1_Q1</v>
      </c>
      <c r="B234" s="235"/>
      <c r="C234" s="235"/>
      <c r="D234" s="236"/>
      <c r="E234" s="244" t="str">
        <f t="shared" si="44"/>
        <v/>
      </c>
      <c r="F234" s="244" t="str">
        <f t="shared" si="45"/>
        <v/>
      </c>
      <c r="G234" s="238" t="s">
        <v>9</v>
      </c>
      <c r="H234" s="239" t="s">
        <v>41</v>
      </c>
      <c r="I234" s="244" t="s">
        <v>476</v>
      </c>
      <c r="J234" s="120" t="s">
        <v>726</v>
      </c>
      <c r="K234" s="101" t="s">
        <v>712</v>
      </c>
      <c r="L234" s="12"/>
      <c r="M234" s="13"/>
      <c r="N234" s="259" t="s">
        <v>83</v>
      </c>
      <c r="O234" s="259" t="s">
        <v>83</v>
      </c>
      <c r="P234" s="243"/>
      <c r="Q234" s="132" t="str">
        <f t="shared" si="34"/>
        <v>#AC120_78A_5_1b_1_Q1</v>
      </c>
      <c r="R234" s="132" t="str">
        <f t="shared" si="35"/>
        <v>#AC120_78A_5_1b_1</v>
      </c>
      <c r="S234" s="144">
        <f t="shared" si="36"/>
        <v>1</v>
      </c>
      <c r="T234" s="144">
        <f>IF(G234="","",IF(ISERROR(VLOOKUP(S234,Sheet1!B:B,1,FALSE)),0,1))</f>
        <v>0</v>
      </c>
      <c r="U234" s="144">
        <f t="shared" si="37"/>
        <v>1</v>
      </c>
      <c r="V234" s="145" t="e">
        <f>SEARCH('Key Word Search'!$J$6,J234)</f>
        <v>#VALUE!</v>
      </c>
      <c r="W234" s="145" t="e">
        <f>SEARCH('Key Word Search'!$J$6,K234)</f>
        <v>#VALUE!</v>
      </c>
      <c r="X234" s="145" t="str">
        <f t="shared" si="38"/>
        <v/>
      </c>
    </row>
    <row r="235" spans="1:24" ht="50.1" customHeight="1" x14ac:dyDescent="0.2">
      <c r="A235" s="235" t="str">
        <f t="shared" si="41"/>
        <v>#AC120_78A_5_1b_2_Q2</v>
      </c>
      <c r="B235" s="235"/>
      <c r="C235" s="235"/>
      <c r="D235" s="236"/>
      <c r="E235" s="237" t="str">
        <f t="shared" si="44"/>
        <v/>
      </c>
      <c r="F235" s="237" t="str">
        <f t="shared" si="45"/>
        <v/>
      </c>
      <c r="G235" s="238" t="s">
        <v>9</v>
      </c>
      <c r="H235" s="239" t="s">
        <v>42</v>
      </c>
      <c r="I235" s="237" t="s">
        <v>477</v>
      </c>
      <c r="J235" s="240" t="s">
        <v>726</v>
      </c>
      <c r="K235" s="101" t="s">
        <v>713</v>
      </c>
      <c r="L235" s="12"/>
      <c r="M235" s="13"/>
      <c r="N235" s="259" t="s">
        <v>83</v>
      </c>
      <c r="O235" s="259" t="s">
        <v>83</v>
      </c>
      <c r="P235" s="243"/>
      <c r="Q235" s="132" t="str">
        <f t="shared" si="34"/>
        <v>#AC120_78A_5_1b_2_Q2</v>
      </c>
      <c r="R235" s="132" t="str">
        <f t="shared" si="35"/>
        <v>#AC120_78A_5_1b_2</v>
      </c>
      <c r="S235" s="144">
        <f t="shared" si="36"/>
        <v>1</v>
      </c>
      <c r="T235" s="144">
        <f>IF(G235="","",IF(ISERROR(VLOOKUP(S235,Sheet1!B:B,1,FALSE)),0,1))</f>
        <v>0</v>
      </c>
      <c r="U235" s="144">
        <f t="shared" si="37"/>
        <v>1</v>
      </c>
      <c r="V235" s="145" t="e">
        <f>SEARCH('Key Word Search'!$J$6,J235)</f>
        <v>#VALUE!</v>
      </c>
      <c r="W235" s="145" t="e">
        <f>SEARCH('Key Word Search'!$J$6,K235)</f>
        <v>#VALUE!</v>
      </c>
      <c r="X235" s="145" t="str">
        <f t="shared" si="38"/>
        <v/>
      </c>
    </row>
    <row r="236" spans="1:24" ht="72" x14ac:dyDescent="0.2">
      <c r="A236" s="235" t="str">
        <f t="shared" si="41"/>
        <v>#AC120_78A_5_1b_2_Q3</v>
      </c>
      <c r="B236" s="235"/>
      <c r="C236" s="235"/>
      <c r="D236" s="236"/>
      <c r="E236" s="237" t="str">
        <f t="shared" si="44"/>
        <v/>
      </c>
      <c r="F236" s="237" t="str">
        <f t="shared" si="45"/>
        <v/>
      </c>
      <c r="G236" s="238" t="s">
        <v>9</v>
      </c>
      <c r="H236" s="239" t="s">
        <v>42</v>
      </c>
      <c r="I236" s="237" t="s">
        <v>478</v>
      </c>
      <c r="J236" s="240" t="s">
        <v>726</v>
      </c>
      <c r="K236" s="101" t="s">
        <v>714</v>
      </c>
      <c r="L236" s="12"/>
      <c r="M236" s="13"/>
      <c r="N236" s="259" t="s">
        <v>83</v>
      </c>
      <c r="O236" s="259" t="s">
        <v>83</v>
      </c>
      <c r="P236" s="243"/>
      <c r="Q236" s="132" t="str">
        <f t="shared" si="34"/>
        <v>#AC120_78A_5_1b_2_Q3</v>
      </c>
      <c r="R236" s="132" t="str">
        <f t="shared" si="35"/>
        <v>#AC120_78A_5_1b_2</v>
      </c>
      <c r="S236" s="144">
        <f t="shared" si="36"/>
        <v>1</v>
      </c>
      <c r="T236" s="144">
        <f>IF(G236="","",IF(ISERROR(VLOOKUP(S236,Sheet1!B:B,1,FALSE)),0,1))</f>
        <v>0</v>
      </c>
      <c r="U236" s="144">
        <f t="shared" si="37"/>
        <v>1</v>
      </c>
      <c r="V236" s="145" t="e">
        <f>SEARCH('Key Word Search'!$J$6,J236)</f>
        <v>#VALUE!</v>
      </c>
      <c r="W236" s="145" t="e">
        <f>SEARCH('Key Word Search'!$J$6,K236)</f>
        <v>#VALUE!</v>
      </c>
      <c r="X236" s="145" t="str">
        <f t="shared" si="38"/>
        <v/>
      </c>
    </row>
    <row r="237" spans="1:24" ht="57.75" x14ac:dyDescent="0.2">
      <c r="A237" s="235" t="str">
        <f t="shared" si="41"/>
        <v>#AC120_78A_5_1c_1_Q1</v>
      </c>
      <c r="B237" s="235"/>
      <c r="C237" s="235"/>
      <c r="D237" s="236"/>
      <c r="E237" s="237" t="str">
        <f t="shared" si="44"/>
        <v/>
      </c>
      <c r="F237" s="237" t="str">
        <f t="shared" si="45"/>
        <v/>
      </c>
      <c r="G237" s="238" t="s">
        <v>9</v>
      </c>
      <c r="H237" s="239" t="s">
        <v>44</v>
      </c>
      <c r="I237" s="237" t="s">
        <v>476</v>
      </c>
      <c r="J237" s="240" t="s">
        <v>43</v>
      </c>
      <c r="K237" s="101" t="s">
        <v>715</v>
      </c>
      <c r="L237" s="12"/>
      <c r="M237" s="13"/>
      <c r="N237" s="259" t="s">
        <v>83</v>
      </c>
      <c r="O237" s="259" t="s">
        <v>83</v>
      </c>
      <c r="P237" s="243"/>
      <c r="Q237" s="132" t="str">
        <f t="shared" si="34"/>
        <v>#AC120_78A_5_1c_1_Q1</v>
      </c>
      <c r="R237" s="132" t="str">
        <f t="shared" si="35"/>
        <v>#AC120_78A_5_1c_1</v>
      </c>
      <c r="S237" s="144">
        <f t="shared" si="36"/>
        <v>1</v>
      </c>
      <c r="T237" s="144">
        <f>IF(G237="","",IF(ISERROR(VLOOKUP(S237,Sheet1!B:B,1,FALSE)),0,1))</f>
        <v>0</v>
      </c>
      <c r="U237" s="144">
        <f t="shared" si="37"/>
        <v>1</v>
      </c>
      <c r="V237" s="145" t="e">
        <f>SEARCH('Key Word Search'!$J$6,J237)</f>
        <v>#VALUE!</v>
      </c>
      <c r="W237" s="145" t="e">
        <f>SEARCH('Key Word Search'!$J$6,K237)</f>
        <v>#VALUE!</v>
      </c>
      <c r="X237" s="145" t="str">
        <f t="shared" si="38"/>
        <v/>
      </c>
    </row>
    <row r="238" spans="1:24" ht="57.75" x14ac:dyDescent="0.2">
      <c r="A238" s="235" t="str">
        <f t="shared" si="41"/>
        <v>#AC120_78A_5_1c_2_Q2</v>
      </c>
      <c r="B238" s="235"/>
      <c r="C238" s="235"/>
      <c r="D238" s="236"/>
      <c r="E238" s="237" t="str">
        <f t="shared" si="44"/>
        <v/>
      </c>
      <c r="F238" s="237" t="str">
        <f t="shared" si="45"/>
        <v/>
      </c>
      <c r="G238" s="238" t="s">
        <v>9</v>
      </c>
      <c r="H238" s="239" t="s">
        <v>45</v>
      </c>
      <c r="I238" s="237" t="s">
        <v>477</v>
      </c>
      <c r="J238" s="240" t="s">
        <v>43</v>
      </c>
      <c r="K238" s="116" t="s">
        <v>716</v>
      </c>
      <c r="L238" s="12"/>
      <c r="M238" s="13"/>
      <c r="N238" s="259" t="s">
        <v>83</v>
      </c>
      <c r="O238" s="259" t="s">
        <v>83</v>
      </c>
      <c r="P238" s="243"/>
      <c r="Q238" s="132" t="str">
        <f t="shared" si="34"/>
        <v>#AC120_78A_5_1c_2_Q2</v>
      </c>
      <c r="R238" s="132" t="str">
        <f t="shared" si="35"/>
        <v>#AC120_78A_5_1c_2</v>
      </c>
      <c r="S238" s="144">
        <f t="shared" si="36"/>
        <v>1</v>
      </c>
      <c r="T238" s="144">
        <f>IF(G238="","",IF(ISERROR(VLOOKUP(S238,Sheet1!B:B,1,FALSE)),0,1))</f>
        <v>0</v>
      </c>
      <c r="U238" s="144">
        <f t="shared" si="37"/>
        <v>1</v>
      </c>
      <c r="V238" s="145" t="e">
        <f>SEARCH('Key Word Search'!$J$6,J238)</f>
        <v>#VALUE!</v>
      </c>
      <c r="W238" s="145" t="e">
        <f>SEARCH('Key Word Search'!$J$6,K238)</f>
        <v>#VALUE!</v>
      </c>
      <c r="X238" s="145" t="str">
        <f t="shared" si="38"/>
        <v/>
      </c>
    </row>
    <row r="239" spans="1:24" ht="72" x14ac:dyDescent="0.2">
      <c r="A239" s="235" t="str">
        <f t="shared" si="41"/>
        <v>#AC120_78A_5_1c_2_Q3</v>
      </c>
      <c r="B239" s="235"/>
      <c r="C239" s="235"/>
      <c r="D239" s="236"/>
      <c r="E239" s="237" t="str">
        <f t="shared" si="44"/>
        <v/>
      </c>
      <c r="F239" s="237" t="str">
        <f t="shared" si="45"/>
        <v/>
      </c>
      <c r="G239" s="238" t="s">
        <v>9</v>
      </c>
      <c r="H239" s="239" t="s">
        <v>45</v>
      </c>
      <c r="I239" s="237" t="s">
        <v>478</v>
      </c>
      <c r="J239" s="240" t="s">
        <v>43</v>
      </c>
      <c r="K239" s="101" t="s">
        <v>717</v>
      </c>
      <c r="L239" s="12"/>
      <c r="M239" s="13"/>
      <c r="N239" s="259" t="s">
        <v>83</v>
      </c>
      <c r="O239" s="259" t="s">
        <v>83</v>
      </c>
      <c r="P239" s="243"/>
      <c r="Q239" s="132" t="str">
        <f t="shared" si="34"/>
        <v>#AC120_78A_5_1c_2_Q3</v>
      </c>
      <c r="R239" s="132" t="str">
        <f t="shared" si="35"/>
        <v>#AC120_78A_5_1c_2</v>
      </c>
      <c r="S239" s="144">
        <f t="shared" si="36"/>
        <v>1</v>
      </c>
      <c r="T239" s="144">
        <f>IF(G239="","",IF(ISERROR(VLOOKUP(S239,Sheet1!B:B,1,FALSE)),0,1))</f>
        <v>0</v>
      </c>
      <c r="U239" s="144">
        <f t="shared" si="37"/>
        <v>1</v>
      </c>
      <c r="V239" s="145" t="e">
        <f>SEARCH('Key Word Search'!$J$6,J239)</f>
        <v>#VALUE!</v>
      </c>
      <c r="W239" s="145" t="e">
        <f>SEARCH('Key Word Search'!$J$6,K239)</f>
        <v>#VALUE!</v>
      </c>
      <c r="X239" s="145" t="str">
        <f t="shared" si="38"/>
        <v/>
      </c>
    </row>
    <row r="240" spans="1:24" s="52" customFormat="1" ht="41.25" customHeight="1" thickBot="1" x14ac:dyDescent="0.25">
      <c r="A240" s="53" t="str">
        <f t="shared" si="41"/>
        <v/>
      </c>
      <c r="B240" s="53"/>
      <c r="C240" s="53"/>
      <c r="D240" s="54" t="s">
        <v>46</v>
      </c>
      <c r="E240" s="55"/>
      <c r="F240" s="55"/>
      <c r="G240" s="56"/>
      <c r="H240" s="57"/>
      <c r="I240" s="55"/>
      <c r="J240" s="58"/>
      <c r="K240" s="59"/>
      <c r="L240" s="60"/>
      <c r="M240" s="61"/>
      <c r="N240" s="62"/>
      <c r="O240" s="63"/>
      <c r="P240" s="64" t="s">
        <v>2</v>
      </c>
      <c r="Q240" s="132" t="str">
        <f t="shared" si="34"/>
        <v/>
      </c>
      <c r="R240" s="132" t="str">
        <f t="shared" si="35"/>
        <v/>
      </c>
      <c r="S240" s="144" t="str">
        <f t="shared" si="36"/>
        <v/>
      </c>
      <c r="T240" s="144" t="str">
        <f>IF(G240="","",IF(ISERROR(VLOOKUP(S240,Sheet1!B:B,1,FALSE)),0,1))</f>
        <v/>
      </c>
      <c r="U240" s="144" t="str">
        <f t="shared" si="37"/>
        <v/>
      </c>
      <c r="V240" s="145" t="e">
        <f>SEARCH('Key Word Search'!$J$6,J240)</f>
        <v>#VALUE!</v>
      </c>
      <c r="W240" s="145" t="e">
        <f>SEARCH('Key Word Search'!$J$6,K240)</f>
        <v>#VALUE!</v>
      </c>
      <c r="X240" s="145" t="str">
        <f t="shared" si="38"/>
        <v/>
      </c>
    </row>
    <row r="241" spans="1:24" s="1" customFormat="1" ht="18.75" thickBot="1" x14ac:dyDescent="0.25">
      <c r="A241" s="78" t="str">
        <f t="shared" si="41"/>
        <v/>
      </c>
      <c r="B241" s="78"/>
      <c r="C241" s="78"/>
      <c r="D241" s="79" t="s">
        <v>47</v>
      </c>
      <c r="E241" s="80"/>
      <c r="F241" s="80"/>
      <c r="G241" s="81"/>
      <c r="H241" s="82"/>
      <c r="I241" s="80"/>
      <c r="J241" s="83"/>
      <c r="K241" s="84"/>
      <c r="L241" s="85"/>
      <c r="M241" s="86"/>
      <c r="N241" s="86"/>
      <c r="O241" s="86"/>
      <c r="P241" s="87" t="s">
        <v>0</v>
      </c>
      <c r="Q241" s="132" t="str">
        <f t="shared" si="34"/>
        <v/>
      </c>
      <c r="R241" s="132" t="str">
        <f t="shared" si="35"/>
        <v/>
      </c>
      <c r="S241" s="144" t="str">
        <f t="shared" si="36"/>
        <v/>
      </c>
      <c r="T241" s="144" t="str">
        <f>IF(G241="","",IF(ISERROR(VLOOKUP(S241,Sheet1!B:B,1,FALSE)),0,1))</f>
        <v/>
      </c>
      <c r="U241" s="144" t="str">
        <f t="shared" si="37"/>
        <v/>
      </c>
      <c r="V241" s="145" t="e">
        <f>SEARCH('Key Word Search'!$J$6,J241)</f>
        <v>#VALUE!</v>
      </c>
      <c r="W241" s="145" t="e">
        <f>SEARCH('Key Word Search'!$J$6,K241)</f>
        <v>#VALUE!</v>
      </c>
      <c r="X241" s="145" t="str">
        <f t="shared" si="38"/>
        <v/>
      </c>
    </row>
    <row r="242" spans="1:24" ht="57.75" x14ac:dyDescent="0.2">
      <c r="A242" s="235" t="str">
        <f t="shared" si="41"/>
        <v>#AC120_78A_6_1Info1</v>
      </c>
      <c r="B242" s="235"/>
      <c r="C242" s="235"/>
      <c r="D242" s="236"/>
      <c r="E242" s="237" t="str">
        <f>IF($A242="","",IF(B242="","",HYPERLINK(B242,E$2)))</f>
        <v/>
      </c>
      <c r="F242" s="237" t="str">
        <f>IF($A242="","",IF(C242="","",HYPERLINK(C242,F$2)))</f>
        <v/>
      </c>
      <c r="G242" s="238" t="s">
        <v>9</v>
      </c>
      <c r="H242" s="239" t="s">
        <v>48</v>
      </c>
      <c r="I242" s="237" t="s">
        <v>1067</v>
      </c>
      <c r="J242" s="240" t="s">
        <v>49</v>
      </c>
      <c r="K242" s="116" t="s">
        <v>309</v>
      </c>
      <c r="L242" s="12"/>
      <c r="M242" s="13"/>
      <c r="N242" s="14" t="s">
        <v>83</v>
      </c>
      <c r="O242" s="14" t="s">
        <v>83</v>
      </c>
      <c r="P242" s="243"/>
      <c r="Q242" s="132" t="str">
        <f t="shared" si="34"/>
        <v>#AC120_78A_6_1Info1</v>
      </c>
      <c r="R242" s="132" t="str">
        <f t="shared" si="35"/>
        <v>#AC120_78A_6_</v>
      </c>
      <c r="S242" s="144">
        <f t="shared" si="36"/>
        <v>1</v>
      </c>
      <c r="T242" s="144">
        <f>IF(G242="","",IF(ISERROR(VLOOKUP(S242,Sheet1!B:B,1,FALSE)),0,1))</f>
        <v>0</v>
      </c>
      <c r="U242" s="144">
        <f t="shared" si="37"/>
        <v>1</v>
      </c>
      <c r="V242" s="145" t="e">
        <f>SEARCH('Key Word Search'!$J$6,J242)</f>
        <v>#VALUE!</v>
      </c>
      <c r="W242" s="145" t="e">
        <f>SEARCH('Key Word Search'!$J$6,K242)</f>
        <v>#VALUE!</v>
      </c>
      <c r="X242" s="145" t="str">
        <f t="shared" si="38"/>
        <v/>
      </c>
    </row>
    <row r="243" spans="1:24" s="1" customFormat="1" ht="18.75" thickBot="1" x14ac:dyDescent="0.25">
      <c r="A243" s="78" t="str">
        <f t="shared" si="41"/>
        <v/>
      </c>
      <c r="B243" s="78"/>
      <c r="C243" s="78"/>
      <c r="D243" s="79" t="s">
        <v>50</v>
      </c>
      <c r="E243" s="80"/>
      <c r="F243" s="80"/>
      <c r="G243" s="81"/>
      <c r="H243" s="82"/>
      <c r="I243" s="80"/>
      <c r="J243" s="83"/>
      <c r="K243" s="84"/>
      <c r="L243" s="85"/>
      <c r="M243" s="86"/>
      <c r="N243" s="86"/>
      <c r="O243" s="86"/>
      <c r="P243" s="87"/>
      <c r="Q243" s="132" t="str">
        <f t="shared" si="34"/>
        <v/>
      </c>
      <c r="R243" s="132" t="str">
        <f t="shared" si="35"/>
        <v/>
      </c>
      <c r="S243" s="144" t="str">
        <f t="shared" si="36"/>
        <v/>
      </c>
      <c r="T243" s="144" t="str">
        <f>IF(G243="","",IF(ISERROR(VLOOKUP(S243,Sheet1!B:B,1,FALSE)),0,1))</f>
        <v/>
      </c>
      <c r="U243" s="144" t="str">
        <f t="shared" si="37"/>
        <v/>
      </c>
      <c r="V243" s="145" t="e">
        <f>SEARCH('Key Word Search'!$J$6,J243)</f>
        <v>#VALUE!</v>
      </c>
      <c r="W243" s="145" t="e">
        <f>SEARCH('Key Word Search'!$J$6,K243)</f>
        <v>#VALUE!</v>
      </c>
      <c r="X243" s="145" t="str">
        <f t="shared" si="38"/>
        <v/>
      </c>
    </row>
    <row r="244" spans="1:24" ht="45" x14ac:dyDescent="0.2">
      <c r="A244" s="235" t="str">
        <f t="shared" si="41"/>
        <v>#AC120_78A_6_2Info1</v>
      </c>
      <c r="B244" s="235"/>
      <c r="C244" s="235"/>
      <c r="D244" s="236"/>
      <c r="E244" s="237" t="str">
        <f t="shared" ref="E244:E255" si="46">IF($A244="","",IF(B244="","",HYPERLINK(B244,E$2)))</f>
        <v/>
      </c>
      <c r="F244" s="237" t="str">
        <f t="shared" ref="F244:F255" si="47">IF($A244="","",IF(C244="","",HYPERLINK(C244,F$2)))</f>
        <v/>
      </c>
      <c r="G244" s="238" t="s">
        <v>9</v>
      </c>
      <c r="H244" s="239" t="s">
        <v>51</v>
      </c>
      <c r="I244" s="237" t="s">
        <v>1067</v>
      </c>
      <c r="J244" s="240" t="s">
        <v>178</v>
      </c>
      <c r="K244" s="120" t="s">
        <v>293</v>
      </c>
      <c r="L244" s="12"/>
      <c r="M244" s="13"/>
      <c r="N244" s="14" t="s">
        <v>83</v>
      </c>
      <c r="O244" s="14" t="s">
        <v>83</v>
      </c>
      <c r="P244" s="243"/>
      <c r="Q244" s="132" t="str">
        <f t="shared" si="34"/>
        <v>#AC120_78A_6_2Info1</v>
      </c>
      <c r="R244" s="132" t="str">
        <f t="shared" si="35"/>
        <v>#AC120_78A_6_</v>
      </c>
      <c r="S244" s="144">
        <f t="shared" si="36"/>
        <v>1</v>
      </c>
      <c r="T244" s="144">
        <f>IF(G244="","",IF(ISERROR(VLOOKUP(S244,Sheet1!B:B,1,FALSE)),0,1))</f>
        <v>0</v>
      </c>
      <c r="U244" s="144">
        <f t="shared" si="37"/>
        <v>1</v>
      </c>
      <c r="V244" s="145" t="e">
        <f>SEARCH('Key Word Search'!$J$6,J244)</f>
        <v>#VALUE!</v>
      </c>
      <c r="W244" s="145" t="e">
        <f>SEARCH('Key Word Search'!$J$6,K244)</f>
        <v>#VALUE!</v>
      </c>
      <c r="X244" s="145" t="str">
        <f t="shared" si="38"/>
        <v/>
      </c>
    </row>
    <row r="245" spans="1:24" x14ac:dyDescent="0.2">
      <c r="A245" s="235" t="str">
        <f t="shared" si="41"/>
        <v/>
      </c>
      <c r="B245" s="235"/>
      <c r="C245" s="235"/>
      <c r="D245" s="236"/>
      <c r="E245" s="237" t="str">
        <f t="shared" si="46"/>
        <v/>
      </c>
      <c r="F245" s="237" t="str">
        <f t="shared" si="47"/>
        <v/>
      </c>
      <c r="G245" s="238"/>
      <c r="H245" s="239"/>
      <c r="I245" s="237"/>
      <c r="J245" s="240"/>
      <c r="K245" s="101"/>
      <c r="L245" s="12"/>
      <c r="M245" s="13"/>
      <c r="N245" s="14"/>
      <c r="O245" s="14"/>
      <c r="P245" s="243"/>
      <c r="Q245" s="132" t="str">
        <f t="shared" si="34"/>
        <v/>
      </c>
      <c r="R245" s="132" t="str">
        <f t="shared" si="35"/>
        <v/>
      </c>
      <c r="S245" s="144" t="str">
        <f t="shared" si="36"/>
        <v/>
      </c>
      <c r="T245" s="144" t="str">
        <f>IF(G245="","",IF(ISERROR(VLOOKUP(S245,Sheet1!B:B,1,FALSE)),0,1))</f>
        <v/>
      </c>
      <c r="U245" s="144" t="str">
        <f t="shared" si="37"/>
        <v/>
      </c>
      <c r="V245" s="145" t="e">
        <f>SEARCH('Key Word Search'!$J$6,J245)</f>
        <v>#VALUE!</v>
      </c>
      <c r="W245" s="145" t="e">
        <f>SEARCH('Key Word Search'!$J$6,K245)</f>
        <v>#VALUE!</v>
      </c>
      <c r="X245" s="145" t="str">
        <f t="shared" si="38"/>
        <v/>
      </c>
    </row>
    <row r="246" spans="1:24" x14ac:dyDescent="0.2">
      <c r="A246" s="235" t="str">
        <f t="shared" si="41"/>
        <v/>
      </c>
      <c r="B246" s="95"/>
      <c r="C246" s="95"/>
      <c r="D246" s="96"/>
      <c r="E246" s="237" t="str">
        <f t="shared" si="46"/>
        <v/>
      </c>
      <c r="F246" s="237" t="str">
        <f t="shared" si="47"/>
        <v/>
      </c>
      <c r="G246" s="98"/>
      <c r="H246" s="99"/>
      <c r="I246" s="97"/>
      <c r="J246" s="100"/>
      <c r="K246" s="101"/>
      <c r="L246" s="12"/>
      <c r="M246" s="13"/>
      <c r="N246" s="14"/>
      <c r="O246" s="14"/>
      <c r="P246" s="117"/>
      <c r="Q246" s="132" t="str">
        <f t="shared" si="34"/>
        <v/>
      </c>
      <c r="R246" s="132" t="str">
        <f t="shared" si="35"/>
        <v/>
      </c>
      <c r="S246" s="144" t="str">
        <f t="shared" si="36"/>
        <v/>
      </c>
      <c r="T246" s="144" t="str">
        <f>IF(G246="","",IF(ISERROR(VLOOKUP(S246,Sheet1!B:B,1,FALSE)),0,1))</f>
        <v/>
      </c>
      <c r="U246" s="144" t="str">
        <f t="shared" si="37"/>
        <v/>
      </c>
      <c r="V246" s="145" t="e">
        <f>SEARCH('Key Word Search'!$J$6,J246)</f>
        <v>#VALUE!</v>
      </c>
      <c r="W246" s="145" t="e">
        <f>SEARCH('Key Word Search'!$J$6,K246)</f>
        <v>#VALUE!</v>
      </c>
      <c r="X246" s="145" t="str">
        <f t="shared" si="38"/>
        <v/>
      </c>
    </row>
    <row r="247" spans="1:24" x14ac:dyDescent="0.2">
      <c r="A247" s="235" t="str">
        <f t="shared" si="41"/>
        <v/>
      </c>
      <c r="B247" s="95"/>
      <c r="C247" s="95"/>
      <c r="D247" s="96"/>
      <c r="E247" s="237" t="str">
        <f t="shared" si="46"/>
        <v/>
      </c>
      <c r="F247" s="237" t="str">
        <f t="shared" si="47"/>
        <v/>
      </c>
      <c r="G247" s="98"/>
      <c r="H247" s="99"/>
      <c r="I247" s="97"/>
      <c r="J247" s="100"/>
      <c r="K247" s="101"/>
      <c r="L247" s="12"/>
      <c r="M247" s="13"/>
      <c r="N247" s="14"/>
      <c r="O247" s="14"/>
      <c r="P247" s="117"/>
      <c r="Q247" s="132" t="str">
        <f t="shared" si="34"/>
        <v/>
      </c>
      <c r="R247" s="132" t="str">
        <f t="shared" si="35"/>
        <v/>
      </c>
      <c r="S247" s="144" t="str">
        <f t="shared" si="36"/>
        <v/>
      </c>
      <c r="T247" s="144" t="str">
        <f>IF(G247="","",IF(ISERROR(VLOOKUP(S247,Sheet1!B:B,1,FALSE)),0,1))</f>
        <v/>
      </c>
      <c r="U247" s="144" t="str">
        <f t="shared" si="37"/>
        <v/>
      </c>
      <c r="V247" s="145" t="e">
        <f>SEARCH('Key Word Search'!$J$6,J247)</f>
        <v>#VALUE!</v>
      </c>
      <c r="W247" s="145" t="e">
        <f>SEARCH('Key Word Search'!$J$6,K247)</f>
        <v>#VALUE!</v>
      </c>
      <c r="X247" s="145" t="str">
        <f t="shared" si="38"/>
        <v/>
      </c>
    </row>
    <row r="248" spans="1:24" x14ac:dyDescent="0.2">
      <c r="A248" s="235" t="str">
        <f t="shared" si="41"/>
        <v/>
      </c>
      <c r="B248" s="235"/>
      <c r="C248" s="235"/>
      <c r="D248" s="236"/>
      <c r="E248" s="244" t="str">
        <f t="shared" si="46"/>
        <v/>
      </c>
      <c r="F248" s="244" t="str">
        <f t="shared" si="47"/>
        <v/>
      </c>
      <c r="G248" s="238"/>
      <c r="H248" s="239"/>
      <c r="I248" s="244"/>
      <c r="J248" s="240"/>
      <c r="K248" s="101"/>
      <c r="L248" s="12"/>
      <c r="M248" s="13"/>
      <c r="N248" s="14"/>
      <c r="O248" s="14"/>
      <c r="P248" s="243"/>
      <c r="Q248" s="132" t="str">
        <f t="shared" si="34"/>
        <v/>
      </c>
      <c r="R248" s="132" t="str">
        <f t="shared" si="35"/>
        <v/>
      </c>
      <c r="S248" s="144" t="str">
        <f t="shared" si="36"/>
        <v/>
      </c>
      <c r="T248" s="144" t="str">
        <f>IF(G248="","",IF(ISERROR(VLOOKUP(S248,Sheet1!B:B,1,FALSE)),0,1))</f>
        <v/>
      </c>
      <c r="U248" s="144" t="str">
        <f t="shared" si="37"/>
        <v/>
      </c>
      <c r="V248" s="145" t="e">
        <f>SEARCH('Key Word Search'!$J$6,J248)</f>
        <v>#VALUE!</v>
      </c>
      <c r="W248" s="145" t="e">
        <f>SEARCH('Key Word Search'!$J$6,K248)</f>
        <v>#VALUE!</v>
      </c>
      <c r="X248" s="145" t="str">
        <f t="shared" si="38"/>
        <v/>
      </c>
    </row>
    <row r="249" spans="1:24" x14ac:dyDescent="0.2">
      <c r="A249" s="235" t="str">
        <f t="shared" si="41"/>
        <v/>
      </c>
      <c r="B249" s="95"/>
      <c r="C249" s="95"/>
      <c r="D249" s="96"/>
      <c r="E249" s="237" t="str">
        <f t="shared" si="46"/>
        <v/>
      </c>
      <c r="F249" s="237" t="str">
        <f t="shared" si="47"/>
        <v/>
      </c>
      <c r="G249" s="98"/>
      <c r="H249" s="99"/>
      <c r="I249" s="97"/>
      <c r="J249" s="100"/>
      <c r="K249" s="101"/>
      <c r="L249" s="12"/>
      <c r="M249" s="13"/>
      <c r="N249" s="14"/>
      <c r="O249" s="14"/>
      <c r="P249" s="117"/>
      <c r="Q249" s="132" t="str">
        <f t="shared" si="34"/>
        <v/>
      </c>
      <c r="R249" s="132" t="str">
        <f t="shared" si="35"/>
        <v/>
      </c>
      <c r="S249" s="144" t="str">
        <f t="shared" si="36"/>
        <v/>
      </c>
      <c r="T249" s="144" t="str">
        <f>IF(G249="","",IF(ISERROR(VLOOKUP(S249,Sheet1!B:B,1,FALSE)),0,1))</f>
        <v/>
      </c>
      <c r="U249" s="144" t="str">
        <f t="shared" si="37"/>
        <v/>
      </c>
      <c r="V249" s="145" t="e">
        <f>SEARCH('Key Word Search'!$J$6,J249)</f>
        <v>#VALUE!</v>
      </c>
      <c r="W249" s="145" t="e">
        <f>SEARCH('Key Word Search'!$J$6,K249)</f>
        <v>#VALUE!</v>
      </c>
      <c r="X249" s="145" t="str">
        <f t="shared" si="38"/>
        <v/>
      </c>
    </row>
    <row r="250" spans="1:24" x14ac:dyDescent="0.2">
      <c r="A250" s="235" t="str">
        <f t="shared" si="41"/>
        <v/>
      </c>
      <c r="B250" s="95"/>
      <c r="C250" s="95"/>
      <c r="D250" s="96"/>
      <c r="E250" s="237" t="str">
        <f t="shared" si="46"/>
        <v/>
      </c>
      <c r="F250" s="237" t="str">
        <f t="shared" si="47"/>
        <v/>
      </c>
      <c r="G250" s="98"/>
      <c r="H250" s="99"/>
      <c r="I250" s="97"/>
      <c r="J250" s="100"/>
      <c r="K250" s="101"/>
      <c r="L250" s="12"/>
      <c r="M250" s="13"/>
      <c r="N250" s="14"/>
      <c r="O250" s="14"/>
      <c r="P250" s="117"/>
      <c r="Q250" s="132" t="str">
        <f t="shared" si="34"/>
        <v/>
      </c>
      <c r="R250" s="132" t="str">
        <f t="shared" si="35"/>
        <v/>
      </c>
      <c r="S250" s="144" t="str">
        <f t="shared" si="36"/>
        <v/>
      </c>
      <c r="T250" s="144" t="str">
        <f>IF(G250="","",IF(ISERROR(VLOOKUP(S250,Sheet1!B:B,1,FALSE)),0,1))</f>
        <v/>
      </c>
      <c r="U250" s="144" t="str">
        <f t="shared" si="37"/>
        <v/>
      </c>
      <c r="V250" s="145" t="e">
        <f>SEARCH('Key Word Search'!$J$6,J250)</f>
        <v>#VALUE!</v>
      </c>
      <c r="W250" s="145" t="e">
        <f>SEARCH('Key Word Search'!$J$6,K250)</f>
        <v>#VALUE!</v>
      </c>
      <c r="X250" s="145" t="str">
        <f t="shared" si="38"/>
        <v/>
      </c>
    </row>
    <row r="251" spans="1:24" x14ac:dyDescent="0.2">
      <c r="A251" s="235" t="str">
        <f t="shared" si="41"/>
        <v/>
      </c>
      <c r="B251" s="95"/>
      <c r="C251" s="95"/>
      <c r="D251" s="96"/>
      <c r="E251" s="237" t="str">
        <f t="shared" si="46"/>
        <v/>
      </c>
      <c r="F251" s="237" t="str">
        <f t="shared" si="47"/>
        <v/>
      </c>
      <c r="G251" s="98"/>
      <c r="H251" s="99"/>
      <c r="I251" s="97"/>
      <c r="J251" s="100"/>
      <c r="K251" s="101"/>
      <c r="L251" s="12"/>
      <c r="M251" s="13"/>
      <c r="N251" s="14"/>
      <c r="O251" s="14"/>
      <c r="P251" s="117"/>
      <c r="Q251" s="132" t="str">
        <f t="shared" si="34"/>
        <v/>
      </c>
      <c r="R251" s="132" t="str">
        <f t="shared" si="35"/>
        <v/>
      </c>
      <c r="S251" s="144" t="str">
        <f t="shared" si="36"/>
        <v/>
      </c>
      <c r="T251" s="144" t="str">
        <f>IF(G251="","",IF(ISERROR(VLOOKUP(S251,Sheet1!B:B,1,FALSE)),0,1))</f>
        <v/>
      </c>
      <c r="U251" s="144" t="str">
        <f t="shared" si="37"/>
        <v/>
      </c>
      <c r="V251" s="145" t="e">
        <f>SEARCH('Key Word Search'!$J$6,J251)</f>
        <v>#VALUE!</v>
      </c>
      <c r="W251" s="145" t="e">
        <f>SEARCH('Key Word Search'!$J$6,K251)</f>
        <v>#VALUE!</v>
      </c>
      <c r="X251" s="145" t="str">
        <f t="shared" si="38"/>
        <v/>
      </c>
    </row>
    <row r="252" spans="1:24" x14ac:dyDescent="0.2">
      <c r="A252" s="235" t="str">
        <f t="shared" si="41"/>
        <v/>
      </c>
      <c r="B252" s="95"/>
      <c r="C252" s="95"/>
      <c r="D252" s="96"/>
      <c r="E252" s="237" t="str">
        <f t="shared" si="46"/>
        <v/>
      </c>
      <c r="F252" s="237" t="str">
        <f t="shared" si="47"/>
        <v/>
      </c>
      <c r="G252" s="98"/>
      <c r="H252" s="99"/>
      <c r="I252" s="97"/>
      <c r="J252" s="100"/>
      <c r="K252" s="101"/>
      <c r="L252" s="12"/>
      <c r="M252" s="13"/>
      <c r="N252" s="14"/>
      <c r="O252" s="14"/>
      <c r="P252" s="117"/>
      <c r="Q252" s="132" t="str">
        <f t="shared" si="34"/>
        <v/>
      </c>
      <c r="R252" s="132" t="str">
        <f t="shared" si="35"/>
        <v/>
      </c>
      <c r="S252" s="144" t="str">
        <f t="shared" si="36"/>
        <v/>
      </c>
      <c r="T252" s="144" t="str">
        <f>IF(G252="","",IF(ISERROR(VLOOKUP(S252,Sheet1!B:B,1,FALSE)),0,1))</f>
        <v/>
      </c>
      <c r="U252" s="144" t="str">
        <f t="shared" si="37"/>
        <v/>
      </c>
      <c r="V252" s="145" t="e">
        <f>SEARCH('Key Word Search'!$J$6,J252)</f>
        <v>#VALUE!</v>
      </c>
      <c r="W252" s="145" t="e">
        <f>SEARCH('Key Word Search'!$J$6,K252)</f>
        <v>#VALUE!</v>
      </c>
      <c r="X252" s="145" t="str">
        <f t="shared" si="38"/>
        <v/>
      </c>
    </row>
    <row r="253" spans="1:24" x14ac:dyDescent="0.2">
      <c r="A253" s="235" t="str">
        <f t="shared" si="41"/>
        <v/>
      </c>
      <c r="B253" s="95"/>
      <c r="C253" s="95"/>
      <c r="D253" s="96"/>
      <c r="E253" s="237" t="str">
        <f t="shared" si="46"/>
        <v/>
      </c>
      <c r="F253" s="237" t="str">
        <f t="shared" si="47"/>
        <v/>
      </c>
      <c r="G253" s="98"/>
      <c r="H253" s="99"/>
      <c r="I253" s="97"/>
      <c r="J253" s="100"/>
      <c r="K253" s="101"/>
      <c r="L253" s="12"/>
      <c r="M253" s="13"/>
      <c r="N253" s="14"/>
      <c r="O253" s="14"/>
      <c r="P253" s="117"/>
      <c r="Q253" s="132" t="str">
        <f t="shared" si="34"/>
        <v/>
      </c>
      <c r="R253" s="132" t="str">
        <f t="shared" si="35"/>
        <v/>
      </c>
      <c r="S253" s="144" t="str">
        <f t="shared" si="36"/>
        <v/>
      </c>
      <c r="T253" s="144" t="str">
        <f>IF(G253="","",IF(ISERROR(VLOOKUP(S253,Sheet1!B:B,1,FALSE)),0,1))</f>
        <v/>
      </c>
      <c r="U253" s="144" t="str">
        <f t="shared" si="37"/>
        <v/>
      </c>
      <c r="V253" s="145" t="e">
        <f>SEARCH('Key Word Search'!$J$6,J253)</f>
        <v>#VALUE!</v>
      </c>
      <c r="W253" s="145" t="e">
        <f>SEARCH('Key Word Search'!$J$6,K253)</f>
        <v>#VALUE!</v>
      </c>
      <c r="X253" s="145" t="str">
        <f t="shared" si="38"/>
        <v/>
      </c>
    </row>
    <row r="254" spans="1:24" x14ac:dyDescent="0.2">
      <c r="A254" s="245" t="str">
        <f t="shared" si="41"/>
        <v/>
      </c>
      <c r="B254" s="121"/>
      <c r="C254" s="121"/>
      <c r="D254" s="122"/>
      <c r="E254" s="246" t="str">
        <f t="shared" si="46"/>
        <v/>
      </c>
      <c r="F254" s="246" t="str">
        <f t="shared" si="47"/>
        <v/>
      </c>
      <c r="G254" s="124"/>
      <c r="H254" s="125"/>
      <c r="I254" s="123"/>
      <c r="J254" s="126"/>
      <c r="K254" s="116"/>
      <c r="L254" s="127"/>
      <c r="M254" s="128"/>
      <c r="N254" s="129"/>
      <c r="O254" s="129"/>
      <c r="P254" s="130"/>
      <c r="Q254" s="132" t="str">
        <f t="shared" si="34"/>
        <v/>
      </c>
      <c r="R254" s="132" t="str">
        <f t="shared" si="35"/>
        <v/>
      </c>
      <c r="S254" s="144" t="str">
        <f t="shared" si="36"/>
        <v/>
      </c>
      <c r="T254" s="144" t="str">
        <f>IF(G254="","",IF(ISERROR(VLOOKUP(S254,Sheet1!B:B,1,FALSE)),0,1))</f>
        <v/>
      </c>
      <c r="U254" s="144" t="str">
        <f t="shared" si="37"/>
        <v/>
      </c>
      <c r="V254" s="145" t="e">
        <f>SEARCH('Key Word Search'!$J$6,J254)</f>
        <v>#VALUE!</v>
      </c>
      <c r="W254" s="145" t="e">
        <f>SEARCH('Key Word Search'!$J$6,K254)</f>
        <v>#VALUE!</v>
      </c>
      <c r="X254" s="145" t="str">
        <f t="shared" si="38"/>
        <v/>
      </c>
    </row>
    <row r="255" spans="1:24" x14ac:dyDescent="0.2">
      <c r="A255" s="245" t="str">
        <f t="shared" si="41"/>
        <v/>
      </c>
      <c r="B255" s="121"/>
      <c r="C255" s="121"/>
      <c r="D255" s="122"/>
      <c r="E255" s="246" t="str">
        <f t="shared" si="46"/>
        <v/>
      </c>
      <c r="F255" s="246" t="str">
        <f t="shared" si="47"/>
        <v/>
      </c>
      <c r="G255" s="124"/>
      <c r="H255" s="125"/>
      <c r="I255" s="123"/>
      <c r="J255" s="126"/>
      <c r="K255" s="131"/>
      <c r="L255" s="127"/>
      <c r="M255" s="128"/>
      <c r="N255" s="129"/>
      <c r="O255" s="129"/>
      <c r="P255" s="130"/>
      <c r="Q255" s="132" t="str">
        <f t="shared" si="34"/>
        <v/>
      </c>
      <c r="R255" s="132" t="str">
        <f t="shared" si="35"/>
        <v/>
      </c>
      <c r="S255" s="144" t="str">
        <f t="shared" si="36"/>
        <v/>
      </c>
      <c r="T255" s="144" t="str">
        <f>IF(G255="","",IF(ISERROR(VLOOKUP(S255,Sheet1!B:B,1,FALSE)),0,1))</f>
        <v/>
      </c>
      <c r="U255" s="144" t="str">
        <f t="shared" si="37"/>
        <v/>
      </c>
      <c r="V255" s="145" t="e">
        <f>SEARCH('Key Word Search'!$J$6,J255)</f>
        <v>#VALUE!</v>
      </c>
      <c r="W255" s="145" t="e">
        <f>SEARCH('Key Word Search'!$J$6,K255)</f>
        <v>#VALUE!</v>
      </c>
      <c r="X255" s="145" t="str">
        <f t="shared" si="38"/>
        <v/>
      </c>
    </row>
    <row r="256" spans="1:24" x14ac:dyDescent="0.2">
      <c r="A256" s="105" t="str">
        <f t="shared" si="41"/>
        <v/>
      </c>
      <c r="Q256" s="132" t="str">
        <f t="shared" si="34"/>
        <v/>
      </c>
      <c r="R256" s="132" t="str">
        <f t="shared" si="35"/>
        <v/>
      </c>
      <c r="S256" s="144" t="str">
        <f t="shared" si="36"/>
        <v/>
      </c>
      <c r="T256" s="144" t="str">
        <f>IF(G256="","",IF(ISERROR(VLOOKUP(S256,Sheet1!B:B,1,FALSE)),0,1))</f>
        <v/>
      </c>
      <c r="U256" s="144" t="str">
        <f t="shared" si="37"/>
        <v/>
      </c>
      <c r="V256" s="145" t="e">
        <f>SEARCH('Key Word Search'!$J$6,J256)</f>
        <v>#VALUE!</v>
      </c>
      <c r="W256" s="145" t="e">
        <f>SEARCH('Key Word Search'!$J$6,K256)</f>
        <v>#VALUE!</v>
      </c>
      <c r="X256" s="145" t="str">
        <f t="shared" si="38"/>
        <v/>
      </c>
    </row>
    <row r="257" spans="1:24" x14ac:dyDescent="0.2">
      <c r="A257" s="105" t="str">
        <f t="shared" si="41"/>
        <v/>
      </c>
      <c r="Q257" s="132" t="str">
        <f t="shared" si="34"/>
        <v/>
      </c>
      <c r="R257" s="132" t="str">
        <f t="shared" si="35"/>
        <v/>
      </c>
      <c r="S257" s="144" t="str">
        <f t="shared" si="36"/>
        <v/>
      </c>
      <c r="T257" s="144" t="str">
        <f>IF(G257="","",IF(ISERROR(VLOOKUP(S257,Sheet1!B:B,1,FALSE)),0,1))</f>
        <v/>
      </c>
      <c r="U257" s="144" t="str">
        <f t="shared" si="37"/>
        <v/>
      </c>
      <c r="V257" s="145" t="e">
        <f>SEARCH('Key Word Search'!$J$6,J257)</f>
        <v>#VALUE!</v>
      </c>
      <c r="W257" s="145" t="e">
        <f>SEARCH('Key Word Search'!$J$6,K257)</f>
        <v>#VALUE!</v>
      </c>
      <c r="X257" s="145" t="str">
        <f t="shared" si="38"/>
        <v/>
      </c>
    </row>
    <row r="258" spans="1:24" x14ac:dyDescent="0.2">
      <c r="A258" s="105" t="str">
        <f t="shared" si="41"/>
        <v/>
      </c>
      <c r="Q258" s="132" t="str">
        <f t="shared" si="34"/>
        <v/>
      </c>
      <c r="R258" s="132" t="str">
        <f t="shared" si="35"/>
        <v/>
      </c>
      <c r="S258" s="144" t="str">
        <f t="shared" si="36"/>
        <v/>
      </c>
      <c r="T258" s="144" t="str">
        <f>IF(G258="","",IF(ISERROR(VLOOKUP(S258,Sheet1!B:B,1,FALSE)),0,1))</f>
        <v/>
      </c>
      <c r="U258" s="144" t="str">
        <f t="shared" si="37"/>
        <v/>
      </c>
      <c r="V258" s="145" t="e">
        <f>SEARCH('Key Word Search'!$J$6,J258)</f>
        <v>#VALUE!</v>
      </c>
      <c r="W258" s="145" t="e">
        <f>SEARCH('Key Word Search'!$J$6,K258)</f>
        <v>#VALUE!</v>
      </c>
      <c r="X258" s="145" t="str">
        <f t="shared" si="38"/>
        <v/>
      </c>
    </row>
    <row r="259" spans="1:24" x14ac:dyDescent="0.2">
      <c r="A259" s="105" t="str">
        <f t="shared" si="41"/>
        <v/>
      </c>
      <c r="Q259" s="132" t="str">
        <f t="shared" si="34"/>
        <v/>
      </c>
      <c r="R259" s="132" t="str">
        <f t="shared" si="35"/>
        <v/>
      </c>
      <c r="S259" s="144" t="str">
        <f t="shared" si="36"/>
        <v/>
      </c>
      <c r="T259" s="144" t="str">
        <f>IF(G259="","",IF(ISERROR(VLOOKUP(S259,Sheet1!B:B,1,FALSE)),0,1))</f>
        <v/>
      </c>
      <c r="U259" s="144" t="str">
        <f t="shared" si="37"/>
        <v/>
      </c>
      <c r="V259" s="145" t="e">
        <f>SEARCH('Key Word Search'!$J$6,J259)</f>
        <v>#VALUE!</v>
      </c>
      <c r="W259" s="145" t="e">
        <f>SEARCH('Key Word Search'!$J$6,K259)</f>
        <v>#VALUE!</v>
      </c>
      <c r="X259" s="145" t="str">
        <f t="shared" si="38"/>
        <v/>
      </c>
    </row>
    <row r="260" spans="1:24" x14ac:dyDescent="0.2">
      <c r="A260" s="105" t="str">
        <f t="shared" si="41"/>
        <v/>
      </c>
      <c r="Q260" s="132" t="str">
        <f t="shared" ref="Q260:Q323" si="48">IF(G260="","",SUBSTITUTE(SUBSTITUTE(SUBSTITUTE(SUBSTITUTE("#"&amp;G260&amp;"-"&amp;H260&amp;""&amp;I260," ",""),"-","_"),"(","_"),")","_"))</f>
        <v/>
      </c>
      <c r="R260" s="132" t="str">
        <f t="shared" ref="R260:R323" si="49">IF(G260="","",SUBSTITUTE(SUBSTITUTE(SUBSTITUTE(SUBSTITUTE("#"&amp;G260&amp;"-"&amp;LEFT(H260,LEN(H260)-1)," ",""),"-","_"),"(","_"),")","_"))</f>
        <v/>
      </c>
      <c r="S260" s="144" t="str">
        <f t="shared" ref="S260:S323" si="50">IF(G260="","",IF(I260&lt;&gt;"",1,MID(H260,LEN(H260),1)))</f>
        <v/>
      </c>
      <c r="T260" s="144" t="str">
        <f>IF(G260="","",IF(ISERROR(VLOOKUP(S260,Sheet1!B:B,1,FALSE)),0,1))</f>
        <v/>
      </c>
      <c r="U260" s="144" t="str">
        <f t="shared" ref="U260:U323" si="51">IF(G260="","",IF(ISERROR(S260/1),0,1))</f>
        <v/>
      </c>
      <c r="V260" s="145" t="e">
        <f>SEARCH('Key Word Search'!$J$6,J260)</f>
        <v>#VALUE!</v>
      </c>
      <c r="W260" s="145" t="e">
        <f>SEARCH('Key Word Search'!$J$6,K260)</f>
        <v>#VALUE!</v>
      </c>
      <c r="X260" s="145" t="str">
        <f t="shared" ref="X260:X323" si="52">IF(AND(ISERROR(V260),ISERROR(W260)),"",A260)</f>
        <v/>
      </c>
    </row>
    <row r="261" spans="1:24" x14ac:dyDescent="0.2">
      <c r="A261" s="105" t="str">
        <f t="shared" si="41"/>
        <v/>
      </c>
      <c r="Q261" s="132" t="str">
        <f t="shared" si="48"/>
        <v/>
      </c>
      <c r="R261" s="132" t="str">
        <f t="shared" si="49"/>
        <v/>
      </c>
      <c r="S261" s="144" t="str">
        <f t="shared" si="50"/>
        <v/>
      </c>
      <c r="T261" s="144" t="str">
        <f>IF(G261="","",IF(ISERROR(VLOOKUP(S261,Sheet1!B:B,1,FALSE)),0,1))</f>
        <v/>
      </c>
      <c r="U261" s="144" t="str">
        <f t="shared" si="51"/>
        <v/>
      </c>
      <c r="V261" s="145" t="e">
        <f>SEARCH('Key Word Search'!$J$6,J261)</f>
        <v>#VALUE!</v>
      </c>
      <c r="W261" s="145" t="e">
        <f>SEARCH('Key Word Search'!$J$6,K261)</f>
        <v>#VALUE!</v>
      </c>
      <c r="X261" s="145" t="str">
        <f t="shared" si="52"/>
        <v/>
      </c>
    </row>
    <row r="262" spans="1:24" x14ac:dyDescent="0.2">
      <c r="A262" s="105" t="str">
        <f t="shared" si="41"/>
        <v/>
      </c>
      <c r="Q262" s="132" t="str">
        <f t="shared" si="48"/>
        <v/>
      </c>
      <c r="R262" s="132" t="str">
        <f t="shared" si="49"/>
        <v/>
      </c>
      <c r="S262" s="144" t="str">
        <f t="shared" si="50"/>
        <v/>
      </c>
      <c r="T262" s="144" t="str">
        <f>IF(G262="","",IF(ISERROR(VLOOKUP(S262,Sheet1!B:B,1,FALSE)),0,1))</f>
        <v/>
      </c>
      <c r="U262" s="144" t="str">
        <f t="shared" si="51"/>
        <v/>
      </c>
      <c r="V262" s="145" t="e">
        <f>SEARCH('Key Word Search'!$J$6,J262)</f>
        <v>#VALUE!</v>
      </c>
      <c r="W262" s="145" t="e">
        <f>SEARCH('Key Word Search'!$J$6,K262)</f>
        <v>#VALUE!</v>
      </c>
      <c r="X262" s="145" t="str">
        <f t="shared" si="52"/>
        <v/>
      </c>
    </row>
    <row r="263" spans="1:24" x14ac:dyDescent="0.2">
      <c r="A263" s="105" t="str">
        <f t="shared" ref="A263:A326" si="53">IF(G263="","",IF(SUM(T263:U263)=0,R263,Q263))</f>
        <v/>
      </c>
      <c r="Q263" s="132" t="str">
        <f t="shared" si="48"/>
        <v/>
      </c>
      <c r="R263" s="132" t="str">
        <f t="shared" si="49"/>
        <v/>
      </c>
      <c r="S263" s="144" t="str">
        <f t="shared" si="50"/>
        <v/>
      </c>
      <c r="T263" s="144" t="str">
        <f>IF(G263="","",IF(ISERROR(VLOOKUP(S263,Sheet1!B:B,1,FALSE)),0,1))</f>
        <v/>
      </c>
      <c r="U263" s="144" t="str">
        <f t="shared" si="51"/>
        <v/>
      </c>
      <c r="V263" s="145" t="e">
        <f>SEARCH('Key Word Search'!$J$6,J263)</f>
        <v>#VALUE!</v>
      </c>
      <c r="W263" s="145" t="e">
        <f>SEARCH('Key Word Search'!$J$6,K263)</f>
        <v>#VALUE!</v>
      </c>
      <c r="X263" s="145" t="str">
        <f t="shared" si="52"/>
        <v/>
      </c>
    </row>
    <row r="264" spans="1:24" x14ac:dyDescent="0.2">
      <c r="A264" s="105" t="str">
        <f t="shared" si="53"/>
        <v/>
      </c>
      <c r="Q264" s="132" t="str">
        <f t="shared" si="48"/>
        <v/>
      </c>
      <c r="R264" s="132" t="str">
        <f t="shared" si="49"/>
        <v/>
      </c>
      <c r="S264" s="144" t="str">
        <f t="shared" si="50"/>
        <v/>
      </c>
      <c r="T264" s="144" t="str">
        <f>IF(G264="","",IF(ISERROR(VLOOKUP(S264,Sheet1!B:B,1,FALSE)),0,1))</f>
        <v/>
      </c>
      <c r="U264" s="144" t="str">
        <f t="shared" si="51"/>
        <v/>
      </c>
      <c r="V264" s="145" t="e">
        <f>SEARCH('Key Word Search'!$J$6,J264)</f>
        <v>#VALUE!</v>
      </c>
      <c r="W264" s="145" t="e">
        <f>SEARCH('Key Word Search'!$J$6,K264)</f>
        <v>#VALUE!</v>
      </c>
      <c r="X264" s="145" t="str">
        <f t="shared" si="52"/>
        <v/>
      </c>
    </row>
    <row r="265" spans="1:24" x14ac:dyDescent="0.2">
      <c r="A265" s="105" t="str">
        <f t="shared" si="53"/>
        <v/>
      </c>
      <c r="Q265" s="132" t="str">
        <f t="shared" si="48"/>
        <v/>
      </c>
      <c r="R265" s="132" t="str">
        <f t="shared" si="49"/>
        <v/>
      </c>
      <c r="S265" s="144" t="str">
        <f t="shared" si="50"/>
        <v/>
      </c>
      <c r="T265" s="144" t="str">
        <f>IF(G265="","",IF(ISERROR(VLOOKUP(S265,Sheet1!B:B,1,FALSE)),0,1))</f>
        <v/>
      </c>
      <c r="U265" s="144" t="str">
        <f t="shared" si="51"/>
        <v/>
      </c>
      <c r="V265" s="145" t="e">
        <f>SEARCH('Key Word Search'!$J$6,J265)</f>
        <v>#VALUE!</v>
      </c>
      <c r="W265" s="145" t="e">
        <f>SEARCH('Key Word Search'!$J$6,K265)</f>
        <v>#VALUE!</v>
      </c>
      <c r="X265" s="145" t="str">
        <f t="shared" si="52"/>
        <v/>
      </c>
    </row>
    <row r="266" spans="1:24" x14ac:dyDescent="0.2">
      <c r="A266" s="105" t="str">
        <f t="shared" si="53"/>
        <v/>
      </c>
      <c r="Q266" s="132" t="str">
        <f t="shared" si="48"/>
        <v/>
      </c>
      <c r="R266" s="132" t="str">
        <f t="shared" si="49"/>
        <v/>
      </c>
      <c r="S266" s="144" t="str">
        <f t="shared" si="50"/>
        <v/>
      </c>
      <c r="T266" s="144" t="str">
        <f>IF(G266="","",IF(ISERROR(VLOOKUP(S266,Sheet1!B:B,1,FALSE)),0,1))</f>
        <v/>
      </c>
      <c r="U266" s="144" t="str">
        <f t="shared" si="51"/>
        <v/>
      </c>
      <c r="V266" s="145" t="e">
        <f>SEARCH('Key Word Search'!$J$6,J266)</f>
        <v>#VALUE!</v>
      </c>
      <c r="W266" s="145" t="e">
        <f>SEARCH('Key Word Search'!$J$6,K266)</f>
        <v>#VALUE!</v>
      </c>
      <c r="X266" s="145" t="str">
        <f t="shared" si="52"/>
        <v/>
      </c>
    </row>
    <row r="267" spans="1:24" x14ac:dyDescent="0.2">
      <c r="A267" s="105" t="str">
        <f t="shared" si="53"/>
        <v/>
      </c>
      <c r="Q267" s="132" t="str">
        <f t="shared" si="48"/>
        <v/>
      </c>
      <c r="R267" s="132" t="str">
        <f t="shared" si="49"/>
        <v/>
      </c>
      <c r="S267" s="144" t="str">
        <f t="shared" si="50"/>
        <v/>
      </c>
      <c r="T267" s="144" t="str">
        <f>IF(G267="","",IF(ISERROR(VLOOKUP(S267,Sheet1!B:B,1,FALSE)),0,1))</f>
        <v/>
      </c>
      <c r="U267" s="144" t="str">
        <f t="shared" si="51"/>
        <v/>
      </c>
      <c r="V267" s="145" t="e">
        <f>SEARCH('Key Word Search'!$J$6,J267)</f>
        <v>#VALUE!</v>
      </c>
      <c r="W267" s="145" t="e">
        <f>SEARCH('Key Word Search'!$J$6,K267)</f>
        <v>#VALUE!</v>
      </c>
      <c r="X267" s="145" t="str">
        <f t="shared" si="52"/>
        <v/>
      </c>
    </row>
    <row r="268" spans="1:24" x14ac:dyDescent="0.2">
      <c r="A268" s="105" t="str">
        <f t="shared" si="53"/>
        <v/>
      </c>
      <c r="Q268" s="132" t="str">
        <f t="shared" si="48"/>
        <v/>
      </c>
      <c r="R268" s="132" t="str">
        <f t="shared" si="49"/>
        <v/>
      </c>
      <c r="S268" s="144" t="str">
        <f t="shared" si="50"/>
        <v/>
      </c>
      <c r="T268" s="144" t="str">
        <f>IF(G268="","",IF(ISERROR(VLOOKUP(S268,Sheet1!B:B,1,FALSE)),0,1))</f>
        <v/>
      </c>
      <c r="U268" s="144" t="str">
        <f t="shared" si="51"/>
        <v/>
      </c>
      <c r="V268" s="145" t="e">
        <f>SEARCH('Key Word Search'!$J$6,J268)</f>
        <v>#VALUE!</v>
      </c>
      <c r="W268" s="145" t="e">
        <f>SEARCH('Key Word Search'!$J$6,K268)</f>
        <v>#VALUE!</v>
      </c>
      <c r="X268" s="145" t="str">
        <f t="shared" si="52"/>
        <v/>
      </c>
    </row>
    <row r="269" spans="1:24" x14ac:dyDescent="0.2">
      <c r="A269" s="105" t="str">
        <f t="shared" si="53"/>
        <v/>
      </c>
      <c r="Q269" s="132" t="str">
        <f t="shared" si="48"/>
        <v/>
      </c>
      <c r="R269" s="132" t="str">
        <f t="shared" si="49"/>
        <v/>
      </c>
      <c r="S269" s="144" t="str">
        <f t="shared" si="50"/>
        <v/>
      </c>
      <c r="T269" s="144" t="str">
        <f>IF(G269="","",IF(ISERROR(VLOOKUP(S269,Sheet1!B:B,1,FALSE)),0,1))</f>
        <v/>
      </c>
      <c r="U269" s="144" t="str">
        <f t="shared" si="51"/>
        <v/>
      </c>
      <c r="V269" s="145" t="e">
        <f>SEARCH('Key Word Search'!$J$6,J269)</f>
        <v>#VALUE!</v>
      </c>
      <c r="W269" s="145" t="e">
        <f>SEARCH('Key Word Search'!$J$6,K269)</f>
        <v>#VALUE!</v>
      </c>
      <c r="X269" s="145" t="str">
        <f t="shared" si="52"/>
        <v/>
      </c>
    </row>
    <row r="270" spans="1:24" x14ac:dyDescent="0.2">
      <c r="A270" s="105" t="str">
        <f t="shared" si="53"/>
        <v/>
      </c>
      <c r="Q270" s="132" t="str">
        <f t="shared" si="48"/>
        <v/>
      </c>
      <c r="R270" s="132" t="str">
        <f t="shared" si="49"/>
        <v/>
      </c>
      <c r="S270" s="144" t="str">
        <f t="shared" si="50"/>
        <v/>
      </c>
      <c r="T270" s="144" t="str">
        <f>IF(G270="","",IF(ISERROR(VLOOKUP(S270,Sheet1!B:B,1,FALSE)),0,1))</f>
        <v/>
      </c>
      <c r="U270" s="144" t="str">
        <f t="shared" si="51"/>
        <v/>
      </c>
      <c r="V270" s="145" t="e">
        <f>SEARCH('Key Word Search'!$J$6,J270)</f>
        <v>#VALUE!</v>
      </c>
      <c r="W270" s="145" t="e">
        <f>SEARCH('Key Word Search'!$J$6,K270)</f>
        <v>#VALUE!</v>
      </c>
      <c r="X270" s="145" t="str">
        <f t="shared" si="52"/>
        <v/>
      </c>
    </row>
    <row r="271" spans="1:24" x14ac:dyDescent="0.2">
      <c r="A271" s="105" t="str">
        <f t="shared" si="53"/>
        <v/>
      </c>
      <c r="Q271" s="132" t="str">
        <f t="shared" si="48"/>
        <v/>
      </c>
      <c r="R271" s="132" t="str">
        <f t="shared" si="49"/>
        <v/>
      </c>
      <c r="S271" s="144" t="str">
        <f t="shared" si="50"/>
        <v/>
      </c>
      <c r="T271" s="144" t="str">
        <f>IF(G271="","",IF(ISERROR(VLOOKUP(S271,Sheet1!B:B,1,FALSE)),0,1))</f>
        <v/>
      </c>
      <c r="U271" s="144" t="str">
        <f t="shared" si="51"/>
        <v/>
      </c>
      <c r="V271" s="145" t="e">
        <f>SEARCH('Key Word Search'!$J$6,J271)</f>
        <v>#VALUE!</v>
      </c>
      <c r="W271" s="145" t="e">
        <f>SEARCH('Key Word Search'!$J$6,K271)</f>
        <v>#VALUE!</v>
      </c>
      <c r="X271" s="145" t="str">
        <f t="shared" si="52"/>
        <v/>
      </c>
    </row>
    <row r="272" spans="1:24" x14ac:dyDescent="0.2">
      <c r="A272" s="105" t="str">
        <f t="shared" si="53"/>
        <v/>
      </c>
      <c r="Q272" s="132" t="str">
        <f t="shared" si="48"/>
        <v/>
      </c>
      <c r="R272" s="132" t="str">
        <f t="shared" si="49"/>
        <v/>
      </c>
      <c r="S272" s="144" t="str">
        <f t="shared" si="50"/>
        <v/>
      </c>
      <c r="T272" s="144" t="str">
        <f>IF(G272="","",IF(ISERROR(VLOOKUP(S272,Sheet1!B:B,1,FALSE)),0,1))</f>
        <v/>
      </c>
      <c r="U272" s="144" t="str">
        <f t="shared" si="51"/>
        <v/>
      </c>
      <c r="V272" s="145" t="e">
        <f>SEARCH('Key Word Search'!$J$6,J272)</f>
        <v>#VALUE!</v>
      </c>
      <c r="W272" s="145" t="e">
        <f>SEARCH('Key Word Search'!$J$6,K272)</f>
        <v>#VALUE!</v>
      </c>
      <c r="X272" s="145" t="str">
        <f t="shared" si="52"/>
        <v/>
      </c>
    </row>
    <row r="273" spans="1:24" x14ac:dyDescent="0.2">
      <c r="A273" s="105" t="str">
        <f t="shared" si="53"/>
        <v/>
      </c>
      <c r="Q273" s="132" t="str">
        <f t="shared" si="48"/>
        <v/>
      </c>
      <c r="R273" s="132" t="str">
        <f t="shared" si="49"/>
        <v/>
      </c>
      <c r="S273" s="144" t="str">
        <f t="shared" si="50"/>
        <v/>
      </c>
      <c r="T273" s="144" t="str">
        <f>IF(G273="","",IF(ISERROR(VLOOKUP(S273,Sheet1!B:B,1,FALSE)),0,1))</f>
        <v/>
      </c>
      <c r="U273" s="144" t="str">
        <f t="shared" si="51"/>
        <v/>
      </c>
      <c r="V273" s="145" t="e">
        <f>SEARCH('Key Word Search'!$J$6,J273)</f>
        <v>#VALUE!</v>
      </c>
      <c r="W273" s="145" t="e">
        <f>SEARCH('Key Word Search'!$J$6,K273)</f>
        <v>#VALUE!</v>
      </c>
      <c r="X273" s="145" t="str">
        <f t="shared" si="52"/>
        <v/>
      </c>
    </row>
    <row r="274" spans="1:24" x14ac:dyDescent="0.2">
      <c r="A274" s="105" t="str">
        <f t="shared" si="53"/>
        <v/>
      </c>
      <c r="Q274" s="132" t="str">
        <f t="shared" si="48"/>
        <v/>
      </c>
      <c r="R274" s="132" t="str">
        <f t="shared" si="49"/>
        <v/>
      </c>
      <c r="S274" s="144" t="str">
        <f t="shared" si="50"/>
        <v/>
      </c>
      <c r="T274" s="144" t="str">
        <f>IF(G274="","",IF(ISERROR(VLOOKUP(S274,Sheet1!B:B,1,FALSE)),0,1))</f>
        <v/>
      </c>
      <c r="U274" s="144" t="str">
        <f t="shared" si="51"/>
        <v/>
      </c>
      <c r="V274" s="145" t="e">
        <f>SEARCH('Key Word Search'!$J$6,J274)</f>
        <v>#VALUE!</v>
      </c>
      <c r="W274" s="145" t="e">
        <f>SEARCH('Key Word Search'!$J$6,K274)</f>
        <v>#VALUE!</v>
      </c>
      <c r="X274" s="145" t="str">
        <f t="shared" si="52"/>
        <v/>
      </c>
    </row>
    <row r="275" spans="1:24" x14ac:dyDescent="0.2">
      <c r="A275" s="105" t="str">
        <f t="shared" si="53"/>
        <v/>
      </c>
      <c r="Q275" s="132" t="str">
        <f t="shared" si="48"/>
        <v/>
      </c>
      <c r="R275" s="132" t="str">
        <f t="shared" si="49"/>
        <v/>
      </c>
      <c r="S275" s="144" t="str">
        <f t="shared" si="50"/>
        <v/>
      </c>
      <c r="T275" s="144" t="str">
        <f>IF(G275="","",IF(ISERROR(VLOOKUP(S275,Sheet1!B:B,1,FALSE)),0,1))</f>
        <v/>
      </c>
      <c r="U275" s="144" t="str">
        <f t="shared" si="51"/>
        <v/>
      </c>
      <c r="V275" s="145" t="e">
        <f>SEARCH('Key Word Search'!$J$6,J275)</f>
        <v>#VALUE!</v>
      </c>
      <c r="W275" s="145" t="e">
        <f>SEARCH('Key Word Search'!$J$6,K275)</f>
        <v>#VALUE!</v>
      </c>
      <c r="X275" s="145" t="str">
        <f t="shared" si="52"/>
        <v/>
      </c>
    </row>
    <row r="276" spans="1:24" x14ac:dyDescent="0.2">
      <c r="A276" s="105" t="str">
        <f t="shared" si="53"/>
        <v/>
      </c>
      <c r="Q276" s="132" t="str">
        <f t="shared" si="48"/>
        <v/>
      </c>
      <c r="R276" s="132" t="str">
        <f t="shared" si="49"/>
        <v/>
      </c>
      <c r="S276" s="144" t="str">
        <f t="shared" si="50"/>
        <v/>
      </c>
      <c r="T276" s="144" t="str">
        <f>IF(G276="","",IF(ISERROR(VLOOKUP(S276,Sheet1!B:B,1,FALSE)),0,1))</f>
        <v/>
      </c>
      <c r="U276" s="144" t="str">
        <f t="shared" si="51"/>
        <v/>
      </c>
      <c r="V276" s="145" t="e">
        <f>SEARCH('Key Word Search'!$J$6,J276)</f>
        <v>#VALUE!</v>
      </c>
      <c r="W276" s="145" t="e">
        <f>SEARCH('Key Word Search'!$J$6,K276)</f>
        <v>#VALUE!</v>
      </c>
      <c r="X276" s="145" t="str">
        <f t="shared" si="52"/>
        <v/>
      </c>
    </row>
    <row r="277" spans="1:24" x14ac:dyDescent="0.2">
      <c r="A277" s="105" t="str">
        <f t="shared" si="53"/>
        <v/>
      </c>
      <c r="Q277" s="132" t="str">
        <f t="shared" si="48"/>
        <v/>
      </c>
      <c r="R277" s="132" t="str">
        <f t="shared" si="49"/>
        <v/>
      </c>
      <c r="S277" s="144" t="str">
        <f t="shared" si="50"/>
        <v/>
      </c>
      <c r="T277" s="144" t="str">
        <f>IF(G277="","",IF(ISERROR(VLOOKUP(S277,Sheet1!B:B,1,FALSE)),0,1))</f>
        <v/>
      </c>
      <c r="U277" s="144" t="str">
        <f t="shared" si="51"/>
        <v/>
      </c>
      <c r="V277" s="145" t="e">
        <f>SEARCH('Key Word Search'!$J$6,J277)</f>
        <v>#VALUE!</v>
      </c>
      <c r="W277" s="145" t="e">
        <f>SEARCH('Key Word Search'!$J$6,K277)</f>
        <v>#VALUE!</v>
      </c>
      <c r="X277" s="145" t="str">
        <f t="shared" si="52"/>
        <v/>
      </c>
    </row>
    <row r="278" spans="1:24" x14ac:dyDescent="0.2">
      <c r="A278" s="105" t="str">
        <f t="shared" si="53"/>
        <v/>
      </c>
      <c r="Q278" s="132" t="str">
        <f t="shared" si="48"/>
        <v/>
      </c>
      <c r="R278" s="132" t="str">
        <f t="shared" si="49"/>
        <v/>
      </c>
      <c r="S278" s="144" t="str">
        <f t="shared" si="50"/>
        <v/>
      </c>
      <c r="T278" s="144" t="str">
        <f>IF(G278="","",IF(ISERROR(VLOOKUP(S278,Sheet1!B:B,1,FALSE)),0,1))</f>
        <v/>
      </c>
      <c r="U278" s="144" t="str">
        <f t="shared" si="51"/>
        <v/>
      </c>
      <c r="V278" s="145" t="e">
        <f>SEARCH('Key Word Search'!$J$6,J278)</f>
        <v>#VALUE!</v>
      </c>
      <c r="W278" s="145" t="e">
        <f>SEARCH('Key Word Search'!$J$6,K278)</f>
        <v>#VALUE!</v>
      </c>
      <c r="X278" s="145" t="str">
        <f t="shared" si="52"/>
        <v/>
      </c>
    </row>
    <row r="279" spans="1:24" x14ac:dyDescent="0.2">
      <c r="A279" s="105" t="str">
        <f t="shared" si="53"/>
        <v/>
      </c>
      <c r="Q279" s="132" t="str">
        <f t="shared" si="48"/>
        <v/>
      </c>
      <c r="R279" s="132" t="str">
        <f t="shared" si="49"/>
        <v/>
      </c>
      <c r="S279" s="144" t="str">
        <f t="shared" si="50"/>
        <v/>
      </c>
      <c r="T279" s="144" t="str">
        <f>IF(G279="","",IF(ISERROR(VLOOKUP(S279,Sheet1!B:B,1,FALSE)),0,1))</f>
        <v/>
      </c>
      <c r="U279" s="144" t="str">
        <f t="shared" si="51"/>
        <v/>
      </c>
      <c r="V279" s="145" t="e">
        <f>SEARCH('Key Word Search'!$J$6,J279)</f>
        <v>#VALUE!</v>
      </c>
      <c r="W279" s="145" t="e">
        <f>SEARCH('Key Word Search'!$J$6,K279)</f>
        <v>#VALUE!</v>
      </c>
      <c r="X279" s="145" t="str">
        <f t="shared" si="52"/>
        <v/>
      </c>
    </row>
    <row r="280" spans="1:24" x14ac:dyDescent="0.2">
      <c r="A280" s="105" t="str">
        <f t="shared" si="53"/>
        <v/>
      </c>
      <c r="Q280" s="132" t="str">
        <f t="shared" si="48"/>
        <v/>
      </c>
      <c r="R280" s="132" t="str">
        <f t="shared" si="49"/>
        <v/>
      </c>
      <c r="S280" s="144" t="str">
        <f t="shared" si="50"/>
        <v/>
      </c>
      <c r="T280" s="144" t="str">
        <f>IF(G280="","",IF(ISERROR(VLOOKUP(S280,Sheet1!B:B,1,FALSE)),0,1))</f>
        <v/>
      </c>
      <c r="U280" s="144" t="str">
        <f t="shared" si="51"/>
        <v/>
      </c>
      <c r="V280" s="145" t="e">
        <f>SEARCH('Key Word Search'!$J$6,J280)</f>
        <v>#VALUE!</v>
      </c>
      <c r="W280" s="145" t="e">
        <f>SEARCH('Key Word Search'!$J$6,K280)</f>
        <v>#VALUE!</v>
      </c>
      <c r="X280" s="145" t="str">
        <f t="shared" si="52"/>
        <v/>
      </c>
    </row>
    <row r="281" spans="1:24" x14ac:dyDescent="0.2">
      <c r="A281" s="105" t="str">
        <f t="shared" si="53"/>
        <v/>
      </c>
      <c r="Q281" s="132" t="str">
        <f t="shared" si="48"/>
        <v/>
      </c>
      <c r="R281" s="132" t="str">
        <f t="shared" si="49"/>
        <v/>
      </c>
      <c r="S281" s="144" t="str">
        <f t="shared" si="50"/>
        <v/>
      </c>
      <c r="T281" s="144" t="str">
        <f>IF(G281="","",IF(ISERROR(VLOOKUP(S281,Sheet1!B:B,1,FALSE)),0,1))</f>
        <v/>
      </c>
      <c r="U281" s="144" t="str">
        <f t="shared" si="51"/>
        <v/>
      </c>
      <c r="V281" s="145" t="e">
        <f>SEARCH('Key Word Search'!$J$6,J281)</f>
        <v>#VALUE!</v>
      </c>
      <c r="W281" s="145" t="e">
        <f>SEARCH('Key Word Search'!$J$6,K281)</f>
        <v>#VALUE!</v>
      </c>
      <c r="X281" s="145" t="str">
        <f t="shared" si="52"/>
        <v/>
      </c>
    </row>
    <row r="282" spans="1:24" x14ac:dyDescent="0.2">
      <c r="A282" s="105" t="str">
        <f t="shared" si="53"/>
        <v/>
      </c>
      <c r="Q282" s="132" t="str">
        <f t="shared" si="48"/>
        <v/>
      </c>
      <c r="R282" s="132" t="str">
        <f t="shared" si="49"/>
        <v/>
      </c>
      <c r="S282" s="144" t="str">
        <f t="shared" si="50"/>
        <v/>
      </c>
      <c r="T282" s="144" t="str">
        <f>IF(G282="","",IF(ISERROR(VLOOKUP(S282,Sheet1!B:B,1,FALSE)),0,1))</f>
        <v/>
      </c>
      <c r="U282" s="144" t="str">
        <f t="shared" si="51"/>
        <v/>
      </c>
      <c r="V282" s="145" t="e">
        <f>SEARCH('Key Word Search'!$J$6,J282)</f>
        <v>#VALUE!</v>
      </c>
      <c r="W282" s="145" t="e">
        <f>SEARCH('Key Word Search'!$J$6,K282)</f>
        <v>#VALUE!</v>
      </c>
      <c r="X282" s="145" t="str">
        <f t="shared" si="52"/>
        <v/>
      </c>
    </row>
    <row r="283" spans="1:24" x14ac:dyDescent="0.2">
      <c r="A283" s="105" t="str">
        <f t="shared" si="53"/>
        <v/>
      </c>
      <c r="Q283" s="132" t="str">
        <f t="shared" si="48"/>
        <v/>
      </c>
      <c r="R283" s="132" t="str">
        <f t="shared" si="49"/>
        <v/>
      </c>
      <c r="S283" s="144" t="str">
        <f t="shared" si="50"/>
        <v/>
      </c>
      <c r="T283" s="144" t="str">
        <f>IF(G283="","",IF(ISERROR(VLOOKUP(S283,Sheet1!B:B,1,FALSE)),0,1))</f>
        <v/>
      </c>
      <c r="U283" s="144" t="str">
        <f t="shared" si="51"/>
        <v/>
      </c>
      <c r="V283" s="145" t="e">
        <f>SEARCH('Key Word Search'!$J$6,J283)</f>
        <v>#VALUE!</v>
      </c>
      <c r="W283" s="145" t="e">
        <f>SEARCH('Key Word Search'!$J$6,K283)</f>
        <v>#VALUE!</v>
      </c>
      <c r="X283" s="145" t="str">
        <f t="shared" si="52"/>
        <v/>
      </c>
    </row>
    <row r="284" spans="1:24" x14ac:dyDescent="0.2">
      <c r="A284" s="105" t="str">
        <f t="shared" si="53"/>
        <v/>
      </c>
      <c r="Q284" s="132" t="str">
        <f t="shared" si="48"/>
        <v/>
      </c>
      <c r="R284" s="132" t="str">
        <f t="shared" si="49"/>
        <v/>
      </c>
      <c r="S284" s="144" t="str">
        <f t="shared" si="50"/>
        <v/>
      </c>
      <c r="T284" s="144" t="str">
        <f>IF(G284="","",IF(ISERROR(VLOOKUP(S284,Sheet1!B:B,1,FALSE)),0,1))</f>
        <v/>
      </c>
      <c r="U284" s="144" t="str">
        <f t="shared" si="51"/>
        <v/>
      </c>
      <c r="V284" s="145" t="e">
        <f>SEARCH('Key Word Search'!$J$6,J284)</f>
        <v>#VALUE!</v>
      </c>
      <c r="W284" s="145" t="e">
        <f>SEARCH('Key Word Search'!$J$6,K284)</f>
        <v>#VALUE!</v>
      </c>
      <c r="X284" s="145" t="str">
        <f t="shared" si="52"/>
        <v/>
      </c>
    </row>
    <row r="285" spans="1:24" x14ac:dyDescent="0.2">
      <c r="A285" s="105" t="str">
        <f t="shared" si="53"/>
        <v/>
      </c>
      <c r="Q285" s="132" t="str">
        <f t="shared" si="48"/>
        <v/>
      </c>
      <c r="R285" s="132" t="str">
        <f t="shared" si="49"/>
        <v/>
      </c>
      <c r="S285" s="144" t="str">
        <f t="shared" si="50"/>
        <v/>
      </c>
      <c r="T285" s="144" t="str">
        <f>IF(G285="","",IF(ISERROR(VLOOKUP(S285,Sheet1!B:B,1,FALSE)),0,1))</f>
        <v/>
      </c>
      <c r="U285" s="144" t="str">
        <f t="shared" si="51"/>
        <v/>
      </c>
      <c r="V285" s="145" t="e">
        <f>SEARCH('Key Word Search'!$J$6,J285)</f>
        <v>#VALUE!</v>
      </c>
      <c r="W285" s="145" t="e">
        <f>SEARCH('Key Word Search'!$J$6,K285)</f>
        <v>#VALUE!</v>
      </c>
      <c r="X285" s="145" t="str">
        <f t="shared" si="52"/>
        <v/>
      </c>
    </row>
    <row r="286" spans="1:24" x14ac:dyDescent="0.2">
      <c r="A286" s="105" t="str">
        <f t="shared" si="53"/>
        <v/>
      </c>
      <c r="Q286" s="132" t="str">
        <f t="shared" si="48"/>
        <v/>
      </c>
      <c r="R286" s="132" t="str">
        <f t="shared" si="49"/>
        <v/>
      </c>
      <c r="S286" s="144" t="str">
        <f t="shared" si="50"/>
        <v/>
      </c>
      <c r="T286" s="144" t="str">
        <f>IF(G286="","",IF(ISERROR(VLOOKUP(S286,Sheet1!B:B,1,FALSE)),0,1))</f>
        <v/>
      </c>
      <c r="U286" s="144" t="str">
        <f t="shared" si="51"/>
        <v/>
      </c>
      <c r="V286" s="145" t="e">
        <f>SEARCH('Key Word Search'!$J$6,J286)</f>
        <v>#VALUE!</v>
      </c>
      <c r="W286" s="145" t="e">
        <f>SEARCH('Key Word Search'!$J$6,K286)</f>
        <v>#VALUE!</v>
      </c>
      <c r="X286" s="145" t="str">
        <f t="shared" si="52"/>
        <v/>
      </c>
    </row>
    <row r="287" spans="1:24" x14ac:dyDescent="0.2">
      <c r="A287" s="105" t="str">
        <f t="shared" si="53"/>
        <v/>
      </c>
      <c r="Q287" s="132" t="str">
        <f t="shared" si="48"/>
        <v/>
      </c>
      <c r="R287" s="132" t="str">
        <f t="shared" si="49"/>
        <v/>
      </c>
      <c r="S287" s="144" t="str">
        <f t="shared" si="50"/>
        <v/>
      </c>
      <c r="T287" s="144" t="str">
        <f>IF(G287="","",IF(ISERROR(VLOOKUP(S287,Sheet1!B:B,1,FALSE)),0,1))</f>
        <v/>
      </c>
      <c r="U287" s="144" t="str">
        <f t="shared" si="51"/>
        <v/>
      </c>
      <c r="V287" s="145" t="e">
        <f>SEARCH('Key Word Search'!$J$6,J287)</f>
        <v>#VALUE!</v>
      </c>
      <c r="W287" s="145" t="e">
        <f>SEARCH('Key Word Search'!$J$6,K287)</f>
        <v>#VALUE!</v>
      </c>
      <c r="X287" s="145" t="str">
        <f t="shared" si="52"/>
        <v/>
      </c>
    </row>
    <row r="288" spans="1:24" x14ac:dyDescent="0.2">
      <c r="A288" s="105" t="str">
        <f t="shared" si="53"/>
        <v/>
      </c>
      <c r="Q288" s="132" t="str">
        <f t="shared" si="48"/>
        <v/>
      </c>
      <c r="R288" s="132" t="str">
        <f t="shared" si="49"/>
        <v/>
      </c>
      <c r="S288" s="144" t="str">
        <f t="shared" si="50"/>
        <v/>
      </c>
      <c r="T288" s="144" t="str">
        <f>IF(G288="","",IF(ISERROR(VLOOKUP(S288,Sheet1!B:B,1,FALSE)),0,1))</f>
        <v/>
      </c>
      <c r="U288" s="144" t="str">
        <f t="shared" si="51"/>
        <v/>
      </c>
      <c r="V288" s="145" t="e">
        <f>SEARCH('Key Word Search'!$J$6,J288)</f>
        <v>#VALUE!</v>
      </c>
      <c r="W288" s="145" t="e">
        <f>SEARCH('Key Word Search'!$J$6,K288)</f>
        <v>#VALUE!</v>
      </c>
      <c r="X288" s="145" t="str">
        <f t="shared" si="52"/>
        <v/>
      </c>
    </row>
    <row r="289" spans="1:24" x14ac:dyDescent="0.2">
      <c r="A289" s="105" t="str">
        <f t="shared" si="53"/>
        <v/>
      </c>
      <c r="Q289" s="132" t="str">
        <f t="shared" si="48"/>
        <v/>
      </c>
      <c r="R289" s="132" t="str">
        <f t="shared" si="49"/>
        <v/>
      </c>
      <c r="S289" s="144" t="str">
        <f t="shared" si="50"/>
        <v/>
      </c>
      <c r="T289" s="144" t="str">
        <f>IF(G289="","",IF(ISERROR(VLOOKUP(S289,Sheet1!B:B,1,FALSE)),0,1))</f>
        <v/>
      </c>
      <c r="U289" s="144" t="str">
        <f t="shared" si="51"/>
        <v/>
      </c>
      <c r="V289" s="145" t="e">
        <f>SEARCH('Key Word Search'!$J$6,J289)</f>
        <v>#VALUE!</v>
      </c>
      <c r="W289" s="145" t="e">
        <f>SEARCH('Key Word Search'!$J$6,K289)</f>
        <v>#VALUE!</v>
      </c>
      <c r="X289" s="145" t="str">
        <f t="shared" si="52"/>
        <v/>
      </c>
    </row>
    <row r="290" spans="1:24" x14ac:dyDescent="0.2">
      <c r="A290" s="105" t="str">
        <f t="shared" si="53"/>
        <v/>
      </c>
      <c r="Q290" s="132" t="str">
        <f t="shared" si="48"/>
        <v/>
      </c>
      <c r="R290" s="132" t="str">
        <f t="shared" si="49"/>
        <v/>
      </c>
      <c r="S290" s="144" t="str">
        <f t="shared" si="50"/>
        <v/>
      </c>
      <c r="T290" s="144" t="str">
        <f>IF(G290="","",IF(ISERROR(VLOOKUP(S290,Sheet1!B:B,1,FALSE)),0,1))</f>
        <v/>
      </c>
      <c r="U290" s="144" t="str">
        <f t="shared" si="51"/>
        <v/>
      </c>
      <c r="V290" s="145" t="e">
        <f>SEARCH('Key Word Search'!$J$6,J290)</f>
        <v>#VALUE!</v>
      </c>
      <c r="W290" s="145" t="e">
        <f>SEARCH('Key Word Search'!$J$6,K290)</f>
        <v>#VALUE!</v>
      </c>
      <c r="X290" s="145" t="str">
        <f t="shared" si="52"/>
        <v/>
      </c>
    </row>
    <row r="291" spans="1:24" x14ac:dyDescent="0.2">
      <c r="A291" s="105" t="str">
        <f t="shared" si="53"/>
        <v/>
      </c>
      <c r="Q291" s="132" t="str">
        <f t="shared" si="48"/>
        <v/>
      </c>
      <c r="R291" s="132" t="str">
        <f t="shared" si="49"/>
        <v/>
      </c>
      <c r="S291" s="144" t="str">
        <f t="shared" si="50"/>
        <v/>
      </c>
      <c r="T291" s="144" t="str">
        <f>IF(G291="","",IF(ISERROR(VLOOKUP(S291,Sheet1!B:B,1,FALSE)),0,1))</f>
        <v/>
      </c>
      <c r="U291" s="144" t="str">
        <f t="shared" si="51"/>
        <v/>
      </c>
      <c r="V291" s="145" t="e">
        <f>SEARCH('Key Word Search'!$J$6,J291)</f>
        <v>#VALUE!</v>
      </c>
      <c r="W291" s="145" t="e">
        <f>SEARCH('Key Word Search'!$J$6,K291)</f>
        <v>#VALUE!</v>
      </c>
      <c r="X291" s="145" t="str">
        <f t="shared" si="52"/>
        <v/>
      </c>
    </row>
    <row r="292" spans="1:24" x14ac:dyDescent="0.2">
      <c r="A292" s="105" t="str">
        <f t="shared" si="53"/>
        <v/>
      </c>
      <c r="Q292" s="132" t="str">
        <f t="shared" si="48"/>
        <v/>
      </c>
      <c r="R292" s="132" t="str">
        <f t="shared" si="49"/>
        <v/>
      </c>
      <c r="S292" s="144" t="str">
        <f t="shared" si="50"/>
        <v/>
      </c>
      <c r="T292" s="144" t="str">
        <f>IF(G292="","",IF(ISERROR(VLOOKUP(S292,Sheet1!B:B,1,FALSE)),0,1))</f>
        <v/>
      </c>
      <c r="U292" s="144" t="str">
        <f t="shared" si="51"/>
        <v/>
      </c>
      <c r="V292" s="145" t="e">
        <f>SEARCH('Key Word Search'!$J$6,J292)</f>
        <v>#VALUE!</v>
      </c>
      <c r="W292" s="145" t="e">
        <f>SEARCH('Key Word Search'!$J$6,K292)</f>
        <v>#VALUE!</v>
      </c>
      <c r="X292" s="145" t="str">
        <f t="shared" si="52"/>
        <v/>
      </c>
    </row>
    <row r="293" spans="1:24" x14ac:dyDescent="0.2">
      <c r="A293" s="105" t="str">
        <f t="shared" si="53"/>
        <v/>
      </c>
      <c r="Q293" s="132" t="str">
        <f t="shared" si="48"/>
        <v/>
      </c>
      <c r="R293" s="132" t="str">
        <f t="shared" si="49"/>
        <v/>
      </c>
      <c r="S293" s="144" t="str">
        <f t="shared" si="50"/>
        <v/>
      </c>
      <c r="T293" s="144" t="str">
        <f>IF(G293="","",IF(ISERROR(VLOOKUP(S293,Sheet1!B:B,1,FALSE)),0,1))</f>
        <v/>
      </c>
      <c r="U293" s="144" t="str">
        <f t="shared" si="51"/>
        <v/>
      </c>
      <c r="V293" s="145" t="e">
        <f>SEARCH('Key Word Search'!$J$6,J293)</f>
        <v>#VALUE!</v>
      </c>
      <c r="W293" s="145" t="e">
        <f>SEARCH('Key Word Search'!$J$6,K293)</f>
        <v>#VALUE!</v>
      </c>
      <c r="X293" s="145" t="str">
        <f t="shared" si="52"/>
        <v/>
      </c>
    </row>
    <row r="294" spans="1:24" x14ac:dyDescent="0.2">
      <c r="A294" s="105" t="str">
        <f t="shared" si="53"/>
        <v/>
      </c>
      <c r="Q294" s="132" t="str">
        <f t="shared" si="48"/>
        <v/>
      </c>
      <c r="R294" s="132" t="str">
        <f t="shared" si="49"/>
        <v/>
      </c>
      <c r="S294" s="144" t="str">
        <f t="shared" si="50"/>
        <v/>
      </c>
      <c r="T294" s="144" t="str">
        <f>IF(G294="","",IF(ISERROR(VLOOKUP(S294,Sheet1!B:B,1,FALSE)),0,1))</f>
        <v/>
      </c>
      <c r="U294" s="144" t="str">
        <f t="shared" si="51"/>
        <v/>
      </c>
      <c r="V294" s="145" t="e">
        <f>SEARCH('Key Word Search'!$J$6,J294)</f>
        <v>#VALUE!</v>
      </c>
      <c r="W294" s="145" t="e">
        <f>SEARCH('Key Word Search'!$J$6,K294)</f>
        <v>#VALUE!</v>
      </c>
      <c r="X294" s="145" t="str">
        <f t="shared" si="52"/>
        <v/>
      </c>
    </row>
    <row r="295" spans="1:24" x14ac:dyDescent="0.2">
      <c r="A295" s="105" t="str">
        <f t="shared" si="53"/>
        <v/>
      </c>
      <c r="Q295" s="132" t="str">
        <f t="shared" si="48"/>
        <v/>
      </c>
      <c r="R295" s="132" t="str">
        <f t="shared" si="49"/>
        <v/>
      </c>
      <c r="S295" s="144" t="str">
        <f t="shared" si="50"/>
        <v/>
      </c>
      <c r="T295" s="144" t="str">
        <f>IF(G295="","",IF(ISERROR(VLOOKUP(S295,Sheet1!B:B,1,FALSE)),0,1))</f>
        <v/>
      </c>
      <c r="U295" s="144" t="str">
        <f t="shared" si="51"/>
        <v/>
      </c>
      <c r="V295" s="145" t="e">
        <f>SEARCH('Key Word Search'!$J$6,J295)</f>
        <v>#VALUE!</v>
      </c>
      <c r="W295" s="145" t="e">
        <f>SEARCH('Key Word Search'!$J$6,K295)</f>
        <v>#VALUE!</v>
      </c>
      <c r="X295" s="145" t="str">
        <f t="shared" si="52"/>
        <v/>
      </c>
    </row>
    <row r="296" spans="1:24" x14ac:dyDescent="0.2">
      <c r="A296" s="105" t="str">
        <f t="shared" si="53"/>
        <v/>
      </c>
      <c r="Q296" s="132" t="str">
        <f t="shared" si="48"/>
        <v/>
      </c>
      <c r="R296" s="132" t="str">
        <f t="shared" si="49"/>
        <v/>
      </c>
      <c r="S296" s="144" t="str">
        <f t="shared" si="50"/>
        <v/>
      </c>
      <c r="T296" s="144" t="str">
        <f>IF(G296="","",IF(ISERROR(VLOOKUP(S296,Sheet1!B:B,1,FALSE)),0,1))</f>
        <v/>
      </c>
      <c r="U296" s="144" t="str">
        <f t="shared" si="51"/>
        <v/>
      </c>
      <c r="V296" s="145" t="e">
        <f>SEARCH('Key Word Search'!$J$6,J296)</f>
        <v>#VALUE!</v>
      </c>
      <c r="W296" s="145" t="e">
        <f>SEARCH('Key Word Search'!$J$6,K296)</f>
        <v>#VALUE!</v>
      </c>
      <c r="X296" s="145" t="str">
        <f t="shared" si="52"/>
        <v/>
      </c>
    </row>
    <row r="297" spans="1:24" x14ac:dyDescent="0.2">
      <c r="A297" s="105" t="str">
        <f t="shared" si="53"/>
        <v/>
      </c>
      <c r="Q297" s="132" t="str">
        <f t="shared" si="48"/>
        <v/>
      </c>
      <c r="R297" s="132" t="str">
        <f t="shared" si="49"/>
        <v/>
      </c>
      <c r="S297" s="144" t="str">
        <f t="shared" si="50"/>
        <v/>
      </c>
      <c r="T297" s="144" t="str">
        <f>IF(G297="","",IF(ISERROR(VLOOKUP(S297,Sheet1!B:B,1,FALSE)),0,1))</f>
        <v/>
      </c>
      <c r="U297" s="144" t="str">
        <f t="shared" si="51"/>
        <v/>
      </c>
      <c r="V297" s="145" t="e">
        <f>SEARCH('Key Word Search'!$J$6,J297)</f>
        <v>#VALUE!</v>
      </c>
      <c r="W297" s="145" t="e">
        <f>SEARCH('Key Word Search'!$J$6,K297)</f>
        <v>#VALUE!</v>
      </c>
      <c r="X297" s="145" t="str">
        <f t="shared" si="52"/>
        <v/>
      </c>
    </row>
    <row r="298" spans="1:24" x14ac:dyDescent="0.2">
      <c r="A298" s="105" t="str">
        <f t="shared" si="53"/>
        <v/>
      </c>
      <c r="Q298" s="132" t="str">
        <f t="shared" si="48"/>
        <v/>
      </c>
      <c r="R298" s="132" t="str">
        <f t="shared" si="49"/>
        <v/>
      </c>
      <c r="S298" s="144" t="str">
        <f t="shared" si="50"/>
        <v/>
      </c>
      <c r="T298" s="144" t="str">
        <f>IF(G298="","",IF(ISERROR(VLOOKUP(S298,Sheet1!B:B,1,FALSE)),0,1))</f>
        <v/>
      </c>
      <c r="U298" s="144" t="str">
        <f t="shared" si="51"/>
        <v/>
      </c>
      <c r="V298" s="145" t="e">
        <f>SEARCH('Key Word Search'!$J$6,J298)</f>
        <v>#VALUE!</v>
      </c>
      <c r="W298" s="145" t="e">
        <f>SEARCH('Key Word Search'!$J$6,K298)</f>
        <v>#VALUE!</v>
      </c>
      <c r="X298" s="145" t="str">
        <f t="shared" si="52"/>
        <v/>
      </c>
    </row>
    <row r="299" spans="1:24" x14ac:dyDescent="0.2">
      <c r="A299" s="105" t="str">
        <f t="shared" si="53"/>
        <v/>
      </c>
      <c r="Q299" s="132" t="str">
        <f t="shared" si="48"/>
        <v/>
      </c>
      <c r="R299" s="132" t="str">
        <f t="shared" si="49"/>
        <v/>
      </c>
      <c r="S299" s="144" t="str">
        <f t="shared" si="50"/>
        <v/>
      </c>
      <c r="T299" s="144" t="str">
        <f>IF(G299="","",IF(ISERROR(VLOOKUP(S299,Sheet1!B:B,1,FALSE)),0,1))</f>
        <v/>
      </c>
      <c r="U299" s="144" t="str">
        <f t="shared" si="51"/>
        <v/>
      </c>
      <c r="V299" s="145" t="e">
        <f>SEARCH('Key Word Search'!$J$6,J299)</f>
        <v>#VALUE!</v>
      </c>
      <c r="W299" s="145" t="e">
        <f>SEARCH('Key Word Search'!$J$6,K299)</f>
        <v>#VALUE!</v>
      </c>
      <c r="X299" s="145" t="str">
        <f t="shared" si="52"/>
        <v/>
      </c>
    </row>
    <row r="300" spans="1:24" x14ac:dyDescent="0.2">
      <c r="A300" s="105" t="str">
        <f t="shared" si="53"/>
        <v/>
      </c>
      <c r="Q300" s="132" t="str">
        <f t="shared" si="48"/>
        <v/>
      </c>
      <c r="R300" s="132" t="str">
        <f t="shared" si="49"/>
        <v/>
      </c>
      <c r="S300" s="144" t="str">
        <f t="shared" si="50"/>
        <v/>
      </c>
      <c r="T300" s="144" t="str">
        <f>IF(G300="","",IF(ISERROR(VLOOKUP(S300,Sheet1!B:B,1,FALSE)),0,1))</f>
        <v/>
      </c>
      <c r="U300" s="144" t="str">
        <f t="shared" si="51"/>
        <v/>
      </c>
      <c r="V300" s="145" t="e">
        <f>SEARCH('Key Word Search'!$J$6,J300)</f>
        <v>#VALUE!</v>
      </c>
      <c r="W300" s="145" t="e">
        <f>SEARCH('Key Word Search'!$J$6,K300)</f>
        <v>#VALUE!</v>
      </c>
      <c r="X300" s="145" t="str">
        <f t="shared" si="52"/>
        <v/>
      </c>
    </row>
    <row r="301" spans="1:24" x14ac:dyDescent="0.2">
      <c r="A301" s="105" t="str">
        <f t="shared" si="53"/>
        <v/>
      </c>
      <c r="Q301" s="132" t="str">
        <f t="shared" si="48"/>
        <v/>
      </c>
      <c r="R301" s="132" t="str">
        <f t="shared" si="49"/>
        <v/>
      </c>
      <c r="S301" s="144" t="str">
        <f t="shared" si="50"/>
        <v/>
      </c>
      <c r="T301" s="144" t="str">
        <f>IF(G301="","",IF(ISERROR(VLOOKUP(S301,Sheet1!B:B,1,FALSE)),0,1))</f>
        <v/>
      </c>
      <c r="U301" s="144" t="str">
        <f t="shared" si="51"/>
        <v/>
      </c>
      <c r="V301" s="145" t="e">
        <f>SEARCH('Key Word Search'!$J$6,J301)</f>
        <v>#VALUE!</v>
      </c>
      <c r="W301" s="145" t="e">
        <f>SEARCH('Key Word Search'!$J$6,K301)</f>
        <v>#VALUE!</v>
      </c>
      <c r="X301" s="145" t="str">
        <f t="shared" si="52"/>
        <v/>
      </c>
    </row>
    <row r="302" spans="1:24" x14ac:dyDescent="0.2">
      <c r="A302" s="105" t="str">
        <f t="shared" si="53"/>
        <v/>
      </c>
      <c r="Q302" s="132" t="str">
        <f t="shared" si="48"/>
        <v/>
      </c>
      <c r="R302" s="132" t="str">
        <f t="shared" si="49"/>
        <v/>
      </c>
      <c r="S302" s="144" t="str">
        <f t="shared" si="50"/>
        <v/>
      </c>
      <c r="T302" s="144" t="str">
        <f>IF(G302="","",IF(ISERROR(VLOOKUP(S302,Sheet1!B:B,1,FALSE)),0,1))</f>
        <v/>
      </c>
      <c r="U302" s="144" t="str">
        <f t="shared" si="51"/>
        <v/>
      </c>
      <c r="V302" s="145" t="e">
        <f>SEARCH('Key Word Search'!$J$6,J302)</f>
        <v>#VALUE!</v>
      </c>
      <c r="W302" s="145" t="e">
        <f>SEARCH('Key Word Search'!$J$6,K302)</f>
        <v>#VALUE!</v>
      </c>
      <c r="X302" s="145" t="str">
        <f t="shared" si="52"/>
        <v/>
      </c>
    </row>
    <row r="303" spans="1:24" x14ac:dyDescent="0.2">
      <c r="A303" s="105" t="str">
        <f t="shared" si="53"/>
        <v/>
      </c>
      <c r="Q303" s="132" t="str">
        <f t="shared" si="48"/>
        <v/>
      </c>
      <c r="R303" s="132" t="str">
        <f t="shared" si="49"/>
        <v/>
      </c>
      <c r="S303" s="144" t="str">
        <f t="shared" si="50"/>
        <v/>
      </c>
      <c r="T303" s="144" t="str">
        <f>IF(G303="","",IF(ISERROR(VLOOKUP(S303,Sheet1!B:B,1,FALSE)),0,1))</f>
        <v/>
      </c>
      <c r="U303" s="144" t="str">
        <f t="shared" si="51"/>
        <v/>
      </c>
      <c r="V303" s="145" t="e">
        <f>SEARCH('Key Word Search'!$J$6,J303)</f>
        <v>#VALUE!</v>
      </c>
      <c r="W303" s="145" t="e">
        <f>SEARCH('Key Word Search'!$J$6,K303)</f>
        <v>#VALUE!</v>
      </c>
      <c r="X303" s="145" t="str">
        <f t="shared" si="52"/>
        <v/>
      </c>
    </row>
    <row r="304" spans="1:24" x14ac:dyDescent="0.2">
      <c r="A304" s="105" t="str">
        <f t="shared" si="53"/>
        <v/>
      </c>
      <c r="Q304" s="132" t="str">
        <f t="shared" si="48"/>
        <v/>
      </c>
      <c r="R304" s="132" t="str">
        <f t="shared" si="49"/>
        <v/>
      </c>
      <c r="S304" s="144" t="str">
        <f t="shared" si="50"/>
        <v/>
      </c>
      <c r="T304" s="144" t="str">
        <f>IF(G304="","",IF(ISERROR(VLOOKUP(S304,Sheet1!B:B,1,FALSE)),0,1))</f>
        <v/>
      </c>
      <c r="U304" s="144" t="str">
        <f t="shared" si="51"/>
        <v/>
      </c>
      <c r="V304" s="145" t="e">
        <f>SEARCH('Key Word Search'!$J$6,J304)</f>
        <v>#VALUE!</v>
      </c>
      <c r="W304" s="145" t="e">
        <f>SEARCH('Key Word Search'!$J$6,K304)</f>
        <v>#VALUE!</v>
      </c>
      <c r="X304" s="145" t="str">
        <f t="shared" si="52"/>
        <v/>
      </c>
    </row>
    <row r="305" spans="1:24" x14ac:dyDescent="0.2">
      <c r="A305" s="105" t="str">
        <f t="shared" si="53"/>
        <v/>
      </c>
      <c r="Q305" s="132" t="str">
        <f t="shared" si="48"/>
        <v/>
      </c>
      <c r="R305" s="132" t="str">
        <f t="shared" si="49"/>
        <v/>
      </c>
      <c r="S305" s="144" t="str">
        <f t="shared" si="50"/>
        <v/>
      </c>
      <c r="T305" s="144" t="str">
        <f>IF(G305="","",IF(ISERROR(VLOOKUP(S305,Sheet1!B:B,1,FALSE)),0,1))</f>
        <v/>
      </c>
      <c r="U305" s="144" t="str">
        <f t="shared" si="51"/>
        <v/>
      </c>
      <c r="V305" s="145" t="e">
        <f>SEARCH('Key Word Search'!$J$6,J305)</f>
        <v>#VALUE!</v>
      </c>
      <c r="W305" s="145" t="e">
        <f>SEARCH('Key Word Search'!$J$6,K305)</f>
        <v>#VALUE!</v>
      </c>
      <c r="X305" s="145" t="str">
        <f t="shared" si="52"/>
        <v/>
      </c>
    </row>
    <row r="306" spans="1:24" x14ac:dyDescent="0.2">
      <c r="A306" s="105" t="str">
        <f t="shared" si="53"/>
        <v/>
      </c>
      <c r="Q306" s="132" t="str">
        <f t="shared" si="48"/>
        <v/>
      </c>
      <c r="R306" s="132" t="str">
        <f t="shared" si="49"/>
        <v/>
      </c>
      <c r="S306" s="144" t="str">
        <f t="shared" si="50"/>
        <v/>
      </c>
      <c r="T306" s="144" t="str">
        <f>IF(G306="","",IF(ISERROR(VLOOKUP(S306,Sheet1!B:B,1,FALSE)),0,1))</f>
        <v/>
      </c>
      <c r="U306" s="144" t="str">
        <f t="shared" si="51"/>
        <v/>
      </c>
      <c r="V306" s="145" t="e">
        <f>SEARCH('Key Word Search'!$J$6,J306)</f>
        <v>#VALUE!</v>
      </c>
      <c r="W306" s="145" t="e">
        <f>SEARCH('Key Word Search'!$J$6,K306)</f>
        <v>#VALUE!</v>
      </c>
      <c r="X306" s="145" t="str">
        <f t="shared" si="52"/>
        <v/>
      </c>
    </row>
    <row r="307" spans="1:24" x14ac:dyDescent="0.2">
      <c r="A307" s="105" t="str">
        <f t="shared" si="53"/>
        <v/>
      </c>
      <c r="Q307" s="132" t="str">
        <f t="shared" si="48"/>
        <v/>
      </c>
      <c r="R307" s="132" t="str">
        <f t="shared" si="49"/>
        <v/>
      </c>
      <c r="S307" s="144" t="str">
        <f t="shared" si="50"/>
        <v/>
      </c>
      <c r="T307" s="144" t="str">
        <f>IF(G307="","",IF(ISERROR(VLOOKUP(S307,Sheet1!B:B,1,FALSE)),0,1))</f>
        <v/>
      </c>
      <c r="U307" s="144" t="str">
        <f t="shared" si="51"/>
        <v/>
      </c>
      <c r="V307" s="145" t="e">
        <f>SEARCH('Key Word Search'!$J$6,J307)</f>
        <v>#VALUE!</v>
      </c>
      <c r="W307" s="145" t="e">
        <f>SEARCH('Key Word Search'!$J$6,K307)</f>
        <v>#VALUE!</v>
      </c>
      <c r="X307" s="145" t="str">
        <f t="shared" si="52"/>
        <v/>
      </c>
    </row>
    <row r="308" spans="1:24" x14ac:dyDescent="0.2">
      <c r="A308" s="105" t="str">
        <f t="shared" si="53"/>
        <v/>
      </c>
      <c r="Q308" s="132" t="str">
        <f t="shared" si="48"/>
        <v/>
      </c>
      <c r="R308" s="132" t="str">
        <f t="shared" si="49"/>
        <v/>
      </c>
      <c r="S308" s="144" t="str">
        <f t="shared" si="50"/>
        <v/>
      </c>
      <c r="T308" s="144" t="str">
        <f>IF(G308="","",IF(ISERROR(VLOOKUP(S308,Sheet1!B:B,1,FALSE)),0,1))</f>
        <v/>
      </c>
      <c r="U308" s="144" t="str">
        <f t="shared" si="51"/>
        <v/>
      </c>
      <c r="V308" s="145" t="e">
        <f>SEARCH('Key Word Search'!$J$6,J308)</f>
        <v>#VALUE!</v>
      </c>
      <c r="W308" s="145" t="e">
        <f>SEARCH('Key Word Search'!$J$6,K308)</f>
        <v>#VALUE!</v>
      </c>
      <c r="X308" s="145" t="str">
        <f t="shared" si="52"/>
        <v/>
      </c>
    </row>
    <row r="309" spans="1:24" x14ac:dyDescent="0.2">
      <c r="A309" s="105" t="str">
        <f t="shared" si="53"/>
        <v/>
      </c>
      <c r="Q309" s="132" t="str">
        <f t="shared" si="48"/>
        <v/>
      </c>
      <c r="R309" s="132" t="str">
        <f t="shared" si="49"/>
        <v/>
      </c>
      <c r="S309" s="144" t="str">
        <f t="shared" si="50"/>
        <v/>
      </c>
      <c r="T309" s="144" t="str">
        <f>IF(G309="","",IF(ISERROR(VLOOKUP(S309,Sheet1!B:B,1,FALSE)),0,1))</f>
        <v/>
      </c>
      <c r="U309" s="144" t="str">
        <f t="shared" si="51"/>
        <v/>
      </c>
      <c r="V309" s="145" t="e">
        <f>SEARCH('Key Word Search'!$J$6,J309)</f>
        <v>#VALUE!</v>
      </c>
      <c r="W309" s="145" t="e">
        <f>SEARCH('Key Word Search'!$J$6,K309)</f>
        <v>#VALUE!</v>
      </c>
      <c r="X309" s="145" t="str">
        <f t="shared" si="52"/>
        <v/>
      </c>
    </row>
    <row r="310" spans="1:24" x14ac:dyDescent="0.2">
      <c r="A310" s="105" t="str">
        <f t="shared" si="53"/>
        <v/>
      </c>
      <c r="Q310" s="132" t="str">
        <f t="shared" si="48"/>
        <v/>
      </c>
      <c r="R310" s="132" t="str">
        <f t="shared" si="49"/>
        <v/>
      </c>
      <c r="S310" s="144" t="str">
        <f t="shared" si="50"/>
        <v/>
      </c>
      <c r="T310" s="144" t="str">
        <f>IF(G310="","",IF(ISERROR(VLOOKUP(S310,Sheet1!B:B,1,FALSE)),0,1))</f>
        <v/>
      </c>
      <c r="U310" s="144" t="str">
        <f t="shared" si="51"/>
        <v/>
      </c>
      <c r="V310" s="145" t="e">
        <f>SEARCH('Key Word Search'!$J$6,J310)</f>
        <v>#VALUE!</v>
      </c>
      <c r="W310" s="145" t="e">
        <f>SEARCH('Key Word Search'!$J$6,K310)</f>
        <v>#VALUE!</v>
      </c>
      <c r="X310" s="145" t="str">
        <f t="shared" si="52"/>
        <v/>
      </c>
    </row>
    <row r="311" spans="1:24" x14ac:dyDescent="0.2">
      <c r="A311" s="105" t="str">
        <f t="shared" si="53"/>
        <v/>
      </c>
      <c r="Q311" s="132" t="str">
        <f t="shared" si="48"/>
        <v/>
      </c>
      <c r="R311" s="132" t="str">
        <f t="shared" si="49"/>
        <v/>
      </c>
      <c r="S311" s="144" t="str">
        <f t="shared" si="50"/>
        <v/>
      </c>
      <c r="T311" s="144" t="str">
        <f>IF(G311="","",IF(ISERROR(VLOOKUP(S311,Sheet1!B:B,1,FALSE)),0,1))</f>
        <v/>
      </c>
      <c r="U311" s="144" t="str">
        <f t="shared" si="51"/>
        <v/>
      </c>
      <c r="V311" s="145" t="e">
        <f>SEARCH('Key Word Search'!$J$6,J311)</f>
        <v>#VALUE!</v>
      </c>
      <c r="W311" s="145" t="e">
        <f>SEARCH('Key Word Search'!$J$6,K311)</f>
        <v>#VALUE!</v>
      </c>
      <c r="X311" s="145" t="str">
        <f t="shared" si="52"/>
        <v/>
      </c>
    </row>
    <row r="312" spans="1:24" x14ac:dyDescent="0.2">
      <c r="A312" s="105" t="str">
        <f t="shared" si="53"/>
        <v/>
      </c>
      <c r="Q312" s="132" t="str">
        <f t="shared" si="48"/>
        <v/>
      </c>
      <c r="R312" s="132" t="str">
        <f t="shared" si="49"/>
        <v/>
      </c>
      <c r="S312" s="144" t="str">
        <f t="shared" si="50"/>
        <v/>
      </c>
      <c r="T312" s="144" t="str">
        <f>IF(G312="","",IF(ISERROR(VLOOKUP(S312,Sheet1!B:B,1,FALSE)),0,1))</f>
        <v/>
      </c>
      <c r="U312" s="144" t="str">
        <f t="shared" si="51"/>
        <v/>
      </c>
      <c r="V312" s="145" t="e">
        <f>SEARCH('Key Word Search'!$J$6,J312)</f>
        <v>#VALUE!</v>
      </c>
      <c r="W312" s="145" t="e">
        <f>SEARCH('Key Word Search'!$J$6,K312)</f>
        <v>#VALUE!</v>
      </c>
      <c r="X312" s="145" t="str">
        <f t="shared" si="52"/>
        <v/>
      </c>
    </row>
    <row r="313" spans="1:24" x14ac:dyDescent="0.2">
      <c r="A313" s="105" t="str">
        <f t="shared" si="53"/>
        <v/>
      </c>
      <c r="Q313" s="132" t="str">
        <f t="shared" si="48"/>
        <v/>
      </c>
      <c r="R313" s="132" t="str">
        <f t="shared" si="49"/>
        <v/>
      </c>
      <c r="S313" s="144" t="str">
        <f t="shared" si="50"/>
        <v/>
      </c>
      <c r="T313" s="144" t="str">
        <f>IF(G313="","",IF(ISERROR(VLOOKUP(S313,Sheet1!B:B,1,FALSE)),0,1))</f>
        <v/>
      </c>
      <c r="U313" s="144" t="str">
        <f t="shared" si="51"/>
        <v/>
      </c>
      <c r="V313" s="145" t="e">
        <f>SEARCH('Key Word Search'!$J$6,J313)</f>
        <v>#VALUE!</v>
      </c>
      <c r="W313" s="145" t="e">
        <f>SEARCH('Key Word Search'!$J$6,K313)</f>
        <v>#VALUE!</v>
      </c>
      <c r="X313" s="145" t="str">
        <f t="shared" si="52"/>
        <v/>
      </c>
    </row>
    <row r="314" spans="1:24" x14ac:dyDescent="0.2">
      <c r="A314" s="105" t="str">
        <f t="shared" si="53"/>
        <v/>
      </c>
      <c r="Q314" s="132" t="str">
        <f t="shared" si="48"/>
        <v/>
      </c>
      <c r="R314" s="132" t="str">
        <f t="shared" si="49"/>
        <v/>
      </c>
      <c r="S314" s="144" t="str">
        <f t="shared" si="50"/>
        <v/>
      </c>
      <c r="T314" s="144" t="str">
        <f>IF(G314="","",IF(ISERROR(VLOOKUP(S314,Sheet1!B:B,1,FALSE)),0,1))</f>
        <v/>
      </c>
      <c r="U314" s="144" t="str">
        <f t="shared" si="51"/>
        <v/>
      </c>
      <c r="V314" s="145" t="e">
        <f>SEARCH('Key Word Search'!$J$6,J314)</f>
        <v>#VALUE!</v>
      </c>
      <c r="W314" s="145" t="e">
        <f>SEARCH('Key Word Search'!$J$6,K314)</f>
        <v>#VALUE!</v>
      </c>
      <c r="X314" s="145" t="str">
        <f t="shared" si="52"/>
        <v/>
      </c>
    </row>
    <row r="315" spans="1:24" x14ac:dyDescent="0.2">
      <c r="A315" s="105" t="str">
        <f t="shared" si="53"/>
        <v/>
      </c>
      <c r="Q315" s="132" t="str">
        <f t="shared" si="48"/>
        <v/>
      </c>
      <c r="R315" s="132" t="str">
        <f t="shared" si="49"/>
        <v/>
      </c>
      <c r="S315" s="144" t="str">
        <f t="shared" si="50"/>
        <v/>
      </c>
      <c r="T315" s="144" t="str">
        <f>IF(G315="","",IF(ISERROR(VLOOKUP(S315,Sheet1!B:B,1,FALSE)),0,1))</f>
        <v/>
      </c>
      <c r="U315" s="144" t="str">
        <f t="shared" si="51"/>
        <v/>
      </c>
      <c r="V315" s="145" t="e">
        <f>SEARCH('Key Word Search'!$J$6,J315)</f>
        <v>#VALUE!</v>
      </c>
      <c r="W315" s="145" t="e">
        <f>SEARCH('Key Word Search'!$J$6,K315)</f>
        <v>#VALUE!</v>
      </c>
      <c r="X315" s="145" t="str">
        <f t="shared" si="52"/>
        <v/>
      </c>
    </row>
    <row r="316" spans="1:24" x14ac:dyDescent="0.2">
      <c r="A316" s="105" t="str">
        <f t="shared" si="53"/>
        <v/>
      </c>
      <c r="Q316" s="132" t="str">
        <f t="shared" si="48"/>
        <v/>
      </c>
      <c r="R316" s="132" t="str">
        <f t="shared" si="49"/>
        <v/>
      </c>
      <c r="S316" s="144" t="str">
        <f t="shared" si="50"/>
        <v/>
      </c>
      <c r="T316" s="144" t="str">
        <f>IF(G316="","",IF(ISERROR(VLOOKUP(S316,Sheet1!B:B,1,FALSE)),0,1))</f>
        <v/>
      </c>
      <c r="U316" s="144" t="str">
        <f t="shared" si="51"/>
        <v/>
      </c>
      <c r="V316" s="145" t="e">
        <f>SEARCH('Key Word Search'!$J$6,J316)</f>
        <v>#VALUE!</v>
      </c>
      <c r="W316" s="145" t="e">
        <f>SEARCH('Key Word Search'!$J$6,K316)</f>
        <v>#VALUE!</v>
      </c>
      <c r="X316" s="145" t="str">
        <f t="shared" si="52"/>
        <v/>
      </c>
    </row>
    <row r="317" spans="1:24" x14ac:dyDescent="0.2">
      <c r="A317" s="105" t="str">
        <f t="shared" si="53"/>
        <v/>
      </c>
      <c r="Q317" s="132" t="str">
        <f t="shared" si="48"/>
        <v/>
      </c>
      <c r="R317" s="132" t="str">
        <f t="shared" si="49"/>
        <v/>
      </c>
      <c r="S317" s="144" t="str">
        <f t="shared" si="50"/>
        <v/>
      </c>
      <c r="T317" s="144" t="str">
        <f>IF(G317="","",IF(ISERROR(VLOOKUP(S317,Sheet1!B:B,1,FALSE)),0,1))</f>
        <v/>
      </c>
      <c r="U317" s="144" t="str">
        <f t="shared" si="51"/>
        <v/>
      </c>
      <c r="V317" s="145" t="e">
        <f>SEARCH('Key Word Search'!$J$6,J317)</f>
        <v>#VALUE!</v>
      </c>
      <c r="W317" s="145" t="e">
        <f>SEARCH('Key Word Search'!$J$6,K317)</f>
        <v>#VALUE!</v>
      </c>
      <c r="X317" s="145" t="str">
        <f t="shared" si="52"/>
        <v/>
      </c>
    </row>
    <row r="318" spans="1:24" x14ac:dyDescent="0.2">
      <c r="A318" s="105" t="str">
        <f t="shared" si="53"/>
        <v/>
      </c>
      <c r="Q318" s="132" t="str">
        <f t="shared" si="48"/>
        <v/>
      </c>
      <c r="R318" s="132" t="str">
        <f t="shared" si="49"/>
        <v/>
      </c>
      <c r="S318" s="144" t="str">
        <f t="shared" si="50"/>
        <v/>
      </c>
      <c r="T318" s="144" t="str">
        <f>IF(G318="","",IF(ISERROR(VLOOKUP(S318,Sheet1!B:B,1,FALSE)),0,1))</f>
        <v/>
      </c>
      <c r="U318" s="144" t="str">
        <f t="shared" si="51"/>
        <v/>
      </c>
      <c r="V318" s="145" t="e">
        <f>SEARCH('Key Word Search'!$J$6,J318)</f>
        <v>#VALUE!</v>
      </c>
      <c r="W318" s="145" t="e">
        <f>SEARCH('Key Word Search'!$J$6,K318)</f>
        <v>#VALUE!</v>
      </c>
      <c r="X318" s="145" t="str">
        <f t="shared" si="52"/>
        <v/>
      </c>
    </row>
    <row r="319" spans="1:24" x14ac:dyDescent="0.2">
      <c r="A319" s="105" t="str">
        <f t="shared" si="53"/>
        <v/>
      </c>
      <c r="Q319" s="132" t="str">
        <f t="shared" si="48"/>
        <v/>
      </c>
      <c r="R319" s="132" t="str">
        <f t="shared" si="49"/>
        <v/>
      </c>
      <c r="S319" s="144" t="str">
        <f t="shared" si="50"/>
        <v/>
      </c>
      <c r="T319" s="144" t="str">
        <f>IF(G319="","",IF(ISERROR(VLOOKUP(S319,Sheet1!B:B,1,FALSE)),0,1))</f>
        <v/>
      </c>
      <c r="U319" s="144" t="str">
        <f t="shared" si="51"/>
        <v/>
      </c>
      <c r="V319" s="145" t="e">
        <f>SEARCH('Key Word Search'!$J$6,J319)</f>
        <v>#VALUE!</v>
      </c>
      <c r="W319" s="145" t="e">
        <f>SEARCH('Key Word Search'!$J$6,K319)</f>
        <v>#VALUE!</v>
      </c>
      <c r="X319" s="145" t="str">
        <f t="shared" si="52"/>
        <v/>
      </c>
    </row>
    <row r="320" spans="1:24" x14ac:dyDescent="0.2">
      <c r="A320" s="105" t="str">
        <f t="shared" si="53"/>
        <v/>
      </c>
      <c r="Q320" s="132" t="str">
        <f t="shared" si="48"/>
        <v/>
      </c>
      <c r="R320" s="132" t="str">
        <f t="shared" si="49"/>
        <v/>
      </c>
      <c r="S320" s="144" t="str">
        <f t="shared" si="50"/>
        <v/>
      </c>
      <c r="T320" s="144" t="str">
        <f>IF(G320="","",IF(ISERROR(VLOOKUP(S320,Sheet1!B:B,1,FALSE)),0,1))</f>
        <v/>
      </c>
      <c r="U320" s="144" t="str">
        <f t="shared" si="51"/>
        <v/>
      </c>
      <c r="V320" s="145" t="e">
        <f>SEARCH('Key Word Search'!$J$6,J320)</f>
        <v>#VALUE!</v>
      </c>
      <c r="W320" s="145" t="e">
        <f>SEARCH('Key Word Search'!$J$6,K320)</f>
        <v>#VALUE!</v>
      </c>
      <c r="X320" s="145" t="str">
        <f t="shared" si="52"/>
        <v/>
      </c>
    </row>
    <row r="321" spans="1:24" x14ac:dyDescent="0.2">
      <c r="A321" s="105" t="str">
        <f t="shared" si="53"/>
        <v/>
      </c>
      <c r="Q321" s="132" t="str">
        <f t="shared" si="48"/>
        <v/>
      </c>
      <c r="R321" s="132" t="str">
        <f t="shared" si="49"/>
        <v/>
      </c>
      <c r="S321" s="144" t="str">
        <f t="shared" si="50"/>
        <v/>
      </c>
      <c r="T321" s="144" t="str">
        <f>IF(G321="","",IF(ISERROR(VLOOKUP(S321,Sheet1!B:B,1,FALSE)),0,1))</f>
        <v/>
      </c>
      <c r="U321" s="144" t="str">
        <f t="shared" si="51"/>
        <v/>
      </c>
      <c r="V321" s="145" t="e">
        <f>SEARCH('Key Word Search'!$J$6,J321)</f>
        <v>#VALUE!</v>
      </c>
      <c r="W321" s="145" t="e">
        <f>SEARCH('Key Word Search'!$J$6,K321)</f>
        <v>#VALUE!</v>
      </c>
      <c r="X321" s="145" t="str">
        <f t="shared" si="52"/>
        <v/>
      </c>
    </row>
    <row r="322" spans="1:24" x14ac:dyDescent="0.2">
      <c r="A322" s="105" t="str">
        <f t="shared" si="53"/>
        <v/>
      </c>
      <c r="Q322" s="132" t="str">
        <f t="shared" si="48"/>
        <v/>
      </c>
      <c r="R322" s="132" t="str">
        <f t="shared" si="49"/>
        <v/>
      </c>
      <c r="S322" s="144" t="str">
        <f t="shared" si="50"/>
        <v/>
      </c>
      <c r="T322" s="144" t="str">
        <f>IF(G322="","",IF(ISERROR(VLOOKUP(S322,Sheet1!B:B,1,FALSE)),0,1))</f>
        <v/>
      </c>
      <c r="U322" s="144" t="str">
        <f t="shared" si="51"/>
        <v/>
      </c>
      <c r="V322" s="145" t="e">
        <f>SEARCH('Key Word Search'!$J$6,J322)</f>
        <v>#VALUE!</v>
      </c>
      <c r="W322" s="145" t="e">
        <f>SEARCH('Key Word Search'!$J$6,K322)</f>
        <v>#VALUE!</v>
      </c>
      <c r="X322" s="145" t="str">
        <f t="shared" si="52"/>
        <v/>
      </c>
    </row>
    <row r="323" spans="1:24" x14ac:dyDescent="0.2">
      <c r="A323" s="105" t="str">
        <f t="shared" si="53"/>
        <v/>
      </c>
      <c r="Q323" s="132" t="str">
        <f t="shared" si="48"/>
        <v/>
      </c>
      <c r="R323" s="132" t="str">
        <f t="shared" si="49"/>
        <v/>
      </c>
      <c r="S323" s="144" t="str">
        <f t="shared" si="50"/>
        <v/>
      </c>
      <c r="T323" s="144" t="str">
        <f>IF(G323="","",IF(ISERROR(VLOOKUP(S323,Sheet1!B:B,1,FALSE)),0,1))</f>
        <v/>
      </c>
      <c r="U323" s="144" t="str">
        <f t="shared" si="51"/>
        <v/>
      </c>
      <c r="V323" s="145" t="e">
        <f>SEARCH('Key Word Search'!$J$6,J323)</f>
        <v>#VALUE!</v>
      </c>
      <c r="W323" s="145" t="e">
        <f>SEARCH('Key Word Search'!$J$6,K323)</f>
        <v>#VALUE!</v>
      </c>
      <c r="X323" s="145" t="str">
        <f t="shared" si="52"/>
        <v/>
      </c>
    </row>
    <row r="324" spans="1:24" x14ac:dyDescent="0.2">
      <c r="A324" s="105" t="str">
        <f t="shared" si="53"/>
        <v/>
      </c>
      <c r="Q324" s="132" t="str">
        <f t="shared" ref="Q324:Q387" si="54">IF(G324="","",SUBSTITUTE(SUBSTITUTE(SUBSTITUTE(SUBSTITUTE("#"&amp;G324&amp;"-"&amp;H324&amp;""&amp;I324," ",""),"-","_"),"(","_"),")","_"))</f>
        <v/>
      </c>
      <c r="R324" s="132" t="str">
        <f t="shared" ref="R324:R387" si="55">IF(G324="","",SUBSTITUTE(SUBSTITUTE(SUBSTITUTE(SUBSTITUTE("#"&amp;G324&amp;"-"&amp;LEFT(H324,LEN(H324)-1)," ",""),"-","_"),"(","_"),")","_"))</f>
        <v/>
      </c>
      <c r="S324" s="144" t="str">
        <f t="shared" ref="S324:S387" si="56">IF(G324="","",IF(I324&lt;&gt;"",1,MID(H324,LEN(H324),1)))</f>
        <v/>
      </c>
      <c r="T324" s="144" t="str">
        <f>IF(G324="","",IF(ISERROR(VLOOKUP(S324,Sheet1!B:B,1,FALSE)),0,1))</f>
        <v/>
      </c>
      <c r="U324" s="144" t="str">
        <f t="shared" ref="U324:U387" si="57">IF(G324="","",IF(ISERROR(S324/1),0,1))</f>
        <v/>
      </c>
      <c r="V324" s="145" t="e">
        <f>SEARCH('Key Word Search'!$J$6,J324)</f>
        <v>#VALUE!</v>
      </c>
      <c r="W324" s="145" t="e">
        <f>SEARCH('Key Word Search'!$J$6,K324)</f>
        <v>#VALUE!</v>
      </c>
      <c r="X324" s="145" t="str">
        <f t="shared" ref="X324:X387" si="58">IF(AND(ISERROR(V324),ISERROR(W324)),"",A324)</f>
        <v/>
      </c>
    </row>
    <row r="325" spans="1:24" x14ac:dyDescent="0.2">
      <c r="A325" s="105" t="str">
        <f t="shared" si="53"/>
        <v/>
      </c>
      <c r="Q325" s="132" t="str">
        <f t="shared" si="54"/>
        <v/>
      </c>
      <c r="R325" s="132" t="str">
        <f t="shared" si="55"/>
        <v/>
      </c>
      <c r="S325" s="144" t="str">
        <f t="shared" si="56"/>
        <v/>
      </c>
      <c r="T325" s="144" t="str">
        <f>IF(G325="","",IF(ISERROR(VLOOKUP(S325,Sheet1!B:B,1,FALSE)),0,1))</f>
        <v/>
      </c>
      <c r="U325" s="144" t="str">
        <f t="shared" si="57"/>
        <v/>
      </c>
      <c r="V325" s="145" t="e">
        <f>SEARCH('Key Word Search'!$J$6,J325)</f>
        <v>#VALUE!</v>
      </c>
      <c r="W325" s="145" t="e">
        <f>SEARCH('Key Word Search'!$J$6,K325)</f>
        <v>#VALUE!</v>
      </c>
      <c r="X325" s="145" t="str">
        <f t="shared" si="58"/>
        <v/>
      </c>
    </row>
    <row r="326" spans="1:24" x14ac:dyDescent="0.2">
      <c r="A326" s="105" t="str">
        <f t="shared" si="53"/>
        <v/>
      </c>
      <c r="Q326" s="132" t="str">
        <f t="shared" si="54"/>
        <v/>
      </c>
      <c r="R326" s="132" t="str">
        <f t="shared" si="55"/>
        <v/>
      </c>
      <c r="S326" s="144" t="str">
        <f t="shared" si="56"/>
        <v/>
      </c>
      <c r="T326" s="144" t="str">
        <f>IF(G326="","",IF(ISERROR(VLOOKUP(S326,Sheet1!B:B,1,FALSE)),0,1))</f>
        <v/>
      </c>
      <c r="U326" s="144" t="str">
        <f t="shared" si="57"/>
        <v/>
      </c>
      <c r="V326" s="145" t="e">
        <f>SEARCH('Key Word Search'!$J$6,J326)</f>
        <v>#VALUE!</v>
      </c>
      <c r="W326" s="145" t="e">
        <f>SEARCH('Key Word Search'!$J$6,K326)</f>
        <v>#VALUE!</v>
      </c>
      <c r="X326" s="145" t="str">
        <f t="shared" si="58"/>
        <v/>
      </c>
    </row>
    <row r="327" spans="1:24" x14ac:dyDescent="0.2">
      <c r="A327" s="105" t="str">
        <f t="shared" ref="A327:A390" si="59">IF(G327="","",IF(SUM(T327:U327)=0,R327,Q327))</f>
        <v/>
      </c>
      <c r="Q327" s="132" t="str">
        <f t="shared" si="54"/>
        <v/>
      </c>
      <c r="R327" s="132" t="str">
        <f t="shared" si="55"/>
        <v/>
      </c>
      <c r="S327" s="144" t="str">
        <f t="shared" si="56"/>
        <v/>
      </c>
      <c r="T327" s="144" t="str">
        <f>IF(G327="","",IF(ISERROR(VLOOKUP(S327,Sheet1!B:B,1,FALSE)),0,1))</f>
        <v/>
      </c>
      <c r="U327" s="144" t="str">
        <f t="shared" si="57"/>
        <v/>
      </c>
      <c r="V327" s="145" t="e">
        <f>SEARCH('Key Word Search'!$J$6,J327)</f>
        <v>#VALUE!</v>
      </c>
      <c r="W327" s="145" t="e">
        <f>SEARCH('Key Word Search'!$J$6,K327)</f>
        <v>#VALUE!</v>
      </c>
      <c r="X327" s="145" t="str">
        <f t="shared" si="58"/>
        <v/>
      </c>
    </row>
    <row r="328" spans="1:24" x14ac:dyDescent="0.2">
      <c r="A328" s="105" t="str">
        <f t="shared" si="59"/>
        <v/>
      </c>
      <c r="Q328" s="132" t="str">
        <f t="shared" si="54"/>
        <v/>
      </c>
      <c r="R328" s="132" t="str">
        <f t="shared" si="55"/>
        <v/>
      </c>
      <c r="S328" s="144" t="str">
        <f t="shared" si="56"/>
        <v/>
      </c>
      <c r="T328" s="144" t="str">
        <f>IF(G328="","",IF(ISERROR(VLOOKUP(S328,Sheet1!B:B,1,FALSE)),0,1))</f>
        <v/>
      </c>
      <c r="U328" s="144" t="str">
        <f t="shared" si="57"/>
        <v/>
      </c>
      <c r="V328" s="145" t="e">
        <f>SEARCH('Key Word Search'!$J$6,J328)</f>
        <v>#VALUE!</v>
      </c>
      <c r="W328" s="145" t="e">
        <f>SEARCH('Key Word Search'!$J$6,K328)</f>
        <v>#VALUE!</v>
      </c>
      <c r="X328" s="145" t="str">
        <f t="shared" si="58"/>
        <v/>
      </c>
    </row>
    <row r="329" spans="1:24" x14ac:dyDescent="0.2">
      <c r="A329" s="105" t="str">
        <f t="shared" si="59"/>
        <v/>
      </c>
      <c r="Q329" s="132" t="str">
        <f t="shared" si="54"/>
        <v/>
      </c>
      <c r="R329" s="132" t="str">
        <f t="shared" si="55"/>
        <v/>
      </c>
      <c r="S329" s="144" t="str">
        <f t="shared" si="56"/>
        <v/>
      </c>
      <c r="T329" s="144" t="str">
        <f>IF(G329="","",IF(ISERROR(VLOOKUP(S329,Sheet1!B:B,1,FALSE)),0,1))</f>
        <v/>
      </c>
      <c r="U329" s="144" t="str">
        <f t="shared" si="57"/>
        <v/>
      </c>
      <c r="V329" s="145" t="e">
        <f>SEARCH('Key Word Search'!$J$6,J329)</f>
        <v>#VALUE!</v>
      </c>
      <c r="W329" s="145" t="e">
        <f>SEARCH('Key Word Search'!$J$6,K329)</f>
        <v>#VALUE!</v>
      </c>
      <c r="X329" s="145" t="str">
        <f t="shared" si="58"/>
        <v/>
      </c>
    </row>
    <row r="330" spans="1:24" x14ac:dyDescent="0.2">
      <c r="A330" s="105" t="str">
        <f t="shared" si="59"/>
        <v/>
      </c>
      <c r="Q330" s="132" t="str">
        <f t="shared" si="54"/>
        <v/>
      </c>
      <c r="R330" s="132" t="str">
        <f t="shared" si="55"/>
        <v/>
      </c>
      <c r="S330" s="144" t="str">
        <f t="shared" si="56"/>
        <v/>
      </c>
      <c r="T330" s="144" t="str">
        <f>IF(G330="","",IF(ISERROR(VLOOKUP(S330,Sheet1!B:B,1,FALSE)),0,1))</f>
        <v/>
      </c>
      <c r="U330" s="144" t="str">
        <f t="shared" si="57"/>
        <v/>
      </c>
      <c r="V330" s="145" t="e">
        <f>SEARCH('Key Word Search'!$J$6,J330)</f>
        <v>#VALUE!</v>
      </c>
      <c r="W330" s="145" t="e">
        <f>SEARCH('Key Word Search'!$J$6,K330)</f>
        <v>#VALUE!</v>
      </c>
      <c r="X330" s="145" t="str">
        <f t="shared" si="58"/>
        <v/>
      </c>
    </row>
    <row r="331" spans="1:24" x14ac:dyDescent="0.2">
      <c r="A331" s="105" t="str">
        <f t="shared" si="59"/>
        <v/>
      </c>
      <c r="Q331" s="132" t="str">
        <f t="shared" si="54"/>
        <v/>
      </c>
      <c r="R331" s="132" t="str">
        <f t="shared" si="55"/>
        <v/>
      </c>
      <c r="S331" s="144" t="str">
        <f t="shared" si="56"/>
        <v/>
      </c>
      <c r="T331" s="144" t="str">
        <f>IF(G331="","",IF(ISERROR(VLOOKUP(S331,Sheet1!B:B,1,FALSE)),0,1))</f>
        <v/>
      </c>
      <c r="U331" s="144" t="str">
        <f t="shared" si="57"/>
        <v/>
      </c>
      <c r="V331" s="145" t="e">
        <f>SEARCH('Key Word Search'!$J$6,J331)</f>
        <v>#VALUE!</v>
      </c>
      <c r="W331" s="145" t="e">
        <f>SEARCH('Key Word Search'!$J$6,K331)</f>
        <v>#VALUE!</v>
      </c>
      <c r="X331" s="145" t="str">
        <f t="shared" si="58"/>
        <v/>
      </c>
    </row>
    <row r="332" spans="1:24" x14ac:dyDescent="0.2">
      <c r="A332" s="105" t="str">
        <f t="shared" si="59"/>
        <v/>
      </c>
      <c r="Q332" s="132" t="str">
        <f t="shared" si="54"/>
        <v/>
      </c>
      <c r="R332" s="132" t="str">
        <f t="shared" si="55"/>
        <v/>
      </c>
      <c r="S332" s="144" t="str">
        <f t="shared" si="56"/>
        <v/>
      </c>
      <c r="T332" s="144" t="str">
        <f>IF(G332="","",IF(ISERROR(VLOOKUP(S332,Sheet1!B:B,1,FALSE)),0,1))</f>
        <v/>
      </c>
      <c r="U332" s="144" t="str">
        <f t="shared" si="57"/>
        <v/>
      </c>
      <c r="V332" s="145" t="e">
        <f>SEARCH('Key Word Search'!$J$6,J332)</f>
        <v>#VALUE!</v>
      </c>
      <c r="W332" s="145" t="e">
        <f>SEARCH('Key Word Search'!$J$6,K332)</f>
        <v>#VALUE!</v>
      </c>
      <c r="X332" s="145" t="str">
        <f t="shared" si="58"/>
        <v/>
      </c>
    </row>
    <row r="333" spans="1:24" x14ac:dyDescent="0.2">
      <c r="A333" s="105" t="str">
        <f t="shared" si="59"/>
        <v/>
      </c>
      <c r="Q333" s="132" t="str">
        <f t="shared" si="54"/>
        <v/>
      </c>
      <c r="R333" s="132" t="str">
        <f t="shared" si="55"/>
        <v/>
      </c>
      <c r="S333" s="144" t="str">
        <f t="shared" si="56"/>
        <v/>
      </c>
      <c r="T333" s="144" t="str">
        <f>IF(G333="","",IF(ISERROR(VLOOKUP(S333,Sheet1!B:B,1,FALSE)),0,1))</f>
        <v/>
      </c>
      <c r="U333" s="144" t="str">
        <f t="shared" si="57"/>
        <v/>
      </c>
      <c r="V333" s="145" t="e">
        <f>SEARCH('Key Word Search'!$J$6,J333)</f>
        <v>#VALUE!</v>
      </c>
      <c r="W333" s="145" t="e">
        <f>SEARCH('Key Word Search'!$J$6,K333)</f>
        <v>#VALUE!</v>
      </c>
      <c r="X333" s="145" t="str">
        <f t="shared" si="58"/>
        <v/>
      </c>
    </row>
    <row r="334" spans="1:24" x14ac:dyDescent="0.2">
      <c r="A334" s="105" t="str">
        <f t="shared" si="59"/>
        <v/>
      </c>
      <c r="Q334" s="132" t="str">
        <f t="shared" si="54"/>
        <v/>
      </c>
      <c r="R334" s="132" t="str">
        <f t="shared" si="55"/>
        <v/>
      </c>
      <c r="S334" s="144" t="str">
        <f t="shared" si="56"/>
        <v/>
      </c>
      <c r="T334" s="144" t="str">
        <f>IF(G334="","",IF(ISERROR(VLOOKUP(S334,Sheet1!B:B,1,FALSE)),0,1))</f>
        <v/>
      </c>
      <c r="U334" s="144" t="str">
        <f t="shared" si="57"/>
        <v/>
      </c>
      <c r="V334" s="145" t="e">
        <f>SEARCH('Key Word Search'!$J$6,J334)</f>
        <v>#VALUE!</v>
      </c>
      <c r="W334" s="145" t="e">
        <f>SEARCH('Key Word Search'!$J$6,K334)</f>
        <v>#VALUE!</v>
      </c>
      <c r="X334" s="145" t="str">
        <f t="shared" si="58"/>
        <v/>
      </c>
    </row>
    <row r="335" spans="1:24" x14ac:dyDescent="0.2">
      <c r="A335" s="105" t="str">
        <f t="shared" si="59"/>
        <v/>
      </c>
      <c r="Q335" s="132" t="str">
        <f t="shared" si="54"/>
        <v/>
      </c>
      <c r="R335" s="132" t="str">
        <f t="shared" si="55"/>
        <v/>
      </c>
      <c r="S335" s="144" t="str">
        <f t="shared" si="56"/>
        <v/>
      </c>
      <c r="T335" s="144" t="str">
        <f>IF(G335="","",IF(ISERROR(VLOOKUP(S335,Sheet1!B:B,1,FALSE)),0,1))</f>
        <v/>
      </c>
      <c r="U335" s="144" t="str">
        <f t="shared" si="57"/>
        <v/>
      </c>
      <c r="V335" s="145" t="e">
        <f>SEARCH('Key Word Search'!$J$6,J335)</f>
        <v>#VALUE!</v>
      </c>
      <c r="W335" s="145" t="e">
        <f>SEARCH('Key Word Search'!$J$6,K335)</f>
        <v>#VALUE!</v>
      </c>
      <c r="X335" s="145" t="str">
        <f t="shared" si="58"/>
        <v/>
      </c>
    </row>
    <row r="336" spans="1:24" x14ac:dyDescent="0.2">
      <c r="A336" s="105" t="str">
        <f t="shared" si="59"/>
        <v/>
      </c>
      <c r="Q336" s="132" t="str">
        <f t="shared" si="54"/>
        <v/>
      </c>
      <c r="R336" s="132" t="str">
        <f t="shared" si="55"/>
        <v/>
      </c>
      <c r="S336" s="144" t="str">
        <f t="shared" si="56"/>
        <v/>
      </c>
      <c r="T336" s="144" t="str">
        <f>IF(G336="","",IF(ISERROR(VLOOKUP(S336,Sheet1!B:B,1,FALSE)),0,1))</f>
        <v/>
      </c>
      <c r="U336" s="144" t="str">
        <f t="shared" si="57"/>
        <v/>
      </c>
      <c r="V336" s="145" t="e">
        <f>SEARCH('Key Word Search'!$J$6,J336)</f>
        <v>#VALUE!</v>
      </c>
      <c r="W336" s="145" t="e">
        <f>SEARCH('Key Word Search'!$J$6,K336)</f>
        <v>#VALUE!</v>
      </c>
      <c r="X336" s="145" t="str">
        <f t="shared" si="58"/>
        <v/>
      </c>
    </row>
    <row r="337" spans="1:24" x14ac:dyDescent="0.2">
      <c r="A337" s="105" t="str">
        <f t="shared" si="59"/>
        <v/>
      </c>
      <c r="Q337" s="132" t="str">
        <f t="shared" si="54"/>
        <v/>
      </c>
      <c r="R337" s="132" t="str">
        <f t="shared" si="55"/>
        <v/>
      </c>
      <c r="S337" s="144" t="str">
        <f t="shared" si="56"/>
        <v/>
      </c>
      <c r="T337" s="144" t="str">
        <f>IF(G337="","",IF(ISERROR(VLOOKUP(S337,Sheet1!B:B,1,FALSE)),0,1))</f>
        <v/>
      </c>
      <c r="U337" s="144" t="str">
        <f t="shared" si="57"/>
        <v/>
      </c>
      <c r="V337" s="145" t="e">
        <f>SEARCH('Key Word Search'!$J$6,J337)</f>
        <v>#VALUE!</v>
      </c>
      <c r="W337" s="145" t="e">
        <f>SEARCH('Key Word Search'!$J$6,K337)</f>
        <v>#VALUE!</v>
      </c>
      <c r="X337" s="145" t="str">
        <f t="shared" si="58"/>
        <v/>
      </c>
    </row>
    <row r="338" spans="1:24" x14ac:dyDescent="0.2">
      <c r="A338" s="105" t="str">
        <f t="shared" si="59"/>
        <v/>
      </c>
      <c r="Q338" s="132" t="str">
        <f t="shared" si="54"/>
        <v/>
      </c>
      <c r="R338" s="132" t="str">
        <f t="shared" si="55"/>
        <v/>
      </c>
      <c r="S338" s="144" t="str">
        <f t="shared" si="56"/>
        <v/>
      </c>
      <c r="T338" s="144" t="str">
        <f>IF(G338="","",IF(ISERROR(VLOOKUP(S338,Sheet1!B:B,1,FALSE)),0,1))</f>
        <v/>
      </c>
      <c r="U338" s="144" t="str">
        <f t="shared" si="57"/>
        <v/>
      </c>
      <c r="V338" s="145" t="e">
        <f>SEARCH('Key Word Search'!$J$6,J338)</f>
        <v>#VALUE!</v>
      </c>
      <c r="W338" s="145" t="e">
        <f>SEARCH('Key Word Search'!$J$6,K338)</f>
        <v>#VALUE!</v>
      </c>
      <c r="X338" s="145" t="str">
        <f t="shared" si="58"/>
        <v/>
      </c>
    </row>
    <row r="339" spans="1:24" x14ac:dyDescent="0.2">
      <c r="A339" s="105" t="str">
        <f t="shared" si="59"/>
        <v/>
      </c>
      <c r="Q339" s="132" t="str">
        <f t="shared" si="54"/>
        <v/>
      </c>
      <c r="R339" s="132" t="str">
        <f t="shared" si="55"/>
        <v/>
      </c>
      <c r="S339" s="144" t="str">
        <f t="shared" si="56"/>
        <v/>
      </c>
      <c r="T339" s="144" t="str">
        <f>IF(G339="","",IF(ISERROR(VLOOKUP(S339,Sheet1!B:B,1,FALSE)),0,1))</f>
        <v/>
      </c>
      <c r="U339" s="144" t="str">
        <f t="shared" si="57"/>
        <v/>
      </c>
      <c r="V339" s="145" t="e">
        <f>SEARCH('Key Word Search'!$J$6,J339)</f>
        <v>#VALUE!</v>
      </c>
      <c r="W339" s="145" t="e">
        <f>SEARCH('Key Word Search'!$J$6,K339)</f>
        <v>#VALUE!</v>
      </c>
      <c r="X339" s="145" t="str">
        <f t="shared" si="58"/>
        <v/>
      </c>
    </row>
    <row r="340" spans="1:24" x14ac:dyDescent="0.2">
      <c r="A340" s="105" t="str">
        <f t="shared" si="59"/>
        <v/>
      </c>
      <c r="Q340" s="132" t="str">
        <f t="shared" si="54"/>
        <v/>
      </c>
      <c r="R340" s="132" t="str">
        <f t="shared" si="55"/>
        <v/>
      </c>
      <c r="S340" s="144" t="str">
        <f t="shared" si="56"/>
        <v/>
      </c>
      <c r="T340" s="144" t="str">
        <f>IF(G340="","",IF(ISERROR(VLOOKUP(S340,Sheet1!B:B,1,FALSE)),0,1))</f>
        <v/>
      </c>
      <c r="U340" s="144" t="str">
        <f t="shared" si="57"/>
        <v/>
      </c>
      <c r="V340" s="145" t="e">
        <f>SEARCH('Key Word Search'!$J$6,J340)</f>
        <v>#VALUE!</v>
      </c>
      <c r="W340" s="145" t="e">
        <f>SEARCH('Key Word Search'!$J$6,K340)</f>
        <v>#VALUE!</v>
      </c>
      <c r="X340" s="145" t="str">
        <f t="shared" si="58"/>
        <v/>
      </c>
    </row>
    <row r="341" spans="1:24" x14ac:dyDescent="0.2">
      <c r="A341" s="105" t="str">
        <f t="shared" si="59"/>
        <v/>
      </c>
      <c r="Q341" s="132" t="str">
        <f t="shared" si="54"/>
        <v/>
      </c>
      <c r="R341" s="132" t="str">
        <f t="shared" si="55"/>
        <v/>
      </c>
      <c r="S341" s="144" t="str">
        <f t="shared" si="56"/>
        <v/>
      </c>
      <c r="T341" s="144" t="str">
        <f>IF(G341="","",IF(ISERROR(VLOOKUP(S341,Sheet1!B:B,1,FALSE)),0,1))</f>
        <v/>
      </c>
      <c r="U341" s="144" t="str">
        <f t="shared" si="57"/>
        <v/>
      </c>
      <c r="V341" s="145" t="e">
        <f>SEARCH('Key Word Search'!$J$6,J341)</f>
        <v>#VALUE!</v>
      </c>
      <c r="W341" s="145" t="e">
        <f>SEARCH('Key Word Search'!$J$6,K341)</f>
        <v>#VALUE!</v>
      </c>
      <c r="X341" s="145" t="str">
        <f t="shared" si="58"/>
        <v/>
      </c>
    </row>
    <row r="342" spans="1:24" x14ac:dyDescent="0.2">
      <c r="A342" s="105" t="str">
        <f t="shared" si="59"/>
        <v/>
      </c>
      <c r="Q342" s="132" t="str">
        <f t="shared" si="54"/>
        <v/>
      </c>
      <c r="R342" s="132" t="str">
        <f t="shared" si="55"/>
        <v/>
      </c>
      <c r="S342" s="144" t="str">
        <f t="shared" si="56"/>
        <v/>
      </c>
      <c r="T342" s="144" t="str">
        <f>IF(G342="","",IF(ISERROR(VLOOKUP(S342,Sheet1!B:B,1,FALSE)),0,1))</f>
        <v/>
      </c>
      <c r="U342" s="144" t="str">
        <f t="shared" si="57"/>
        <v/>
      </c>
      <c r="V342" s="145" t="e">
        <f>SEARCH('Key Word Search'!$J$6,J342)</f>
        <v>#VALUE!</v>
      </c>
      <c r="W342" s="145" t="e">
        <f>SEARCH('Key Word Search'!$J$6,K342)</f>
        <v>#VALUE!</v>
      </c>
      <c r="X342" s="145" t="str">
        <f t="shared" si="58"/>
        <v/>
      </c>
    </row>
    <row r="343" spans="1:24" x14ac:dyDescent="0.2">
      <c r="A343" s="105" t="str">
        <f t="shared" si="59"/>
        <v/>
      </c>
      <c r="Q343" s="132" t="str">
        <f t="shared" si="54"/>
        <v/>
      </c>
      <c r="R343" s="132" t="str">
        <f t="shared" si="55"/>
        <v/>
      </c>
      <c r="S343" s="144" t="str">
        <f t="shared" si="56"/>
        <v/>
      </c>
      <c r="T343" s="144" t="str">
        <f>IF(G343="","",IF(ISERROR(VLOOKUP(S343,Sheet1!B:B,1,FALSE)),0,1))</f>
        <v/>
      </c>
      <c r="U343" s="144" t="str">
        <f t="shared" si="57"/>
        <v/>
      </c>
      <c r="V343" s="145" t="e">
        <f>SEARCH('Key Word Search'!$J$6,J343)</f>
        <v>#VALUE!</v>
      </c>
      <c r="W343" s="145" t="e">
        <f>SEARCH('Key Word Search'!$J$6,K343)</f>
        <v>#VALUE!</v>
      </c>
      <c r="X343" s="145" t="str">
        <f t="shared" si="58"/>
        <v/>
      </c>
    </row>
    <row r="344" spans="1:24" x14ac:dyDescent="0.2">
      <c r="A344" s="105" t="str">
        <f t="shared" si="59"/>
        <v/>
      </c>
      <c r="Q344" s="132" t="str">
        <f t="shared" si="54"/>
        <v/>
      </c>
      <c r="R344" s="132" t="str">
        <f t="shared" si="55"/>
        <v/>
      </c>
      <c r="S344" s="144" t="str">
        <f t="shared" si="56"/>
        <v/>
      </c>
      <c r="T344" s="144" t="str">
        <f>IF(G344="","",IF(ISERROR(VLOOKUP(S344,Sheet1!B:B,1,FALSE)),0,1))</f>
        <v/>
      </c>
      <c r="U344" s="144" t="str">
        <f t="shared" si="57"/>
        <v/>
      </c>
      <c r="V344" s="145" t="e">
        <f>SEARCH('Key Word Search'!$J$6,J344)</f>
        <v>#VALUE!</v>
      </c>
      <c r="W344" s="145" t="e">
        <f>SEARCH('Key Word Search'!$J$6,K344)</f>
        <v>#VALUE!</v>
      </c>
      <c r="X344" s="145" t="str">
        <f t="shared" si="58"/>
        <v/>
      </c>
    </row>
    <row r="345" spans="1:24" x14ac:dyDescent="0.2">
      <c r="A345" s="105" t="str">
        <f t="shared" si="59"/>
        <v/>
      </c>
      <c r="Q345" s="132" t="str">
        <f t="shared" si="54"/>
        <v/>
      </c>
      <c r="R345" s="132" t="str">
        <f t="shared" si="55"/>
        <v/>
      </c>
      <c r="S345" s="144" t="str">
        <f t="shared" si="56"/>
        <v/>
      </c>
      <c r="T345" s="144" t="str">
        <f>IF(G345="","",IF(ISERROR(VLOOKUP(S345,Sheet1!B:B,1,FALSE)),0,1))</f>
        <v/>
      </c>
      <c r="U345" s="144" t="str">
        <f t="shared" si="57"/>
        <v/>
      </c>
      <c r="V345" s="145" t="e">
        <f>SEARCH('Key Word Search'!$J$6,J345)</f>
        <v>#VALUE!</v>
      </c>
      <c r="W345" s="145" t="e">
        <f>SEARCH('Key Word Search'!$J$6,K345)</f>
        <v>#VALUE!</v>
      </c>
      <c r="X345" s="145" t="str">
        <f t="shared" si="58"/>
        <v/>
      </c>
    </row>
    <row r="346" spans="1:24" x14ac:dyDescent="0.2">
      <c r="A346" s="105" t="str">
        <f t="shared" si="59"/>
        <v/>
      </c>
      <c r="Q346" s="132" t="str">
        <f t="shared" si="54"/>
        <v/>
      </c>
      <c r="R346" s="132" t="str">
        <f t="shared" si="55"/>
        <v/>
      </c>
      <c r="S346" s="144" t="str">
        <f t="shared" si="56"/>
        <v/>
      </c>
      <c r="T346" s="144" t="str">
        <f>IF(G346="","",IF(ISERROR(VLOOKUP(S346,Sheet1!B:B,1,FALSE)),0,1))</f>
        <v/>
      </c>
      <c r="U346" s="144" t="str">
        <f t="shared" si="57"/>
        <v/>
      </c>
      <c r="V346" s="145" t="e">
        <f>SEARCH('Key Word Search'!$J$6,J346)</f>
        <v>#VALUE!</v>
      </c>
      <c r="W346" s="145" t="e">
        <f>SEARCH('Key Word Search'!$J$6,K346)</f>
        <v>#VALUE!</v>
      </c>
      <c r="X346" s="145" t="str">
        <f t="shared" si="58"/>
        <v/>
      </c>
    </row>
    <row r="347" spans="1:24" x14ac:dyDescent="0.2">
      <c r="A347" s="105" t="str">
        <f t="shared" si="59"/>
        <v/>
      </c>
      <c r="Q347" s="132" t="str">
        <f t="shared" si="54"/>
        <v/>
      </c>
      <c r="R347" s="132" t="str">
        <f t="shared" si="55"/>
        <v/>
      </c>
      <c r="S347" s="144" t="str">
        <f t="shared" si="56"/>
        <v/>
      </c>
      <c r="T347" s="144" t="str">
        <f>IF(G347="","",IF(ISERROR(VLOOKUP(S347,Sheet1!B:B,1,FALSE)),0,1))</f>
        <v/>
      </c>
      <c r="U347" s="144" t="str">
        <f t="shared" si="57"/>
        <v/>
      </c>
      <c r="V347" s="145" t="e">
        <f>SEARCH('Key Word Search'!$J$6,J347)</f>
        <v>#VALUE!</v>
      </c>
      <c r="W347" s="145" t="e">
        <f>SEARCH('Key Word Search'!$J$6,K347)</f>
        <v>#VALUE!</v>
      </c>
      <c r="X347" s="145" t="str">
        <f t="shared" si="58"/>
        <v/>
      </c>
    </row>
    <row r="348" spans="1:24" x14ac:dyDescent="0.2">
      <c r="A348" s="105" t="str">
        <f t="shared" si="59"/>
        <v/>
      </c>
      <c r="Q348" s="132" t="str">
        <f t="shared" si="54"/>
        <v/>
      </c>
      <c r="R348" s="132" t="str">
        <f t="shared" si="55"/>
        <v/>
      </c>
      <c r="S348" s="144" t="str">
        <f t="shared" si="56"/>
        <v/>
      </c>
      <c r="T348" s="144" t="str">
        <f>IF(G348="","",IF(ISERROR(VLOOKUP(S348,Sheet1!B:B,1,FALSE)),0,1))</f>
        <v/>
      </c>
      <c r="U348" s="144" t="str">
        <f t="shared" si="57"/>
        <v/>
      </c>
      <c r="V348" s="145" t="e">
        <f>SEARCH('Key Word Search'!$J$6,J348)</f>
        <v>#VALUE!</v>
      </c>
      <c r="W348" s="145" t="e">
        <f>SEARCH('Key Word Search'!$J$6,K348)</f>
        <v>#VALUE!</v>
      </c>
      <c r="X348" s="145" t="str">
        <f t="shared" si="58"/>
        <v/>
      </c>
    </row>
    <row r="349" spans="1:24" x14ac:dyDescent="0.2">
      <c r="A349" s="105" t="str">
        <f t="shared" si="59"/>
        <v/>
      </c>
      <c r="Q349" s="132" t="str">
        <f t="shared" si="54"/>
        <v/>
      </c>
      <c r="R349" s="132" t="str">
        <f t="shared" si="55"/>
        <v/>
      </c>
      <c r="S349" s="144" t="str">
        <f t="shared" si="56"/>
        <v/>
      </c>
      <c r="T349" s="144" t="str">
        <f>IF(G349="","",IF(ISERROR(VLOOKUP(S349,Sheet1!B:B,1,FALSE)),0,1))</f>
        <v/>
      </c>
      <c r="U349" s="144" t="str">
        <f t="shared" si="57"/>
        <v/>
      </c>
      <c r="V349" s="145" t="e">
        <f>SEARCH('Key Word Search'!$J$6,J349)</f>
        <v>#VALUE!</v>
      </c>
      <c r="W349" s="145" t="e">
        <f>SEARCH('Key Word Search'!$J$6,K349)</f>
        <v>#VALUE!</v>
      </c>
      <c r="X349" s="145" t="str">
        <f t="shared" si="58"/>
        <v/>
      </c>
    </row>
    <row r="350" spans="1:24" x14ac:dyDescent="0.2">
      <c r="A350" s="105" t="str">
        <f t="shared" si="59"/>
        <v/>
      </c>
      <c r="Q350" s="132" t="str">
        <f t="shared" si="54"/>
        <v/>
      </c>
      <c r="R350" s="132" t="str">
        <f t="shared" si="55"/>
        <v/>
      </c>
      <c r="S350" s="144" t="str">
        <f t="shared" si="56"/>
        <v/>
      </c>
      <c r="T350" s="144" t="str">
        <f>IF(G350="","",IF(ISERROR(VLOOKUP(S350,Sheet1!B:B,1,FALSE)),0,1))</f>
        <v/>
      </c>
      <c r="U350" s="144" t="str">
        <f t="shared" si="57"/>
        <v/>
      </c>
      <c r="V350" s="145" t="e">
        <f>SEARCH('Key Word Search'!$J$6,J350)</f>
        <v>#VALUE!</v>
      </c>
      <c r="W350" s="145" t="e">
        <f>SEARCH('Key Word Search'!$J$6,K350)</f>
        <v>#VALUE!</v>
      </c>
      <c r="X350" s="145" t="str">
        <f t="shared" si="58"/>
        <v/>
      </c>
    </row>
    <row r="351" spans="1:24" x14ac:dyDescent="0.2">
      <c r="A351" s="105" t="str">
        <f t="shared" si="59"/>
        <v/>
      </c>
      <c r="Q351" s="132" t="str">
        <f t="shared" si="54"/>
        <v/>
      </c>
      <c r="R351" s="132" t="str">
        <f t="shared" si="55"/>
        <v/>
      </c>
      <c r="S351" s="144" t="str">
        <f t="shared" si="56"/>
        <v/>
      </c>
      <c r="T351" s="144" t="str">
        <f>IF(G351="","",IF(ISERROR(VLOOKUP(S351,Sheet1!B:B,1,FALSE)),0,1))</f>
        <v/>
      </c>
      <c r="U351" s="144" t="str">
        <f t="shared" si="57"/>
        <v/>
      </c>
      <c r="V351" s="145" t="e">
        <f>SEARCH('Key Word Search'!$J$6,J351)</f>
        <v>#VALUE!</v>
      </c>
      <c r="W351" s="145" t="e">
        <f>SEARCH('Key Word Search'!$J$6,K351)</f>
        <v>#VALUE!</v>
      </c>
      <c r="X351" s="145" t="str">
        <f t="shared" si="58"/>
        <v/>
      </c>
    </row>
    <row r="352" spans="1:24" x14ac:dyDescent="0.2">
      <c r="A352" s="105" t="str">
        <f t="shared" si="59"/>
        <v/>
      </c>
      <c r="Q352" s="132" t="str">
        <f t="shared" si="54"/>
        <v/>
      </c>
      <c r="R352" s="132" t="str">
        <f t="shared" si="55"/>
        <v/>
      </c>
      <c r="S352" s="144" t="str">
        <f t="shared" si="56"/>
        <v/>
      </c>
      <c r="T352" s="144" t="str">
        <f>IF(G352="","",IF(ISERROR(VLOOKUP(S352,Sheet1!B:B,1,FALSE)),0,1))</f>
        <v/>
      </c>
      <c r="U352" s="144" t="str">
        <f t="shared" si="57"/>
        <v/>
      </c>
      <c r="V352" s="145" t="e">
        <f>SEARCH('Key Word Search'!$J$6,J352)</f>
        <v>#VALUE!</v>
      </c>
      <c r="W352" s="145" t="e">
        <f>SEARCH('Key Word Search'!$J$6,K352)</f>
        <v>#VALUE!</v>
      </c>
      <c r="X352" s="145" t="str">
        <f t="shared" si="58"/>
        <v/>
      </c>
    </row>
    <row r="353" spans="1:24" x14ac:dyDescent="0.2">
      <c r="A353" s="105" t="str">
        <f t="shared" si="59"/>
        <v/>
      </c>
      <c r="Q353" s="132" t="str">
        <f t="shared" si="54"/>
        <v/>
      </c>
      <c r="R353" s="132" t="str">
        <f t="shared" si="55"/>
        <v/>
      </c>
      <c r="S353" s="144" t="str">
        <f t="shared" si="56"/>
        <v/>
      </c>
      <c r="T353" s="144" t="str">
        <f>IF(G353="","",IF(ISERROR(VLOOKUP(S353,Sheet1!B:B,1,FALSE)),0,1))</f>
        <v/>
      </c>
      <c r="U353" s="144" t="str">
        <f t="shared" si="57"/>
        <v/>
      </c>
      <c r="V353" s="145" t="e">
        <f>SEARCH('Key Word Search'!$J$6,J353)</f>
        <v>#VALUE!</v>
      </c>
      <c r="W353" s="145" t="e">
        <f>SEARCH('Key Word Search'!$J$6,K353)</f>
        <v>#VALUE!</v>
      </c>
      <c r="X353" s="145" t="str">
        <f t="shared" si="58"/>
        <v/>
      </c>
    </row>
    <row r="354" spans="1:24" x14ac:dyDescent="0.2">
      <c r="A354" s="105" t="str">
        <f t="shared" si="59"/>
        <v/>
      </c>
      <c r="Q354" s="132" t="str">
        <f t="shared" si="54"/>
        <v/>
      </c>
      <c r="R354" s="132" t="str">
        <f t="shared" si="55"/>
        <v/>
      </c>
      <c r="S354" s="144" t="str">
        <f t="shared" si="56"/>
        <v/>
      </c>
      <c r="T354" s="144" t="str">
        <f>IF(G354="","",IF(ISERROR(VLOOKUP(S354,Sheet1!B:B,1,FALSE)),0,1))</f>
        <v/>
      </c>
      <c r="U354" s="144" t="str">
        <f t="shared" si="57"/>
        <v/>
      </c>
      <c r="V354" s="145" t="e">
        <f>SEARCH('Key Word Search'!$J$6,J354)</f>
        <v>#VALUE!</v>
      </c>
      <c r="W354" s="145" t="e">
        <f>SEARCH('Key Word Search'!$J$6,K354)</f>
        <v>#VALUE!</v>
      </c>
      <c r="X354" s="145" t="str">
        <f t="shared" si="58"/>
        <v/>
      </c>
    </row>
    <row r="355" spans="1:24" x14ac:dyDescent="0.2">
      <c r="A355" s="105" t="str">
        <f t="shared" si="59"/>
        <v/>
      </c>
      <c r="Q355" s="132" t="str">
        <f t="shared" si="54"/>
        <v/>
      </c>
      <c r="R355" s="132" t="str">
        <f t="shared" si="55"/>
        <v/>
      </c>
      <c r="S355" s="144" t="str">
        <f t="shared" si="56"/>
        <v/>
      </c>
      <c r="T355" s="144" t="str">
        <f>IF(G355="","",IF(ISERROR(VLOOKUP(S355,Sheet1!B:B,1,FALSE)),0,1))</f>
        <v/>
      </c>
      <c r="U355" s="144" t="str">
        <f t="shared" si="57"/>
        <v/>
      </c>
      <c r="V355" s="145" t="e">
        <f>SEARCH('Key Word Search'!$J$6,J355)</f>
        <v>#VALUE!</v>
      </c>
      <c r="W355" s="145" t="e">
        <f>SEARCH('Key Word Search'!$J$6,K355)</f>
        <v>#VALUE!</v>
      </c>
      <c r="X355" s="145" t="str">
        <f t="shared" si="58"/>
        <v/>
      </c>
    </row>
    <row r="356" spans="1:24" x14ac:dyDescent="0.2">
      <c r="A356" s="105" t="str">
        <f t="shared" si="59"/>
        <v/>
      </c>
      <c r="Q356" s="132" t="str">
        <f t="shared" si="54"/>
        <v/>
      </c>
      <c r="R356" s="132" t="str">
        <f t="shared" si="55"/>
        <v/>
      </c>
      <c r="S356" s="144" t="str">
        <f t="shared" si="56"/>
        <v/>
      </c>
      <c r="T356" s="144" t="str">
        <f>IF(G356="","",IF(ISERROR(VLOOKUP(S356,Sheet1!B:B,1,FALSE)),0,1))</f>
        <v/>
      </c>
      <c r="U356" s="144" t="str">
        <f t="shared" si="57"/>
        <v/>
      </c>
      <c r="V356" s="145" t="e">
        <f>SEARCH('Key Word Search'!$J$6,J356)</f>
        <v>#VALUE!</v>
      </c>
      <c r="W356" s="145" t="e">
        <f>SEARCH('Key Word Search'!$J$6,K356)</f>
        <v>#VALUE!</v>
      </c>
      <c r="X356" s="145" t="str">
        <f t="shared" si="58"/>
        <v/>
      </c>
    </row>
    <row r="357" spans="1:24" x14ac:dyDescent="0.2">
      <c r="A357" s="105" t="str">
        <f t="shared" si="59"/>
        <v/>
      </c>
      <c r="Q357" s="132" t="str">
        <f t="shared" si="54"/>
        <v/>
      </c>
      <c r="R357" s="132" t="str">
        <f t="shared" si="55"/>
        <v/>
      </c>
      <c r="S357" s="144" t="str">
        <f t="shared" si="56"/>
        <v/>
      </c>
      <c r="T357" s="144" t="str">
        <f>IF(G357="","",IF(ISERROR(VLOOKUP(S357,Sheet1!B:B,1,FALSE)),0,1))</f>
        <v/>
      </c>
      <c r="U357" s="144" t="str">
        <f t="shared" si="57"/>
        <v/>
      </c>
      <c r="V357" s="145" t="e">
        <f>SEARCH('Key Word Search'!$J$6,J357)</f>
        <v>#VALUE!</v>
      </c>
      <c r="W357" s="145" t="e">
        <f>SEARCH('Key Word Search'!$J$6,K357)</f>
        <v>#VALUE!</v>
      </c>
      <c r="X357" s="145" t="str">
        <f t="shared" si="58"/>
        <v/>
      </c>
    </row>
    <row r="358" spans="1:24" x14ac:dyDescent="0.2">
      <c r="A358" s="105" t="str">
        <f t="shared" si="59"/>
        <v/>
      </c>
      <c r="Q358" s="132" t="str">
        <f t="shared" si="54"/>
        <v/>
      </c>
      <c r="R358" s="132" t="str">
        <f t="shared" si="55"/>
        <v/>
      </c>
      <c r="S358" s="144" t="str">
        <f t="shared" si="56"/>
        <v/>
      </c>
      <c r="T358" s="144" t="str">
        <f>IF(G358="","",IF(ISERROR(VLOOKUP(S358,Sheet1!B:B,1,FALSE)),0,1))</f>
        <v/>
      </c>
      <c r="U358" s="144" t="str">
        <f t="shared" si="57"/>
        <v/>
      </c>
      <c r="V358" s="145" t="e">
        <f>SEARCH('Key Word Search'!$J$6,J358)</f>
        <v>#VALUE!</v>
      </c>
      <c r="W358" s="145" t="e">
        <f>SEARCH('Key Word Search'!$J$6,K358)</f>
        <v>#VALUE!</v>
      </c>
      <c r="X358" s="145" t="str">
        <f t="shared" si="58"/>
        <v/>
      </c>
    </row>
    <row r="359" spans="1:24" x14ac:dyDescent="0.2">
      <c r="A359" s="105" t="str">
        <f t="shared" si="59"/>
        <v/>
      </c>
      <c r="Q359" s="132" t="str">
        <f t="shared" si="54"/>
        <v/>
      </c>
      <c r="R359" s="132" t="str">
        <f t="shared" si="55"/>
        <v/>
      </c>
      <c r="S359" s="144" t="str">
        <f t="shared" si="56"/>
        <v/>
      </c>
      <c r="T359" s="144" t="str">
        <f>IF(G359="","",IF(ISERROR(VLOOKUP(S359,Sheet1!B:B,1,FALSE)),0,1))</f>
        <v/>
      </c>
      <c r="U359" s="144" t="str">
        <f t="shared" si="57"/>
        <v/>
      </c>
      <c r="V359" s="145" t="e">
        <f>SEARCH('Key Word Search'!$J$6,J359)</f>
        <v>#VALUE!</v>
      </c>
      <c r="W359" s="145" t="e">
        <f>SEARCH('Key Word Search'!$J$6,K359)</f>
        <v>#VALUE!</v>
      </c>
      <c r="X359" s="145" t="str">
        <f t="shared" si="58"/>
        <v/>
      </c>
    </row>
    <row r="360" spans="1:24" x14ac:dyDescent="0.2">
      <c r="A360" s="105" t="str">
        <f t="shared" si="59"/>
        <v/>
      </c>
      <c r="Q360" s="132" t="str">
        <f t="shared" si="54"/>
        <v/>
      </c>
      <c r="R360" s="132" t="str">
        <f t="shared" si="55"/>
        <v/>
      </c>
      <c r="S360" s="144" t="str">
        <f t="shared" si="56"/>
        <v/>
      </c>
      <c r="T360" s="144" t="str">
        <f>IF(G360="","",IF(ISERROR(VLOOKUP(S360,Sheet1!B:B,1,FALSE)),0,1))</f>
        <v/>
      </c>
      <c r="U360" s="144" t="str">
        <f t="shared" si="57"/>
        <v/>
      </c>
      <c r="V360" s="145" t="e">
        <f>SEARCH('Key Word Search'!$J$6,J360)</f>
        <v>#VALUE!</v>
      </c>
      <c r="W360" s="145" t="e">
        <f>SEARCH('Key Word Search'!$J$6,K360)</f>
        <v>#VALUE!</v>
      </c>
      <c r="X360" s="145" t="str">
        <f t="shared" si="58"/>
        <v/>
      </c>
    </row>
    <row r="361" spans="1:24" x14ac:dyDescent="0.2">
      <c r="A361" s="105" t="str">
        <f t="shared" si="59"/>
        <v/>
      </c>
      <c r="Q361" s="132" t="str">
        <f t="shared" si="54"/>
        <v/>
      </c>
      <c r="R361" s="132" t="str">
        <f t="shared" si="55"/>
        <v/>
      </c>
      <c r="S361" s="144" t="str">
        <f t="shared" si="56"/>
        <v/>
      </c>
      <c r="T361" s="144" t="str">
        <f>IF(G361="","",IF(ISERROR(VLOOKUP(S361,Sheet1!B:B,1,FALSE)),0,1))</f>
        <v/>
      </c>
      <c r="U361" s="144" t="str">
        <f t="shared" si="57"/>
        <v/>
      </c>
      <c r="V361" s="145" t="e">
        <f>SEARCH('Key Word Search'!$J$6,J361)</f>
        <v>#VALUE!</v>
      </c>
      <c r="W361" s="145" t="e">
        <f>SEARCH('Key Word Search'!$J$6,K361)</f>
        <v>#VALUE!</v>
      </c>
      <c r="X361" s="145" t="str">
        <f t="shared" si="58"/>
        <v/>
      </c>
    </row>
    <row r="362" spans="1:24" x14ac:dyDescent="0.2">
      <c r="A362" s="105" t="str">
        <f t="shared" si="59"/>
        <v/>
      </c>
      <c r="Q362" s="132" t="str">
        <f t="shared" si="54"/>
        <v/>
      </c>
      <c r="R362" s="132" t="str">
        <f t="shared" si="55"/>
        <v/>
      </c>
      <c r="S362" s="144" t="str">
        <f t="shared" si="56"/>
        <v/>
      </c>
      <c r="T362" s="144" t="str">
        <f>IF(G362="","",IF(ISERROR(VLOOKUP(S362,Sheet1!B:B,1,FALSE)),0,1))</f>
        <v/>
      </c>
      <c r="U362" s="144" t="str">
        <f t="shared" si="57"/>
        <v/>
      </c>
      <c r="V362" s="145" t="e">
        <f>SEARCH('Key Word Search'!$J$6,J362)</f>
        <v>#VALUE!</v>
      </c>
      <c r="W362" s="145" t="e">
        <f>SEARCH('Key Word Search'!$J$6,K362)</f>
        <v>#VALUE!</v>
      </c>
      <c r="X362" s="145" t="str">
        <f t="shared" si="58"/>
        <v/>
      </c>
    </row>
    <row r="363" spans="1:24" x14ac:dyDescent="0.2">
      <c r="A363" s="105" t="str">
        <f t="shared" si="59"/>
        <v/>
      </c>
      <c r="Q363" s="132" t="str">
        <f t="shared" si="54"/>
        <v/>
      </c>
      <c r="R363" s="132" t="str">
        <f t="shared" si="55"/>
        <v/>
      </c>
      <c r="S363" s="144" t="str">
        <f t="shared" si="56"/>
        <v/>
      </c>
      <c r="T363" s="144" t="str">
        <f>IF(G363="","",IF(ISERROR(VLOOKUP(S363,Sheet1!B:B,1,FALSE)),0,1))</f>
        <v/>
      </c>
      <c r="U363" s="144" t="str">
        <f t="shared" si="57"/>
        <v/>
      </c>
      <c r="V363" s="145" t="e">
        <f>SEARCH('Key Word Search'!$J$6,J363)</f>
        <v>#VALUE!</v>
      </c>
      <c r="W363" s="145" t="e">
        <f>SEARCH('Key Word Search'!$J$6,K363)</f>
        <v>#VALUE!</v>
      </c>
      <c r="X363" s="145" t="str">
        <f t="shared" si="58"/>
        <v/>
      </c>
    </row>
    <row r="364" spans="1:24" x14ac:dyDescent="0.2">
      <c r="A364" s="105" t="str">
        <f t="shared" si="59"/>
        <v/>
      </c>
      <c r="Q364" s="132" t="str">
        <f t="shared" si="54"/>
        <v/>
      </c>
      <c r="R364" s="132" t="str">
        <f t="shared" si="55"/>
        <v/>
      </c>
      <c r="S364" s="144" t="str">
        <f t="shared" si="56"/>
        <v/>
      </c>
      <c r="T364" s="144" t="str">
        <f>IF(G364="","",IF(ISERROR(VLOOKUP(S364,Sheet1!B:B,1,FALSE)),0,1))</f>
        <v/>
      </c>
      <c r="U364" s="144" t="str">
        <f t="shared" si="57"/>
        <v/>
      </c>
      <c r="V364" s="145" t="e">
        <f>SEARCH('Key Word Search'!$J$6,J364)</f>
        <v>#VALUE!</v>
      </c>
      <c r="W364" s="145" t="e">
        <f>SEARCH('Key Word Search'!$J$6,K364)</f>
        <v>#VALUE!</v>
      </c>
      <c r="X364" s="145" t="str">
        <f t="shared" si="58"/>
        <v/>
      </c>
    </row>
    <row r="365" spans="1:24" x14ac:dyDescent="0.2">
      <c r="A365" s="105" t="str">
        <f t="shared" si="59"/>
        <v/>
      </c>
      <c r="Q365" s="132" t="str">
        <f t="shared" si="54"/>
        <v/>
      </c>
      <c r="R365" s="132" t="str">
        <f t="shared" si="55"/>
        <v/>
      </c>
      <c r="S365" s="144" t="str">
        <f t="shared" si="56"/>
        <v/>
      </c>
      <c r="T365" s="144" t="str">
        <f>IF(G365="","",IF(ISERROR(VLOOKUP(S365,Sheet1!B:B,1,FALSE)),0,1))</f>
        <v/>
      </c>
      <c r="U365" s="144" t="str">
        <f t="shared" si="57"/>
        <v/>
      </c>
      <c r="V365" s="145" t="e">
        <f>SEARCH('Key Word Search'!$J$6,J365)</f>
        <v>#VALUE!</v>
      </c>
      <c r="W365" s="145" t="e">
        <f>SEARCH('Key Word Search'!$J$6,K365)</f>
        <v>#VALUE!</v>
      </c>
      <c r="X365" s="145" t="str">
        <f t="shared" si="58"/>
        <v/>
      </c>
    </row>
    <row r="366" spans="1:24" x14ac:dyDescent="0.2">
      <c r="A366" s="105" t="str">
        <f t="shared" si="59"/>
        <v/>
      </c>
      <c r="Q366" s="132" t="str">
        <f t="shared" si="54"/>
        <v/>
      </c>
      <c r="R366" s="132" t="str">
        <f t="shared" si="55"/>
        <v/>
      </c>
      <c r="S366" s="144" t="str">
        <f t="shared" si="56"/>
        <v/>
      </c>
      <c r="T366" s="144" t="str">
        <f>IF(G366="","",IF(ISERROR(VLOOKUP(S366,Sheet1!B:B,1,FALSE)),0,1))</f>
        <v/>
      </c>
      <c r="U366" s="144" t="str">
        <f t="shared" si="57"/>
        <v/>
      </c>
      <c r="V366" s="145" t="e">
        <f>SEARCH('Key Word Search'!$J$6,J366)</f>
        <v>#VALUE!</v>
      </c>
      <c r="W366" s="145" t="e">
        <f>SEARCH('Key Word Search'!$J$6,K366)</f>
        <v>#VALUE!</v>
      </c>
      <c r="X366" s="145" t="str">
        <f t="shared" si="58"/>
        <v/>
      </c>
    </row>
    <row r="367" spans="1:24" x14ac:dyDescent="0.2">
      <c r="A367" s="105" t="str">
        <f t="shared" si="59"/>
        <v/>
      </c>
      <c r="Q367" s="132" t="str">
        <f t="shared" si="54"/>
        <v/>
      </c>
      <c r="R367" s="132" t="str">
        <f t="shared" si="55"/>
        <v/>
      </c>
      <c r="S367" s="144" t="str">
        <f t="shared" si="56"/>
        <v/>
      </c>
      <c r="T367" s="144" t="str">
        <f>IF(G367="","",IF(ISERROR(VLOOKUP(S367,Sheet1!B:B,1,FALSE)),0,1))</f>
        <v/>
      </c>
      <c r="U367" s="144" t="str">
        <f t="shared" si="57"/>
        <v/>
      </c>
      <c r="V367" s="145" t="e">
        <f>SEARCH('Key Word Search'!$J$6,J367)</f>
        <v>#VALUE!</v>
      </c>
      <c r="W367" s="145" t="e">
        <f>SEARCH('Key Word Search'!$J$6,K367)</f>
        <v>#VALUE!</v>
      </c>
      <c r="X367" s="145" t="str">
        <f t="shared" si="58"/>
        <v/>
      </c>
    </row>
    <row r="368" spans="1:24" x14ac:dyDescent="0.2">
      <c r="A368" s="105" t="str">
        <f t="shared" si="59"/>
        <v/>
      </c>
      <c r="Q368" s="132" t="str">
        <f t="shared" si="54"/>
        <v/>
      </c>
      <c r="R368" s="132" t="str">
        <f t="shared" si="55"/>
        <v/>
      </c>
      <c r="S368" s="144" t="str">
        <f t="shared" si="56"/>
        <v/>
      </c>
      <c r="T368" s="144" t="str">
        <f>IF(G368="","",IF(ISERROR(VLOOKUP(S368,Sheet1!B:B,1,FALSE)),0,1))</f>
        <v/>
      </c>
      <c r="U368" s="144" t="str">
        <f t="shared" si="57"/>
        <v/>
      </c>
      <c r="V368" s="145" t="e">
        <f>SEARCH('Key Word Search'!$J$6,J368)</f>
        <v>#VALUE!</v>
      </c>
      <c r="W368" s="145" t="e">
        <f>SEARCH('Key Word Search'!$J$6,K368)</f>
        <v>#VALUE!</v>
      </c>
      <c r="X368" s="145" t="str">
        <f t="shared" si="58"/>
        <v/>
      </c>
    </row>
    <row r="369" spans="1:24" x14ac:dyDescent="0.2">
      <c r="A369" s="105" t="str">
        <f t="shared" si="59"/>
        <v/>
      </c>
      <c r="Q369" s="132" t="str">
        <f t="shared" si="54"/>
        <v/>
      </c>
      <c r="R369" s="132" t="str">
        <f t="shared" si="55"/>
        <v/>
      </c>
      <c r="S369" s="144" t="str">
        <f t="shared" si="56"/>
        <v/>
      </c>
      <c r="T369" s="144" t="str">
        <f>IF(G369="","",IF(ISERROR(VLOOKUP(S369,Sheet1!B:B,1,FALSE)),0,1))</f>
        <v/>
      </c>
      <c r="U369" s="144" t="str">
        <f t="shared" si="57"/>
        <v/>
      </c>
      <c r="V369" s="145" t="e">
        <f>SEARCH('Key Word Search'!$J$6,J369)</f>
        <v>#VALUE!</v>
      </c>
      <c r="W369" s="145" t="e">
        <f>SEARCH('Key Word Search'!$J$6,K369)</f>
        <v>#VALUE!</v>
      </c>
      <c r="X369" s="145" t="str">
        <f t="shared" si="58"/>
        <v/>
      </c>
    </row>
    <row r="370" spans="1:24" x14ac:dyDescent="0.2">
      <c r="A370" s="105" t="str">
        <f t="shared" si="59"/>
        <v/>
      </c>
      <c r="Q370" s="132" t="str">
        <f t="shared" si="54"/>
        <v/>
      </c>
      <c r="R370" s="132" t="str">
        <f t="shared" si="55"/>
        <v/>
      </c>
      <c r="S370" s="144" t="str">
        <f t="shared" si="56"/>
        <v/>
      </c>
      <c r="T370" s="144" t="str">
        <f>IF(G370="","",IF(ISERROR(VLOOKUP(S370,Sheet1!B:B,1,FALSE)),0,1))</f>
        <v/>
      </c>
      <c r="U370" s="144" t="str">
        <f t="shared" si="57"/>
        <v/>
      </c>
      <c r="V370" s="145" t="e">
        <f>SEARCH('Key Word Search'!$J$6,J370)</f>
        <v>#VALUE!</v>
      </c>
      <c r="W370" s="145" t="e">
        <f>SEARCH('Key Word Search'!$J$6,K370)</f>
        <v>#VALUE!</v>
      </c>
      <c r="X370" s="145" t="str">
        <f t="shared" si="58"/>
        <v/>
      </c>
    </row>
    <row r="371" spans="1:24" x14ac:dyDescent="0.2">
      <c r="A371" s="105" t="str">
        <f t="shared" si="59"/>
        <v/>
      </c>
      <c r="Q371" s="132" t="str">
        <f t="shared" si="54"/>
        <v/>
      </c>
      <c r="R371" s="132" t="str">
        <f t="shared" si="55"/>
        <v/>
      </c>
      <c r="S371" s="144" t="str">
        <f t="shared" si="56"/>
        <v/>
      </c>
      <c r="T371" s="144" t="str">
        <f>IF(G371="","",IF(ISERROR(VLOOKUP(S371,Sheet1!B:B,1,FALSE)),0,1))</f>
        <v/>
      </c>
      <c r="U371" s="144" t="str">
        <f t="shared" si="57"/>
        <v/>
      </c>
      <c r="V371" s="145" t="e">
        <f>SEARCH('Key Word Search'!$J$6,J371)</f>
        <v>#VALUE!</v>
      </c>
      <c r="W371" s="145" t="e">
        <f>SEARCH('Key Word Search'!$J$6,K371)</f>
        <v>#VALUE!</v>
      </c>
      <c r="X371" s="145" t="str">
        <f t="shared" si="58"/>
        <v/>
      </c>
    </row>
    <row r="372" spans="1:24" x14ac:dyDescent="0.2">
      <c r="A372" s="105" t="str">
        <f t="shared" si="59"/>
        <v/>
      </c>
      <c r="Q372" s="132" t="str">
        <f t="shared" si="54"/>
        <v/>
      </c>
      <c r="R372" s="132" t="str">
        <f t="shared" si="55"/>
        <v/>
      </c>
      <c r="S372" s="144" t="str">
        <f t="shared" si="56"/>
        <v/>
      </c>
      <c r="T372" s="144" t="str">
        <f>IF(G372="","",IF(ISERROR(VLOOKUP(S372,Sheet1!B:B,1,FALSE)),0,1))</f>
        <v/>
      </c>
      <c r="U372" s="144" t="str">
        <f t="shared" si="57"/>
        <v/>
      </c>
      <c r="V372" s="145" t="e">
        <f>SEARCH('Key Word Search'!$J$6,J372)</f>
        <v>#VALUE!</v>
      </c>
      <c r="W372" s="145" t="e">
        <f>SEARCH('Key Word Search'!$J$6,K372)</f>
        <v>#VALUE!</v>
      </c>
      <c r="X372" s="145" t="str">
        <f t="shared" si="58"/>
        <v/>
      </c>
    </row>
    <row r="373" spans="1:24" x14ac:dyDescent="0.2">
      <c r="A373" s="105" t="str">
        <f t="shared" si="59"/>
        <v/>
      </c>
      <c r="Q373" s="132" t="str">
        <f t="shared" si="54"/>
        <v/>
      </c>
      <c r="R373" s="132" t="str">
        <f t="shared" si="55"/>
        <v/>
      </c>
      <c r="S373" s="144" t="str">
        <f t="shared" si="56"/>
        <v/>
      </c>
      <c r="T373" s="144" t="str">
        <f>IF(G373="","",IF(ISERROR(VLOOKUP(S373,Sheet1!B:B,1,FALSE)),0,1))</f>
        <v/>
      </c>
      <c r="U373" s="144" t="str">
        <f t="shared" si="57"/>
        <v/>
      </c>
      <c r="V373" s="145" t="e">
        <f>SEARCH('Key Word Search'!$J$6,J373)</f>
        <v>#VALUE!</v>
      </c>
      <c r="W373" s="145" t="e">
        <f>SEARCH('Key Word Search'!$J$6,K373)</f>
        <v>#VALUE!</v>
      </c>
      <c r="X373" s="145" t="str">
        <f t="shared" si="58"/>
        <v/>
      </c>
    </row>
    <row r="374" spans="1:24" x14ac:dyDescent="0.2">
      <c r="A374" s="105" t="str">
        <f t="shared" si="59"/>
        <v/>
      </c>
      <c r="Q374" s="132" t="str">
        <f t="shared" si="54"/>
        <v/>
      </c>
      <c r="R374" s="132" t="str">
        <f t="shared" si="55"/>
        <v/>
      </c>
      <c r="S374" s="144" t="str">
        <f t="shared" si="56"/>
        <v/>
      </c>
      <c r="T374" s="144" t="str">
        <f>IF(G374="","",IF(ISERROR(VLOOKUP(S374,Sheet1!B:B,1,FALSE)),0,1))</f>
        <v/>
      </c>
      <c r="U374" s="144" t="str">
        <f t="shared" si="57"/>
        <v/>
      </c>
      <c r="V374" s="145" t="e">
        <f>SEARCH('Key Word Search'!$J$6,J374)</f>
        <v>#VALUE!</v>
      </c>
      <c r="W374" s="145" t="e">
        <f>SEARCH('Key Word Search'!$J$6,K374)</f>
        <v>#VALUE!</v>
      </c>
      <c r="X374" s="145" t="str">
        <f t="shared" si="58"/>
        <v/>
      </c>
    </row>
    <row r="375" spans="1:24" x14ac:dyDescent="0.2">
      <c r="A375" s="105" t="str">
        <f t="shared" si="59"/>
        <v/>
      </c>
      <c r="Q375" s="132" t="str">
        <f t="shared" si="54"/>
        <v/>
      </c>
      <c r="R375" s="132" t="str">
        <f t="shared" si="55"/>
        <v/>
      </c>
      <c r="S375" s="144" t="str">
        <f t="shared" si="56"/>
        <v/>
      </c>
      <c r="T375" s="144" t="str">
        <f>IF(G375="","",IF(ISERROR(VLOOKUP(S375,Sheet1!B:B,1,FALSE)),0,1))</f>
        <v/>
      </c>
      <c r="U375" s="144" t="str">
        <f t="shared" si="57"/>
        <v/>
      </c>
      <c r="V375" s="145" t="e">
        <f>SEARCH('Key Word Search'!$J$6,J375)</f>
        <v>#VALUE!</v>
      </c>
      <c r="W375" s="145" t="e">
        <f>SEARCH('Key Word Search'!$J$6,K375)</f>
        <v>#VALUE!</v>
      </c>
      <c r="X375" s="145" t="str">
        <f t="shared" si="58"/>
        <v/>
      </c>
    </row>
    <row r="376" spans="1:24" x14ac:dyDescent="0.2">
      <c r="A376" s="105" t="str">
        <f t="shared" si="59"/>
        <v/>
      </c>
      <c r="Q376" s="132" t="str">
        <f t="shared" si="54"/>
        <v/>
      </c>
      <c r="R376" s="132" t="str">
        <f t="shared" si="55"/>
        <v/>
      </c>
      <c r="S376" s="144" t="str">
        <f t="shared" si="56"/>
        <v/>
      </c>
      <c r="T376" s="144" t="str">
        <f>IF(G376="","",IF(ISERROR(VLOOKUP(S376,Sheet1!B:B,1,FALSE)),0,1))</f>
        <v/>
      </c>
      <c r="U376" s="144" t="str">
        <f t="shared" si="57"/>
        <v/>
      </c>
      <c r="V376" s="145" t="e">
        <f>SEARCH('Key Word Search'!$J$6,J376)</f>
        <v>#VALUE!</v>
      </c>
      <c r="W376" s="145" t="e">
        <f>SEARCH('Key Word Search'!$J$6,K376)</f>
        <v>#VALUE!</v>
      </c>
      <c r="X376" s="145" t="str">
        <f t="shared" si="58"/>
        <v/>
      </c>
    </row>
    <row r="377" spans="1:24" x14ac:dyDescent="0.2">
      <c r="A377" s="105" t="str">
        <f t="shared" si="59"/>
        <v/>
      </c>
      <c r="Q377" s="132" t="str">
        <f t="shared" si="54"/>
        <v/>
      </c>
      <c r="R377" s="132" t="str">
        <f t="shared" si="55"/>
        <v/>
      </c>
      <c r="S377" s="144" t="str">
        <f t="shared" si="56"/>
        <v/>
      </c>
      <c r="T377" s="144" t="str">
        <f>IF(G377="","",IF(ISERROR(VLOOKUP(S377,Sheet1!B:B,1,FALSE)),0,1))</f>
        <v/>
      </c>
      <c r="U377" s="144" t="str">
        <f t="shared" si="57"/>
        <v/>
      </c>
      <c r="V377" s="145" t="e">
        <f>SEARCH('Key Word Search'!$J$6,J377)</f>
        <v>#VALUE!</v>
      </c>
      <c r="W377" s="145" t="e">
        <f>SEARCH('Key Word Search'!$J$6,K377)</f>
        <v>#VALUE!</v>
      </c>
      <c r="X377" s="145" t="str">
        <f t="shared" si="58"/>
        <v/>
      </c>
    </row>
    <row r="378" spans="1:24" x14ac:dyDescent="0.2">
      <c r="A378" s="105" t="str">
        <f t="shared" si="59"/>
        <v/>
      </c>
      <c r="Q378" s="132" t="str">
        <f t="shared" si="54"/>
        <v/>
      </c>
      <c r="R378" s="132" t="str">
        <f t="shared" si="55"/>
        <v/>
      </c>
      <c r="S378" s="144" t="str">
        <f t="shared" si="56"/>
        <v/>
      </c>
      <c r="T378" s="144" t="str">
        <f>IF(G378="","",IF(ISERROR(VLOOKUP(S378,Sheet1!B:B,1,FALSE)),0,1))</f>
        <v/>
      </c>
      <c r="U378" s="144" t="str">
        <f t="shared" si="57"/>
        <v/>
      </c>
      <c r="V378" s="145" t="e">
        <f>SEARCH('Key Word Search'!$J$6,J378)</f>
        <v>#VALUE!</v>
      </c>
      <c r="W378" s="145" t="e">
        <f>SEARCH('Key Word Search'!$J$6,K378)</f>
        <v>#VALUE!</v>
      </c>
      <c r="X378" s="145" t="str">
        <f t="shared" si="58"/>
        <v/>
      </c>
    </row>
    <row r="379" spans="1:24" x14ac:dyDescent="0.2">
      <c r="A379" s="105" t="str">
        <f t="shared" si="59"/>
        <v/>
      </c>
      <c r="Q379" s="132" t="str">
        <f t="shared" si="54"/>
        <v/>
      </c>
      <c r="R379" s="132" t="str">
        <f t="shared" si="55"/>
        <v/>
      </c>
      <c r="S379" s="144" t="str">
        <f t="shared" si="56"/>
        <v/>
      </c>
      <c r="T379" s="144" t="str">
        <f>IF(G379="","",IF(ISERROR(VLOOKUP(S379,Sheet1!B:B,1,FALSE)),0,1))</f>
        <v/>
      </c>
      <c r="U379" s="144" t="str">
        <f t="shared" si="57"/>
        <v/>
      </c>
      <c r="V379" s="145" t="e">
        <f>SEARCH('Key Word Search'!$J$6,J379)</f>
        <v>#VALUE!</v>
      </c>
      <c r="W379" s="145" t="e">
        <f>SEARCH('Key Word Search'!$J$6,K379)</f>
        <v>#VALUE!</v>
      </c>
      <c r="X379" s="145" t="str">
        <f t="shared" si="58"/>
        <v/>
      </c>
    </row>
    <row r="380" spans="1:24" x14ac:dyDescent="0.2">
      <c r="A380" s="105" t="str">
        <f t="shared" si="59"/>
        <v/>
      </c>
      <c r="Q380" s="132" t="str">
        <f t="shared" si="54"/>
        <v/>
      </c>
      <c r="R380" s="132" t="str">
        <f t="shared" si="55"/>
        <v/>
      </c>
      <c r="S380" s="144" t="str">
        <f t="shared" si="56"/>
        <v/>
      </c>
      <c r="T380" s="144" t="str">
        <f>IF(G380="","",IF(ISERROR(VLOOKUP(S380,Sheet1!B:B,1,FALSE)),0,1))</f>
        <v/>
      </c>
      <c r="U380" s="144" t="str">
        <f t="shared" si="57"/>
        <v/>
      </c>
      <c r="V380" s="145" t="e">
        <f>SEARCH('Key Word Search'!$J$6,J380)</f>
        <v>#VALUE!</v>
      </c>
      <c r="W380" s="145" t="e">
        <f>SEARCH('Key Word Search'!$J$6,K380)</f>
        <v>#VALUE!</v>
      </c>
      <c r="X380" s="145" t="str">
        <f t="shared" si="58"/>
        <v/>
      </c>
    </row>
    <row r="381" spans="1:24" x14ac:dyDescent="0.2">
      <c r="A381" s="105" t="str">
        <f t="shared" si="59"/>
        <v/>
      </c>
      <c r="Q381" s="132" t="str">
        <f t="shared" si="54"/>
        <v/>
      </c>
      <c r="R381" s="132" t="str">
        <f t="shared" si="55"/>
        <v/>
      </c>
      <c r="S381" s="144" t="str">
        <f t="shared" si="56"/>
        <v/>
      </c>
      <c r="T381" s="144" t="str">
        <f>IF(G381="","",IF(ISERROR(VLOOKUP(S381,Sheet1!B:B,1,FALSE)),0,1))</f>
        <v/>
      </c>
      <c r="U381" s="144" t="str">
        <f t="shared" si="57"/>
        <v/>
      </c>
      <c r="V381" s="145" t="e">
        <f>SEARCH('Key Word Search'!$J$6,J381)</f>
        <v>#VALUE!</v>
      </c>
      <c r="W381" s="145" t="e">
        <f>SEARCH('Key Word Search'!$J$6,K381)</f>
        <v>#VALUE!</v>
      </c>
      <c r="X381" s="145" t="str">
        <f t="shared" si="58"/>
        <v/>
      </c>
    </row>
    <row r="382" spans="1:24" x14ac:dyDescent="0.2">
      <c r="A382" s="105" t="str">
        <f t="shared" si="59"/>
        <v/>
      </c>
      <c r="Q382" s="132" t="str">
        <f t="shared" si="54"/>
        <v/>
      </c>
      <c r="R382" s="132" t="str">
        <f t="shared" si="55"/>
        <v/>
      </c>
      <c r="S382" s="144" t="str">
        <f t="shared" si="56"/>
        <v/>
      </c>
      <c r="T382" s="144" t="str">
        <f>IF(G382="","",IF(ISERROR(VLOOKUP(S382,Sheet1!B:B,1,FALSE)),0,1))</f>
        <v/>
      </c>
      <c r="U382" s="144" t="str">
        <f t="shared" si="57"/>
        <v/>
      </c>
      <c r="V382" s="145" t="e">
        <f>SEARCH('Key Word Search'!$J$6,J382)</f>
        <v>#VALUE!</v>
      </c>
      <c r="W382" s="145" t="e">
        <f>SEARCH('Key Word Search'!$J$6,K382)</f>
        <v>#VALUE!</v>
      </c>
      <c r="X382" s="145" t="str">
        <f t="shared" si="58"/>
        <v/>
      </c>
    </row>
    <row r="383" spans="1:24" x14ac:dyDescent="0.2">
      <c r="A383" s="105" t="str">
        <f t="shared" si="59"/>
        <v/>
      </c>
      <c r="Q383" s="132" t="str">
        <f t="shared" si="54"/>
        <v/>
      </c>
      <c r="R383" s="132" t="str">
        <f t="shared" si="55"/>
        <v/>
      </c>
      <c r="S383" s="144" t="str">
        <f t="shared" si="56"/>
        <v/>
      </c>
      <c r="T383" s="144" t="str">
        <f>IF(G383="","",IF(ISERROR(VLOOKUP(S383,Sheet1!B:B,1,FALSE)),0,1))</f>
        <v/>
      </c>
      <c r="U383" s="144" t="str">
        <f t="shared" si="57"/>
        <v/>
      </c>
      <c r="V383" s="145" t="e">
        <f>SEARCH('Key Word Search'!$J$6,J383)</f>
        <v>#VALUE!</v>
      </c>
      <c r="W383" s="145" t="e">
        <f>SEARCH('Key Word Search'!$J$6,K383)</f>
        <v>#VALUE!</v>
      </c>
      <c r="X383" s="145" t="str">
        <f t="shared" si="58"/>
        <v/>
      </c>
    </row>
    <row r="384" spans="1:24" x14ac:dyDescent="0.2">
      <c r="A384" s="105" t="str">
        <f t="shared" si="59"/>
        <v/>
      </c>
      <c r="Q384" s="132" t="str">
        <f t="shared" si="54"/>
        <v/>
      </c>
      <c r="R384" s="132" t="str">
        <f t="shared" si="55"/>
        <v/>
      </c>
      <c r="S384" s="144" t="str">
        <f t="shared" si="56"/>
        <v/>
      </c>
      <c r="T384" s="144" t="str">
        <f>IF(G384="","",IF(ISERROR(VLOOKUP(S384,Sheet1!B:B,1,FALSE)),0,1))</f>
        <v/>
      </c>
      <c r="U384" s="144" t="str">
        <f t="shared" si="57"/>
        <v/>
      </c>
      <c r="V384" s="145" t="e">
        <f>SEARCH('Key Word Search'!$J$6,J384)</f>
        <v>#VALUE!</v>
      </c>
      <c r="W384" s="145" t="e">
        <f>SEARCH('Key Word Search'!$J$6,K384)</f>
        <v>#VALUE!</v>
      </c>
      <c r="X384" s="145" t="str">
        <f t="shared" si="58"/>
        <v/>
      </c>
    </row>
    <row r="385" spans="1:24" x14ac:dyDescent="0.2">
      <c r="A385" s="105" t="str">
        <f t="shared" si="59"/>
        <v/>
      </c>
      <c r="Q385" s="132" t="str">
        <f t="shared" si="54"/>
        <v/>
      </c>
      <c r="R385" s="132" t="str">
        <f t="shared" si="55"/>
        <v/>
      </c>
      <c r="S385" s="144" t="str">
        <f t="shared" si="56"/>
        <v/>
      </c>
      <c r="T385" s="144" t="str">
        <f>IF(G385="","",IF(ISERROR(VLOOKUP(S385,Sheet1!B:B,1,FALSE)),0,1))</f>
        <v/>
      </c>
      <c r="U385" s="144" t="str">
        <f t="shared" si="57"/>
        <v/>
      </c>
      <c r="V385" s="145" t="e">
        <f>SEARCH('Key Word Search'!$J$6,J385)</f>
        <v>#VALUE!</v>
      </c>
      <c r="W385" s="145" t="e">
        <f>SEARCH('Key Word Search'!$J$6,K385)</f>
        <v>#VALUE!</v>
      </c>
      <c r="X385" s="145" t="str">
        <f t="shared" si="58"/>
        <v/>
      </c>
    </row>
    <row r="386" spans="1:24" x14ac:dyDescent="0.2">
      <c r="A386" s="105" t="str">
        <f t="shared" si="59"/>
        <v/>
      </c>
      <c r="Q386" s="132" t="str">
        <f t="shared" si="54"/>
        <v/>
      </c>
      <c r="R386" s="132" t="str">
        <f t="shared" si="55"/>
        <v/>
      </c>
      <c r="S386" s="144" t="str">
        <f t="shared" si="56"/>
        <v/>
      </c>
      <c r="T386" s="144" t="str">
        <f>IF(G386="","",IF(ISERROR(VLOOKUP(S386,Sheet1!B:B,1,FALSE)),0,1))</f>
        <v/>
      </c>
      <c r="U386" s="144" t="str">
        <f t="shared" si="57"/>
        <v/>
      </c>
      <c r="V386" s="145" t="e">
        <f>SEARCH('Key Word Search'!$J$6,J386)</f>
        <v>#VALUE!</v>
      </c>
      <c r="W386" s="145" t="e">
        <f>SEARCH('Key Word Search'!$J$6,K386)</f>
        <v>#VALUE!</v>
      </c>
      <c r="X386" s="145" t="str">
        <f t="shared" si="58"/>
        <v/>
      </c>
    </row>
    <row r="387" spans="1:24" x14ac:dyDescent="0.2">
      <c r="A387" s="105" t="str">
        <f t="shared" si="59"/>
        <v/>
      </c>
      <c r="Q387" s="132" t="str">
        <f t="shared" si="54"/>
        <v/>
      </c>
      <c r="R387" s="132" t="str">
        <f t="shared" si="55"/>
        <v/>
      </c>
      <c r="S387" s="144" t="str">
        <f t="shared" si="56"/>
        <v/>
      </c>
      <c r="T387" s="144" t="str">
        <f>IF(G387="","",IF(ISERROR(VLOOKUP(S387,Sheet1!B:B,1,FALSE)),0,1))</f>
        <v/>
      </c>
      <c r="U387" s="144" t="str">
        <f t="shared" si="57"/>
        <v/>
      </c>
      <c r="V387" s="145" t="e">
        <f>SEARCH('Key Word Search'!$J$6,J387)</f>
        <v>#VALUE!</v>
      </c>
      <c r="W387" s="145" t="e">
        <f>SEARCH('Key Word Search'!$J$6,K387)</f>
        <v>#VALUE!</v>
      </c>
      <c r="X387" s="145" t="str">
        <f t="shared" si="58"/>
        <v/>
      </c>
    </row>
    <row r="388" spans="1:24" x14ac:dyDescent="0.2">
      <c r="A388" s="105" t="str">
        <f t="shared" si="59"/>
        <v/>
      </c>
      <c r="Q388" s="132" t="str">
        <f t="shared" ref="Q388:Q451" si="60">IF(G388="","",SUBSTITUTE(SUBSTITUTE(SUBSTITUTE(SUBSTITUTE("#"&amp;G388&amp;"-"&amp;H388&amp;""&amp;I388," ",""),"-","_"),"(","_"),")","_"))</f>
        <v/>
      </c>
      <c r="R388" s="132" t="str">
        <f t="shared" ref="R388:R451" si="61">IF(G388="","",SUBSTITUTE(SUBSTITUTE(SUBSTITUTE(SUBSTITUTE("#"&amp;G388&amp;"-"&amp;LEFT(H388,LEN(H388)-1)," ",""),"-","_"),"(","_"),")","_"))</f>
        <v/>
      </c>
      <c r="S388" s="144" t="str">
        <f t="shared" ref="S388:S451" si="62">IF(G388="","",IF(I388&lt;&gt;"",1,MID(H388,LEN(H388),1)))</f>
        <v/>
      </c>
      <c r="T388" s="144" t="str">
        <f>IF(G388="","",IF(ISERROR(VLOOKUP(S388,Sheet1!B:B,1,FALSE)),0,1))</f>
        <v/>
      </c>
      <c r="U388" s="144" t="str">
        <f t="shared" ref="U388:U451" si="63">IF(G388="","",IF(ISERROR(S388/1),0,1))</f>
        <v/>
      </c>
      <c r="V388" s="145" t="e">
        <f>SEARCH('Key Word Search'!$J$6,J388)</f>
        <v>#VALUE!</v>
      </c>
      <c r="W388" s="145" t="e">
        <f>SEARCH('Key Word Search'!$J$6,K388)</f>
        <v>#VALUE!</v>
      </c>
      <c r="X388" s="145" t="str">
        <f t="shared" ref="X388:X451" si="64">IF(AND(ISERROR(V388),ISERROR(W388)),"",A388)</f>
        <v/>
      </c>
    </row>
    <row r="389" spans="1:24" x14ac:dyDescent="0.2">
      <c r="A389" s="105" t="str">
        <f t="shared" si="59"/>
        <v/>
      </c>
      <c r="Q389" s="132" t="str">
        <f t="shared" si="60"/>
        <v/>
      </c>
      <c r="R389" s="132" t="str">
        <f t="shared" si="61"/>
        <v/>
      </c>
      <c r="S389" s="144" t="str">
        <f t="shared" si="62"/>
        <v/>
      </c>
      <c r="T389" s="144" t="str">
        <f>IF(G389="","",IF(ISERROR(VLOOKUP(S389,Sheet1!B:B,1,FALSE)),0,1))</f>
        <v/>
      </c>
      <c r="U389" s="144" t="str">
        <f t="shared" si="63"/>
        <v/>
      </c>
      <c r="V389" s="145" t="e">
        <f>SEARCH('Key Word Search'!$J$6,J389)</f>
        <v>#VALUE!</v>
      </c>
      <c r="W389" s="145" t="e">
        <f>SEARCH('Key Word Search'!$J$6,K389)</f>
        <v>#VALUE!</v>
      </c>
      <c r="X389" s="145" t="str">
        <f t="shared" si="64"/>
        <v/>
      </c>
    </row>
    <row r="390" spans="1:24" x14ac:dyDescent="0.2">
      <c r="A390" s="105" t="str">
        <f t="shared" si="59"/>
        <v/>
      </c>
      <c r="Q390" s="132" t="str">
        <f t="shared" si="60"/>
        <v/>
      </c>
      <c r="R390" s="132" t="str">
        <f t="shared" si="61"/>
        <v/>
      </c>
      <c r="S390" s="144" t="str">
        <f t="shared" si="62"/>
        <v/>
      </c>
      <c r="T390" s="144" t="str">
        <f>IF(G390="","",IF(ISERROR(VLOOKUP(S390,Sheet1!B:B,1,FALSE)),0,1))</f>
        <v/>
      </c>
      <c r="U390" s="144" t="str">
        <f t="shared" si="63"/>
        <v/>
      </c>
      <c r="V390" s="145" t="e">
        <f>SEARCH('Key Word Search'!$J$6,J390)</f>
        <v>#VALUE!</v>
      </c>
      <c r="W390" s="145" t="e">
        <f>SEARCH('Key Word Search'!$J$6,K390)</f>
        <v>#VALUE!</v>
      </c>
      <c r="X390" s="145" t="str">
        <f t="shared" si="64"/>
        <v/>
      </c>
    </row>
    <row r="391" spans="1:24" x14ac:dyDescent="0.2">
      <c r="A391" s="105" t="str">
        <f t="shared" ref="A391:A454" si="65">IF(G391="","",IF(SUM(T391:U391)=0,R391,Q391))</f>
        <v/>
      </c>
      <c r="Q391" s="132" t="str">
        <f t="shared" si="60"/>
        <v/>
      </c>
      <c r="R391" s="132" t="str">
        <f t="shared" si="61"/>
        <v/>
      </c>
      <c r="S391" s="144" t="str">
        <f t="shared" si="62"/>
        <v/>
      </c>
      <c r="T391" s="144" t="str">
        <f>IF(G391="","",IF(ISERROR(VLOOKUP(S391,Sheet1!B:B,1,FALSE)),0,1))</f>
        <v/>
      </c>
      <c r="U391" s="144" t="str">
        <f t="shared" si="63"/>
        <v/>
      </c>
      <c r="V391" s="145" t="e">
        <f>SEARCH('Key Word Search'!$J$6,J391)</f>
        <v>#VALUE!</v>
      </c>
      <c r="W391" s="145" t="e">
        <f>SEARCH('Key Word Search'!$J$6,K391)</f>
        <v>#VALUE!</v>
      </c>
      <c r="X391" s="145" t="str">
        <f t="shared" si="64"/>
        <v/>
      </c>
    </row>
    <row r="392" spans="1:24" x14ac:dyDescent="0.2">
      <c r="A392" s="105" t="str">
        <f t="shared" si="65"/>
        <v/>
      </c>
      <c r="Q392" s="132" t="str">
        <f t="shared" si="60"/>
        <v/>
      </c>
      <c r="R392" s="132" t="str">
        <f t="shared" si="61"/>
        <v/>
      </c>
      <c r="S392" s="144" t="str">
        <f t="shared" si="62"/>
        <v/>
      </c>
      <c r="T392" s="144" t="str">
        <f>IF(G392="","",IF(ISERROR(VLOOKUP(S392,Sheet1!B:B,1,FALSE)),0,1))</f>
        <v/>
      </c>
      <c r="U392" s="144" t="str">
        <f t="shared" si="63"/>
        <v/>
      </c>
      <c r="V392" s="145" t="e">
        <f>SEARCH('Key Word Search'!$J$6,J392)</f>
        <v>#VALUE!</v>
      </c>
      <c r="W392" s="145" t="e">
        <f>SEARCH('Key Word Search'!$J$6,K392)</f>
        <v>#VALUE!</v>
      </c>
      <c r="X392" s="145" t="str">
        <f t="shared" si="64"/>
        <v/>
      </c>
    </row>
    <row r="393" spans="1:24" x14ac:dyDescent="0.2">
      <c r="A393" s="105" t="str">
        <f t="shared" si="65"/>
        <v/>
      </c>
      <c r="Q393" s="132" t="str">
        <f t="shared" si="60"/>
        <v/>
      </c>
      <c r="R393" s="132" t="str">
        <f t="shared" si="61"/>
        <v/>
      </c>
      <c r="S393" s="144" t="str">
        <f t="shared" si="62"/>
        <v/>
      </c>
      <c r="T393" s="144" t="str">
        <f>IF(G393="","",IF(ISERROR(VLOOKUP(S393,Sheet1!B:B,1,FALSE)),0,1))</f>
        <v/>
      </c>
      <c r="U393" s="144" t="str">
        <f t="shared" si="63"/>
        <v/>
      </c>
      <c r="V393" s="145" t="e">
        <f>SEARCH('Key Word Search'!$J$6,J393)</f>
        <v>#VALUE!</v>
      </c>
      <c r="W393" s="145" t="e">
        <f>SEARCH('Key Word Search'!$J$6,K393)</f>
        <v>#VALUE!</v>
      </c>
      <c r="X393" s="145" t="str">
        <f t="shared" si="64"/>
        <v/>
      </c>
    </row>
    <row r="394" spans="1:24" x14ac:dyDescent="0.2">
      <c r="A394" s="105" t="str">
        <f t="shared" si="65"/>
        <v/>
      </c>
      <c r="Q394" s="132" t="str">
        <f t="shared" si="60"/>
        <v/>
      </c>
      <c r="R394" s="132" t="str">
        <f t="shared" si="61"/>
        <v/>
      </c>
      <c r="S394" s="144" t="str">
        <f t="shared" si="62"/>
        <v/>
      </c>
      <c r="T394" s="144" t="str">
        <f>IF(G394="","",IF(ISERROR(VLOOKUP(S394,Sheet1!B:B,1,FALSE)),0,1))</f>
        <v/>
      </c>
      <c r="U394" s="144" t="str">
        <f t="shared" si="63"/>
        <v/>
      </c>
      <c r="V394" s="145" t="e">
        <f>SEARCH('Key Word Search'!$J$6,J394)</f>
        <v>#VALUE!</v>
      </c>
      <c r="W394" s="145" t="e">
        <f>SEARCH('Key Word Search'!$J$6,K394)</f>
        <v>#VALUE!</v>
      </c>
      <c r="X394" s="145" t="str">
        <f t="shared" si="64"/>
        <v/>
      </c>
    </row>
    <row r="395" spans="1:24" x14ac:dyDescent="0.2">
      <c r="A395" s="105" t="str">
        <f t="shared" si="65"/>
        <v/>
      </c>
      <c r="Q395" s="132" t="str">
        <f t="shared" si="60"/>
        <v/>
      </c>
      <c r="R395" s="132" t="str">
        <f t="shared" si="61"/>
        <v/>
      </c>
      <c r="S395" s="144" t="str">
        <f t="shared" si="62"/>
        <v/>
      </c>
      <c r="T395" s="144" t="str">
        <f>IF(G395="","",IF(ISERROR(VLOOKUP(S395,Sheet1!B:B,1,FALSE)),0,1))</f>
        <v/>
      </c>
      <c r="U395" s="144" t="str">
        <f t="shared" si="63"/>
        <v/>
      </c>
      <c r="V395" s="145" t="e">
        <f>SEARCH('Key Word Search'!$J$6,J395)</f>
        <v>#VALUE!</v>
      </c>
      <c r="W395" s="145" t="e">
        <f>SEARCH('Key Word Search'!$J$6,K395)</f>
        <v>#VALUE!</v>
      </c>
      <c r="X395" s="145" t="str">
        <f t="shared" si="64"/>
        <v/>
      </c>
    </row>
    <row r="396" spans="1:24" x14ac:dyDescent="0.2">
      <c r="A396" s="105" t="str">
        <f t="shared" si="65"/>
        <v/>
      </c>
      <c r="Q396" s="132" t="str">
        <f t="shared" si="60"/>
        <v/>
      </c>
      <c r="R396" s="132" t="str">
        <f t="shared" si="61"/>
        <v/>
      </c>
      <c r="S396" s="144" t="str">
        <f t="shared" si="62"/>
        <v/>
      </c>
      <c r="T396" s="144" t="str">
        <f>IF(G396="","",IF(ISERROR(VLOOKUP(S396,Sheet1!B:B,1,FALSE)),0,1))</f>
        <v/>
      </c>
      <c r="U396" s="144" t="str">
        <f t="shared" si="63"/>
        <v/>
      </c>
      <c r="V396" s="145" t="e">
        <f>SEARCH('Key Word Search'!$J$6,J396)</f>
        <v>#VALUE!</v>
      </c>
      <c r="W396" s="145" t="e">
        <f>SEARCH('Key Word Search'!$J$6,K396)</f>
        <v>#VALUE!</v>
      </c>
      <c r="X396" s="145" t="str">
        <f t="shared" si="64"/>
        <v/>
      </c>
    </row>
    <row r="397" spans="1:24" x14ac:dyDescent="0.2">
      <c r="A397" s="105" t="str">
        <f t="shared" si="65"/>
        <v/>
      </c>
      <c r="Q397" s="132" t="str">
        <f t="shared" si="60"/>
        <v/>
      </c>
      <c r="R397" s="132" t="str">
        <f t="shared" si="61"/>
        <v/>
      </c>
      <c r="S397" s="144" t="str">
        <f t="shared" si="62"/>
        <v/>
      </c>
      <c r="T397" s="144" t="str">
        <f>IF(G397="","",IF(ISERROR(VLOOKUP(S397,Sheet1!B:B,1,FALSE)),0,1))</f>
        <v/>
      </c>
      <c r="U397" s="144" t="str">
        <f t="shared" si="63"/>
        <v/>
      </c>
      <c r="V397" s="145" t="e">
        <f>SEARCH('Key Word Search'!$J$6,J397)</f>
        <v>#VALUE!</v>
      </c>
      <c r="W397" s="145" t="e">
        <f>SEARCH('Key Word Search'!$J$6,K397)</f>
        <v>#VALUE!</v>
      </c>
      <c r="X397" s="145" t="str">
        <f t="shared" si="64"/>
        <v/>
      </c>
    </row>
    <row r="398" spans="1:24" x14ac:dyDescent="0.2">
      <c r="A398" s="105" t="str">
        <f t="shared" si="65"/>
        <v/>
      </c>
      <c r="Q398" s="132" t="str">
        <f t="shared" si="60"/>
        <v/>
      </c>
      <c r="R398" s="132" t="str">
        <f t="shared" si="61"/>
        <v/>
      </c>
      <c r="S398" s="144" t="str">
        <f t="shared" si="62"/>
        <v/>
      </c>
      <c r="T398" s="144" t="str">
        <f>IF(G398="","",IF(ISERROR(VLOOKUP(S398,Sheet1!B:B,1,FALSE)),0,1))</f>
        <v/>
      </c>
      <c r="U398" s="144" t="str">
        <f t="shared" si="63"/>
        <v/>
      </c>
      <c r="V398" s="145" t="e">
        <f>SEARCH('Key Word Search'!$J$6,J398)</f>
        <v>#VALUE!</v>
      </c>
      <c r="W398" s="145" t="e">
        <f>SEARCH('Key Word Search'!$J$6,K398)</f>
        <v>#VALUE!</v>
      </c>
      <c r="X398" s="145" t="str">
        <f t="shared" si="64"/>
        <v/>
      </c>
    </row>
    <row r="399" spans="1:24" x14ac:dyDescent="0.2">
      <c r="A399" s="105" t="str">
        <f t="shared" si="65"/>
        <v/>
      </c>
      <c r="Q399" s="132" t="str">
        <f t="shared" si="60"/>
        <v/>
      </c>
      <c r="R399" s="132" t="str">
        <f t="shared" si="61"/>
        <v/>
      </c>
      <c r="S399" s="144" t="str">
        <f t="shared" si="62"/>
        <v/>
      </c>
      <c r="T399" s="144" t="str">
        <f>IF(G399="","",IF(ISERROR(VLOOKUP(S399,Sheet1!B:B,1,FALSE)),0,1))</f>
        <v/>
      </c>
      <c r="U399" s="144" t="str">
        <f t="shared" si="63"/>
        <v/>
      </c>
      <c r="V399" s="145" t="e">
        <f>SEARCH('Key Word Search'!$J$6,J399)</f>
        <v>#VALUE!</v>
      </c>
      <c r="W399" s="145" t="e">
        <f>SEARCH('Key Word Search'!$J$6,K399)</f>
        <v>#VALUE!</v>
      </c>
      <c r="X399" s="145" t="str">
        <f t="shared" si="64"/>
        <v/>
      </c>
    </row>
    <row r="400" spans="1:24" x14ac:dyDescent="0.2">
      <c r="A400" s="105" t="str">
        <f t="shared" si="65"/>
        <v/>
      </c>
      <c r="Q400" s="132" t="str">
        <f t="shared" si="60"/>
        <v/>
      </c>
      <c r="R400" s="132" t="str">
        <f t="shared" si="61"/>
        <v/>
      </c>
      <c r="S400" s="144" t="str">
        <f t="shared" si="62"/>
        <v/>
      </c>
      <c r="T400" s="144" t="str">
        <f>IF(G400="","",IF(ISERROR(VLOOKUP(S400,Sheet1!B:B,1,FALSE)),0,1))</f>
        <v/>
      </c>
      <c r="U400" s="144" t="str">
        <f t="shared" si="63"/>
        <v/>
      </c>
      <c r="V400" s="145" t="e">
        <f>SEARCH('Key Word Search'!$J$6,J400)</f>
        <v>#VALUE!</v>
      </c>
      <c r="W400" s="145" t="e">
        <f>SEARCH('Key Word Search'!$J$6,K400)</f>
        <v>#VALUE!</v>
      </c>
      <c r="X400" s="145" t="str">
        <f t="shared" si="64"/>
        <v/>
      </c>
    </row>
    <row r="401" spans="1:24" x14ac:dyDescent="0.2">
      <c r="A401" s="105" t="str">
        <f t="shared" si="65"/>
        <v/>
      </c>
      <c r="Q401" s="132" t="str">
        <f t="shared" si="60"/>
        <v/>
      </c>
      <c r="R401" s="132" t="str">
        <f t="shared" si="61"/>
        <v/>
      </c>
      <c r="S401" s="144" t="str">
        <f t="shared" si="62"/>
        <v/>
      </c>
      <c r="T401" s="144" t="str">
        <f>IF(G401="","",IF(ISERROR(VLOOKUP(S401,Sheet1!B:B,1,FALSE)),0,1))</f>
        <v/>
      </c>
      <c r="U401" s="144" t="str">
        <f t="shared" si="63"/>
        <v/>
      </c>
      <c r="V401" s="145" t="e">
        <f>SEARCH('Key Word Search'!$J$6,J401)</f>
        <v>#VALUE!</v>
      </c>
      <c r="W401" s="145" t="e">
        <f>SEARCH('Key Word Search'!$J$6,K401)</f>
        <v>#VALUE!</v>
      </c>
      <c r="X401" s="145" t="str">
        <f t="shared" si="64"/>
        <v/>
      </c>
    </row>
    <row r="402" spans="1:24" x14ac:dyDescent="0.2">
      <c r="A402" s="105" t="str">
        <f t="shared" si="65"/>
        <v/>
      </c>
      <c r="Q402" s="132" t="str">
        <f t="shared" si="60"/>
        <v/>
      </c>
      <c r="R402" s="132" t="str">
        <f t="shared" si="61"/>
        <v/>
      </c>
      <c r="S402" s="144" t="str">
        <f t="shared" si="62"/>
        <v/>
      </c>
      <c r="T402" s="144" t="str">
        <f>IF(G402="","",IF(ISERROR(VLOOKUP(S402,Sheet1!B:B,1,FALSE)),0,1))</f>
        <v/>
      </c>
      <c r="U402" s="144" t="str">
        <f t="shared" si="63"/>
        <v/>
      </c>
      <c r="V402" s="145" t="e">
        <f>SEARCH('Key Word Search'!$J$6,J402)</f>
        <v>#VALUE!</v>
      </c>
      <c r="W402" s="145" t="e">
        <f>SEARCH('Key Word Search'!$J$6,K402)</f>
        <v>#VALUE!</v>
      </c>
      <c r="X402" s="145" t="str">
        <f t="shared" si="64"/>
        <v/>
      </c>
    </row>
    <row r="403" spans="1:24" x14ac:dyDescent="0.2">
      <c r="A403" s="105" t="str">
        <f t="shared" si="65"/>
        <v/>
      </c>
      <c r="Q403" s="132" t="str">
        <f t="shared" si="60"/>
        <v/>
      </c>
      <c r="R403" s="132" t="str">
        <f t="shared" si="61"/>
        <v/>
      </c>
      <c r="S403" s="144" t="str">
        <f t="shared" si="62"/>
        <v/>
      </c>
      <c r="T403" s="144" t="str">
        <f>IF(G403="","",IF(ISERROR(VLOOKUP(S403,Sheet1!B:B,1,FALSE)),0,1))</f>
        <v/>
      </c>
      <c r="U403" s="144" t="str">
        <f t="shared" si="63"/>
        <v/>
      </c>
      <c r="V403" s="145" t="e">
        <f>SEARCH('Key Word Search'!$J$6,J403)</f>
        <v>#VALUE!</v>
      </c>
      <c r="W403" s="145" t="e">
        <f>SEARCH('Key Word Search'!$J$6,K403)</f>
        <v>#VALUE!</v>
      </c>
      <c r="X403" s="145" t="str">
        <f t="shared" si="64"/>
        <v/>
      </c>
    </row>
    <row r="404" spans="1:24" x14ac:dyDescent="0.2">
      <c r="A404" s="105" t="str">
        <f t="shared" si="65"/>
        <v/>
      </c>
      <c r="Q404" s="132" t="str">
        <f t="shared" si="60"/>
        <v/>
      </c>
      <c r="R404" s="132" t="str">
        <f t="shared" si="61"/>
        <v/>
      </c>
      <c r="S404" s="144" t="str">
        <f t="shared" si="62"/>
        <v/>
      </c>
      <c r="T404" s="144" t="str">
        <f>IF(G404="","",IF(ISERROR(VLOOKUP(S404,Sheet1!B:B,1,FALSE)),0,1))</f>
        <v/>
      </c>
      <c r="U404" s="144" t="str">
        <f t="shared" si="63"/>
        <v/>
      </c>
      <c r="V404" s="145" t="e">
        <f>SEARCH('Key Word Search'!$J$6,J404)</f>
        <v>#VALUE!</v>
      </c>
      <c r="W404" s="145" t="e">
        <f>SEARCH('Key Word Search'!$J$6,K404)</f>
        <v>#VALUE!</v>
      </c>
      <c r="X404" s="145" t="str">
        <f t="shared" si="64"/>
        <v/>
      </c>
    </row>
    <row r="405" spans="1:24" x14ac:dyDescent="0.2">
      <c r="A405" s="105" t="str">
        <f t="shared" si="65"/>
        <v/>
      </c>
      <c r="Q405" s="132" t="str">
        <f t="shared" si="60"/>
        <v/>
      </c>
      <c r="R405" s="132" t="str">
        <f t="shared" si="61"/>
        <v/>
      </c>
      <c r="S405" s="144" t="str">
        <f t="shared" si="62"/>
        <v/>
      </c>
      <c r="T405" s="144" t="str">
        <f>IF(G405="","",IF(ISERROR(VLOOKUP(S405,Sheet1!B:B,1,FALSE)),0,1))</f>
        <v/>
      </c>
      <c r="U405" s="144" t="str">
        <f t="shared" si="63"/>
        <v/>
      </c>
      <c r="V405" s="145" t="e">
        <f>SEARCH('Key Word Search'!$J$6,J405)</f>
        <v>#VALUE!</v>
      </c>
      <c r="W405" s="145" t="e">
        <f>SEARCH('Key Word Search'!$J$6,K405)</f>
        <v>#VALUE!</v>
      </c>
      <c r="X405" s="145" t="str">
        <f t="shared" si="64"/>
        <v/>
      </c>
    </row>
    <row r="406" spans="1:24" x14ac:dyDescent="0.2">
      <c r="A406" s="105" t="str">
        <f t="shared" si="65"/>
        <v/>
      </c>
      <c r="Q406" s="132" t="str">
        <f t="shared" si="60"/>
        <v/>
      </c>
      <c r="R406" s="132" t="str">
        <f t="shared" si="61"/>
        <v/>
      </c>
      <c r="S406" s="144" t="str">
        <f t="shared" si="62"/>
        <v/>
      </c>
      <c r="T406" s="144" t="str">
        <f>IF(G406="","",IF(ISERROR(VLOOKUP(S406,Sheet1!B:B,1,FALSE)),0,1))</f>
        <v/>
      </c>
      <c r="U406" s="144" t="str">
        <f t="shared" si="63"/>
        <v/>
      </c>
      <c r="V406" s="145" t="e">
        <f>SEARCH('Key Word Search'!$J$6,J406)</f>
        <v>#VALUE!</v>
      </c>
      <c r="W406" s="145" t="e">
        <f>SEARCH('Key Word Search'!$J$6,K406)</f>
        <v>#VALUE!</v>
      </c>
      <c r="X406" s="145" t="str">
        <f t="shared" si="64"/>
        <v/>
      </c>
    </row>
    <row r="407" spans="1:24" x14ac:dyDescent="0.2">
      <c r="A407" s="105" t="str">
        <f t="shared" si="65"/>
        <v/>
      </c>
      <c r="Q407" s="132" t="str">
        <f t="shared" si="60"/>
        <v/>
      </c>
      <c r="R407" s="132" t="str">
        <f t="shared" si="61"/>
        <v/>
      </c>
      <c r="S407" s="144" t="str">
        <f t="shared" si="62"/>
        <v/>
      </c>
      <c r="T407" s="144" t="str">
        <f>IF(G407="","",IF(ISERROR(VLOOKUP(S407,Sheet1!B:B,1,FALSE)),0,1))</f>
        <v/>
      </c>
      <c r="U407" s="144" t="str">
        <f t="shared" si="63"/>
        <v/>
      </c>
      <c r="V407" s="145" t="e">
        <f>SEARCH('Key Word Search'!$J$6,J407)</f>
        <v>#VALUE!</v>
      </c>
      <c r="W407" s="145" t="e">
        <f>SEARCH('Key Word Search'!$J$6,K407)</f>
        <v>#VALUE!</v>
      </c>
      <c r="X407" s="145" t="str">
        <f t="shared" si="64"/>
        <v/>
      </c>
    </row>
    <row r="408" spans="1:24" x14ac:dyDescent="0.2">
      <c r="A408" s="105" t="str">
        <f t="shared" si="65"/>
        <v/>
      </c>
      <c r="Q408" s="132" t="str">
        <f t="shared" si="60"/>
        <v/>
      </c>
      <c r="R408" s="132" t="str">
        <f t="shared" si="61"/>
        <v/>
      </c>
      <c r="S408" s="144" t="str">
        <f t="shared" si="62"/>
        <v/>
      </c>
      <c r="T408" s="144" t="str">
        <f>IF(G408="","",IF(ISERROR(VLOOKUP(S408,Sheet1!B:B,1,FALSE)),0,1))</f>
        <v/>
      </c>
      <c r="U408" s="144" t="str">
        <f t="shared" si="63"/>
        <v/>
      </c>
      <c r="V408" s="145" t="e">
        <f>SEARCH('Key Word Search'!$J$6,J408)</f>
        <v>#VALUE!</v>
      </c>
      <c r="W408" s="145" t="e">
        <f>SEARCH('Key Word Search'!$J$6,K408)</f>
        <v>#VALUE!</v>
      </c>
      <c r="X408" s="145" t="str">
        <f t="shared" si="64"/>
        <v/>
      </c>
    </row>
    <row r="409" spans="1:24" x14ac:dyDescent="0.2">
      <c r="A409" s="105" t="str">
        <f t="shared" si="65"/>
        <v/>
      </c>
      <c r="Q409" s="132" t="str">
        <f t="shared" si="60"/>
        <v/>
      </c>
      <c r="R409" s="132" t="str">
        <f t="shared" si="61"/>
        <v/>
      </c>
      <c r="S409" s="144" t="str">
        <f t="shared" si="62"/>
        <v/>
      </c>
      <c r="T409" s="144" t="str">
        <f>IF(G409="","",IF(ISERROR(VLOOKUP(S409,Sheet1!B:B,1,FALSE)),0,1))</f>
        <v/>
      </c>
      <c r="U409" s="144" t="str">
        <f t="shared" si="63"/>
        <v/>
      </c>
      <c r="V409" s="145" t="e">
        <f>SEARCH('Key Word Search'!$J$6,J409)</f>
        <v>#VALUE!</v>
      </c>
      <c r="W409" s="145" t="e">
        <f>SEARCH('Key Word Search'!$J$6,K409)</f>
        <v>#VALUE!</v>
      </c>
      <c r="X409" s="145" t="str">
        <f t="shared" si="64"/>
        <v/>
      </c>
    </row>
    <row r="410" spans="1:24" x14ac:dyDescent="0.2">
      <c r="A410" s="105" t="str">
        <f t="shared" si="65"/>
        <v/>
      </c>
      <c r="Q410" s="132" t="str">
        <f t="shared" si="60"/>
        <v/>
      </c>
      <c r="R410" s="132" t="str">
        <f t="shared" si="61"/>
        <v/>
      </c>
      <c r="S410" s="144" t="str">
        <f t="shared" si="62"/>
        <v/>
      </c>
      <c r="T410" s="144" t="str">
        <f>IF(G410="","",IF(ISERROR(VLOOKUP(S410,Sheet1!B:B,1,FALSE)),0,1))</f>
        <v/>
      </c>
      <c r="U410" s="144" t="str">
        <f t="shared" si="63"/>
        <v/>
      </c>
      <c r="V410" s="145" t="e">
        <f>SEARCH('Key Word Search'!$J$6,J410)</f>
        <v>#VALUE!</v>
      </c>
      <c r="W410" s="145" t="e">
        <f>SEARCH('Key Word Search'!$J$6,K410)</f>
        <v>#VALUE!</v>
      </c>
      <c r="X410" s="145" t="str">
        <f t="shared" si="64"/>
        <v/>
      </c>
    </row>
    <row r="411" spans="1:24" x14ac:dyDescent="0.2">
      <c r="A411" s="105" t="str">
        <f t="shared" si="65"/>
        <v/>
      </c>
      <c r="Q411" s="132" t="str">
        <f t="shared" si="60"/>
        <v/>
      </c>
      <c r="R411" s="132" t="str">
        <f t="shared" si="61"/>
        <v/>
      </c>
      <c r="S411" s="144" t="str">
        <f t="shared" si="62"/>
        <v/>
      </c>
      <c r="T411" s="144" t="str">
        <f>IF(G411="","",IF(ISERROR(VLOOKUP(S411,Sheet1!B:B,1,FALSE)),0,1))</f>
        <v/>
      </c>
      <c r="U411" s="144" t="str">
        <f t="shared" si="63"/>
        <v/>
      </c>
      <c r="V411" s="145" t="e">
        <f>SEARCH('Key Word Search'!$J$6,J411)</f>
        <v>#VALUE!</v>
      </c>
      <c r="W411" s="145" t="e">
        <f>SEARCH('Key Word Search'!$J$6,K411)</f>
        <v>#VALUE!</v>
      </c>
      <c r="X411" s="145" t="str">
        <f t="shared" si="64"/>
        <v/>
      </c>
    </row>
    <row r="412" spans="1:24" x14ac:dyDescent="0.2">
      <c r="A412" s="105" t="str">
        <f t="shared" si="65"/>
        <v/>
      </c>
      <c r="Q412" s="132" t="str">
        <f t="shared" si="60"/>
        <v/>
      </c>
      <c r="R412" s="132" t="str">
        <f t="shared" si="61"/>
        <v/>
      </c>
      <c r="S412" s="144" t="str">
        <f t="shared" si="62"/>
        <v/>
      </c>
      <c r="T412" s="144" t="str">
        <f>IF(G412="","",IF(ISERROR(VLOOKUP(S412,Sheet1!B:B,1,FALSE)),0,1))</f>
        <v/>
      </c>
      <c r="U412" s="144" t="str">
        <f t="shared" si="63"/>
        <v/>
      </c>
      <c r="V412" s="145" t="e">
        <f>SEARCH('Key Word Search'!$J$6,J412)</f>
        <v>#VALUE!</v>
      </c>
      <c r="W412" s="145" t="e">
        <f>SEARCH('Key Word Search'!$J$6,K412)</f>
        <v>#VALUE!</v>
      </c>
      <c r="X412" s="145" t="str">
        <f t="shared" si="64"/>
        <v/>
      </c>
    </row>
    <row r="413" spans="1:24" x14ac:dyDescent="0.2">
      <c r="A413" s="105" t="str">
        <f t="shared" si="65"/>
        <v/>
      </c>
      <c r="Q413" s="132" t="str">
        <f t="shared" si="60"/>
        <v/>
      </c>
      <c r="R413" s="132" t="str">
        <f t="shared" si="61"/>
        <v/>
      </c>
      <c r="S413" s="144" t="str">
        <f t="shared" si="62"/>
        <v/>
      </c>
      <c r="T413" s="144" t="str">
        <f>IF(G413="","",IF(ISERROR(VLOOKUP(S413,Sheet1!B:B,1,FALSE)),0,1))</f>
        <v/>
      </c>
      <c r="U413" s="144" t="str">
        <f t="shared" si="63"/>
        <v/>
      </c>
      <c r="V413" s="145" t="e">
        <f>SEARCH('Key Word Search'!$J$6,J413)</f>
        <v>#VALUE!</v>
      </c>
      <c r="W413" s="145" t="e">
        <f>SEARCH('Key Word Search'!$J$6,K413)</f>
        <v>#VALUE!</v>
      </c>
      <c r="X413" s="145" t="str">
        <f t="shared" si="64"/>
        <v/>
      </c>
    </row>
    <row r="414" spans="1:24" x14ac:dyDescent="0.2">
      <c r="A414" s="105" t="str">
        <f t="shared" si="65"/>
        <v/>
      </c>
      <c r="Q414" s="132" t="str">
        <f t="shared" si="60"/>
        <v/>
      </c>
      <c r="R414" s="132" t="str">
        <f t="shared" si="61"/>
        <v/>
      </c>
      <c r="S414" s="144" t="str">
        <f t="shared" si="62"/>
        <v/>
      </c>
      <c r="T414" s="144" t="str">
        <f>IF(G414="","",IF(ISERROR(VLOOKUP(S414,Sheet1!B:B,1,FALSE)),0,1))</f>
        <v/>
      </c>
      <c r="U414" s="144" t="str">
        <f t="shared" si="63"/>
        <v/>
      </c>
      <c r="V414" s="145" t="e">
        <f>SEARCH('Key Word Search'!$J$6,J414)</f>
        <v>#VALUE!</v>
      </c>
      <c r="W414" s="145" t="e">
        <f>SEARCH('Key Word Search'!$J$6,K414)</f>
        <v>#VALUE!</v>
      </c>
      <c r="X414" s="145" t="str">
        <f t="shared" si="64"/>
        <v/>
      </c>
    </row>
    <row r="415" spans="1:24" x14ac:dyDescent="0.2">
      <c r="A415" s="105" t="str">
        <f t="shared" si="65"/>
        <v/>
      </c>
      <c r="Q415" s="132" t="str">
        <f t="shared" si="60"/>
        <v/>
      </c>
      <c r="R415" s="132" t="str">
        <f t="shared" si="61"/>
        <v/>
      </c>
      <c r="S415" s="144" t="str">
        <f t="shared" si="62"/>
        <v/>
      </c>
      <c r="T415" s="144" t="str">
        <f>IF(G415="","",IF(ISERROR(VLOOKUP(S415,Sheet1!B:B,1,FALSE)),0,1))</f>
        <v/>
      </c>
      <c r="U415" s="144" t="str">
        <f t="shared" si="63"/>
        <v/>
      </c>
      <c r="V415" s="145" t="e">
        <f>SEARCH('Key Word Search'!$J$6,J415)</f>
        <v>#VALUE!</v>
      </c>
      <c r="W415" s="145" t="e">
        <f>SEARCH('Key Word Search'!$J$6,K415)</f>
        <v>#VALUE!</v>
      </c>
      <c r="X415" s="145" t="str">
        <f t="shared" si="64"/>
        <v/>
      </c>
    </row>
    <row r="416" spans="1:24" x14ac:dyDescent="0.2">
      <c r="A416" s="105" t="str">
        <f t="shared" si="65"/>
        <v/>
      </c>
      <c r="Q416" s="132" t="str">
        <f t="shared" si="60"/>
        <v/>
      </c>
      <c r="R416" s="132" t="str">
        <f t="shared" si="61"/>
        <v/>
      </c>
      <c r="S416" s="144" t="str">
        <f t="shared" si="62"/>
        <v/>
      </c>
      <c r="T416" s="144" t="str">
        <f>IF(G416="","",IF(ISERROR(VLOOKUP(S416,Sheet1!B:B,1,FALSE)),0,1))</f>
        <v/>
      </c>
      <c r="U416" s="144" t="str">
        <f t="shared" si="63"/>
        <v/>
      </c>
      <c r="V416" s="145" t="e">
        <f>SEARCH('Key Word Search'!$J$6,J416)</f>
        <v>#VALUE!</v>
      </c>
      <c r="W416" s="145" t="e">
        <f>SEARCH('Key Word Search'!$J$6,K416)</f>
        <v>#VALUE!</v>
      </c>
      <c r="X416" s="145" t="str">
        <f t="shared" si="64"/>
        <v/>
      </c>
    </row>
    <row r="417" spans="1:24" x14ac:dyDescent="0.2">
      <c r="A417" s="105" t="str">
        <f t="shared" si="65"/>
        <v/>
      </c>
      <c r="Q417" s="132" t="str">
        <f t="shared" si="60"/>
        <v/>
      </c>
      <c r="R417" s="132" t="str">
        <f t="shared" si="61"/>
        <v/>
      </c>
      <c r="S417" s="144" t="str">
        <f t="shared" si="62"/>
        <v/>
      </c>
      <c r="T417" s="144" t="str">
        <f>IF(G417="","",IF(ISERROR(VLOOKUP(S417,Sheet1!B:B,1,FALSE)),0,1))</f>
        <v/>
      </c>
      <c r="U417" s="144" t="str">
        <f t="shared" si="63"/>
        <v/>
      </c>
      <c r="V417" s="145" t="e">
        <f>SEARCH('Key Word Search'!$J$6,J417)</f>
        <v>#VALUE!</v>
      </c>
      <c r="W417" s="145" t="e">
        <f>SEARCH('Key Word Search'!$J$6,K417)</f>
        <v>#VALUE!</v>
      </c>
      <c r="X417" s="145" t="str">
        <f t="shared" si="64"/>
        <v/>
      </c>
    </row>
    <row r="418" spans="1:24" x14ac:dyDescent="0.2">
      <c r="A418" s="105" t="str">
        <f t="shared" si="65"/>
        <v/>
      </c>
      <c r="Q418" s="132" t="str">
        <f t="shared" si="60"/>
        <v/>
      </c>
      <c r="R418" s="132" t="str">
        <f t="shared" si="61"/>
        <v/>
      </c>
      <c r="S418" s="144" t="str">
        <f t="shared" si="62"/>
        <v/>
      </c>
      <c r="T418" s="144" t="str">
        <f>IF(G418="","",IF(ISERROR(VLOOKUP(S418,Sheet1!B:B,1,FALSE)),0,1))</f>
        <v/>
      </c>
      <c r="U418" s="144" t="str">
        <f t="shared" si="63"/>
        <v/>
      </c>
      <c r="V418" s="145" t="e">
        <f>SEARCH('Key Word Search'!$J$6,J418)</f>
        <v>#VALUE!</v>
      </c>
      <c r="W418" s="145" t="e">
        <f>SEARCH('Key Word Search'!$J$6,K418)</f>
        <v>#VALUE!</v>
      </c>
      <c r="X418" s="145" t="str">
        <f t="shared" si="64"/>
        <v/>
      </c>
    </row>
    <row r="419" spans="1:24" x14ac:dyDescent="0.2">
      <c r="A419" s="105" t="str">
        <f t="shared" si="65"/>
        <v/>
      </c>
      <c r="Q419" s="132" t="str">
        <f t="shared" si="60"/>
        <v/>
      </c>
      <c r="R419" s="132" t="str">
        <f t="shared" si="61"/>
        <v/>
      </c>
      <c r="S419" s="144" t="str">
        <f t="shared" si="62"/>
        <v/>
      </c>
      <c r="T419" s="144" t="str">
        <f>IF(G419="","",IF(ISERROR(VLOOKUP(S419,Sheet1!B:B,1,FALSE)),0,1))</f>
        <v/>
      </c>
      <c r="U419" s="144" t="str">
        <f t="shared" si="63"/>
        <v/>
      </c>
      <c r="V419" s="145" t="e">
        <f>SEARCH('Key Word Search'!$J$6,J419)</f>
        <v>#VALUE!</v>
      </c>
      <c r="W419" s="145" t="e">
        <f>SEARCH('Key Word Search'!$J$6,K419)</f>
        <v>#VALUE!</v>
      </c>
      <c r="X419" s="145" t="str">
        <f t="shared" si="64"/>
        <v/>
      </c>
    </row>
    <row r="420" spans="1:24" x14ac:dyDescent="0.2">
      <c r="A420" s="105" t="str">
        <f t="shared" si="65"/>
        <v/>
      </c>
      <c r="Q420" s="132" t="str">
        <f t="shared" si="60"/>
        <v/>
      </c>
      <c r="R420" s="132" t="str">
        <f t="shared" si="61"/>
        <v/>
      </c>
      <c r="S420" s="144" t="str">
        <f t="shared" si="62"/>
        <v/>
      </c>
      <c r="T420" s="144" t="str">
        <f>IF(G420="","",IF(ISERROR(VLOOKUP(S420,Sheet1!B:B,1,FALSE)),0,1))</f>
        <v/>
      </c>
      <c r="U420" s="144" t="str">
        <f t="shared" si="63"/>
        <v/>
      </c>
      <c r="V420" s="145" t="e">
        <f>SEARCH('Key Word Search'!$J$6,J420)</f>
        <v>#VALUE!</v>
      </c>
      <c r="W420" s="145" t="e">
        <f>SEARCH('Key Word Search'!$J$6,K420)</f>
        <v>#VALUE!</v>
      </c>
      <c r="X420" s="145" t="str">
        <f t="shared" si="64"/>
        <v/>
      </c>
    </row>
    <row r="421" spans="1:24" x14ac:dyDescent="0.2">
      <c r="A421" s="105" t="str">
        <f t="shared" si="65"/>
        <v/>
      </c>
      <c r="Q421" s="132" t="str">
        <f t="shared" si="60"/>
        <v/>
      </c>
      <c r="R421" s="132" t="str">
        <f t="shared" si="61"/>
        <v/>
      </c>
      <c r="S421" s="144" t="str">
        <f t="shared" si="62"/>
        <v/>
      </c>
      <c r="T421" s="144" t="str">
        <f>IF(G421="","",IF(ISERROR(VLOOKUP(S421,Sheet1!B:B,1,FALSE)),0,1))</f>
        <v/>
      </c>
      <c r="U421" s="144" t="str">
        <f t="shared" si="63"/>
        <v/>
      </c>
      <c r="V421" s="145" t="e">
        <f>SEARCH('Key Word Search'!$J$6,J421)</f>
        <v>#VALUE!</v>
      </c>
      <c r="W421" s="145" t="e">
        <f>SEARCH('Key Word Search'!$J$6,K421)</f>
        <v>#VALUE!</v>
      </c>
      <c r="X421" s="145" t="str">
        <f t="shared" si="64"/>
        <v/>
      </c>
    </row>
    <row r="422" spans="1:24" x14ac:dyDescent="0.2">
      <c r="A422" s="105" t="str">
        <f t="shared" si="65"/>
        <v/>
      </c>
      <c r="Q422" s="132" t="str">
        <f t="shared" si="60"/>
        <v/>
      </c>
      <c r="R422" s="132" t="str">
        <f t="shared" si="61"/>
        <v/>
      </c>
      <c r="S422" s="144" t="str">
        <f t="shared" si="62"/>
        <v/>
      </c>
      <c r="T422" s="144" t="str">
        <f>IF(G422="","",IF(ISERROR(VLOOKUP(S422,Sheet1!B:B,1,FALSE)),0,1))</f>
        <v/>
      </c>
      <c r="U422" s="144" t="str">
        <f t="shared" si="63"/>
        <v/>
      </c>
      <c r="V422" s="145" t="e">
        <f>SEARCH('Key Word Search'!$J$6,J422)</f>
        <v>#VALUE!</v>
      </c>
      <c r="W422" s="145" t="e">
        <f>SEARCH('Key Word Search'!$J$6,K422)</f>
        <v>#VALUE!</v>
      </c>
      <c r="X422" s="145" t="str">
        <f t="shared" si="64"/>
        <v/>
      </c>
    </row>
    <row r="423" spans="1:24" x14ac:dyDescent="0.2">
      <c r="A423" s="105" t="str">
        <f t="shared" si="65"/>
        <v/>
      </c>
      <c r="Q423" s="132" t="str">
        <f t="shared" si="60"/>
        <v/>
      </c>
      <c r="R423" s="132" t="str">
        <f t="shared" si="61"/>
        <v/>
      </c>
      <c r="S423" s="144" t="str">
        <f t="shared" si="62"/>
        <v/>
      </c>
      <c r="T423" s="144" t="str">
        <f>IF(G423="","",IF(ISERROR(VLOOKUP(S423,Sheet1!B:B,1,FALSE)),0,1))</f>
        <v/>
      </c>
      <c r="U423" s="144" t="str">
        <f t="shared" si="63"/>
        <v/>
      </c>
      <c r="V423" s="145" t="e">
        <f>SEARCH('Key Word Search'!$J$6,J423)</f>
        <v>#VALUE!</v>
      </c>
      <c r="W423" s="145" t="e">
        <f>SEARCH('Key Word Search'!$J$6,K423)</f>
        <v>#VALUE!</v>
      </c>
      <c r="X423" s="145" t="str">
        <f t="shared" si="64"/>
        <v/>
      </c>
    </row>
    <row r="424" spans="1:24" x14ac:dyDescent="0.2">
      <c r="A424" s="105" t="str">
        <f t="shared" si="65"/>
        <v/>
      </c>
      <c r="Q424" s="132" t="str">
        <f t="shared" si="60"/>
        <v/>
      </c>
      <c r="R424" s="132" t="str">
        <f t="shared" si="61"/>
        <v/>
      </c>
      <c r="S424" s="144" t="str">
        <f t="shared" si="62"/>
        <v/>
      </c>
      <c r="T424" s="144" t="str">
        <f>IF(G424="","",IF(ISERROR(VLOOKUP(S424,Sheet1!B:B,1,FALSE)),0,1))</f>
        <v/>
      </c>
      <c r="U424" s="144" t="str">
        <f t="shared" si="63"/>
        <v/>
      </c>
      <c r="V424" s="145" t="e">
        <f>SEARCH('Key Word Search'!$J$6,J424)</f>
        <v>#VALUE!</v>
      </c>
      <c r="W424" s="145" t="e">
        <f>SEARCH('Key Word Search'!$J$6,K424)</f>
        <v>#VALUE!</v>
      </c>
      <c r="X424" s="145" t="str">
        <f t="shared" si="64"/>
        <v/>
      </c>
    </row>
    <row r="425" spans="1:24" x14ac:dyDescent="0.2">
      <c r="A425" s="105" t="str">
        <f t="shared" si="65"/>
        <v/>
      </c>
      <c r="Q425" s="132" t="str">
        <f t="shared" si="60"/>
        <v/>
      </c>
      <c r="R425" s="132" t="str">
        <f t="shared" si="61"/>
        <v/>
      </c>
      <c r="S425" s="144" t="str">
        <f t="shared" si="62"/>
        <v/>
      </c>
      <c r="T425" s="144" t="str">
        <f>IF(G425="","",IF(ISERROR(VLOOKUP(S425,Sheet1!B:B,1,FALSE)),0,1))</f>
        <v/>
      </c>
      <c r="U425" s="144" t="str">
        <f t="shared" si="63"/>
        <v/>
      </c>
      <c r="V425" s="145" t="e">
        <f>SEARCH('Key Word Search'!$J$6,J425)</f>
        <v>#VALUE!</v>
      </c>
      <c r="W425" s="145" t="e">
        <f>SEARCH('Key Word Search'!$J$6,K425)</f>
        <v>#VALUE!</v>
      </c>
      <c r="X425" s="145" t="str">
        <f t="shared" si="64"/>
        <v/>
      </c>
    </row>
    <row r="426" spans="1:24" x14ac:dyDescent="0.2">
      <c r="A426" s="105" t="str">
        <f t="shared" si="65"/>
        <v/>
      </c>
      <c r="Q426" s="132" t="str">
        <f t="shared" si="60"/>
        <v/>
      </c>
      <c r="R426" s="132" t="str">
        <f t="shared" si="61"/>
        <v/>
      </c>
      <c r="S426" s="144" t="str">
        <f t="shared" si="62"/>
        <v/>
      </c>
      <c r="T426" s="144" t="str">
        <f>IF(G426="","",IF(ISERROR(VLOOKUP(S426,Sheet1!B:B,1,FALSE)),0,1))</f>
        <v/>
      </c>
      <c r="U426" s="144" t="str">
        <f t="shared" si="63"/>
        <v/>
      </c>
      <c r="V426" s="145" t="e">
        <f>SEARCH('Key Word Search'!$J$6,J426)</f>
        <v>#VALUE!</v>
      </c>
      <c r="W426" s="145" t="e">
        <f>SEARCH('Key Word Search'!$J$6,K426)</f>
        <v>#VALUE!</v>
      </c>
      <c r="X426" s="145" t="str">
        <f t="shared" si="64"/>
        <v/>
      </c>
    </row>
    <row r="427" spans="1:24" x14ac:dyDescent="0.2">
      <c r="A427" s="105" t="str">
        <f t="shared" si="65"/>
        <v/>
      </c>
      <c r="Q427" s="132" t="str">
        <f t="shared" si="60"/>
        <v/>
      </c>
      <c r="R427" s="132" t="str">
        <f t="shared" si="61"/>
        <v/>
      </c>
      <c r="S427" s="144" t="str">
        <f t="shared" si="62"/>
        <v/>
      </c>
      <c r="T427" s="144" t="str">
        <f>IF(G427="","",IF(ISERROR(VLOOKUP(S427,Sheet1!B:B,1,FALSE)),0,1))</f>
        <v/>
      </c>
      <c r="U427" s="144" t="str">
        <f t="shared" si="63"/>
        <v/>
      </c>
      <c r="V427" s="145" t="e">
        <f>SEARCH('Key Word Search'!$J$6,J427)</f>
        <v>#VALUE!</v>
      </c>
      <c r="W427" s="145" t="e">
        <f>SEARCH('Key Word Search'!$J$6,K427)</f>
        <v>#VALUE!</v>
      </c>
      <c r="X427" s="145" t="str">
        <f t="shared" si="64"/>
        <v/>
      </c>
    </row>
    <row r="428" spans="1:24" x14ac:dyDescent="0.2">
      <c r="A428" s="105" t="str">
        <f t="shared" si="65"/>
        <v/>
      </c>
      <c r="Q428" s="132" t="str">
        <f t="shared" si="60"/>
        <v/>
      </c>
      <c r="R428" s="132" t="str">
        <f t="shared" si="61"/>
        <v/>
      </c>
      <c r="S428" s="144" t="str">
        <f t="shared" si="62"/>
        <v/>
      </c>
      <c r="T428" s="144" t="str">
        <f>IF(G428="","",IF(ISERROR(VLOOKUP(S428,Sheet1!B:B,1,FALSE)),0,1))</f>
        <v/>
      </c>
      <c r="U428" s="144" t="str">
        <f t="shared" si="63"/>
        <v/>
      </c>
      <c r="V428" s="145" t="e">
        <f>SEARCH('Key Word Search'!$J$6,J428)</f>
        <v>#VALUE!</v>
      </c>
      <c r="W428" s="145" t="e">
        <f>SEARCH('Key Word Search'!$J$6,K428)</f>
        <v>#VALUE!</v>
      </c>
      <c r="X428" s="145" t="str">
        <f t="shared" si="64"/>
        <v/>
      </c>
    </row>
    <row r="429" spans="1:24" x14ac:dyDescent="0.2">
      <c r="A429" s="105" t="str">
        <f t="shared" si="65"/>
        <v/>
      </c>
      <c r="Q429" s="132" t="str">
        <f t="shared" si="60"/>
        <v/>
      </c>
      <c r="R429" s="132" t="str">
        <f t="shared" si="61"/>
        <v/>
      </c>
      <c r="S429" s="144" t="str">
        <f t="shared" si="62"/>
        <v/>
      </c>
      <c r="T429" s="144" t="str">
        <f>IF(G429="","",IF(ISERROR(VLOOKUP(S429,Sheet1!B:B,1,FALSE)),0,1))</f>
        <v/>
      </c>
      <c r="U429" s="144" t="str">
        <f t="shared" si="63"/>
        <v/>
      </c>
      <c r="V429" s="145" t="e">
        <f>SEARCH('Key Word Search'!$J$6,J429)</f>
        <v>#VALUE!</v>
      </c>
      <c r="W429" s="145" t="e">
        <f>SEARCH('Key Word Search'!$J$6,K429)</f>
        <v>#VALUE!</v>
      </c>
      <c r="X429" s="145" t="str">
        <f t="shared" si="64"/>
        <v/>
      </c>
    </row>
    <row r="430" spans="1:24" x14ac:dyDescent="0.2">
      <c r="A430" s="105" t="str">
        <f t="shared" si="65"/>
        <v/>
      </c>
      <c r="Q430" s="132" t="str">
        <f t="shared" si="60"/>
        <v/>
      </c>
      <c r="R430" s="132" t="str">
        <f t="shared" si="61"/>
        <v/>
      </c>
      <c r="S430" s="144" t="str">
        <f t="shared" si="62"/>
        <v/>
      </c>
      <c r="T430" s="144" t="str">
        <f>IF(G430="","",IF(ISERROR(VLOOKUP(S430,Sheet1!B:B,1,FALSE)),0,1))</f>
        <v/>
      </c>
      <c r="U430" s="144" t="str">
        <f t="shared" si="63"/>
        <v/>
      </c>
      <c r="V430" s="145" t="e">
        <f>SEARCH('Key Word Search'!$J$6,J430)</f>
        <v>#VALUE!</v>
      </c>
      <c r="W430" s="145" t="e">
        <f>SEARCH('Key Word Search'!$J$6,K430)</f>
        <v>#VALUE!</v>
      </c>
      <c r="X430" s="145" t="str">
        <f t="shared" si="64"/>
        <v/>
      </c>
    </row>
    <row r="431" spans="1:24" x14ac:dyDescent="0.2">
      <c r="A431" s="105" t="str">
        <f t="shared" si="65"/>
        <v/>
      </c>
      <c r="Q431" s="132" t="str">
        <f t="shared" si="60"/>
        <v/>
      </c>
      <c r="R431" s="132" t="str">
        <f t="shared" si="61"/>
        <v/>
      </c>
      <c r="S431" s="144" t="str">
        <f t="shared" si="62"/>
        <v/>
      </c>
      <c r="T431" s="144" t="str">
        <f>IF(G431="","",IF(ISERROR(VLOOKUP(S431,Sheet1!B:B,1,FALSE)),0,1))</f>
        <v/>
      </c>
      <c r="U431" s="144" t="str">
        <f t="shared" si="63"/>
        <v/>
      </c>
      <c r="V431" s="145" t="e">
        <f>SEARCH('Key Word Search'!$J$6,J431)</f>
        <v>#VALUE!</v>
      </c>
      <c r="W431" s="145" t="e">
        <f>SEARCH('Key Word Search'!$J$6,K431)</f>
        <v>#VALUE!</v>
      </c>
      <c r="X431" s="145" t="str">
        <f t="shared" si="64"/>
        <v/>
      </c>
    </row>
    <row r="432" spans="1:24" x14ac:dyDescent="0.2">
      <c r="A432" s="105" t="str">
        <f t="shared" si="65"/>
        <v/>
      </c>
      <c r="Q432" s="132" t="str">
        <f t="shared" si="60"/>
        <v/>
      </c>
      <c r="R432" s="132" t="str">
        <f t="shared" si="61"/>
        <v/>
      </c>
      <c r="S432" s="144" t="str">
        <f t="shared" si="62"/>
        <v/>
      </c>
      <c r="T432" s="144" t="str">
        <f>IF(G432="","",IF(ISERROR(VLOOKUP(S432,Sheet1!B:B,1,FALSE)),0,1))</f>
        <v/>
      </c>
      <c r="U432" s="144" t="str">
        <f t="shared" si="63"/>
        <v/>
      </c>
      <c r="V432" s="145" t="e">
        <f>SEARCH('Key Word Search'!$J$6,J432)</f>
        <v>#VALUE!</v>
      </c>
      <c r="W432" s="145" t="e">
        <f>SEARCH('Key Word Search'!$J$6,K432)</f>
        <v>#VALUE!</v>
      </c>
      <c r="X432" s="145" t="str">
        <f t="shared" si="64"/>
        <v/>
      </c>
    </row>
    <row r="433" spans="1:24" x14ac:dyDescent="0.2">
      <c r="A433" s="105" t="str">
        <f t="shared" si="65"/>
        <v/>
      </c>
      <c r="Q433" s="132" t="str">
        <f t="shared" si="60"/>
        <v/>
      </c>
      <c r="R433" s="132" t="str">
        <f t="shared" si="61"/>
        <v/>
      </c>
      <c r="S433" s="144" t="str">
        <f t="shared" si="62"/>
        <v/>
      </c>
      <c r="T433" s="144" t="str">
        <f>IF(G433="","",IF(ISERROR(VLOOKUP(S433,Sheet1!B:B,1,FALSE)),0,1))</f>
        <v/>
      </c>
      <c r="U433" s="144" t="str">
        <f t="shared" si="63"/>
        <v/>
      </c>
      <c r="V433" s="145" t="e">
        <f>SEARCH('Key Word Search'!$J$6,J433)</f>
        <v>#VALUE!</v>
      </c>
      <c r="W433" s="145" t="e">
        <f>SEARCH('Key Word Search'!$J$6,K433)</f>
        <v>#VALUE!</v>
      </c>
      <c r="X433" s="145" t="str">
        <f t="shared" si="64"/>
        <v/>
      </c>
    </row>
    <row r="434" spans="1:24" x14ac:dyDescent="0.2">
      <c r="A434" s="105" t="str">
        <f t="shared" si="65"/>
        <v/>
      </c>
      <c r="Q434" s="132" t="str">
        <f t="shared" si="60"/>
        <v/>
      </c>
      <c r="R434" s="132" t="str">
        <f t="shared" si="61"/>
        <v/>
      </c>
      <c r="S434" s="144" t="str">
        <f t="shared" si="62"/>
        <v/>
      </c>
      <c r="T434" s="144" t="str">
        <f>IF(G434="","",IF(ISERROR(VLOOKUP(S434,Sheet1!B:B,1,FALSE)),0,1))</f>
        <v/>
      </c>
      <c r="U434" s="144" t="str">
        <f t="shared" si="63"/>
        <v/>
      </c>
      <c r="V434" s="145" t="e">
        <f>SEARCH('Key Word Search'!$J$6,J434)</f>
        <v>#VALUE!</v>
      </c>
      <c r="W434" s="145" t="e">
        <f>SEARCH('Key Word Search'!$J$6,K434)</f>
        <v>#VALUE!</v>
      </c>
      <c r="X434" s="145" t="str">
        <f t="shared" si="64"/>
        <v/>
      </c>
    </row>
    <row r="435" spans="1:24" x14ac:dyDescent="0.2">
      <c r="A435" s="105" t="str">
        <f t="shared" si="65"/>
        <v/>
      </c>
      <c r="Q435" s="132" t="str">
        <f t="shared" si="60"/>
        <v/>
      </c>
      <c r="R435" s="132" t="str">
        <f t="shared" si="61"/>
        <v/>
      </c>
      <c r="S435" s="144" t="str">
        <f t="shared" si="62"/>
        <v/>
      </c>
      <c r="T435" s="144" t="str">
        <f>IF(G435="","",IF(ISERROR(VLOOKUP(S435,Sheet1!B:B,1,FALSE)),0,1))</f>
        <v/>
      </c>
      <c r="U435" s="144" t="str">
        <f t="shared" si="63"/>
        <v/>
      </c>
      <c r="V435" s="145" t="e">
        <f>SEARCH('Key Word Search'!$J$6,J435)</f>
        <v>#VALUE!</v>
      </c>
      <c r="W435" s="145" t="e">
        <f>SEARCH('Key Word Search'!$J$6,K435)</f>
        <v>#VALUE!</v>
      </c>
      <c r="X435" s="145" t="str">
        <f t="shared" si="64"/>
        <v/>
      </c>
    </row>
    <row r="436" spans="1:24" x14ac:dyDescent="0.2">
      <c r="A436" s="105" t="str">
        <f t="shared" si="65"/>
        <v/>
      </c>
      <c r="Q436" s="132" t="str">
        <f t="shared" si="60"/>
        <v/>
      </c>
      <c r="R436" s="132" t="str">
        <f t="shared" si="61"/>
        <v/>
      </c>
      <c r="S436" s="144" t="str">
        <f t="shared" si="62"/>
        <v/>
      </c>
      <c r="T436" s="144" t="str">
        <f>IF(G436="","",IF(ISERROR(VLOOKUP(S436,Sheet1!B:B,1,FALSE)),0,1))</f>
        <v/>
      </c>
      <c r="U436" s="144" t="str">
        <f t="shared" si="63"/>
        <v/>
      </c>
      <c r="V436" s="145" t="e">
        <f>SEARCH('Key Word Search'!$J$6,J436)</f>
        <v>#VALUE!</v>
      </c>
      <c r="W436" s="145" t="e">
        <f>SEARCH('Key Word Search'!$J$6,K436)</f>
        <v>#VALUE!</v>
      </c>
      <c r="X436" s="145" t="str">
        <f t="shared" si="64"/>
        <v/>
      </c>
    </row>
    <row r="437" spans="1:24" x14ac:dyDescent="0.2">
      <c r="A437" s="105" t="str">
        <f t="shared" si="65"/>
        <v/>
      </c>
      <c r="Q437" s="132" t="str">
        <f t="shared" si="60"/>
        <v/>
      </c>
      <c r="R437" s="132" t="str">
        <f t="shared" si="61"/>
        <v/>
      </c>
      <c r="S437" s="144" t="str">
        <f t="shared" si="62"/>
        <v/>
      </c>
      <c r="T437" s="144" t="str">
        <f>IF(G437="","",IF(ISERROR(VLOOKUP(S437,Sheet1!B:B,1,FALSE)),0,1))</f>
        <v/>
      </c>
      <c r="U437" s="144" t="str">
        <f t="shared" si="63"/>
        <v/>
      </c>
      <c r="V437" s="145" t="e">
        <f>SEARCH('Key Word Search'!$J$6,J437)</f>
        <v>#VALUE!</v>
      </c>
      <c r="W437" s="145" t="e">
        <f>SEARCH('Key Word Search'!$J$6,K437)</f>
        <v>#VALUE!</v>
      </c>
      <c r="X437" s="145" t="str">
        <f t="shared" si="64"/>
        <v/>
      </c>
    </row>
    <row r="438" spans="1:24" x14ac:dyDescent="0.2">
      <c r="A438" s="105" t="str">
        <f t="shared" si="65"/>
        <v/>
      </c>
      <c r="Q438" s="132" t="str">
        <f t="shared" si="60"/>
        <v/>
      </c>
      <c r="R438" s="132" t="str">
        <f t="shared" si="61"/>
        <v/>
      </c>
      <c r="S438" s="144" t="str">
        <f t="shared" si="62"/>
        <v/>
      </c>
      <c r="T438" s="144" t="str">
        <f>IF(G438="","",IF(ISERROR(VLOOKUP(S438,Sheet1!B:B,1,FALSE)),0,1))</f>
        <v/>
      </c>
      <c r="U438" s="144" t="str">
        <f t="shared" si="63"/>
        <v/>
      </c>
      <c r="V438" s="145" t="e">
        <f>SEARCH('Key Word Search'!$J$6,J438)</f>
        <v>#VALUE!</v>
      </c>
      <c r="W438" s="145" t="e">
        <f>SEARCH('Key Word Search'!$J$6,K438)</f>
        <v>#VALUE!</v>
      </c>
      <c r="X438" s="145" t="str">
        <f t="shared" si="64"/>
        <v/>
      </c>
    </row>
    <row r="439" spans="1:24" x14ac:dyDescent="0.2">
      <c r="A439" s="105" t="str">
        <f t="shared" si="65"/>
        <v/>
      </c>
      <c r="Q439" s="132" t="str">
        <f t="shared" si="60"/>
        <v/>
      </c>
      <c r="R439" s="132" t="str">
        <f t="shared" si="61"/>
        <v/>
      </c>
      <c r="S439" s="144" t="str">
        <f t="shared" si="62"/>
        <v/>
      </c>
      <c r="T439" s="144" t="str">
        <f>IF(G439="","",IF(ISERROR(VLOOKUP(S439,Sheet1!B:B,1,FALSE)),0,1))</f>
        <v/>
      </c>
      <c r="U439" s="144" t="str">
        <f t="shared" si="63"/>
        <v/>
      </c>
      <c r="V439" s="145" t="e">
        <f>SEARCH('Key Word Search'!$J$6,J439)</f>
        <v>#VALUE!</v>
      </c>
      <c r="W439" s="145" t="e">
        <f>SEARCH('Key Word Search'!$J$6,K439)</f>
        <v>#VALUE!</v>
      </c>
      <c r="X439" s="145" t="str">
        <f t="shared" si="64"/>
        <v/>
      </c>
    </row>
    <row r="440" spans="1:24" x14ac:dyDescent="0.2">
      <c r="A440" s="105" t="str">
        <f t="shared" si="65"/>
        <v/>
      </c>
      <c r="Q440" s="132" t="str">
        <f t="shared" si="60"/>
        <v/>
      </c>
      <c r="R440" s="132" t="str">
        <f t="shared" si="61"/>
        <v/>
      </c>
      <c r="S440" s="144" t="str">
        <f t="shared" si="62"/>
        <v/>
      </c>
      <c r="T440" s="144" t="str">
        <f>IF(G440="","",IF(ISERROR(VLOOKUP(S440,Sheet1!B:B,1,FALSE)),0,1))</f>
        <v/>
      </c>
      <c r="U440" s="144" t="str">
        <f t="shared" si="63"/>
        <v/>
      </c>
      <c r="V440" s="145" t="e">
        <f>SEARCH('Key Word Search'!$J$6,J440)</f>
        <v>#VALUE!</v>
      </c>
      <c r="W440" s="145" t="e">
        <f>SEARCH('Key Word Search'!$J$6,K440)</f>
        <v>#VALUE!</v>
      </c>
      <c r="X440" s="145" t="str">
        <f t="shared" si="64"/>
        <v/>
      </c>
    </row>
    <row r="441" spans="1:24" x14ac:dyDescent="0.2">
      <c r="A441" s="105" t="str">
        <f t="shared" si="65"/>
        <v/>
      </c>
      <c r="Q441" s="132" t="str">
        <f t="shared" si="60"/>
        <v/>
      </c>
      <c r="R441" s="132" t="str">
        <f t="shared" si="61"/>
        <v/>
      </c>
      <c r="S441" s="144" t="str">
        <f t="shared" si="62"/>
        <v/>
      </c>
      <c r="T441" s="144" t="str">
        <f>IF(G441="","",IF(ISERROR(VLOOKUP(S441,Sheet1!B:B,1,FALSE)),0,1))</f>
        <v/>
      </c>
      <c r="U441" s="144" t="str">
        <f t="shared" si="63"/>
        <v/>
      </c>
      <c r="V441" s="145" t="e">
        <f>SEARCH('Key Word Search'!$J$6,J441)</f>
        <v>#VALUE!</v>
      </c>
      <c r="W441" s="145" t="e">
        <f>SEARCH('Key Word Search'!$J$6,K441)</f>
        <v>#VALUE!</v>
      </c>
      <c r="X441" s="145" t="str">
        <f t="shared" si="64"/>
        <v/>
      </c>
    </row>
    <row r="442" spans="1:24" x14ac:dyDescent="0.2">
      <c r="A442" s="105" t="str">
        <f t="shared" si="65"/>
        <v/>
      </c>
      <c r="Q442" s="132" t="str">
        <f t="shared" si="60"/>
        <v/>
      </c>
      <c r="R442" s="132" t="str">
        <f t="shared" si="61"/>
        <v/>
      </c>
      <c r="S442" s="144" t="str">
        <f t="shared" si="62"/>
        <v/>
      </c>
      <c r="T442" s="144" t="str">
        <f>IF(G442="","",IF(ISERROR(VLOOKUP(S442,Sheet1!B:B,1,FALSE)),0,1))</f>
        <v/>
      </c>
      <c r="U442" s="144" t="str">
        <f t="shared" si="63"/>
        <v/>
      </c>
      <c r="V442" s="145" t="e">
        <f>SEARCH('Key Word Search'!$J$6,J442)</f>
        <v>#VALUE!</v>
      </c>
      <c r="W442" s="145" t="e">
        <f>SEARCH('Key Word Search'!$J$6,K442)</f>
        <v>#VALUE!</v>
      </c>
      <c r="X442" s="145" t="str">
        <f t="shared" si="64"/>
        <v/>
      </c>
    </row>
    <row r="443" spans="1:24" x14ac:dyDescent="0.2">
      <c r="A443" s="105" t="str">
        <f t="shared" si="65"/>
        <v/>
      </c>
      <c r="Q443" s="132" t="str">
        <f t="shared" si="60"/>
        <v/>
      </c>
      <c r="R443" s="132" t="str">
        <f t="shared" si="61"/>
        <v/>
      </c>
      <c r="S443" s="144" t="str">
        <f t="shared" si="62"/>
        <v/>
      </c>
      <c r="T443" s="144" t="str">
        <f>IF(G443="","",IF(ISERROR(VLOOKUP(S443,Sheet1!B:B,1,FALSE)),0,1))</f>
        <v/>
      </c>
      <c r="U443" s="144" t="str">
        <f t="shared" si="63"/>
        <v/>
      </c>
      <c r="V443" s="145" t="e">
        <f>SEARCH('Key Word Search'!$J$6,J443)</f>
        <v>#VALUE!</v>
      </c>
      <c r="W443" s="145" t="e">
        <f>SEARCH('Key Word Search'!$J$6,K443)</f>
        <v>#VALUE!</v>
      </c>
      <c r="X443" s="145" t="str">
        <f t="shared" si="64"/>
        <v/>
      </c>
    </row>
    <row r="444" spans="1:24" x14ac:dyDescent="0.2">
      <c r="A444" s="105" t="str">
        <f t="shared" si="65"/>
        <v/>
      </c>
      <c r="Q444" s="132" t="str">
        <f t="shared" si="60"/>
        <v/>
      </c>
      <c r="R444" s="132" t="str">
        <f t="shared" si="61"/>
        <v/>
      </c>
      <c r="S444" s="144" t="str">
        <f t="shared" si="62"/>
        <v/>
      </c>
      <c r="T444" s="144" t="str">
        <f>IF(G444="","",IF(ISERROR(VLOOKUP(S444,Sheet1!B:B,1,FALSE)),0,1))</f>
        <v/>
      </c>
      <c r="U444" s="144" t="str">
        <f t="shared" si="63"/>
        <v/>
      </c>
      <c r="V444" s="145" t="e">
        <f>SEARCH('Key Word Search'!$J$6,J444)</f>
        <v>#VALUE!</v>
      </c>
      <c r="W444" s="145" t="e">
        <f>SEARCH('Key Word Search'!$J$6,K444)</f>
        <v>#VALUE!</v>
      </c>
      <c r="X444" s="145" t="str">
        <f t="shared" si="64"/>
        <v/>
      </c>
    </row>
    <row r="445" spans="1:24" x14ac:dyDescent="0.2">
      <c r="A445" s="105" t="str">
        <f t="shared" si="65"/>
        <v/>
      </c>
      <c r="Q445" s="132" t="str">
        <f t="shared" si="60"/>
        <v/>
      </c>
      <c r="R445" s="132" t="str">
        <f t="shared" si="61"/>
        <v/>
      </c>
      <c r="S445" s="144" t="str">
        <f t="shared" si="62"/>
        <v/>
      </c>
      <c r="T445" s="144" t="str">
        <f>IF(G445="","",IF(ISERROR(VLOOKUP(S445,Sheet1!B:B,1,FALSE)),0,1))</f>
        <v/>
      </c>
      <c r="U445" s="144" t="str">
        <f t="shared" si="63"/>
        <v/>
      </c>
      <c r="V445" s="145" t="e">
        <f>SEARCH('Key Word Search'!$J$6,J445)</f>
        <v>#VALUE!</v>
      </c>
      <c r="W445" s="145" t="e">
        <f>SEARCH('Key Word Search'!$J$6,K445)</f>
        <v>#VALUE!</v>
      </c>
      <c r="X445" s="145" t="str">
        <f t="shared" si="64"/>
        <v/>
      </c>
    </row>
    <row r="446" spans="1:24" x14ac:dyDescent="0.2">
      <c r="A446" s="105" t="str">
        <f t="shared" si="65"/>
        <v/>
      </c>
      <c r="Q446" s="132" t="str">
        <f t="shared" si="60"/>
        <v/>
      </c>
      <c r="R446" s="132" t="str">
        <f t="shared" si="61"/>
        <v/>
      </c>
      <c r="S446" s="144" t="str">
        <f t="shared" si="62"/>
        <v/>
      </c>
      <c r="T446" s="144" t="str">
        <f>IF(G446="","",IF(ISERROR(VLOOKUP(S446,Sheet1!B:B,1,FALSE)),0,1))</f>
        <v/>
      </c>
      <c r="U446" s="144" t="str">
        <f t="shared" si="63"/>
        <v/>
      </c>
      <c r="V446" s="145" t="e">
        <f>SEARCH('Key Word Search'!$J$6,J446)</f>
        <v>#VALUE!</v>
      </c>
      <c r="W446" s="145" t="e">
        <f>SEARCH('Key Word Search'!$J$6,K446)</f>
        <v>#VALUE!</v>
      </c>
      <c r="X446" s="145" t="str">
        <f t="shared" si="64"/>
        <v/>
      </c>
    </row>
    <row r="447" spans="1:24" x14ac:dyDescent="0.2">
      <c r="A447" s="105" t="str">
        <f t="shared" si="65"/>
        <v/>
      </c>
      <c r="Q447" s="132" t="str">
        <f t="shared" si="60"/>
        <v/>
      </c>
      <c r="R447" s="132" t="str">
        <f t="shared" si="61"/>
        <v/>
      </c>
      <c r="S447" s="144" t="str">
        <f t="shared" si="62"/>
        <v/>
      </c>
      <c r="T447" s="144" t="str">
        <f>IF(G447="","",IF(ISERROR(VLOOKUP(S447,Sheet1!B:B,1,FALSE)),0,1))</f>
        <v/>
      </c>
      <c r="U447" s="144" t="str">
        <f t="shared" si="63"/>
        <v/>
      </c>
      <c r="V447" s="145" t="e">
        <f>SEARCH('Key Word Search'!$J$6,J447)</f>
        <v>#VALUE!</v>
      </c>
      <c r="W447" s="145" t="e">
        <f>SEARCH('Key Word Search'!$J$6,K447)</f>
        <v>#VALUE!</v>
      </c>
      <c r="X447" s="145" t="str">
        <f t="shared" si="64"/>
        <v/>
      </c>
    </row>
    <row r="448" spans="1:24" x14ac:dyDescent="0.2">
      <c r="A448" s="105" t="str">
        <f t="shared" si="65"/>
        <v/>
      </c>
      <c r="Q448" s="132" t="str">
        <f t="shared" si="60"/>
        <v/>
      </c>
      <c r="R448" s="132" t="str">
        <f t="shared" si="61"/>
        <v/>
      </c>
      <c r="S448" s="144" t="str">
        <f t="shared" si="62"/>
        <v/>
      </c>
      <c r="T448" s="144" t="str">
        <f>IF(G448="","",IF(ISERROR(VLOOKUP(S448,Sheet1!B:B,1,FALSE)),0,1))</f>
        <v/>
      </c>
      <c r="U448" s="144" t="str">
        <f t="shared" si="63"/>
        <v/>
      </c>
      <c r="V448" s="145" t="e">
        <f>SEARCH('Key Word Search'!$J$6,J448)</f>
        <v>#VALUE!</v>
      </c>
      <c r="W448" s="145" t="e">
        <f>SEARCH('Key Word Search'!$J$6,K448)</f>
        <v>#VALUE!</v>
      </c>
      <c r="X448" s="145" t="str">
        <f t="shared" si="64"/>
        <v/>
      </c>
    </row>
    <row r="449" spans="1:24" x14ac:dyDescent="0.2">
      <c r="A449" s="105" t="str">
        <f t="shared" si="65"/>
        <v/>
      </c>
      <c r="Q449" s="132" t="str">
        <f t="shared" si="60"/>
        <v/>
      </c>
      <c r="R449" s="132" t="str">
        <f t="shared" si="61"/>
        <v/>
      </c>
      <c r="S449" s="144" t="str">
        <f t="shared" si="62"/>
        <v/>
      </c>
      <c r="T449" s="144" t="str">
        <f>IF(G449="","",IF(ISERROR(VLOOKUP(S449,Sheet1!B:B,1,FALSE)),0,1))</f>
        <v/>
      </c>
      <c r="U449" s="144" t="str">
        <f t="shared" si="63"/>
        <v/>
      </c>
      <c r="V449" s="145" t="e">
        <f>SEARCH('Key Word Search'!$J$6,J449)</f>
        <v>#VALUE!</v>
      </c>
      <c r="W449" s="145" t="e">
        <f>SEARCH('Key Word Search'!$J$6,K449)</f>
        <v>#VALUE!</v>
      </c>
      <c r="X449" s="145" t="str">
        <f t="shared" si="64"/>
        <v/>
      </c>
    </row>
    <row r="450" spans="1:24" x14ac:dyDescent="0.2">
      <c r="A450" s="105" t="str">
        <f t="shared" si="65"/>
        <v/>
      </c>
      <c r="Q450" s="132" t="str">
        <f t="shared" si="60"/>
        <v/>
      </c>
      <c r="R450" s="132" t="str">
        <f t="shared" si="61"/>
        <v/>
      </c>
      <c r="S450" s="144" t="str">
        <f t="shared" si="62"/>
        <v/>
      </c>
      <c r="T450" s="144" t="str">
        <f>IF(G450="","",IF(ISERROR(VLOOKUP(S450,Sheet1!B:B,1,FALSE)),0,1))</f>
        <v/>
      </c>
      <c r="U450" s="144" t="str">
        <f t="shared" si="63"/>
        <v/>
      </c>
      <c r="V450" s="145" t="e">
        <f>SEARCH('Key Word Search'!$J$6,J450)</f>
        <v>#VALUE!</v>
      </c>
      <c r="W450" s="145" t="e">
        <f>SEARCH('Key Word Search'!$J$6,K450)</f>
        <v>#VALUE!</v>
      </c>
      <c r="X450" s="145" t="str">
        <f t="shared" si="64"/>
        <v/>
      </c>
    </row>
    <row r="451" spans="1:24" x14ac:dyDescent="0.2">
      <c r="A451" s="105" t="str">
        <f t="shared" si="65"/>
        <v/>
      </c>
      <c r="Q451" s="132" t="str">
        <f t="shared" si="60"/>
        <v/>
      </c>
      <c r="R451" s="132" t="str">
        <f t="shared" si="61"/>
        <v/>
      </c>
      <c r="S451" s="144" t="str">
        <f t="shared" si="62"/>
        <v/>
      </c>
      <c r="T451" s="144" t="str">
        <f>IF(G451="","",IF(ISERROR(VLOOKUP(S451,Sheet1!B:B,1,FALSE)),0,1))</f>
        <v/>
      </c>
      <c r="U451" s="144" t="str">
        <f t="shared" si="63"/>
        <v/>
      </c>
      <c r="V451" s="145" t="e">
        <f>SEARCH('Key Word Search'!$J$6,J451)</f>
        <v>#VALUE!</v>
      </c>
      <c r="W451" s="145" t="e">
        <f>SEARCH('Key Word Search'!$J$6,K451)</f>
        <v>#VALUE!</v>
      </c>
      <c r="X451" s="145" t="str">
        <f t="shared" si="64"/>
        <v/>
      </c>
    </row>
    <row r="452" spans="1:24" x14ac:dyDescent="0.2">
      <c r="A452" s="105" t="str">
        <f t="shared" si="65"/>
        <v/>
      </c>
      <c r="Q452" s="132" t="str">
        <f t="shared" ref="Q452:Q500" si="66">IF(G452="","",SUBSTITUTE(SUBSTITUTE(SUBSTITUTE(SUBSTITUTE("#"&amp;G452&amp;"-"&amp;H452&amp;""&amp;I452," ",""),"-","_"),"(","_"),")","_"))</f>
        <v/>
      </c>
      <c r="R452" s="132" t="str">
        <f t="shared" ref="R452:R500" si="67">IF(G452="","",SUBSTITUTE(SUBSTITUTE(SUBSTITUTE(SUBSTITUTE("#"&amp;G452&amp;"-"&amp;LEFT(H452,LEN(H452)-1)," ",""),"-","_"),"(","_"),")","_"))</f>
        <v/>
      </c>
      <c r="S452" s="144" t="str">
        <f t="shared" ref="S452:S500" si="68">IF(G452="","",IF(I452&lt;&gt;"",1,MID(H452,LEN(H452),1)))</f>
        <v/>
      </c>
      <c r="T452" s="144" t="str">
        <f>IF(G452="","",IF(ISERROR(VLOOKUP(S452,Sheet1!B:B,1,FALSE)),0,1))</f>
        <v/>
      </c>
      <c r="U452" s="144" t="str">
        <f t="shared" ref="U452:U500" si="69">IF(G452="","",IF(ISERROR(S452/1),0,1))</f>
        <v/>
      </c>
      <c r="V452" s="145" t="e">
        <f>SEARCH('Key Word Search'!$J$6,J452)</f>
        <v>#VALUE!</v>
      </c>
      <c r="W452" s="145" t="e">
        <f>SEARCH('Key Word Search'!$J$6,K452)</f>
        <v>#VALUE!</v>
      </c>
      <c r="X452" s="145" t="str">
        <f t="shared" ref="X452:X500" si="70">IF(AND(ISERROR(V452),ISERROR(W452)),"",A452)</f>
        <v/>
      </c>
    </row>
    <row r="453" spans="1:24" x14ac:dyDescent="0.2">
      <c r="A453" s="105" t="str">
        <f t="shared" si="65"/>
        <v/>
      </c>
      <c r="Q453" s="132" t="str">
        <f t="shared" si="66"/>
        <v/>
      </c>
      <c r="R453" s="132" t="str">
        <f t="shared" si="67"/>
        <v/>
      </c>
      <c r="S453" s="144" t="str">
        <f t="shared" si="68"/>
        <v/>
      </c>
      <c r="T453" s="144" t="str">
        <f>IF(G453="","",IF(ISERROR(VLOOKUP(S453,Sheet1!B:B,1,FALSE)),0,1))</f>
        <v/>
      </c>
      <c r="U453" s="144" t="str">
        <f t="shared" si="69"/>
        <v/>
      </c>
      <c r="V453" s="145" t="e">
        <f>SEARCH('Key Word Search'!$J$6,J453)</f>
        <v>#VALUE!</v>
      </c>
      <c r="W453" s="145" t="e">
        <f>SEARCH('Key Word Search'!$J$6,K453)</f>
        <v>#VALUE!</v>
      </c>
      <c r="X453" s="145" t="str">
        <f t="shared" si="70"/>
        <v/>
      </c>
    </row>
    <row r="454" spans="1:24" x14ac:dyDescent="0.2">
      <c r="A454" s="105" t="str">
        <f t="shared" si="65"/>
        <v/>
      </c>
      <c r="Q454" s="132" t="str">
        <f t="shared" si="66"/>
        <v/>
      </c>
      <c r="R454" s="132" t="str">
        <f t="shared" si="67"/>
        <v/>
      </c>
      <c r="S454" s="144" t="str">
        <f t="shared" si="68"/>
        <v/>
      </c>
      <c r="T454" s="144" t="str">
        <f>IF(G454="","",IF(ISERROR(VLOOKUP(S454,Sheet1!B:B,1,FALSE)),0,1))</f>
        <v/>
      </c>
      <c r="U454" s="144" t="str">
        <f t="shared" si="69"/>
        <v/>
      </c>
      <c r="V454" s="145" t="e">
        <f>SEARCH('Key Word Search'!$J$6,J454)</f>
        <v>#VALUE!</v>
      </c>
      <c r="W454" s="145" t="e">
        <f>SEARCH('Key Word Search'!$J$6,K454)</f>
        <v>#VALUE!</v>
      </c>
      <c r="X454" s="145" t="str">
        <f t="shared" si="70"/>
        <v/>
      </c>
    </row>
    <row r="455" spans="1:24" x14ac:dyDescent="0.2">
      <c r="A455" s="105" t="str">
        <f t="shared" ref="A455:A500" si="71">IF(G455="","",IF(SUM(T455:U455)=0,R455,Q455))</f>
        <v/>
      </c>
      <c r="Q455" s="132" t="str">
        <f t="shared" si="66"/>
        <v/>
      </c>
      <c r="R455" s="132" t="str">
        <f t="shared" si="67"/>
        <v/>
      </c>
      <c r="S455" s="144" t="str">
        <f t="shared" si="68"/>
        <v/>
      </c>
      <c r="T455" s="144" t="str">
        <f>IF(G455="","",IF(ISERROR(VLOOKUP(S455,Sheet1!B:B,1,FALSE)),0,1))</f>
        <v/>
      </c>
      <c r="U455" s="144" t="str">
        <f t="shared" si="69"/>
        <v/>
      </c>
      <c r="V455" s="145" t="e">
        <f>SEARCH('Key Word Search'!$J$6,J455)</f>
        <v>#VALUE!</v>
      </c>
      <c r="W455" s="145" t="e">
        <f>SEARCH('Key Word Search'!$J$6,K455)</f>
        <v>#VALUE!</v>
      </c>
      <c r="X455" s="145" t="str">
        <f t="shared" si="70"/>
        <v/>
      </c>
    </row>
    <row r="456" spans="1:24" x14ac:dyDescent="0.2">
      <c r="A456" s="105" t="str">
        <f t="shared" si="71"/>
        <v/>
      </c>
      <c r="Q456" s="132" t="str">
        <f t="shared" si="66"/>
        <v/>
      </c>
      <c r="R456" s="132" t="str">
        <f t="shared" si="67"/>
        <v/>
      </c>
      <c r="S456" s="144" t="str">
        <f t="shared" si="68"/>
        <v/>
      </c>
      <c r="T456" s="144" t="str">
        <f>IF(G456="","",IF(ISERROR(VLOOKUP(S456,Sheet1!B:B,1,FALSE)),0,1))</f>
        <v/>
      </c>
      <c r="U456" s="144" t="str">
        <f t="shared" si="69"/>
        <v/>
      </c>
      <c r="V456" s="145" t="e">
        <f>SEARCH('Key Word Search'!$J$6,J456)</f>
        <v>#VALUE!</v>
      </c>
      <c r="W456" s="145" t="e">
        <f>SEARCH('Key Word Search'!$J$6,K456)</f>
        <v>#VALUE!</v>
      </c>
      <c r="X456" s="145" t="str">
        <f t="shared" si="70"/>
        <v/>
      </c>
    </row>
    <row r="457" spans="1:24" x14ac:dyDescent="0.2">
      <c r="A457" s="105" t="str">
        <f t="shared" si="71"/>
        <v/>
      </c>
      <c r="Q457" s="132" t="str">
        <f t="shared" si="66"/>
        <v/>
      </c>
      <c r="R457" s="132" t="str">
        <f t="shared" si="67"/>
        <v/>
      </c>
      <c r="S457" s="144" t="str">
        <f t="shared" si="68"/>
        <v/>
      </c>
      <c r="T457" s="144" t="str">
        <f>IF(G457="","",IF(ISERROR(VLOOKUP(S457,Sheet1!B:B,1,FALSE)),0,1))</f>
        <v/>
      </c>
      <c r="U457" s="144" t="str">
        <f t="shared" si="69"/>
        <v/>
      </c>
      <c r="V457" s="145" t="e">
        <f>SEARCH('Key Word Search'!$J$6,J457)</f>
        <v>#VALUE!</v>
      </c>
      <c r="W457" s="145" t="e">
        <f>SEARCH('Key Word Search'!$J$6,K457)</f>
        <v>#VALUE!</v>
      </c>
      <c r="X457" s="145" t="str">
        <f t="shared" si="70"/>
        <v/>
      </c>
    </row>
    <row r="458" spans="1:24" x14ac:dyDescent="0.2">
      <c r="A458" s="105" t="str">
        <f t="shared" si="71"/>
        <v/>
      </c>
      <c r="Q458" s="132" t="str">
        <f t="shared" si="66"/>
        <v/>
      </c>
      <c r="R458" s="132" t="str">
        <f t="shared" si="67"/>
        <v/>
      </c>
      <c r="S458" s="144" t="str">
        <f t="shared" si="68"/>
        <v/>
      </c>
      <c r="T458" s="144" t="str">
        <f>IF(G458="","",IF(ISERROR(VLOOKUP(S458,Sheet1!B:B,1,FALSE)),0,1))</f>
        <v/>
      </c>
      <c r="U458" s="144" t="str">
        <f t="shared" si="69"/>
        <v/>
      </c>
      <c r="V458" s="145" t="e">
        <f>SEARCH('Key Word Search'!$J$6,J458)</f>
        <v>#VALUE!</v>
      </c>
      <c r="W458" s="145" t="e">
        <f>SEARCH('Key Word Search'!$J$6,K458)</f>
        <v>#VALUE!</v>
      </c>
      <c r="X458" s="145" t="str">
        <f t="shared" si="70"/>
        <v/>
      </c>
    </row>
    <row r="459" spans="1:24" x14ac:dyDescent="0.2">
      <c r="A459" s="105" t="str">
        <f t="shared" si="71"/>
        <v/>
      </c>
      <c r="Q459" s="132" t="str">
        <f t="shared" si="66"/>
        <v/>
      </c>
      <c r="R459" s="132" t="str">
        <f t="shared" si="67"/>
        <v/>
      </c>
      <c r="S459" s="144" t="str">
        <f t="shared" si="68"/>
        <v/>
      </c>
      <c r="T459" s="144" t="str">
        <f>IF(G459="","",IF(ISERROR(VLOOKUP(S459,Sheet1!B:B,1,FALSE)),0,1))</f>
        <v/>
      </c>
      <c r="U459" s="144" t="str">
        <f t="shared" si="69"/>
        <v/>
      </c>
      <c r="V459" s="145" t="e">
        <f>SEARCH('Key Word Search'!$J$6,J459)</f>
        <v>#VALUE!</v>
      </c>
      <c r="W459" s="145" t="e">
        <f>SEARCH('Key Word Search'!$J$6,K459)</f>
        <v>#VALUE!</v>
      </c>
      <c r="X459" s="145" t="str">
        <f t="shared" si="70"/>
        <v/>
      </c>
    </row>
    <row r="460" spans="1:24" x14ac:dyDescent="0.2">
      <c r="A460" s="105" t="str">
        <f t="shared" si="71"/>
        <v/>
      </c>
      <c r="Q460" s="132" t="str">
        <f t="shared" si="66"/>
        <v/>
      </c>
      <c r="R460" s="132" t="str">
        <f t="shared" si="67"/>
        <v/>
      </c>
      <c r="S460" s="144" t="str">
        <f t="shared" si="68"/>
        <v/>
      </c>
      <c r="T460" s="144" t="str">
        <f>IF(G460="","",IF(ISERROR(VLOOKUP(S460,Sheet1!B:B,1,FALSE)),0,1))</f>
        <v/>
      </c>
      <c r="U460" s="144" t="str">
        <f t="shared" si="69"/>
        <v/>
      </c>
      <c r="V460" s="145" t="e">
        <f>SEARCH('Key Word Search'!$J$6,J460)</f>
        <v>#VALUE!</v>
      </c>
      <c r="W460" s="145" t="e">
        <f>SEARCH('Key Word Search'!$J$6,K460)</f>
        <v>#VALUE!</v>
      </c>
      <c r="X460" s="145" t="str">
        <f t="shared" si="70"/>
        <v/>
      </c>
    </row>
    <row r="461" spans="1:24" x14ac:dyDescent="0.2">
      <c r="A461" s="105" t="str">
        <f t="shared" si="71"/>
        <v/>
      </c>
      <c r="Q461" s="132" t="str">
        <f t="shared" si="66"/>
        <v/>
      </c>
      <c r="R461" s="132" t="str">
        <f t="shared" si="67"/>
        <v/>
      </c>
      <c r="S461" s="144" t="str">
        <f t="shared" si="68"/>
        <v/>
      </c>
      <c r="T461" s="144" t="str">
        <f>IF(G461="","",IF(ISERROR(VLOOKUP(S461,Sheet1!B:B,1,FALSE)),0,1))</f>
        <v/>
      </c>
      <c r="U461" s="144" t="str">
        <f t="shared" si="69"/>
        <v/>
      </c>
      <c r="V461" s="145" t="e">
        <f>SEARCH('Key Word Search'!$J$6,J461)</f>
        <v>#VALUE!</v>
      </c>
      <c r="W461" s="145" t="e">
        <f>SEARCH('Key Word Search'!$J$6,K461)</f>
        <v>#VALUE!</v>
      </c>
      <c r="X461" s="145" t="str">
        <f t="shared" si="70"/>
        <v/>
      </c>
    </row>
    <row r="462" spans="1:24" x14ac:dyDescent="0.2">
      <c r="A462" s="105" t="str">
        <f t="shared" si="71"/>
        <v/>
      </c>
      <c r="Q462" s="132" t="str">
        <f t="shared" si="66"/>
        <v/>
      </c>
      <c r="R462" s="132" t="str">
        <f t="shared" si="67"/>
        <v/>
      </c>
      <c r="S462" s="144" t="str">
        <f t="shared" si="68"/>
        <v/>
      </c>
      <c r="T462" s="144" t="str">
        <f>IF(G462="","",IF(ISERROR(VLOOKUP(S462,Sheet1!B:B,1,FALSE)),0,1))</f>
        <v/>
      </c>
      <c r="U462" s="144" t="str">
        <f t="shared" si="69"/>
        <v/>
      </c>
      <c r="V462" s="145" t="e">
        <f>SEARCH('Key Word Search'!$J$6,J462)</f>
        <v>#VALUE!</v>
      </c>
      <c r="W462" s="145" t="e">
        <f>SEARCH('Key Word Search'!$J$6,K462)</f>
        <v>#VALUE!</v>
      </c>
      <c r="X462" s="145" t="str">
        <f t="shared" si="70"/>
        <v/>
      </c>
    </row>
    <row r="463" spans="1:24" x14ac:dyDescent="0.2">
      <c r="A463" s="105" t="str">
        <f t="shared" si="71"/>
        <v/>
      </c>
      <c r="Q463" s="132" t="str">
        <f t="shared" si="66"/>
        <v/>
      </c>
      <c r="R463" s="132" t="str">
        <f t="shared" si="67"/>
        <v/>
      </c>
      <c r="S463" s="144" t="str">
        <f t="shared" si="68"/>
        <v/>
      </c>
      <c r="T463" s="144" t="str">
        <f>IF(G463="","",IF(ISERROR(VLOOKUP(S463,Sheet1!B:B,1,FALSE)),0,1))</f>
        <v/>
      </c>
      <c r="U463" s="144" t="str">
        <f t="shared" si="69"/>
        <v/>
      </c>
      <c r="V463" s="145" t="e">
        <f>SEARCH('Key Word Search'!$J$6,J463)</f>
        <v>#VALUE!</v>
      </c>
      <c r="W463" s="145" t="e">
        <f>SEARCH('Key Word Search'!$J$6,K463)</f>
        <v>#VALUE!</v>
      </c>
      <c r="X463" s="145" t="str">
        <f t="shared" si="70"/>
        <v/>
      </c>
    </row>
    <row r="464" spans="1:24" x14ac:dyDescent="0.2">
      <c r="A464" s="105" t="str">
        <f t="shared" si="71"/>
        <v/>
      </c>
      <c r="Q464" s="132" t="str">
        <f t="shared" si="66"/>
        <v/>
      </c>
      <c r="R464" s="132" t="str">
        <f t="shared" si="67"/>
        <v/>
      </c>
      <c r="S464" s="144" t="str">
        <f t="shared" si="68"/>
        <v/>
      </c>
      <c r="T464" s="144" t="str">
        <f>IF(G464="","",IF(ISERROR(VLOOKUP(S464,Sheet1!B:B,1,FALSE)),0,1))</f>
        <v/>
      </c>
      <c r="U464" s="144" t="str">
        <f t="shared" si="69"/>
        <v/>
      </c>
      <c r="V464" s="145" t="e">
        <f>SEARCH('Key Word Search'!$J$6,J464)</f>
        <v>#VALUE!</v>
      </c>
      <c r="W464" s="145" t="e">
        <f>SEARCH('Key Word Search'!$J$6,K464)</f>
        <v>#VALUE!</v>
      </c>
      <c r="X464" s="145" t="str">
        <f t="shared" si="70"/>
        <v/>
      </c>
    </row>
    <row r="465" spans="1:24" x14ac:dyDescent="0.2">
      <c r="A465" s="105" t="str">
        <f t="shared" si="71"/>
        <v/>
      </c>
      <c r="Q465" s="132" t="str">
        <f t="shared" si="66"/>
        <v/>
      </c>
      <c r="R465" s="132" t="str">
        <f t="shared" si="67"/>
        <v/>
      </c>
      <c r="S465" s="144" t="str">
        <f t="shared" si="68"/>
        <v/>
      </c>
      <c r="T465" s="144" t="str">
        <f>IF(G465="","",IF(ISERROR(VLOOKUP(S465,Sheet1!B:B,1,FALSE)),0,1))</f>
        <v/>
      </c>
      <c r="U465" s="144" t="str">
        <f t="shared" si="69"/>
        <v/>
      </c>
      <c r="V465" s="145" t="e">
        <f>SEARCH('Key Word Search'!$J$6,J465)</f>
        <v>#VALUE!</v>
      </c>
      <c r="W465" s="145" t="e">
        <f>SEARCH('Key Word Search'!$J$6,K465)</f>
        <v>#VALUE!</v>
      </c>
      <c r="X465" s="145" t="str">
        <f t="shared" si="70"/>
        <v/>
      </c>
    </row>
    <row r="466" spans="1:24" x14ac:dyDescent="0.2">
      <c r="A466" s="105" t="str">
        <f t="shared" si="71"/>
        <v/>
      </c>
      <c r="Q466" s="132" t="str">
        <f t="shared" si="66"/>
        <v/>
      </c>
      <c r="R466" s="132" t="str">
        <f t="shared" si="67"/>
        <v/>
      </c>
      <c r="S466" s="144" t="str">
        <f t="shared" si="68"/>
        <v/>
      </c>
      <c r="T466" s="144" t="str">
        <f>IF(G466="","",IF(ISERROR(VLOOKUP(S466,Sheet1!B:B,1,FALSE)),0,1))</f>
        <v/>
      </c>
      <c r="U466" s="144" t="str">
        <f t="shared" si="69"/>
        <v/>
      </c>
      <c r="V466" s="145" t="e">
        <f>SEARCH('Key Word Search'!$J$6,J466)</f>
        <v>#VALUE!</v>
      </c>
      <c r="W466" s="145" t="e">
        <f>SEARCH('Key Word Search'!$J$6,K466)</f>
        <v>#VALUE!</v>
      </c>
      <c r="X466" s="145" t="str">
        <f t="shared" si="70"/>
        <v/>
      </c>
    </row>
    <row r="467" spans="1:24" x14ac:dyDescent="0.2">
      <c r="A467" s="105" t="str">
        <f t="shared" si="71"/>
        <v/>
      </c>
      <c r="Q467" s="132" t="str">
        <f t="shared" si="66"/>
        <v/>
      </c>
      <c r="R467" s="132" t="str">
        <f t="shared" si="67"/>
        <v/>
      </c>
      <c r="S467" s="144" t="str">
        <f t="shared" si="68"/>
        <v/>
      </c>
      <c r="T467" s="144" t="str">
        <f>IF(G467="","",IF(ISERROR(VLOOKUP(S467,Sheet1!B:B,1,FALSE)),0,1))</f>
        <v/>
      </c>
      <c r="U467" s="144" t="str">
        <f t="shared" si="69"/>
        <v/>
      </c>
      <c r="V467" s="145" t="e">
        <f>SEARCH('Key Word Search'!$J$6,J467)</f>
        <v>#VALUE!</v>
      </c>
      <c r="W467" s="145" t="e">
        <f>SEARCH('Key Word Search'!$J$6,K467)</f>
        <v>#VALUE!</v>
      </c>
      <c r="X467" s="145" t="str">
        <f t="shared" si="70"/>
        <v/>
      </c>
    </row>
    <row r="468" spans="1:24" x14ac:dyDescent="0.2">
      <c r="A468" s="105" t="str">
        <f t="shared" si="71"/>
        <v/>
      </c>
      <c r="Q468" s="132" t="str">
        <f t="shared" si="66"/>
        <v/>
      </c>
      <c r="R468" s="132" t="str">
        <f t="shared" si="67"/>
        <v/>
      </c>
      <c r="S468" s="144" t="str">
        <f t="shared" si="68"/>
        <v/>
      </c>
      <c r="T468" s="144" t="str">
        <f>IF(G468="","",IF(ISERROR(VLOOKUP(S468,Sheet1!B:B,1,FALSE)),0,1))</f>
        <v/>
      </c>
      <c r="U468" s="144" t="str">
        <f t="shared" si="69"/>
        <v/>
      </c>
      <c r="V468" s="145" t="e">
        <f>SEARCH('Key Word Search'!$J$6,J468)</f>
        <v>#VALUE!</v>
      </c>
      <c r="W468" s="145" t="e">
        <f>SEARCH('Key Word Search'!$J$6,K468)</f>
        <v>#VALUE!</v>
      </c>
      <c r="X468" s="145" t="str">
        <f t="shared" si="70"/>
        <v/>
      </c>
    </row>
    <row r="469" spans="1:24" x14ac:dyDescent="0.2">
      <c r="A469" s="105" t="str">
        <f t="shared" si="71"/>
        <v/>
      </c>
      <c r="Q469" s="132" t="str">
        <f t="shared" si="66"/>
        <v/>
      </c>
      <c r="R469" s="132" t="str">
        <f t="shared" si="67"/>
        <v/>
      </c>
      <c r="S469" s="144" t="str">
        <f t="shared" si="68"/>
        <v/>
      </c>
      <c r="T469" s="144" t="str">
        <f>IF(G469="","",IF(ISERROR(VLOOKUP(S469,Sheet1!B:B,1,FALSE)),0,1))</f>
        <v/>
      </c>
      <c r="U469" s="144" t="str">
        <f t="shared" si="69"/>
        <v/>
      </c>
      <c r="V469" s="145" t="e">
        <f>SEARCH('Key Word Search'!$J$6,J469)</f>
        <v>#VALUE!</v>
      </c>
      <c r="W469" s="145" t="e">
        <f>SEARCH('Key Word Search'!$J$6,K469)</f>
        <v>#VALUE!</v>
      </c>
      <c r="X469" s="145" t="str">
        <f t="shared" si="70"/>
        <v/>
      </c>
    </row>
    <row r="470" spans="1:24" x14ac:dyDescent="0.2">
      <c r="A470" s="105" t="str">
        <f t="shared" si="71"/>
        <v/>
      </c>
      <c r="Q470" s="132" t="str">
        <f t="shared" si="66"/>
        <v/>
      </c>
      <c r="R470" s="132" t="str">
        <f t="shared" si="67"/>
        <v/>
      </c>
      <c r="S470" s="144" t="str">
        <f t="shared" si="68"/>
        <v/>
      </c>
      <c r="T470" s="144" t="str">
        <f>IF(G470="","",IF(ISERROR(VLOOKUP(S470,Sheet1!B:B,1,FALSE)),0,1))</f>
        <v/>
      </c>
      <c r="U470" s="144" t="str">
        <f t="shared" si="69"/>
        <v/>
      </c>
      <c r="V470" s="145" t="e">
        <f>SEARCH('Key Word Search'!$J$6,J470)</f>
        <v>#VALUE!</v>
      </c>
      <c r="W470" s="145" t="e">
        <f>SEARCH('Key Word Search'!$J$6,K470)</f>
        <v>#VALUE!</v>
      </c>
      <c r="X470" s="145" t="str">
        <f t="shared" si="70"/>
        <v/>
      </c>
    </row>
    <row r="471" spans="1:24" x14ac:dyDescent="0.2">
      <c r="A471" s="105" t="str">
        <f t="shared" si="71"/>
        <v/>
      </c>
      <c r="Q471" s="132" t="str">
        <f t="shared" si="66"/>
        <v/>
      </c>
      <c r="R471" s="132" t="str">
        <f t="shared" si="67"/>
        <v/>
      </c>
      <c r="S471" s="144" t="str">
        <f t="shared" si="68"/>
        <v/>
      </c>
      <c r="T471" s="144" t="str">
        <f>IF(G471="","",IF(ISERROR(VLOOKUP(S471,Sheet1!B:B,1,FALSE)),0,1))</f>
        <v/>
      </c>
      <c r="U471" s="144" t="str">
        <f t="shared" si="69"/>
        <v/>
      </c>
      <c r="V471" s="145" t="e">
        <f>SEARCH('Key Word Search'!$J$6,J471)</f>
        <v>#VALUE!</v>
      </c>
      <c r="W471" s="145" t="e">
        <f>SEARCH('Key Word Search'!$J$6,K471)</f>
        <v>#VALUE!</v>
      </c>
      <c r="X471" s="145" t="str">
        <f t="shared" si="70"/>
        <v/>
      </c>
    </row>
    <row r="472" spans="1:24" x14ac:dyDescent="0.2">
      <c r="A472" s="105" t="str">
        <f t="shared" si="71"/>
        <v/>
      </c>
      <c r="Q472" s="132" t="str">
        <f t="shared" si="66"/>
        <v/>
      </c>
      <c r="R472" s="132" t="str">
        <f t="shared" si="67"/>
        <v/>
      </c>
      <c r="S472" s="144" t="str">
        <f t="shared" si="68"/>
        <v/>
      </c>
      <c r="T472" s="144" t="str">
        <f>IF(G472="","",IF(ISERROR(VLOOKUP(S472,Sheet1!B:B,1,FALSE)),0,1))</f>
        <v/>
      </c>
      <c r="U472" s="144" t="str">
        <f t="shared" si="69"/>
        <v/>
      </c>
      <c r="V472" s="145" t="e">
        <f>SEARCH('Key Word Search'!$J$6,J472)</f>
        <v>#VALUE!</v>
      </c>
      <c r="W472" s="145" t="e">
        <f>SEARCH('Key Word Search'!$J$6,K472)</f>
        <v>#VALUE!</v>
      </c>
      <c r="X472" s="145" t="str">
        <f t="shared" si="70"/>
        <v/>
      </c>
    </row>
    <row r="473" spans="1:24" x14ac:dyDescent="0.2">
      <c r="A473" s="105" t="str">
        <f t="shared" si="71"/>
        <v/>
      </c>
      <c r="Q473" s="132" t="str">
        <f t="shared" si="66"/>
        <v/>
      </c>
      <c r="R473" s="132" t="str">
        <f t="shared" si="67"/>
        <v/>
      </c>
      <c r="S473" s="144" t="str">
        <f t="shared" si="68"/>
        <v/>
      </c>
      <c r="T473" s="144" t="str">
        <f>IF(G473="","",IF(ISERROR(VLOOKUP(S473,Sheet1!B:B,1,FALSE)),0,1))</f>
        <v/>
      </c>
      <c r="U473" s="144" t="str">
        <f t="shared" si="69"/>
        <v/>
      </c>
      <c r="V473" s="145" t="e">
        <f>SEARCH('Key Word Search'!$J$6,J473)</f>
        <v>#VALUE!</v>
      </c>
      <c r="W473" s="145" t="e">
        <f>SEARCH('Key Word Search'!$J$6,K473)</f>
        <v>#VALUE!</v>
      </c>
      <c r="X473" s="145" t="str">
        <f t="shared" si="70"/>
        <v/>
      </c>
    </row>
    <row r="474" spans="1:24" x14ac:dyDescent="0.2">
      <c r="A474" s="105" t="str">
        <f t="shared" si="71"/>
        <v/>
      </c>
      <c r="Q474" s="132" t="str">
        <f t="shared" si="66"/>
        <v/>
      </c>
      <c r="R474" s="132" t="str">
        <f t="shared" si="67"/>
        <v/>
      </c>
      <c r="S474" s="144" t="str">
        <f t="shared" si="68"/>
        <v/>
      </c>
      <c r="T474" s="144" t="str">
        <f>IF(G474="","",IF(ISERROR(VLOOKUP(S474,Sheet1!B:B,1,FALSE)),0,1))</f>
        <v/>
      </c>
      <c r="U474" s="144" t="str">
        <f t="shared" si="69"/>
        <v/>
      </c>
      <c r="V474" s="145" t="e">
        <f>SEARCH('Key Word Search'!$J$6,J474)</f>
        <v>#VALUE!</v>
      </c>
      <c r="W474" s="145" t="e">
        <f>SEARCH('Key Word Search'!$J$6,K474)</f>
        <v>#VALUE!</v>
      </c>
      <c r="X474" s="145" t="str">
        <f t="shared" si="70"/>
        <v/>
      </c>
    </row>
    <row r="475" spans="1:24" x14ac:dyDescent="0.2">
      <c r="A475" s="105" t="str">
        <f t="shared" si="71"/>
        <v/>
      </c>
      <c r="Q475" s="132" t="str">
        <f t="shared" si="66"/>
        <v/>
      </c>
      <c r="R475" s="132" t="str">
        <f t="shared" si="67"/>
        <v/>
      </c>
      <c r="S475" s="144" t="str">
        <f t="shared" si="68"/>
        <v/>
      </c>
      <c r="T475" s="144" t="str">
        <f>IF(G475="","",IF(ISERROR(VLOOKUP(S475,Sheet1!B:B,1,FALSE)),0,1))</f>
        <v/>
      </c>
      <c r="U475" s="144" t="str">
        <f t="shared" si="69"/>
        <v/>
      </c>
      <c r="V475" s="145" t="e">
        <f>SEARCH('Key Word Search'!$J$6,J475)</f>
        <v>#VALUE!</v>
      </c>
      <c r="W475" s="145" t="e">
        <f>SEARCH('Key Word Search'!$J$6,K475)</f>
        <v>#VALUE!</v>
      </c>
      <c r="X475" s="145" t="str">
        <f t="shared" si="70"/>
        <v/>
      </c>
    </row>
    <row r="476" spans="1:24" x14ac:dyDescent="0.2">
      <c r="A476" s="105" t="str">
        <f t="shared" si="71"/>
        <v/>
      </c>
      <c r="Q476" s="132" t="str">
        <f t="shared" si="66"/>
        <v/>
      </c>
      <c r="R476" s="132" t="str">
        <f t="shared" si="67"/>
        <v/>
      </c>
      <c r="S476" s="144" t="str">
        <f t="shared" si="68"/>
        <v/>
      </c>
      <c r="T476" s="144" t="str">
        <f>IF(G476="","",IF(ISERROR(VLOOKUP(S476,Sheet1!B:B,1,FALSE)),0,1))</f>
        <v/>
      </c>
      <c r="U476" s="144" t="str">
        <f t="shared" si="69"/>
        <v/>
      </c>
      <c r="V476" s="145" t="e">
        <f>SEARCH('Key Word Search'!$J$6,J476)</f>
        <v>#VALUE!</v>
      </c>
      <c r="W476" s="145" t="e">
        <f>SEARCH('Key Word Search'!$J$6,K476)</f>
        <v>#VALUE!</v>
      </c>
      <c r="X476" s="145" t="str">
        <f t="shared" si="70"/>
        <v/>
      </c>
    </row>
    <row r="477" spans="1:24" x14ac:dyDescent="0.2">
      <c r="A477" s="105" t="str">
        <f t="shared" si="71"/>
        <v/>
      </c>
      <c r="Q477" s="132" t="str">
        <f t="shared" si="66"/>
        <v/>
      </c>
      <c r="R477" s="132" t="str">
        <f t="shared" si="67"/>
        <v/>
      </c>
      <c r="S477" s="144" t="str">
        <f t="shared" si="68"/>
        <v/>
      </c>
      <c r="T477" s="144" t="str">
        <f>IF(G477="","",IF(ISERROR(VLOOKUP(S477,Sheet1!B:B,1,FALSE)),0,1))</f>
        <v/>
      </c>
      <c r="U477" s="144" t="str">
        <f t="shared" si="69"/>
        <v/>
      </c>
      <c r="V477" s="145" t="e">
        <f>SEARCH('Key Word Search'!$J$6,J477)</f>
        <v>#VALUE!</v>
      </c>
      <c r="W477" s="145" t="e">
        <f>SEARCH('Key Word Search'!$J$6,K477)</f>
        <v>#VALUE!</v>
      </c>
      <c r="X477" s="145" t="str">
        <f t="shared" si="70"/>
        <v/>
      </c>
    </row>
    <row r="478" spans="1:24" x14ac:dyDescent="0.2">
      <c r="A478" s="105" t="str">
        <f t="shared" si="71"/>
        <v/>
      </c>
      <c r="Q478" s="132" t="str">
        <f t="shared" si="66"/>
        <v/>
      </c>
      <c r="R478" s="132" t="str">
        <f t="shared" si="67"/>
        <v/>
      </c>
      <c r="S478" s="144" t="str">
        <f t="shared" si="68"/>
        <v/>
      </c>
      <c r="T478" s="144" t="str">
        <f>IF(G478="","",IF(ISERROR(VLOOKUP(S478,Sheet1!B:B,1,FALSE)),0,1))</f>
        <v/>
      </c>
      <c r="U478" s="144" t="str">
        <f t="shared" si="69"/>
        <v/>
      </c>
      <c r="V478" s="145" t="e">
        <f>SEARCH('Key Word Search'!$J$6,J478)</f>
        <v>#VALUE!</v>
      </c>
      <c r="W478" s="145" t="e">
        <f>SEARCH('Key Word Search'!$J$6,K478)</f>
        <v>#VALUE!</v>
      </c>
      <c r="X478" s="145" t="str">
        <f t="shared" si="70"/>
        <v/>
      </c>
    </row>
    <row r="479" spans="1:24" x14ac:dyDescent="0.2">
      <c r="A479" s="105" t="str">
        <f t="shared" si="71"/>
        <v/>
      </c>
      <c r="Q479" s="132" t="str">
        <f t="shared" si="66"/>
        <v/>
      </c>
      <c r="R479" s="132" t="str">
        <f t="shared" si="67"/>
        <v/>
      </c>
      <c r="S479" s="144" t="str">
        <f t="shared" si="68"/>
        <v/>
      </c>
      <c r="T479" s="144" t="str">
        <f>IF(G479="","",IF(ISERROR(VLOOKUP(S479,Sheet1!B:B,1,FALSE)),0,1))</f>
        <v/>
      </c>
      <c r="U479" s="144" t="str">
        <f t="shared" si="69"/>
        <v/>
      </c>
      <c r="V479" s="145" t="e">
        <f>SEARCH('Key Word Search'!$J$6,J479)</f>
        <v>#VALUE!</v>
      </c>
      <c r="W479" s="145" t="e">
        <f>SEARCH('Key Word Search'!$J$6,K479)</f>
        <v>#VALUE!</v>
      </c>
      <c r="X479" s="145" t="str">
        <f t="shared" si="70"/>
        <v/>
      </c>
    </row>
    <row r="480" spans="1:24" x14ac:dyDescent="0.2">
      <c r="A480" s="105" t="str">
        <f t="shared" si="71"/>
        <v/>
      </c>
      <c r="Q480" s="132" t="str">
        <f t="shared" si="66"/>
        <v/>
      </c>
      <c r="R480" s="132" t="str">
        <f t="shared" si="67"/>
        <v/>
      </c>
      <c r="S480" s="144" t="str">
        <f t="shared" si="68"/>
        <v/>
      </c>
      <c r="T480" s="144" t="str">
        <f>IF(G480="","",IF(ISERROR(VLOOKUP(S480,Sheet1!B:B,1,FALSE)),0,1))</f>
        <v/>
      </c>
      <c r="U480" s="144" t="str">
        <f t="shared" si="69"/>
        <v/>
      </c>
      <c r="V480" s="145" t="e">
        <f>SEARCH('Key Word Search'!$J$6,J480)</f>
        <v>#VALUE!</v>
      </c>
      <c r="W480" s="145" t="e">
        <f>SEARCH('Key Word Search'!$J$6,K480)</f>
        <v>#VALUE!</v>
      </c>
      <c r="X480" s="145" t="str">
        <f t="shared" si="70"/>
        <v/>
      </c>
    </row>
    <row r="481" spans="1:24" x14ac:dyDescent="0.2">
      <c r="A481" s="105" t="str">
        <f t="shared" si="71"/>
        <v/>
      </c>
      <c r="Q481" s="132" t="str">
        <f t="shared" si="66"/>
        <v/>
      </c>
      <c r="R481" s="132" t="str">
        <f t="shared" si="67"/>
        <v/>
      </c>
      <c r="S481" s="144" t="str">
        <f t="shared" si="68"/>
        <v/>
      </c>
      <c r="T481" s="144" t="str">
        <f>IF(G481="","",IF(ISERROR(VLOOKUP(S481,Sheet1!B:B,1,FALSE)),0,1))</f>
        <v/>
      </c>
      <c r="U481" s="144" t="str">
        <f t="shared" si="69"/>
        <v/>
      </c>
      <c r="V481" s="145" t="e">
        <f>SEARCH('Key Word Search'!$J$6,J481)</f>
        <v>#VALUE!</v>
      </c>
      <c r="W481" s="145" t="e">
        <f>SEARCH('Key Word Search'!$J$6,K481)</f>
        <v>#VALUE!</v>
      </c>
      <c r="X481" s="145" t="str">
        <f t="shared" si="70"/>
        <v/>
      </c>
    </row>
    <row r="482" spans="1:24" x14ac:dyDescent="0.2">
      <c r="A482" s="105" t="str">
        <f t="shared" si="71"/>
        <v/>
      </c>
      <c r="Q482" s="132" t="str">
        <f t="shared" si="66"/>
        <v/>
      </c>
      <c r="R482" s="132" t="str">
        <f t="shared" si="67"/>
        <v/>
      </c>
      <c r="S482" s="144" t="str">
        <f t="shared" si="68"/>
        <v/>
      </c>
      <c r="T482" s="144" t="str">
        <f>IF(G482="","",IF(ISERROR(VLOOKUP(S482,Sheet1!B:B,1,FALSE)),0,1))</f>
        <v/>
      </c>
      <c r="U482" s="144" t="str">
        <f t="shared" si="69"/>
        <v/>
      </c>
      <c r="V482" s="145" t="e">
        <f>SEARCH('Key Word Search'!$J$6,J482)</f>
        <v>#VALUE!</v>
      </c>
      <c r="W482" s="145" t="e">
        <f>SEARCH('Key Word Search'!$J$6,K482)</f>
        <v>#VALUE!</v>
      </c>
      <c r="X482" s="145" t="str">
        <f t="shared" si="70"/>
        <v/>
      </c>
    </row>
    <row r="483" spans="1:24" x14ac:dyDescent="0.2">
      <c r="A483" s="105" t="str">
        <f t="shared" si="71"/>
        <v/>
      </c>
      <c r="Q483" s="132" t="str">
        <f t="shared" si="66"/>
        <v/>
      </c>
      <c r="R483" s="132" t="str">
        <f t="shared" si="67"/>
        <v/>
      </c>
      <c r="S483" s="144" t="str">
        <f t="shared" si="68"/>
        <v/>
      </c>
      <c r="T483" s="144" t="str">
        <f>IF(G483="","",IF(ISERROR(VLOOKUP(S483,Sheet1!B:B,1,FALSE)),0,1))</f>
        <v/>
      </c>
      <c r="U483" s="144" t="str">
        <f t="shared" si="69"/>
        <v/>
      </c>
      <c r="V483" s="145" t="e">
        <f>SEARCH('Key Word Search'!$J$6,J483)</f>
        <v>#VALUE!</v>
      </c>
      <c r="W483" s="145" t="e">
        <f>SEARCH('Key Word Search'!$J$6,K483)</f>
        <v>#VALUE!</v>
      </c>
      <c r="X483" s="145" t="str">
        <f t="shared" si="70"/>
        <v/>
      </c>
    </row>
    <row r="484" spans="1:24" x14ac:dyDescent="0.2">
      <c r="A484" s="105" t="str">
        <f t="shared" si="71"/>
        <v/>
      </c>
      <c r="Q484" s="132" t="str">
        <f t="shared" si="66"/>
        <v/>
      </c>
      <c r="R484" s="132" t="str">
        <f t="shared" si="67"/>
        <v/>
      </c>
      <c r="S484" s="144" t="str">
        <f t="shared" si="68"/>
        <v/>
      </c>
      <c r="T484" s="144" t="str">
        <f>IF(G484="","",IF(ISERROR(VLOOKUP(S484,Sheet1!B:B,1,FALSE)),0,1))</f>
        <v/>
      </c>
      <c r="U484" s="144" t="str">
        <f t="shared" si="69"/>
        <v/>
      </c>
      <c r="V484" s="145" t="e">
        <f>SEARCH('Key Word Search'!$J$6,J484)</f>
        <v>#VALUE!</v>
      </c>
      <c r="W484" s="145" t="e">
        <f>SEARCH('Key Word Search'!$J$6,K484)</f>
        <v>#VALUE!</v>
      </c>
      <c r="X484" s="145" t="str">
        <f t="shared" si="70"/>
        <v/>
      </c>
    </row>
    <row r="485" spans="1:24" x14ac:dyDescent="0.2">
      <c r="A485" s="105" t="str">
        <f t="shared" si="71"/>
        <v/>
      </c>
      <c r="Q485" s="132" t="str">
        <f t="shared" si="66"/>
        <v/>
      </c>
      <c r="R485" s="132" t="str">
        <f t="shared" si="67"/>
        <v/>
      </c>
      <c r="S485" s="144" t="str">
        <f t="shared" si="68"/>
        <v/>
      </c>
      <c r="T485" s="144" t="str">
        <f>IF(G485="","",IF(ISERROR(VLOOKUP(S485,Sheet1!B:B,1,FALSE)),0,1))</f>
        <v/>
      </c>
      <c r="U485" s="144" t="str">
        <f t="shared" si="69"/>
        <v/>
      </c>
      <c r="V485" s="145" t="e">
        <f>SEARCH('Key Word Search'!$J$6,J485)</f>
        <v>#VALUE!</v>
      </c>
      <c r="W485" s="145" t="e">
        <f>SEARCH('Key Word Search'!$J$6,K485)</f>
        <v>#VALUE!</v>
      </c>
      <c r="X485" s="145" t="str">
        <f t="shared" si="70"/>
        <v/>
      </c>
    </row>
    <row r="486" spans="1:24" x14ac:dyDescent="0.2">
      <c r="A486" s="105" t="str">
        <f t="shared" si="71"/>
        <v/>
      </c>
      <c r="Q486" s="132" t="str">
        <f t="shared" si="66"/>
        <v/>
      </c>
      <c r="R486" s="132" t="str">
        <f t="shared" si="67"/>
        <v/>
      </c>
      <c r="S486" s="144" t="str">
        <f t="shared" si="68"/>
        <v/>
      </c>
      <c r="T486" s="144" t="str">
        <f>IF(G486="","",IF(ISERROR(VLOOKUP(S486,Sheet1!B:B,1,FALSE)),0,1))</f>
        <v/>
      </c>
      <c r="U486" s="144" t="str">
        <f t="shared" si="69"/>
        <v/>
      </c>
      <c r="V486" s="145" t="e">
        <f>SEARCH('Key Word Search'!$J$6,J486)</f>
        <v>#VALUE!</v>
      </c>
      <c r="W486" s="145" t="e">
        <f>SEARCH('Key Word Search'!$J$6,K486)</f>
        <v>#VALUE!</v>
      </c>
      <c r="X486" s="145" t="str">
        <f t="shared" si="70"/>
        <v/>
      </c>
    </row>
    <row r="487" spans="1:24" x14ac:dyDescent="0.2">
      <c r="A487" s="105" t="str">
        <f t="shared" si="71"/>
        <v/>
      </c>
      <c r="Q487" s="132" t="str">
        <f t="shared" si="66"/>
        <v/>
      </c>
      <c r="R487" s="132" t="str">
        <f t="shared" si="67"/>
        <v/>
      </c>
      <c r="S487" s="144" t="str">
        <f t="shared" si="68"/>
        <v/>
      </c>
      <c r="T487" s="144" t="str">
        <f>IF(G487="","",IF(ISERROR(VLOOKUP(S487,Sheet1!B:B,1,FALSE)),0,1))</f>
        <v/>
      </c>
      <c r="U487" s="144" t="str">
        <f t="shared" si="69"/>
        <v/>
      </c>
      <c r="V487" s="145" t="e">
        <f>SEARCH('Key Word Search'!$J$6,J487)</f>
        <v>#VALUE!</v>
      </c>
      <c r="W487" s="145" t="e">
        <f>SEARCH('Key Word Search'!$J$6,K487)</f>
        <v>#VALUE!</v>
      </c>
      <c r="X487" s="145" t="str">
        <f t="shared" si="70"/>
        <v/>
      </c>
    </row>
    <row r="488" spans="1:24" x14ac:dyDescent="0.2">
      <c r="A488" s="105" t="str">
        <f t="shared" si="71"/>
        <v/>
      </c>
      <c r="Q488" s="132" t="str">
        <f t="shared" si="66"/>
        <v/>
      </c>
      <c r="R488" s="132" t="str">
        <f t="shared" si="67"/>
        <v/>
      </c>
      <c r="S488" s="144" t="str">
        <f t="shared" si="68"/>
        <v/>
      </c>
      <c r="T488" s="144" t="str">
        <f>IF(G488="","",IF(ISERROR(VLOOKUP(S488,Sheet1!B:B,1,FALSE)),0,1))</f>
        <v/>
      </c>
      <c r="U488" s="144" t="str">
        <f t="shared" si="69"/>
        <v/>
      </c>
      <c r="V488" s="145" t="e">
        <f>SEARCH('Key Word Search'!$J$6,J488)</f>
        <v>#VALUE!</v>
      </c>
      <c r="W488" s="145" t="e">
        <f>SEARCH('Key Word Search'!$J$6,K488)</f>
        <v>#VALUE!</v>
      </c>
      <c r="X488" s="145" t="str">
        <f t="shared" si="70"/>
        <v/>
      </c>
    </row>
    <row r="489" spans="1:24" x14ac:dyDescent="0.2">
      <c r="A489" s="105" t="str">
        <f t="shared" si="71"/>
        <v/>
      </c>
      <c r="Q489" s="132" t="str">
        <f t="shared" si="66"/>
        <v/>
      </c>
      <c r="R489" s="132" t="str">
        <f t="shared" si="67"/>
        <v/>
      </c>
      <c r="S489" s="144" t="str">
        <f t="shared" si="68"/>
        <v/>
      </c>
      <c r="T489" s="144" t="str">
        <f>IF(G489="","",IF(ISERROR(VLOOKUP(S489,Sheet1!B:B,1,FALSE)),0,1))</f>
        <v/>
      </c>
      <c r="U489" s="144" t="str">
        <f t="shared" si="69"/>
        <v/>
      </c>
      <c r="V489" s="145" t="e">
        <f>SEARCH('Key Word Search'!$J$6,J489)</f>
        <v>#VALUE!</v>
      </c>
      <c r="W489" s="145" t="e">
        <f>SEARCH('Key Word Search'!$J$6,K489)</f>
        <v>#VALUE!</v>
      </c>
      <c r="X489" s="145" t="str">
        <f t="shared" si="70"/>
        <v/>
      </c>
    </row>
    <row r="490" spans="1:24" x14ac:dyDescent="0.2">
      <c r="A490" s="105" t="str">
        <f t="shared" si="71"/>
        <v/>
      </c>
      <c r="Q490" s="132" t="str">
        <f t="shared" si="66"/>
        <v/>
      </c>
      <c r="R490" s="132" t="str">
        <f t="shared" si="67"/>
        <v/>
      </c>
      <c r="S490" s="144" t="str">
        <f t="shared" si="68"/>
        <v/>
      </c>
      <c r="T490" s="144" t="str">
        <f>IF(G490="","",IF(ISERROR(VLOOKUP(S490,Sheet1!B:B,1,FALSE)),0,1))</f>
        <v/>
      </c>
      <c r="U490" s="144" t="str">
        <f t="shared" si="69"/>
        <v/>
      </c>
      <c r="V490" s="145" t="e">
        <f>SEARCH('Key Word Search'!$J$6,J490)</f>
        <v>#VALUE!</v>
      </c>
      <c r="W490" s="145" t="e">
        <f>SEARCH('Key Word Search'!$J$6,K490)</f>
        <v>#VALUE!</v>
      </c>
      <c r="X490" s="145" t="str">
        <f t="shared" si="70"/>
        <v/>
      </c>
    </row>
    <row r="491" spans="1:24" x14ac:dyDescent="0.2">
      <c r="A491" s="105" t="str">
        <f t="shared" si="71"/>
        <v/>
      </c>
      <c r="Q491" s="132" t="str">
        <f t="shared" si="66"/>
        <v/>
      </c>
      <c r="R491" s="132" t="str">
        <f t="shared" si="67"/>
        <v/>
      </c>
      <c r="S491" s="144" t="str">
        <f t="shared" si="68"/>
        <v/>
      </c>
      <c r="T491" s="144" t="str">
        <f>IF(G491="","",IF(ISERROR(VLOOKUP(S491,Sheet1!B:B,1,FALSE)),0,1))</f>
        <v/>
      </c>
      <c r="U491" s="144" t="str">
        <f t="shared" si="69"/>
        <v/>
      </c>
      <c r="V491" s="145" t="e">
        <f>SEARCH('Key Word Search'!$J$6,J491)</f>
        <v>#VALUE!</v>
      </c>
      <c r="W491" s="145" t="e">
        <f>SEARCH('Key Word Search'!$J$6,K491)</f>
        <v>#VALUE!</v>
      </c>
      <c r="X491" s="145" t="str">
        <f t="shared" si="70"/>
        <v/>
      </c>
    </row>
    <row r="492" spans="1:24" x14ac:dyDescent="0.2">
      <c r="A492" s="105" t="str">
        <f t="shared" si="71"/>
        <v/>
      </c>
      <c r="Q492" s="132" t="str">
        <f t="shared" si="66"/>
        <v/>
      </c>
      <c r="R492" s="132" t="str">
        <f t="shared" si="67"/>
        <v/>
      </c>
      <c r="S492" s="144" t="str">
        <f t="shared" si="68"/>
        <v/>
      </c>
      <c r="T492" s="144" t="str">
        <f>IF(G492="","",IF(ISERROR(VLOOKUP(S492,Sheet1!B:B,1,FALSE)),0,1))</f>
        <v/>
      </c>
      <c r="U492" s="144" t="str">
        <f t="shared" si="69"/>
        <v/>
      </c>
      <c r="V492" s="145" t="e">
        <f>SEARCH('Key Word Search'!$J$6,J492)</f>
        <v>#VALUE!</v>
      </c>
      <c r="W492" s="145" t="e">
        <f>SEARCH('Key Word Search'!$J$6,K492)</f>
        <v>#VALUE!</v>
      </c>
      <c r="X492" s="145" t="str">
        <f t="shared" si="70"/>
        <v/>
      </c>
    </row>
    <row r="493" spans="1:24" x14ac:dyDescent="0.2">
      <c r="A493" s="105" t="str">
        <f t="shared" si="71"/>
        <v/>
      </c>
      <c r="Q493" s="132" t="str">
        <f t="shared" si="66"/>
        <v/>
      </c>
      <c r="R493" s="132" t="str">
        <f t="shared" si="67"/>
        <v/>
      </c>
      <c r="S493" s="144" t="str">
        <f t="shared" si="68"/>
        <v/>
      </c>
      <c r="T493" s="144" t="str">
        <f>IF(G493="","",IF(ISERROR(VLOOKUP(S493,Sheet1!B:B,1,FALSE)),0,1))</f>
        <v/>
      </c>
      <c r="U493" s="144" t="str">
        <f t="shared" si="69"/>
        <v/>
      </c>
      <c r="V493" s="145" t="e">
        <f>SEARCH('Key Word Search'!$J$6,J493)</f>
        <v>#VALUE!</v>
      </c>
      <c r="W493" s="145" t="e">
        <f>SEARCH('Key Word Search'!$J$6,K493)</f>
        <v>#VALUE!</v>
      </c>
      <c r="X493" s="145" t="str">
        <f t="shared" si="70"/>
        <v/>
      </c>
    </row>
    <row r="494" spans="1:24" x14ac:dyDescent="0.2">
      <c r="A494" s="105" t="str">
        <f t="shared" si="71"/>
        <v/>
      </c>
      <c r="Q494" s="132" t="str">
        <f t="shared" si="66"/>
        <v/>
      </c>
      <c r="R494" s="132" t="str">
        <f t="shared" si="67"/>
        <v/>
      </c>
      <c r="S494" s="144" t="str">
        <f t="shared" si="68"/>
        <v/>
      </c>
      <c r="T494" s="144" t="str">
        <f>IF(G494="","",IF(ISERROR(VLOOKUP(S494,Sheet1!B:B,1,FALSE)),0,1))</f>
        <v/>
      </c>
      <c r="U494" s="144" t="str">
        <f t="shared" si="69"/>
        <v/>
      </c>
      <c r="V494" s="145" t="e">
        <f>SEARCH('Key Word Search'!$J$6,J494)</f>
        <v>#VALUE!</v>
      </c>
      <c r="W494" s="145" t="e">
        <f>SEARCH('Key Word Search'!$J$6,K494)</f>
        <v>#VALUE!</v>
      </c>
      <c r="X494" s="145" t="str">
        <f t="shared" si="70"/>
        <v/>
      </c>
    </row>
    <row r="495" spans="1:24" x14ac:dyDescent="0.2">
      <c r="A495" s="105" t="str">
        <f t="shared" si="71"/>
        <v/>
      </c>
      <c r="Q495" s="132" t="str">
        <f t="shared" si="66"/>
        <v/>
      </c>
      <c r="R495" s="132" t="str">
        <f t="shared" si="67"/>
        <v/>
      </c>
      <c r="S495" s="144" t="str">
        <f t="shared" si="68"/>
        <v/>
      </c>
      <c r="T495" s="144" t="str">
        <f>IF(G495="","",IF(ISERROR(VLOOKUP(S495,Sheet1!B:B,1,FALSE)),0,1))</f>
        <v/>
      </c>
      <c r="U495" s="144" t="str">
        <f t="shared" si="69"/>
        <v/>
      </c>
      <c r="V495" s="145" t="e">
        <f>SEARCH('Key Word Search'!$J$6,J495)</f>
        <v>#VALUE!</v>
      </c>
      <c r="W495" s="145" t="e">
        <f>SEARCH('Key Word Search'!$J$6,K495)</f>
        <v>#VALUE!</v>
      </c>
      <c r="X495" s="145" t="str">
        <f t="shared" si="70"/>
        <v/>
      </c>
    </row>
    <row r="496" spans="1:24" x14ac:dyDescent="0.2">
      <c r="A496" s="105" t="str">
        <f t="shared" si="71"/>
        <v/>
      </c>
      <c r="Q496" s="132" t="str">
        <f t="shared" si="66"/>
        <v/>
      </c>
      <c r="R496" s="132" t="str">
        <f t="shared" si="67"/>
        <v/>
      </c>
      <c r="S496" s="144" t="str">
        <f t="shared" si="68"/>
        <v/>
      </c>
      <c r="T496" s="144" t="str">
        <f>IF(G496="","",IF(ISERROR(VLOOKUP(S496,Sheet1!B:B,1,FALSE)),0,1))</f>
        <v/>
      </c>
      <c r="U496" s="144" t="str">
        <f t="shared" si="69"/>
        <v/>
      </c>
      <c r="V496" s="145" t="e">
        <f>SEARCH('Key Word Search'!$J$6,J496)</f>
        <v>#VALUE!</v>
      </c>
      <c r="W496" s="145" t="e">
        <f>SEARCH('Key Word Search'!$J$6,K496)</f>
        <v>#VALUE!</v>
      </c>
      <c r="X496" s="145" t="str">
        <f t="shared" si="70"/>
        <v/>
      </c>
    </row>
    <row r="497" spans="1:24" x14ac:dyDescent="0.2">
      <c r="A497" s="105" t="str">
        <f t="shared" si="71"/>
        <v/>
      </c>
      <c r="Q497" s="132" t="str">
        <f t="shared" si="66"/>
        <v/>
      </c>
      <c r="R497" s="132" t="str">
        <f t="shared" si="67"/>
        <v/>
      </c>
      <c r="S497" s="144" t="str">
        <f t="shared" si="68"/>
        <v/>
      </c>
      <c r="T497" s="144" t="str">
        <f>IF(G497="","",IF(ISERROR(VLOOKUP(S497,Sheet1!B:B,1,FALSE)),0,1))</f>
        <v/>
      </c>
      <c r="U497" s="144" t="str">
        <f t="shared" si="69"/>
        <v/>
      </c>
      <c r="V497" s="145" t="e">
        <f>SEARCH('Key Word Search'!$J$6,J497)</f>
        <v>#VALUE!</v>
      </c>
      <c r="W497" s="145" t="e">
        <f>SEARCH('Key Word Search'!$J$6,K497)</f>
        <v>#VALUE!</v>
      </c>
      <c r="X497" s="145" t="str">
        <f t="shared" si="70"/>
        <v/>
      </c>
    </row>
    <row r="498" spans="1:24" x14ac:dyDescent="0.2">
      <c r="A498" s="105" t="str">
        <f t="shared" si="71"/>
        <v/>
      </c>
      <c r="Q498" s="132" t="str">
        <f t="shared" si="66"/>
        <v/>
      </c>
      <c r="R498" s="132" t="str">
        <f t="shared" si="67"/>
        <v/>
      </c>
      <c r="S498" s="144" t="str">
        <f t="shared" si="68"/>
        <v/>
      </c>
      <c r="T498" s="144" t="str">
        <f>IF(G498="","",IF(ISERROR(VLOOKUP(S498,Sheet1!B:B,1,FALSE)),0,1))</f>
        <v/>
      </c>
      <c r="U498" s="144" t="str">
        <f t="shared" si="69"/>
        <v/>
      </c>
      <c r="V498" s="145" t="e">
        <f>SEARCH('Key Word Search'!$J$6,J498)</f>
        <v>#VALUE!</v>
      </c>
      <c r="W498" s="145" t="e">
        <f>SEARCH('Key Word Search'!$J$6,K498)</f>
        <v>#VALUE!</v>
      </c>
      <c r="X498" s="145" t="str">
        <f t="shared" si="70"/>
        <v/>
      </c>
    </row>
    <row r="499" spans="1:24" x14ac:dyDescent="0.2">
      <c r="A499" s="105" t="str">
        <f t="shared" si="71"/>
        <v/>
      </c>
      <c r="Q499" s="132" t="str">
        <f t="shared" si="66"/>
        <v/>
      </c>
      <c r="R499" s="132" t="str">
        <f t="shared" si="67"/>
        <v/>
      </c>
      <c r="S499" s="144" t="str">
        <f t="shared" si="68"/>
        <v/>
      </c>
      <c r="T499" s="144" t="str">
        <f>IF(G499="","",IF(ISERROR(VLOOKUP(S499,Sheet1!B:B,1,FALSE)),0,1))</f>
        <v/>
      </c>
      <c r="U499" s="144" t="str">
        <f t="shared" si="69"/>
        <v/>
      </c>
      <c r="V499" s="145" t="e">
        <f>SEARCH('Key Word Search'!$J$6,J499)</f>
        <v>#VALUE!</v>
      </c>
      <c r="W499" s="145" t="e">
        <f>SEARCH('Key Word Search'!$J$6,K499)</f>
        <v>#VALUE!</v>
      </c>
      <c r="X499" s="145" t="str">
        <f t="shared" si="70"/>
        <v/>
      </c>
    </row>
    <row r="500" spans="1:24" x14ac:dyDescent="0.2">
      <c r="A500" s="105" t="str">
        <f t="shared" si="71"/>
        <v/>
      </c>
      <c r="Q500" s="132" t="str">
        <f t="shared" si="66"/>
        <v/>
      </c>
      <c r="R500" s="132" t="str">
        <f t="shared" si="67"/>
        <v/>
      </c>
      <c r="S500" s="144" t="str">
        <f t="shared" si="68"/>
        <v/>
      </c>
      <c r="T500" s="144" t="str">
        <f>IF(G500="","",IF(ISERROR(VLOOKUP(S500,Sheet1!B:B,1,FALSE)),0,1))</f>
        <v/>
      </c>
      <c r="U500" s="144" t="str">
        <f t="shared" si="69"/>
        <v/>
      </c>
      <c r="V500" s="145" t="e">
        <f>SEARCH('Key Word Search'!$J$6,J500)</f>
        <v>#VALUE!</v>
      </c>
      <c r="W500" s="145" t="e">
        <f>SEARCH('Key Word Search'!$J$6,K500)</f>
        <v>#VALUE!</v>
      </c>
      <c r="X500" s="145" t="str">
        <f t="shared" si="70"/>
        <v/>
      </c>
    </row>
    <row r="501" spans="1:24" x14ac:dyDescent="0.2">
      <c r="A501" s="105" t="str">
        <f t="shared" ref="A501" si="72">IF(G501="","",IF(SUM(T501:U501)=0,R501,Q501))</f>
        <v/>
      </c>
      <c r="Q501" s="22" t="str">
        <f t="shared" ref="Q501" si="73">IF(G501="","",SUBSTITUTE(SUBSTITUTE(SUBSTITUTE(SUBSTITUTE("#"&amp;G501&amp;"-"&amp;H501&amp;""&amp;I501," ",""),"-","_"),"(","_"),")","_"))</f>
        <v/>
      </c>
      <c r="R501" s="22" t="str">
        <f t="shared" ref="R501" si="74">IF(G501="","",SUBSTITUTE(SUBSTITUTE(SUBSTITUTE(SUBSTITUTE("#"&amp;G501&amp;"-"&amp;LEFT(H501,LEN(H501)-1)," ",""),"-","_"),"(","_"),")","_"))</f>
        <v/>
      </c>
      <c r="S501" s="21" t="str">
        <f t="shared" ref="S501" si="75">IF(G501="","",IF(I501&lt;&gt;"",1,MID(H501,LEN(H501),1)))</f>
        <v/>
      </c>
      <c r="T501" s="21" t="str">
        <f>IF(G501="","",IF(ISERROR(VLOOKUP(S501,Sheet1!B:B,1,FALSE)),0,1))</f>
        <v/>
      </c>
      <c r="U501" s="21" t="str">
        <f t="shared" ref="U501" si="76">IF(G501="","",IF(ISERROR(S501/1),0,1))</f>
        <v/>
      </c>
    </row>
  </sheetData>
  <sheetProtection sheet="1" objects="1" scenarios="1" formatCells="0" formatColumns="0" formatRows="0" insertRows="0" selectLockedCells="1" autoFilter="0"/>
  <autoFilter ref="A2:X501" xr:uid="{00000000-0009-0000-0000-000002000000}"/>
  <conditionalFormatting sqref="N1:O6 N35:O43 N58:O300 N45:O56 N8:O33">
    <cfRule type="cellIs" dxfId="270" priority="21" operator="equal">
      <formula>"MI"</formula>
    </cfRule>
    <cfRule type="cellIs" dxfId="269" priority="22" operator="equal">
      <formula>"No"</formula>
    </cfRule>
    <cfRule type="cellIs" dxfId="268" priority="23" operator="equal">
      <formula>"Yes"</formula>
    </cfRule>
    <cfRule type="cellIs" dxfId="267" priority="24" operator="equal">
      <formula>"N/A"</formula>
    </cfRule>
  </conditionalFormatting>
  <conditionalFormatting sqref="N34:O34">
    <cfRule type="cellIs" dxfId="266" priority="13" operator="equal">
      <formula>"MI"</formula>
    </cfRule>
    <cfRule type="cellIs" dxfId="265" priority="14" operator="equal">
      <formula>"No"</formula>
    </cfRule>
    <cfRule type="cellIs" dxfId="264" priority="15" operator="equal">
      <formula>"Yes"</formula>
    </cfRule>
    <cfRule type="cellIs" dxfId="263" priority="16" operator="equal">
      <formula>"N/A"</formula>
    </cfRule>
  </conditionalFormatting>
  <conditionalFormatting sqref="N57:O57">
    <cfRule type="cellIs" dxfId="262" priority="9" operator="equal">
      <formula>"MI"</formula>
    </cfRule>
    <cfRule type="cellIs" dxfId="261" priority="10" operator="equal">
      <formula>"No"</formula>
    </cfRule>
    <cfRule type="cellIs" dxfId="260" priority="11" operator="equal">
      <formula>"Yes"</formula>
    </cfRule>
    <cfRule type="cellIs" dxfId="259" priority="12" operator="equal">
      <formula>"N/A"</formula>
    </cfRule>
  </conditionalFormatting>
  <conditionalFormatting sqref="N44:O44">
    <cfRule type="cellIs" dxfId="258" priority="5" operator="equal">
      <formula>"MI"</formula>
    </cfRule>
    <cfRule type="cellIs" dxfId="257" priority="6" operator="equal">
      <formula>"No"</formula>
    </cfRule>
    <cfRule type="cellIs" dxfId="256" priority="7" operator="equal">
      <formula>"Yes"</formula>
    </cfRule>
    <cfRule type="cellIs" dxfId="255" priority="8" operator="equal">
      <formula>"N/A"</formula>
    </cfRule>
  </conditionalFormatting>
  <conditionalFormatting sqref="N7:O7">
    <cfRule type="cellIs" dxfId="254" priority="1" operator="equal">
      <formula>"MI"</formula>
    </cfRule>
    <cfRule type="cellIs" dxfId="253" priority="2" operator="equal">
      <formula>"No"</formula>
    </cfRule>
    <cfRule type="cellIs" dxfId="252" priority="3" operator="equal">
      <formula>"Yes"</formula>
    </cfRule>
    <cfRule type="cellIs" dxfId="251" priority="4" operator="equal">
      <formula>"N/A"</formula>
    </cfRule>
  </conditionalFormatting>
  <dataValidations count="4">
    <dataValidation allowBlank="1" sqref="L4:O4 L32:O32 L160:O160 L99:O99 L226:O226 L240:O240" xr:uid="{00000000-0002-0000-0200-000000000000}"/>
    <dataValidation type="list" showInputMessage="1" showErrorMessage="1" error="Select from the following_x000a_Yes (Meets Requirements)_x000a_No (Does Not Meet Requirements)_x000a_MI (More Information)_x000a_N/A (Not Applicable)" sqref="N13:N16 N21:N22 N165:N213 N24:N30 N10:N11 N49:N91 N107:N139 N94:N97 N104:N105 N34:N47 N101 N141:N158 N162 N228:N239 N244:N255 N6:N8 N242 N18 N215:N224" xr:uid="{00000000-0002-0000-0200-000001000000}">
      <formula1>"Yes,No,MI,N/A"</formula1>
    </dataValidation>
    <dataValidation type="list" showInputMessage="1" showErrorMessage="1" error="Select from the following_x000a_Yes (Meets Requirements)_x000a_No (Does Not Meet Requirements)_x000a_MI (More Information)_x000a_N/A (Not Applicable)" promptTitle="Status of Criteria" prompt="Select appropriate status for this criteria after completing the questions below." sqref="N214" xr:uid="{00000000-0002-0000-0200-000002000000}">
      <formula1>"Satisfactory,Unsatisfactory,Not Applicable"</formula1>
    </dataValidation>
    <dataValidation type="list" showInputMessage="1" showErrorMessage="1" error="Select from the following_x000a_Yes (Meets Requirements)_x000a_No (Does Not Meet Requirements)_x000a_MI (More Information)_x000a_N/A (Not Applicable)" sqref="O21:O22 O13:O16 O228:O239 O6:O8 O24:O30 O10:O11 O49:O91 O107:O139 O94:O97 O104:O105 O34:O47 O101 O141:O158 O162 O165:O213 O244:O255 O242 O18 O215:O224" xr:uid="{00000000-0002-0000-0200-000003000000}">
      <formula1>"Yes, No, MI, N/A"</formula1>
    </dataValidation>
  </dataValidations>
  <pageMargins left="0.23622047244094491" right="0.23622047244094491" top="0.74803149606299213" bottom="0.74803149606299213" header="0.31496062992125984" footer="0.31496062992125984"/>
  <pageSetup paperSize="8" scale="43" fitToHeight="0" orientation="landscape" r:id="rId1"/>
  <headerFooter alignWithMargins="0">
    <oddFooter>&amp;F</oddFooter>
  </headerFooter>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theme="3" tint="-0.249977111117893"/>
    <pageSetUpPr fitToPage="1"/>
  </sheetPr>
  <dimension ref="A1:IV502"/>
  <sheetViews>
    <sheetView topLeftCell="D1" zoomScale="90" zoomScaleNormal="90" workbookViewId="0">
      <pane ySplit="2" topLeftCell="A18" activePane="bottomLeft" state="frozen"/>
      <selection activeCell="Q1" sqref="Q1"/>
      <selection pane="bottomLeft" activeCell="D1" sqref="D1"/>
    </sheetView>
  </sheetViews>
  <sheetFormatPr defaultColWidth="43.28515625" defaultRowHeight="15" x14ac:dyDescent="0.2"/>
  <cols>
    <col min="1" max="1" width="14.85546875" style="105" hidden="1" customWidth="1"/>
    <col min="2" max="2" width="13" style="105" hidden="1" customWidth="1"/>
    <col min="3" max="3" width="14.5703125" style="153" hidden="1" customWidth="1"/>
    <col min="4" max="4" width="3.42578125" style="154" customWidth="1"/>
    <col min="5" max="6" width="22.85546875" style="20" hidden="1" customWidth="1"/>
    <col min="7" max="7" width="14.28515625" style="106" customWidth="1"/>
    <col min="8" max="8" width="19.28515625" style="107" customWidth="1"/>
    <col min="9" max="9" width="22.85546875" style="20" customWidth="1"/>
    <col min="10" max="10" width="37.5703125" style="108" customWidth="1"/>
    <col min="11" max="11" width="96.7109375" style="109" customWidth="1"/>
    <col min="12" max="12" width="17.5703125" style="22" customWidth="1"/>
    <col min="13" max="13" width="21.42578125" style="110" bestFit="1" customWidth="1"/>
    <col min="14" max="15" width="11" style="111" customWidth="1"/>
    <col min="16" max="16" width="64.5703125" style="112" customWidth="1"/>
    <col min="17" max="17" width="29.5703125" style="22" hidden="1" customWidth="1"/>
    <col min="18" max="18" width="25.85546875" style="22" hidden="1" customWidth="1"/>
    <col min="19" max="19" width="5.28515625" style="111" hidden="1" customWidth="1"/>
    <col min="20" max="20" width="7.140625" style="111" hidden="1" customWidth="1"/>
    <col min="21" max="21" width="6.140625" style="111" hidden="1" customWidth="1"/>
    <col min="22" max="22" width="14.5703125" style="104" hidden="1" customWidth="1"/>
    <col min="23" max="23" width="14.140625" style="104" hidden="1" customWidth="1"/>
    <col min="24" max="24" width="15.85546875" style="104" hidden="1" customWidth="1"/>
    <col min="25" max="16384" width="43.28515625" style="104"/>
  </cols>
  <sheetData>
    <row r="1" spans="1:256" ht="6.75" customHeight="1" thickBot="1" x14ac:dyDescent="0.25">
      <c r="A1" s="133"/>
      <c r="B1" s="133"/>
      <c r="C1" s="133"/>
      <c r="D1" s="133"/>
      <c r="E1" s="134"/>
      <c r="F1" s="134"/>
      <c r="G1" s="135"/>
      <c r="H1" s="136"/>
      <c r="I1" s="134"/>
      <c r="J1" s="137"/>
      <c r="K1" s="138"/>
      <c r="L1" s="132"/>
      <c r="M1" s="139"/>
      <c r="N1" s="140"/>
      <c r="O1" s="140"/>
      <c r="P1" s="141"/>
      <c r="Q1" s="132"/>
      <c r="R1" s="132"/>
      <c r="S1" s="140"/>
      <c r="T1" s="140"/>
      <c r="U1" s="140"/>
      <c r="V1" s="142"/>
      <c r="W1" s="142"/>
      <c r="X1" s="142"/>
      <c r="Y1" s="142"/>
      <c r="Z1" s="142"/>
      <c r="AA1" s="142"/>
      <c r="AB1" s="142"/>
      <c r="AC1" s="142"/>
      <c r="AD1" s="142"/>
      <c r="AE1" s="142"/>
      <c r="AF1" s="142"/>
      <c r="AG1" s="142"/>
      <c r="AH1" s="142"/>
      <c r="AI1" s="142"/>
      <c r="AJ1" s="142"/>
      <c r="AK1" s="142"/>
      <c r="AL1" s="142"/>
      <c r="AM1" s="142"/>
      <c r="AN1" s="142"/>
      <c r="AO1" s="142"/>
      <c r="AP1" s="142"/>
      <c r="AQ1" s="142"/>
      <c r="AR1" s="142"/>
      <c r="AS1" s="142"/>
      <c r="AT1" s="142"/>
      <c r="AU1" s="142"/>
      <c r="AV1" s="142"/>
      <c r="AW1" s="142"/>
      <c r="AX1" s="142"/>
      <c r="AY1" s="142"/>
      <c r="AZ1" s="142"/>
      <c r="BA1" s="142"/>
      <c r="BB1" s="142"/>
      <c r="BC1" s="142"/>
      <c r="BD1" s="142"/>
      <c r="BE1" s="142"/>
      <c r="BF1" s="142"/>
      <c r="BG1" s="142"/>
      <c r="BH1" s="142"/>
      <c r="BI1" s="142"/>
      <c r="BJ1" s="142"/>
      <c r="BK1" s="142"/>
      <c r="BL1" s="142"/>
      <c r="BM1" s="142"/>
      <c r="BN1" s="142"/>
      <c r="BO1" s="142"/>
      <c r="BP1" s="142"/>
      <c r="BQ1" s="142"/>
      <c r="BR1" s="142"/>
      <c r="BS1" s="142"/>
      <c r="BT1" s="142"/>
      <c r="BU1" s="142"/>
      <c r="BV1" s="142"/>
      <c r="BW1" s="142"/>
      <c r="BX1" s="142"/>
      <c r="BY1" s="142"/>
      <c r="BZ1" s="142"/>
      <c r="CA1" s="142"/>
      <c r="CB1" s="142"/>
      <c r="CC1" s="142"/>
      <c r="CD1" s="142"/>
      <c r="CE1" s="142"/>
      <c r="CF1" s="142"/>
      <c r="CG1" s="142"/>
      <c r="CH1" s="142"/>
      <c r="CI1" s="142"/>
      <c r="CJ1" s="142"/>
      <c r="CK1" s="142"/>
      <c r="CL1" s="142"/>
      <c r="CM1" s="142"/>
      <c r="CN1" s="142"/>
      <c r="CO1" s="142"/>
      <c r="CP1" s="142"/>
      <c r="CQ1" s="142"/>
      <c r="CR1" s="142"/>
      <c r="CS1" s="142"/>
      <c r="CT1" s="142"/>
      <c r="CU1" s="142"/>
      <c r="CV1" s="142"/>
      <c r="CW1" s="142"/>
      <c r="CX1" s="142"/>
      <c r="CY1" s="142"/>
      <c r="CZ1" s="142"/>
      <c r="DA1" s="142"/>
      <c r="DB1" s="142"/>
      <c r="DC1" s="142"/>
      <c r="DD1" s="142"/>
      <c r="DE1" s="142"/>
      <c r="DF1" s="142"/>
      <c r="DG1" s="142"/>
      <c r="DH1" s="142"/>
      <c r="DI1" s="142"/>
      <c r="DJ1" s="142"/>
      <c r="DK1" s="142"/>
      <c r="DL1" s="142"/>
      <c r="DM1" s="142"/>
      <c r="DN1" s="142"/>
      <c r="DO1" s="142"/>
      <c r="DP1" s="142"/>
      <c r="DQ1" s="142"/>
      <c r="DR1" s="142"/>
      <c r="DS1" s="142"/>
      <c r="DT1" s="142"/>
      <c r="DU1" s="142"/>
      <c r="DV1" s="142"/>
      <c r="DW1" s="142"/>
      <c r="DX1" s="142"/>
      <c r="DY1" s="142"/>
      <c r="DZ1" s="142"/>
      <c r="EA1" s="142"/>
      <c r="EB1" s="142"/>
      <c r="EC1" s="142"/>
      <c r="ED1" s="142"/>
      <c r="EE1" s="142"/>
      <c r="EF1" s="142"/>
      <c r="EG1" s="142"/>
      <c r="EH1" s="142"/>
      <c r="EI1" s="142"/>
      <c r="EJ1" s="142"/>
      <c r="EK1" s="142"/>
      <c r="EL1" s="142"/>
      <c r="EM1" s="142"/>
      <c r="EN1" s="142"/>
      <c r="EO1" s="142"/>
      <c r="EP1" s="142"/>
      <c r="EQ1" s="142"/>
      <c r="ER1" s="142"/>
      <c r="ES1" s="142"/>
      <c r="ET1" s="142"/>
      <c r="EU1" s="142"/>
      <c r="EV1" s="142"/>
      <c r="EW1" s="142"/>
      <c r="EX1" s="142"/>
      <c r="EY1" s="142"/>
      <c r="EZ1" s="142"/>
      <c r="FA1" s="142"/>
      <c r="FB1" s="142"/>
      <c r="FC1" s="142"/>
      <c r="FD1" s="142"/>
      <c r="FE1" s="142"/>
      <c r="FF1" s="142"/>
      <c r="FG1" s="142"/>
      <c r="FH1" s="142"/>
      <c r="FI1" s="142"/>
      <c r="FJ1" s="142"/>
      <c r="FK1" s="142"/>
      <c r="FL1" s="142"/>
      <c r="FM1" s="142"/>
      <c r="FN1" s="142"/>
      <c r="FO1" s="142"/>
      <c r="FP1" s="142"/>
      <c r="FQ1" s="142"/>
      <c r="FR1" s="142"/>
      <c r="FS1" s="142"/>
      <c r="FT1" s="142"/>
      <c r="FU1" s="142"/>
      <c r="FV1" s="142"/>
      <c r="FW1" s="142"/>
      <c r="FX1" s="142"/>
      <c r="FY1" s="142"/>
      <c r="FZ1" s="142"/>
      <c r="GA1" s="142"/>
      <c r="GB1" s="142"/>
      <c r="GC1" s="142"/>
      <c r="GD1" s="142"/>
      <c r="GE1" s="142"/>
      <c r="GF1" s="142"/>
      <c r="GG1" s="142"/>
      <c r="GH1" s="142"/>
      <c r="GI1" s="142"/>
      <c r="GJ1" s="142"/>
      <c r="GK1" s="142"/>
      <c r="GL1" s="142"/>
      <c r="GM1" s="142"/>
      <c r="GN1" s="142"/>
      <c r="GO1" s="142"/>
      <c r="GP1" s="142"/>
      <c r="GQ1" s="142"/>
      <c r="GR1" s="142"/>
      <c r="GS1" s="142"/>
      <c r="GT1" s="142"/>
      <c r="GU1" s="142"/>
      <c r="GV1" s="142"/>
      <c r="GW1" s="142"/>
      <c r="GX1" s="142"/>
      <c r="GY1" s="142"/>
      <c r="GZ1" s="142"/>
      <c r="HA1" s="142"/>
      <c r="HB1" s="142"/>
      <c r="HC1" s="142"/>
      <c r="HD1" s="142"/>
      <c r="HE1" s="142"/>
      <c r="HF1" s="142"/>
      <c r="HG1" s="142"/>
      <c r="HH1" s="142"/>
      <c r="HI1" s="142"/>
      <c r="HJ1" s="142"/>
      <c r="HK1" s="142"/>
      <c r="HL1" s="142"/>
      <c r="HM1" s="142"/>
      <c r="HN1" s="142"/>
      <c r="HO1" s="142"/>
      <c r="HP1" s="142"/>
      <c r="HQ1" s="142"/>
      <c r="HR1" s="142"/>
      <c r="HS1" s="142"/>
      <c r="HT1" s="142"/>
      <c r="HU1" s="142"/>
      <c r="HV1" s="142"/>
      <c r="HW1" s="142"/>
      <c r="HX1" s="142"/>
      <c r="HY1" s="142"/>
      <c r="HZ1" s="142"/>
      <c r="IA1" s="142"/>
      <c r="IB1" s="142"/>
      <c r="IC1" s="142"/>
      <c r="ID1" s="142"/>
      <c r="IE1" s="142"/>
      <c r="IF1" s="142"/>
      <c r="IG1" s="142"/>
      <c r="IH1" s="142"/>
      <c r="II1" s="142"/>
      <c r="IJ1" s="142"/>
      <c r="IK1" s="142"/>
      <c r="IL1" s="142"/>
      <c r="IM1" s="142"/>
      <c r="IN1" s="142"/>
      <c r="IO1" s="142"/>
      <c r="IP1" s="142"/>
      <c r="IQ1" s="142"/>
      <c r="IR1" s="142"/>
      <c r="IS1" s="142"/>
      <c r="IT1" s="142"/>
      <c r="IU1" s="142"/>
      <c r="IV1" s="142"/>
    </row>
    <row r="2" spans="1:256" s="1" customFormat="1" ht="169.5" customHeight="1" x14ac:dyDescent="0.25">
      <c r="A2" s="27" t="s">
        <v>472</v>
      </c>
      <c r="B2" s="27" t="s">
        <v>484</v>
      </c>
      <c r="C2" s="27" t="s">
        <v>485</v>
      </c>
      <c r="D2" s="280"/>
      <c r="E2" s="281" t="s">
        <v>1052</v>
      </c>
      <c r="F2" s="281" t="s">
        <v>1053</v>
      </c>
      <c r="G2" s="281" t="s">
        <v>1054</v>
      </c>
      <c r="H2" s="281" t="s">
        <v>1055</v>
      </c>
      <c r="I2" s="281" t="s">
        <v>1056</v>
      </c>
      <c r="J2" s="155"/>
      <c r="K2" s="156" t="s">
        <v>1281</v>
      </c>
      <c r="L2" s="157" t="s">
        <v>7</v>
      </c>
      <c r="M2" s="157" t="s">
        <v>10</v>
      </c>
      <c r="N2" s="158" t="s">
        <v>4</v>
      </c>
      <c r="O2" s="158" t="s">
        <v>1</v>
      </c>
      <c r="P2" s="159" t="s">
        <v>6</v>
      </c>
      <c r="Q2" s="19" t="s">
        <v>495</v>
      </c>
      <c r="R2" s="19" t="s">
        <v>496</v>
      </c>
      <c r="S2" s="20" t="s">
        <v>494</v>
      </c>
      <c r="T2" s="20" t="s">
        <v>493</v>
      </c>
      <c r="U2" s="21" t="s">
        <v>492</v>
      </c>
      <c r="V2" s="19" t="s">
        <v>520</v>
      </c>
      <c r="W2" s="19" t="s">
        <v>521</v>
      </c>
      <c r="X2" s="19" t="s">
        <v>522</v>
      </c>
    </row>
    <row r="3" spans="1:256" s="2" customFormat="1" ht="51" customHeight="1" thickBot="1" x14ac:dyDescent="0.4">
      <c r="A3" s="11" t="str">
        <f t="shared" ref="A3:A5" si="0">IF(G3="","",IF(SUM(T3:U3)=0,R3,Q3))</f>
        <v/>
      </c>
      <c r="B3" s="11"/>
      <c r="C3" s="28"/>
      <c r="D3" s="89" t="s">
        <v>1001</v>
      </c>
      <c r="E3" s="90"/>
      <c r="F3" s="90"/>
      <c r="G3" s="91"/>
      <c r="H3" s="92"/>
      <c r="I3" s="90"/>
      <c r="J3" s="93"/>
      <c r="K3" s="91"/>
      <c r="L3" s="91"/>
      <c r="M3" s="91"/>
      <c r="N3" s="91"/>
      <c r="O3" s="91"/>
      <c r="P3" s="91"/>
      <c r="Q3" s="22" t="str">
        <f t="shared" ref="Q3" si="1">IF(G3="","",SUBSTITUTE(SUBSTITUTE(SUBSTITUTE(SUBSTITUTE("#"&amp;G3&amp;"-"&amp;H3&amp;""&amp;I3," ",""),"-","_"),"(","_"),")","_"))</f>
        <v/>
      </c>
      <c r="R3" s="22" t="str">
        <f>IF(G3="","",SUBSTITUTE(SUBSTITUTE(SUBSTITUTE(SUBSTITUTE("#"&amp;G3&amp;"-"&amp;LEFT(H3,LEN(H3)-1)," ",""),"-","_"),"(","_"),")","_"))</f>
        <v/>
      </c>
      <c r="S3" s="21" t="str">
        <f t="shared" ref="S3" si="2">IF(G3="","",IF(I3&lt;&gt;"",1,MID(H3,LEN(H3),1)))</f>
        <v/>
      </c>
      <c r="T3" s="21" t="str">
        <f>IF(G3="","",IF(ISERROR(VLOOKUP(S3,Sheet1!B:B,1,FALSE)),0,1))</f>
        <v/>
      </c>
      <c r="U3" s="21" t="str">
        <f>IF(G3="","",IF(ISERROR(S3/1),0,1))</f>
        <v/>
      </c>
      <c r="V3" s="23" t="e">
        <f>SEARCH('Key Word Search'!$J$6,J3)</f>
        <v>#VALUE!</v>
      </c>
      <c r="W3" s="23" t="e">
        <f>SEARCH('Key Word Search'!$J$6,K3)</f>
        <v>#VALUE!</v>
      </c>
      <c r="X3" s="23" t="str">
        <f>IF(AND(ISERROR(V3),ISERROR(W3)),"",A3)</f>
        <v/>
      </c>
    </row>
    <row r="4" spans="1:256" s="52" customFormat="1" ht="35.25" customHeight="1" thickBot="1" x14ac:dyDescent="0.25">
      <c r="A4" s="164" t="str">
        <f t="shared" si="0"/>
        <v/>
      </c>
      <c r="B4" s="164"/>
      <c r="C4" s="165"/>
      <c r="D4" s="41" t="s">
        <v>183</v>
      </c>
      <c r="E4" s="42"/>
      <c r="F4" s="42"/>
      <c r="G4" s="43"/>
      <c r="H4" s="44"/>
      <c r="I4" s="42"/>
      <c r="J4" s="45"/>
      <c r="K4" s="166"/>
      <c r="L4" s="47"/>
      <c r="M4" s="48"/>
      <c r="N4" s="49"/>
      <c r="O4" s="50"/>
      <c r="P4" s="51" t="s">
        <v>15</v>
      </c>
      <c r="Q4" s="132" t="str">
        <f t="shared" ref="Q4:Q67" si="3">IF(G4="","",SUBSTITUTE(SUBSTITUTE(SUBSTITUTE(SUBSTITUTE("#"&amp;G4&amp;"-"&amp;H4&amp;""&amp;I4," ",""),"-","_"),"(","_"),")","_"))</f>
        <v/>
      </c>
      <c r="R4" s="132" t="str">
        <f t="shared" ref="R4:R67" si="4">IF(G4="","",SUBSTITUTE(SUBSTITUTE(SUBSTITUTE(SUBSTITUTE("#"&amp;G4&amp;"-"&amp;LEFT(H4,LEN(H4)-1)," ",""),"-","_"),"(","_"),")","_"))</f>
        <v/>
      </c>
      <c r="S4" s="144" t="str">
        <f t="shared" ref="S4:S67" si="5">IF(G4="","",IF(I4&lt;&gt;"",1,MID(H4,LEN(H4),1)))</f>
        <v/>
      </c>
      <c r="T4" s="144" t="str">
        <f>IF(G4="","",IF(ISERROR(VLOOKUP(S4,Sheet1!B:B,1,FALSE)),0,1))</f>
        <v/>
      </c>
      <c r="U4" s="144" t="str">
        <f t="shared" ref="U4:U67" si="6">IF(G4="","",IF(ISERROR(S4/1),0,1))</f>
        <v/>
      </c>
      <c r="V4" s="145" t="e">
        <f>SEARCH('Key Word Search'!$J$6,J4)</f>
        <v>#VALUE!</v>
      </c>
      <c r="W4" s="145" t="e">
        <f>SEARCH('Key Word Search'!$J$6,K4)</f>
        <v>#VALUE!</v>
      </c>
      <c r="X4" s="145" t="str">
        <f t="shared" ref="X4:X67" si="7">IF(AND(ISERROR(V4),ISERROR(W4)),"",A4)</f>
        <v/>
      </c>
    </row>
    <row r="5" spans="1:256" s="1" customFormat="1" ht="18" x14ac:dyDescent="0.2">
      <c r="A5" s="24" t="str">
        <f t="shared" si="0"/>
        <v/>
      </c>
      <c r="B5" s="24"/>
      <c r="C5" s="29"/>
      <c r="D5" s="66" t="s">
        <v>184</v>
      </c>
      <c r="E5" s="67"/>
      <c r="F5" s="67"/>
      <c r="G5" s="68"/>
      <c r="H5" s="69"/>
      <c r="I5" s="67"/>
      <c r="J5" s="70" t="s">
        <v>16</v>
      </c>
      <c r="K5" s="167" t="s">
        <v>17</v>
      </c>
      <c r="L5" s="72"/>
      <c r="M5" s="73"/>
      <c r="N5" s="73"/>
      <c r="O5" s="73"/>
      <c r="P5" s="74" t="s">
        <v>0</v>
      </c>
      <c r="Q5" s="132" t="str">
        <f t="shared" si="3"/>
        <v/>
      </c>
      <c r="R5" s="132" t="str">
        <f t="shared" si="4"/>
        <v/>
      </c>
      <c r="S5" s="144" t="str">
        <f t="shared" si="5"/>
        <v/>
      </c>
      <c r="T5" s="144" t="str">
        <f>IF(G5="","",IF(ISERROR(VLOOKUP(S5,Sheet1!B:B,1,FALSE)),0,1))</f>
        <v/>
      </c>
      <c r="U5" s="144" t="str">
        <f t="shared" si="6"/>
        <v/>
      </c>
      <c r="V5" s="145" t="e">
        <f>SEARCH('Key Word Search'!$J$6,J5)</f>
        <v>#VALUE!</v>
      </c>
      <c r="W5" s="145" t="e">
        <f>SEARCH('Key Word Search'!$J$6,K5)</f>
        <v>#VALUE!</v>
      </c>
      <c r="X5" s="145" t="str">
        <f t="shared" si="7"/>
        <v/>
      </c>
    </row>
    <row r="6" spans="1:256" s="147" customFormat="1" ht="72" x14ac:dyDescent="0.2">
      <c r="A6" s="247" t="str">
        <f>IF(G6="","",IF(SUM(T6:U6)=0,R6,Q6))</f>
        <v>#AC571_006_1.0Info1</v>
      </c>
      <c r="B6" s="247"/>
      <c r="C6" s="248"/>
      <c r="D6" s="249"/>
      <c r="E6" s="237" t="str">
        <f t="shared" ref="E6:F6" si="8">IF($A6="","",IF(B6="","",HYPERLINK(B6,E$2)))</f>
        <v/>
      </c>
      <c r="F6" s="237" t="str">
        <f t="shared" si="8"/>
        <v/>
      </c>
      <c r="G6" s="238" t="s">
        <v>179</v>
      </c>
      <c r="H6" s="239" t="s">
        <v>180</v>
      </c>
      <c r="I6" s="237" t="s">
        <v>1067</v>
      </c>
      <c r="J6" s="240" t="s">
        <v>888</v>
      </c>
      <c r="K6" s="101" t="s">
        <v>1092</v>
      </c>
      <c r="L6" s="16"/>
      <c r="M6" s="17"/>
      <c r="N6" s="14" t="s">
        <v>3</v>
      </c>
      <c r="O6" s="14" t="s">
        <v>3</v>
      </c>
      <c r="P6" s="241"/>
      <c r="Q6" s="132" t="str">
        <f t="shared" si="3"/>
        <v>#AC571_006_1.0Info1</v>
      </c>
      <c r="R6" s="132" t="str">
        <f t="shared" si="4"/>
        <v>#AC571_006_1.</v>
      </c>
      <c r="S6" s="144">
        <f t="shared" si="5"/>
        <v>1</v>
      </c>
      <c r="T6" s="144">
        <f>IF(G6="","",IF(ISERROR(VLOOKUP(S6,Sheet1!B:B,1,FALSE)),0,1))</f>
        <v>0</v>
      </c>
      <c r="U6" s="144">
        <f t="shared" si="6"/>
        <v>1</v>
      </c>
      <c r="V6" s="145" t="e">
        <f>SEARCH('Key Word Search'!$J$6,J6)</f>
        <v>#VALUE!</v>
      </c>
      <c r="W6" s="145" t="e">
        <f>SEARCH('Key Word Search'!$J$6,K6)</f>
        <v>#VALUE!</v>
      </c>
      <c r="X6" s="145" t="str">
        <f t="shared" si="7"/>
        <v/>
      </c>
    </row>
    <row r="7" spans="1:256" s="147" customFormat="1" ht="72" x14ac:dyDescent="0.2">
      <c r="A7" s="247" t="str">
        <f t="shared" ref="A7:A70" si="9">IF(G7="","",IF(SUM(T7:U7)=0,R7,Q7))</f>
        <v>#AC571_006_1.1Info2</v>
      </c>
      <c r="B7" s="247"/>
      <c r="C7" s="248"/>
      <c r="D7" s="249"/>
      <c r="E7" s="237" t="str">
        <f t="shared" ref="E7:E9" si="10">IF($A7="","",IF(B7="","",HYPERLINK(B7,E$2)))</f>
        <v/>
      </c>
      <c r="F7" s="237" t="str">
        <f t="shared" ref="F7:F9" si="11">IF($A7="","",IF(C7="","",HYPERLINK(C7,F$2)))</f>
        <v/>
      </c>
      <c r="G7" s="238" t="s">
        <v>179</v>
      </c>
      <c r="H7" s="239" t="s">
        <v>181</v>
      </c>
      <c r="I7" s="237" t="s">
        <v>1068</v>
      </c>
      <c r="J7" s="240" t="s">
        <v>889</v>
      </c>
      <c r="K7" s="101" t="s">
        <v>1093</v>
      </c>
      <c r="L7" s="16"/>
      <c r="M7" s="17"/>
      <c r="N7" s="14" t="s">
        <v>3</v>
      </c>
      <c r="O7" s="14" t="s">
        <v>3</v>
      </c>
      <c r="P7" s="241"/>
      <c r="Q7" s="132" t="str">
        <f t="shared" si="3"/>
        <v>#AC571_006_1.1Info2</v>
      </c>
      <c r="R7" s="132" t="str">
        <f t="shared" si="4"/>
        <v>#AC571_006_1.</v>
      </c>
      <c r="S7" s="144">
        <f t="shared" si="5"/>
        <v>1</v>
      </c>
      <c r="T7" s="144">
        <f>IF(G7="","",IF(ISERROR(VLOOKUP(S7,Sheet1!B:B,1,FALSE)),0,1))</f>
        <v>0</v>
      </c>
      <c r="U7" s="144">
        <f t="shared" si="6"/>
        <v>1</v>
      </c>
      <c r="V7" s="145" t="e">
        <f>SEARCH('Key Word Search'!$J$6,J7)</f>
        <v>#VALUE!</v>
      </c>
      <c r="W7" s="145" t="e">
        <f>SEARCH('Key Word Search'!$J$6,K7)</f>
        <v>#VALUE!</v>
      </c>
      <c r="X7" s="145" t="str">
        <f t="shared" si="7"/>
        <v/>
      </c>
    </row>
    <row r="8" spans="1:256" s="147" customFormat="1" ht="43.5" x14ac:dyDescent="0.2">
      <c r="A8" s="247" t="str">
        <f t="shared" si="9"/>
        <v>#AC571_006_1.2Info3</v>
      </c>
      <c r="B8" s="247"/>
      <c r="C8" s="248"/>
      <c r="D8" s="249"/>
      <c r="E8" s="237" t="str">
        <f t="shared" si="10"/>
        <v/>
      </c>
      <c r="F8" s="237" t="str">
        <f t="shared" si="11"/>
        <v/>
      </c>
      <c r="G8" s="238" t="s">
        <v>179</v>
      </c>
      <c r="H8" s="239" t="s">
        <v>182</v>
      </c>
      <c r="I8" s="237" t="s">
        <v>1069</v>
      </c>
      <c r="J8" s="240" t="s">
        <v>890</v>
      </c>
      <c r="K8" s="101" t="s">
        <v>1094</v>
      </c>
      <c r="L8" s="16"/>
      <c r="M8" s="17"/>
      <c r="N8" s="14" t="s">
        <v>3</v>
      </c>
      <c r="O8" s="14" t="s">
        <v>3</v>
      </c>
      <c r="P8" s="241"/>
      <c r="Q8" s="132" t="str">
        <f t="shared" si="3"/>
        <v>#AC571_006_1.2Info3</v>
      </c>
      <c r="R8" s="132" t="str">
        <f t="shared" si="4"/>
        <v>#AC571_006_1.</v>
      </c>
      <c r="S8" s="144">
        <f t="shared" si="5"/>
        <v>1</v>
      </c>
      <c r="T8" s="144">
        <f>IF(G8="","",IF(ISERROR(VLOOKUP(S8,Sheet1!B:B,1,FALSE)),0,1))</f>
        <v>0</v>
      </c>
      <c r="U8" s="144">
        <f t="shared" si="6"/>
        <v>1</v>
      </c>
      <c r="V8" s="145" t="e">
        <f>SEARCH('Key Word Search'!$J$6,J8)</f>
        <v>#VALUE!</v>
      </c>
      <c r="W8" s="145" t="e">
        <f>SEARCH('Key Word Search'!$J$6,K8)</f>
        <v>#VALUE!</v>
      </c>
      <c r="X8" s="145" t="str">
        <f t="shared" si="7"/>
        <v/>
      </c>
    </row>
    <row r="9" spans="1:256" s="19" customFormat="1" x14ac:dyDescent="0.2">
      <c r="A9" s="250" t="str">
        <f t="shared" si="9"/>
        <v/>
      </c>
      <c r="B9" s="250"/>
      <c r="C9" s="148"/>
      <c r="D9" s="249"/>
      <c r="E9" s="237" t="str">
        <f t="shared" si="10"/>
        <v/>
      </c>
      <c r="F9" s="237" t="str">
        <f t="shared" si="11"/>
        <v/>
      </c>
      <c r="G9" s="238"/>
      <c r="H9" s="239"/>
      <c r="I9" s="237"/>
      <c r="J9" s="240"/>
      <c r="K9" s="101"/>
      <c r="L9" s="12"/>
      <c r="M9" s="13"/>
      <c r="N9" s="143"/>
      <c r="O9" s="143"/>
      <c r="P9" s="114"/>
      <c r="Q9" s="132" t="str">
        <f t="shared" si="3"/>
        <v/>
      </c>
      <c r="R9" s="132" t="str">
        <f t="shared" si="4"/>
        <v/>
      </c>
      <c r="S9" s="144" t="str">
        <f t="shared" si="5"/>
        <v/>
      </c>
      <c r="T9" s="144" t="str">
        <f>IF(G9="","",IF(ISERROR(VLOOKUP(S9,Sheet1!B:B,1,FALSE)),0,1))</f>
        <v/>
      </c>
      <c r="U9" s="144" t="str">
        <f t="shared" si="6"/>
        <v/>
      </c>
      <c r="V9" s="145" t="e">
        <f>SEARCH('Key Word Search'!$J$6,J9)</f>
        <v>#VALUE!</v>
      </c>
      <c r="W9" s="145" t="e">
        <f>SEARCH('Key Word Search'!$J$6,K9)</f>
        <v>#VALUE!</v>
      </c>
      <c r="X9" s="145" t="str">
        <f t="shared" si="7"/>
        <v/>
      </c>
    </row>
    <row r="10" spans="1:256" s="52" customFormat="1" ht="41.25" customHeight="1" thickBot="1" x14ac:dyDescent="0.25">
      <c r="A10" s="25" t="str">
        <f t="shared" si="9"/>
        <v/>
      </c>
      <c r="B10" s="25"/>
      <c r="C10" s="30"/>
      <c r="D10" s="54" t="s">
        <v>185</v>
      </c>
      <c r="E10" s="55"/>
      <c r="F10" s="55"/>
      <c r="G10" s="56"/>
      <c r="H10" s="57"/>
      <c r="I10" s="55"/>
      <c r="J10" s="58"/>
      <c r="K10" s="160"/>
      <c r="L10" s="60"/>
      <c r="M10" s="61"/>
      <c r="N10" s="62"/>
      <c r="O10" s="63"/>
      <c r="P10" s="64" t="s">
        <v>2</v>
      </c>
      <c r="Q10" s="132" t="str">
        <f t="shared" si="3"/>
        <v/>
      </c>
      <c r="R10" s="132" t="str">
        <f t="shared" si="4"/>
        <v/>
      </c>
      <c r="S10" s="144" t="str">
        <f t="shared" si="5"/>
        <v/>
      </c>
      <c r="T10" s="144" t="str">
        <f>IF(G10="","",IF(ISERROR(VLOOKUP(S10,Sheet1!B:B,1,FALSE)),0,1))</f>
        <v/>
      </c>
      <c r="U10" s="144" t="str">
        <f t="shared" si="6"/>
        <v/>
      </c>
      <c r="V10" s="145" t="e">
        <f>SEARCH('Key Word Search'!$J$6,J10)</f>
        <v>#VALUE!</v>
      </c>
      <c r="W10" s="145" t="e">
        <f>SEARCH('Key Word Search'!$J$6,K10)</f>
        <v>#VALUE!</v>
      </c>
      <c r="X10" s="145" t="str">
        <f t="shared" si="7"/>
        <v/>
      </c>
    </row>
    <row r="11" spans="1:256" s="1" customFormat="1" ht="18" x14ac:dyDescent="0.2">
      <c r="A11" s="24" t="str">
        <f t="shared" si="9"/>
        <v/>
      </c>
      <c r="B11" s="24"/>
      <c r="C11" s="31"/>
      <c r="D11" s="75" t="s">
        <v>186</v>
      </c>
      <c r="E11" s="67"/>
      <c r="F11" s="67"/>
      <c r="G11" s="68"/>
      <c r="H11" s="69"/>
      <c r="I11" s="67"/>
      <c r="J11" s="76"/>
      <c r="K11" s="162"/>
      <c r="L11" s="72"/>
      <c r="M11" s="73"/>
      <c r="N11" s="73"/>
      <c r="O11" s="73"/>
      <c r="P11" s="74" t="s">
        <v>0</v>
      </c>
      <c r="Q11" s="132" t="str">
        <f t="shared" si="3"/>
        <v/>
      </c>
      <c r="R11" s="132" t="str">
        <f t="shared" si="4"/>
        <v/>
      </c>
      <c r="S11" s="144" t="str">
        <f t="shared" si="5"/>
        <v/>
      </c>
      <c r="T11" s="144" t="str">
        <f>IF(G11="","",IF(ISERROR(VLOOKUP(S11,Sheet1!B:B,1,FALSE)),0,1))</f>
        <v/>
      </c>
      <c r="U11" s="144" t="str">
        <f t="shared" si="6"/>
        <v/>
      </c>
      <c r="V11" s="145" t="e">
        <f>SEARCH('Key Word Search'!$J$6,J11)</f>
        <v>#VALUE!</v>
      </c>
      <c r="W11" s="145" t="e">
        <f>SEARCH('Key Word Search'!$J$6,K11)</f>
        <v>#VALUE!</v>
      </c>
      <c r="X11" s="145" t="str">
        <f t="shared" si="7"/>
        <v/>
      </c>
    </row>
    <row r="12" spans="1:256" s="19" customFormat="1" ht="391.5" customHeight="1" x14ac:dyDescent="0.2">
      <c r="A12" s="250" t="str">
        <f t="shared" si="9"/>
        <v>#AC571_006_2.1Info1</v>
      </c>
      <c r="B12" s="250"/>
      <c r="C12" s="148"/>
      <c r="D12" s="249"/>
      <c r="E12" s="237" t="str">
        <f>IF($A12="","",IF(B12="","",HYPERLINK(B12,E$2)))</f>
        <v/>
      </c>
      <c r="F12" s="237" t="str">
        <f>IF($A12="","",IF(C12="","",HYPERLINK(C12,F$2)))</f>
        <v/>
      </c>
      <c r="G12" s="238" t="s">
        <v>179</v>
      </c>
      <c r="H12" s="239" t="s">
        <v>187</v>
      </c>
      <c r="I12" s="237" t="s">
        <v>1067</v>
      </c>
      <c r="J12" s="240" t="s">
        <v>891</v>
      </c>
      <c r="K12" s="101" t="s">
        <v>1095</v>
      </c>
      <c r="L12" s="12"/>
      <c r="M12" s="13"/>
      <c r="N12" s="14" t="s">
        <v>3</v>
      </c>
      <c r="O12" s="14" t="s">
        <v>3</v>
      </c>
      <c r="P12" s="230"/>
      <c r="Q12" s="132" t="str">
        <f t="shared" si="3"/>
        <v>#AC571_006_2.1Info1</v>
      </c>
      <c r="R12" s="132" t="str">
        <f t="shared" si="4"/>
        <v>#AC571_006_2.</v>
      </c>
      <c r="S12" s="144">
        <f t="shared" si="5"/>
        <v>1</v>
      </c>
      <c r="T12" s="144">
        <f>IF(G12="","",IF(ISERROR(VLOOKUP(S12,Sheet1!B:B,1,FALSE)),0,1))</f>
        <v>0</v>
      </c>
      <c r="U12" s="144">
        <f t="shared" si="6"/>
        <v>1</v>
      </c>
      <c r="V12" s="145" t="e">
        <f>SEARCH('Key Word Search'!$J$6,J12)</f>
        <v>#VALUE!</v>
      </c>
      <c r="W12" s="145" t="e">
        <f>SEARCH('Key Word Search'!$J$6,K12)</f>
        <v>#VALUE!</v>
      </c>
      <c r="X12" s="145" t="str">
        <f t="shared" si="7"/>
        <v/>
      </c>
    </row>
    <row r="13" spans="1:256" s="1" customFormat="1" ht="18" x14ac:dyDescent="0.2">
      <c r="A13" s="24" t="str">
        <f t="shared" si="9"/>
        <v/>
      </c>
      <c r="B13" s="24"/>
      <c r="C13" s="31"/>
      <c r="D13" s="75" t="s">
        <v>198</v>
      </c>
      <c r="E13" s="67"/>
      <c r="F13" s="67"/>
      <c r="G13" s="68"/>
      <c r="H13" s="69"/>
      <c r="I13" s="67"/>
      <c r="J13" s="76"/>
      <c r="K13" s="162"/>
      <c r="L13" s="72"/>
      <c r="M13" s="73"/>
      <c r="N13" s="73"/>
      <c r="O13" s="73"/>
      <c r="P13" s="74" t="s">
        <v>0</v>
      </c>
      <c r="Q13" s="132" t="str">
        <f t="shared" si="3"/>
        <v/>
      </c>
      <c r="R13" s="132" t="str">
        <f t="shared" si="4"/>
        <v/>
      </c>
      <c r="S13" s="144" t="str">
        <f t="shared" si="5"/>
        <v/>
      </c>
      <c r="T13" s="144" t="str">
        <f>IF(G13="","",IF(ISERROR(VLOOKUP(S13,Sheet1!B:B,1,FALSE)),0,1))</f>
        <v/>
      </c>
      <c r="U13" s="144" t="str">
        <f t="shared" si="6"/>
        <v/>
      </c>
      <c r="V13" s="145" t="e">
        <f>SEARCH('Key Word Search'!$J$6,J13)</f>
        <v>#VALUE!</v>
      </c>
      <c r="W13" s="145" t="e">
        <f>SEARCH('Key Word Search'!$J$6,K13)</f>
        <v>#VALUE!</v>
      </c>
      <c r="X13" s="145" t="str">
        <f t="shared" si="7"/>
        <v/>
      </c>
    </row>
    <row r="14" spans="1:256" s="19" customFormat="1" ht="30" x14ac:dyDescent="0.2">
      <c r="A14" s="250" t="str">
        <f t="shared" si="9"/>
        <v>#AC571_006_2.3_1_Info1</v>
      </c>
      <c r="B14" s="250"/>
      <c r="C14" s="148"/>
      <c r="D14" s="249"/>
      <c r="E14" s="237" t="str">
        <f t="shared" ref="E14:F21" si="12">IF($A14="","",IF(B14="","",HYPERLINK(B14,E$2)))</f>
        <v/>
      </c>
      <c r="F14" s="237" t="str">
        <f t="shared" si="12"/>
        <v/>
      </c>
      <c r="G14" s="238" t="s">
        <v>179</v>
      </c>
      <c r="H14" s="239" t="s">
        <v>188</v>
      </c>
      <c r="I14" s="237" t="s">
        <v>1067</v>
      </c>
      <c r="J14" s="240" t="s">
        <v>892</v>
      </c>
      <c r="K14" s="101" t="s">
        <v>1096</v>
      </c>
      <c r="L14" s="12"/>
      <c r="M14" s="13"/>
      <c r="N14" s="14" t="s">
        <v>3</v>
      </c>
      <c r="O14" s="14" t="s">
        <v>3</v>
      </c>
      <c r="P14" s="230"/>
      <c r="Q14" s="132" t="str">
        <f t="shared" si="3"/>
        <v>#AC571_006_2.3_1_Info1</v>
      </c>
      <c r="R14" s="132" t="str">
        <f t="shared" si="4"/>
        <v>#AC571_006_2.3_1</v>
      </c>
      <c r="S14" s="144">
        <f t="shared" si="5"/>
        <v>1</v>
      </c>
      <c r="T14" s="144">
        <f>IF(G14="","",IF(ISERROR(VLOOKUP(S14,Sheet1!B:B,1,FALSE)),0,1))</f>
        <v>0</v>
      </c>
      <c r="U14" s="144">
        <f t="shared" si="6"/>
        <v>1</v>
      </c>
      <c r="V14" s="145" t="e">
        <f>SEARCH('Key Word Search'!$J$6,J14)</f>
        <v>#VALUE!</v>
      </c>
      <c r="W14" s="145" t="e">
        <f>SEARCH('Key Word Search'!$J$6,K14)</f>
        <v>#VALUE!</v>
      </c>
      <c r="X14" s="145" t="str">
        <f t="shared" si="7"/>
        <v/>
      </c>
    </row>
    <row r="15" spans="1:256" s="19" customFormat="1" ht="85.5" x14ac:dyDescent="0.2">
      <c r="A15" s="250" t="str">
        <f t="shared" si="9"/>
        <v>#AC571_006_2.3_1__a_Info2</v>
      </c>
      <c r="B15" s="250"/>
      <c r="C15" s="148"/>
      <c r="D15" s="249"/>
      <c r="E15" s="237" t="str">
        <f t="shared" si="12"/>
        <v/>
      </c>
      <c r="F15" s="237" t="str">
        <f t="shared" si="12"/>
        <v/>
      </c>
      <c r="G15" s="238" t="s">
        <v>179</v>
      </c>
      <c r="H15" s="239" t="s">
        <v>189</v>
      </c>
      <c r="I15" s="237" t="s">
        <v>1068</v>
      </c>
      <c r="J15" s="240" t="s">
        <v>893</v>
      </c>
      <c r="K15" s="116" t="s">
        <v>912</v>
      </c>
      <c r="L15" s="12"/>
      <c r="M15" s="13"/>
      <c r="N15" s="14" t="s">
        <v>3</v>
      </c>
      <c r="O15" s="14" t="s">
        <v>3</v>
      </c>
      <c r="P15" s="230"/>
      <c r="Q15" s="132" t="str">
        <f t="shared" si="3"/>
        <v>#AC571_006_2.3_1__a_Info2</v>
      </c>
      <c r="R15" s="132" t="str">
        <f t="shared" si="4"/>
        <v>#AC571_006_2.3_1__a</v>
      </c>
      <c r="S15" s="144">
        <f t="shared" si="5"/>
        <v>1</v>
      </c>
      <c r="T15" s="144">
        <f>IF(G15="","",IF(ISERROR(VLOOKUP(S15,Sheet1!B:B,1,FALSE)),0,1))</f>
        <v>0</v>
      </c>
      <c r="U15" s="144">
        <f t="shared" si="6"/>
        <v>1</v>
      </c>
      <c r="V15" s="145" t="e">
        <f>SEARCH('Key Word Search'!$J$6,J15)</f>
        <v>#VALUE!</v>
      </c>
      <c r="W15" s="145" t="e">
        <f>SEARCH('Key Word Search'!$J$6,K15)</f>
        <v>#VALUE!</v>
      </c>
      <c r="X15" s="145" t="str">
        <f t="shared" si="7"/>
        <v/>
      </c>
    </row>
    <row r="16" spans="1:256" s="19" customFormat="1" ht="72" x14ac:dyDescent="0.2">
      <c r="A16" s="250" t="str">
        <f t="shared" si="9"/>
        <v>#AC571_006_2.3_1__b_Info3</v>
      </c>
      <c r="B16" s="250"/>
      <c r="C16" s="148"/>
      <c r="D16" s="249"/>
      <c r="E16" s="237" t="str">
        <f t="shared" si="12"/>
        <v/>
      </c>
      <c r="F16" s="237" t="str">
        <f t="shared" si="12"/>
        <v/>
      </c>
      <c r="G16" s="238" t="s">
        <v>179</v>
      </c>
      <c r="H16" s="239" t="s">
        <v>190</v>
      </c>
      <c r="I16" s="237" t="s">
        <v>1069</v>
      </c>
      <c r="J16" s="240" t="s">
        <v>894</v>
      </c>
      <c r="K16" s="101" t="s">
        <v>1097</v>
      </c>
      <c r="L16" s="12"/>
      <c r="M16" s="13"/>
      <c r="N16" s="14" t="s">
        <v>3</v>
      </c>
      <c r="O16" s="14" t="s">
        <v>3</v>
      </c>
      <c r="P16" s="230"/>
      <c r="Q16" s="132" t="str">
        <f t="shared" si="3"/>
        <v>#AC571_006_2.3_1__b_Info3</v>
      </c>
      <c r="R16" s="132" t="str">
        <f t="shared" si="4"/>
        <v>#AC571_006_2.3_1__b</v>
      </c>
      <c r="S16" s="144">
        <f t="shared" si="5"/>
        <v>1</v>
      </c>
      <c r="T16" s="144">
        <f>IF(G16="","",IF(ISERROR(VLOOKUP(S16,Sheet1!B:B,1,FALSE)),0,1))</f>
        <v>0</v>
      </c>
      <c r="U16" s="144">
        <f t="shared" si="6"/>
        <v>1</v>
      </c>
      <c r="V16" s="145" t="e">
        <f>SEARCH('Key Word Search'!$J$6,J16)</f>
        <v>#VALUE!</v>
      </c>
      <c r="W16" s="145" t="e">
        <f>SEARCH('Key Word Search'!$J$6,K16)</f>
        <v>#VALUE!</v>
      </c>
      <c r="X16" s="145" t="str">
        <f t="shared" si="7"/>
        <v/>
      </c>
    </row>
    <row r="17" spans="1:24" s="19" customFormat="1" ht="57.75" x14ac:dyDescent="0.2">
      <c r="A17" s="250" t="str">
        <f t="shared" si="9"/>
        <v>#AC571_006_2.3_1__c_Info4</v>
      </c>
      <c r="B17" s="250"/>
      <c r="C17" s="148"/>
      <c r="D17" s="249"/>
      <c r="E17" s="237" t="str">
        <f t="shared" si="12"/>
        <v/>
      </c>
      <c r="F17" s="237" t="str">
        <f t="shared" si="12"/>
        <v/>
      </c>
      <c r="G17" s="238" t="s">
        <v>179</v>
      </c>
      <c r="H17" s="239" t="s">
        <v>191</v>
      </c>
      <c r="I17" s="237" t="s">
        <v>1070</v>
      </c>
      <c r="J17" s="240" t="s">
        <v>895</v>
      </c>
      <c r="K17" s="101" t="s">
        <v>1098</v>
      </c>
      <c r="L17" s="12"/>
      <c r="M17" s="13"/>
      <c r="N17" s="14" t="s">
        <v>3</v>
      </c>
      <c r="O17" s="14" t="s">
        <v>3</v>
      </c>
      <c r="P17" s="230"/>
      <c r="Q17" s="132" t="str">
        <f t="shared" si="3"/>
        <v>#AC571_006_2.3_1__c_Info4</v>
      </c>
      <c r="R17" s="132" t="str">
        <f t="shared" si="4"/>
        <v>#AC571_006_2.3_1__c</v>
      </c>
      <c r="S17" s="144">
        <f t="shared" si="5"/>
        <v>1</v>
      </c>
      <c r="T17" s="144">
        <f>IF(G17="","",IF(ISERROR(VLOOKUP(S17,Sheet1!B:B,1,FALSE)),0,1))</f>
        <v>0</v>
      </c>
      <c r="U17" s="144">
        <f t="shared" si="6"/>
        <v>1</v>
      </c>
      <c r="V17" s="145" t="e">
        <f>SEARCH('Key Word Search'!$J$6,J17)</f>
        <v>#VALUE!</v>
      </c>
      <c r="W17" s="145" t="e">
        <f>SEARCH('Key Word Search'!$J$6,K17)</f>
        <v>#VALUE!</v>
      </c>
      <c r="X17" s="145" t="str">
        <f t="shared" si="7"/>
        <v/>
      </c>
    </row>
    <row r="18" spans="1:24" s="19" customFormat="1" ht="72" x14ac:dyDescent="0.2">
      <c r="A18" s="250" t="str">
        <f t="shared" si="9"/>
        <v>#AC571_006_2.3_1__d_Info5</v>
      </c>
      <c r="B18" s="250"/>
      <c r="C18" s="148"/>
      <c r="D18" s="249"/>
      <c r="E18" s="237" t="str">
        <f t="shared" si="12"/>
        <v/>
      </c>
      <c r="F18" s="237" t="str">
        <f t="shared" si="12"/>
        <v/>
      </c>
      <c r="G18" s="238" t="s">
        <v>179</v>
      </c>
      <c r="H18" s="239" t="s">
        <v>192</v>
      </c>
      <c r="I18" s="237" t="s">
        <v>1071</v>
      </c>
      <c r="J18" s="240" t="s">
        <v>896</v>
      </c>
      <c r="K18" s="101" t="s">
        <v>1099</v>
      </c>
      <c r="L18" s="12"/>
      <c r="M18" s="13"/>
      <c r="N18" s="14" t="s">
        <v>3</v>
      </c>
      <c r="O18" s="14" t="s">
        <v>3</v>
      </c>
      <c r="P18" s="230"/>
      <c r="Q18" s="132" t="str">
        <f t="shared" si="3"/>
        <v>#AC571_006_2.3_1__d_Info5</v>
      </c>
      <c r="R18" s="132" t="str">
        <f t="shared" si="4"/>
        <v>#AC571_006_2.3_1__d</v>
      </c>
      <c r="S18" s="144">
        <f t="shared" si="5"/>
        <v>1</v>
      </c>
      <c r="T18" s="144">
        <f>IF(G18="","",IF(ISERROR(VLOOKUP(S18,Sheet1!B:B,1,FALSE)),0,1))</f>
        <v>0</v>
      </c>
      <c r="U18" s="144">
        <f t="shared" si="6"/>
        <v>1</v>
      </c>
      <c r="V18" s="145" t="e">
        <f>SEARCH('Key Word Search'!$J$6,J18)</f>
        <v>#VALUE!</v>
      </c>
      <c r="W18" s="145" t="e">
        <f>SEARCH('Key Word Search'!$J$6,K18)</f>
        <v>#VALUE!</v>
      </c>
      <c r="X18" s="145" t="str">
        <f t="shared" si="7"/>
        <v/>
      </c>
    </row>
    <row r="19" spans="1:24" s="19" customFormat="1" ht="100.5" x14ac:dyDescent="0.2">
      <c r="A19" s="250" t="str">
        <f t="shared" si="9"/>
        <v>#AC571_006_2.3_1__e_Info6</v>
      </c>
      <c r="B19" s="250"/>
      <c r="C19" s="148"/>
      <c r="D19" s="249"/>
      <c r="E19" s="237" t="str">
        <f t="shared" si="12"/>
        <v/>
      </c>
      <c r="F19" s="237" t="str">
        <f t="shared" si="12"/>
        <v/>
      </c>
      <c r="G19" s="238" t="s">
        <v>179</v>
      </c>
      <c r="H19" s="239" t="s">
        <v>194</v>
      </c>
      <c r="I19" s="237" t="s">
        <v>1101</v>
      </c>
      <c r="J19" s="240" t="s">
        <v>897</v>
      </c>
      <c r="K19" s="101" t="s">
        <v>1102</v>
      </c>
      <c r="L19" s="12"/>
      <c r="M19" s="13"/>
      <c r="N19" s="14" t="s">
        <v>3</v>
      </c>
      <c r="O19" s="14" t="s">
        <v>3</v>
      </c>
      <c r="P19" s="230"/>
      <c r="Q19" s="132" t="str">
        <f t="shared" si="3"/>
        <v>#AC571_006_2.3_1__e_Info6</v>
      </c>
      <c r="R19" s="132" t="str">
        <f t="shared" si="4"/>
        <v>#AC571_006_2.3_1__e</v>
      </c>
      <c r="S19" s="144">
        <f t="shared" si="5"/>
        <v>1</v>
      </c>
      <c r="T19" s="144">
        <f>IF(G19="","",IF(ISERROR(VLOOKUP(S19,Sheet1!B:B,1,FALSE)),0,1))</f>
        <v>0</v>
      </c>
      <c r="U19" s="144">
        <f t="shared" si="6"/>
        <v>1</v>
      </c>
      <c r="V19" s="145" t="e">
        <f>SEARCH('Key Word Search'!$J$6,J19)</f>
        <v>#VALUE!</v>
      </c>
      <c r="W19" s="145" t="e">
        <f>SEARCH('Key Word Search'!$J$6,K19)</f>
        <v>#VALUE!</v>
      </c>
      <c r="X19" s="145" t="str">
        <f t="shared" si="7"/>
        <v/>
      </c>
    </row>
    <row r="20" spans="1:24" s="19" customFormat="1" ht="57.75" x14ac:dyDescent="0.2">
      <c r="A20" s="250" t="str">
        <f t="shared" si="9"/>
        <v>#AC571_006_2.3_1__f_Info7</v>
      </c>
      <c r="B20" s="250"/>
      <c r="C20" s="148"/>
      <c r="D20" s="249"/>
      <c r="E20" s="237" t="str">
        <f t="shared" si="12"/>
        <v/>
      </c>
      <c r="F20" s="237" t="str">
        <f t="shared" si="12"/>
        <v/>
      </c>
      <c r="G20" s="238" t="s">
        <v>179</v>
      </c>
      <c r="H20" s="239" t="s">
        <v>195</v>
      </c>
      <c r="I20" s="237" t="s">
        <v>1104</v>
      </c>
      <c r="J20" s="240" t="s">
        <v>898</v>
      </c>
      <c r="K20" s="101" t="s">
        <v>1103</v>
      </c>
      <c r="L20" s="12"/>
      <c r="M20" s="13"/>
      <c r="N20" s="14" t="s">
        <v>3</v>
      </c>
      <c r="O20" s="14" t="s">
        <v>3</v>
      </c>
      <c r="P20" s="230"/>
      <c r="Q20" s="132" t="str">
        <f t="shared" si="3"/>
        <v>#AC571_006_2.3_1__f_Info7</v>
      </c>
      <c r="R20" s="132" t="str">
        <f t="shared" si="4"/>
        <v>#AC571_006_2.3_1__f</v>
      </c>
      <c r="S20" s="144">
        <f t="shared" si="5"/>
        <v>1</v>
      </c>
      <c r="T20" s="144">
        <f>IF(G20="","",IF(ISERROR(VLOOKUP(S20,Sheet1!B:B,1,FALSE)),0,1))</f>
        <v>0</v>
      </c>
      <c r="U20" s="144">
        <f t="shared" si="6"/>
        <v>1</v>
      </c>
      <c r="V20" s="145" t="e">
        <f>SEARCH('Key Word Search'!$J$6,J20)</f>
        <v>#VALUE!</v>
      </c>
      <c r="W20" s="145" t="e">
        <f>SEARCH('Key Word Search'!$J$6,K20)</f>
        <v>#VALUE!</v>
      </c>
      <c r="X20" s="145" t="str">
        <f t="shared" si="7"/>
        <v/>
      </c>
    </row>
    <row r="21" spans="1:24" s="19" customFormat="1" ht="57.75" x14ac:dyDescent="0.2">
      <c r="A21" s="250" t="str">
        <f t="shared" si="9"/>
        <v>#AC571_006_2.3_1__g_Info8</v>
      </c>
      <c r="B21" s="250"/>
      <c r="C21" s="148"/>
      <c r="D21" s="249"/>
      <c r="E21" s="237" t="str">
        <f t="shared" si="12"/>
        <v/>
      </c>
      <c r="F21" s="237" t="str">
        <f t="shared" si="12"/>
        <v/>
      </c>
      <c r="G21" s="238" t="s">
        <v>179</v>
      </c>
      <c r="H21" s="239" t="s">
        <v>196</v>
      </c>
      <c r="I21" s="237" t="s">
        <v>1106</v>
      </c>
      <c r="J21" s="240" t="s">
        <v>899</v>
      </c>
      <c r="K21" s="101" t="s">
        <v>1105</v>
      </c>
      <c r="L21" s="12"/>
      <c r="M21" s="13"/>
      <c r="N21" s="14" t="s">
        <v>3</v>
      </c>
      <c r="O21" s="14" t="s">
        <v>3</v>
      </c>
      <c r="P21" s="230"/>
      <c r="Q21" s="132" t="str">
        <f t="shared" si="3"/>
        <v>#AC571_006_2.3_1__g_Info8</v>
      </c>
      <c r="R21" s="132" t="str">
        <f t="shared" si="4"/>
        <v>#AC571_006_2.3_1__g</v>
      </c>
      <c r="S21" s="144">
        <f t="shared" si="5"/>
        <v>1</v>
      </c>
      <c r="T21" s="144">
        <f>IF(G21="","",IF(ISERROR(VLOOKUP(S21,Sheet1!B:B,1,FALSE)),0,1))</f>
        <v>0</v>
      </c>
      <c r="U21" s="144">
        <f t="shared" si="6"/>
        <v>1</v>
      </c>
      <c r="V21" s="145" t="e">
        <f>SEARCH('Key Word Search'!$J$6,J21)</f>
        <v>#VALUE!</v>
      </c>
      <c r="W21" s="145" t="e">
        <f>SEARCH('Key Word Search'!$J$6,K21)</f>
        <v>#VALUE!</v>
      </c>
      <c r="X21" s="145" t="str">
        <f t="shared" si="7"/>
        <v/>
      </c>
    </row>
    <row r="22" spans="1:24" s="1" customFormat="1" ht="18" x14ac:dyDescent="0.2">
      <c r="A22" s="24" t="str">
        <f t="shared" si="9"/>
        <v/>
      </c>
      <c r="B22" s="24"/>
      <c r="C22" s="31"/>
      <c r="D22" s="75" t="s">
        <v>199</v>
      </c>
      <c r="E22" s="67"/>
      <c r="F22" s="67"/>
      <c r="G22" s="68"/>
      <c r="H22" s="69"/>
      <c r="I22" s="67"/>
      <c r="J22" s="76"/>
      <c r="K22" s="162"/>
      <c r="L22" s="72"/>
      <c r="M22" s="73"/>
      <c r="N22" s="73"/>
      <c r="O22" s="73"/>
      <c r="P22" s="74" t="s">
        <v>0</v>
      </c>
      <c r="Q22" s="132" t="str">
        <f t="shared" si="3"/>
        <v/>
      </c>
      <c r="R22" s="132" t="str">
        <f t="shared" si="4"/>
        <v/>
      </c>
      <c r="S22" s="144" t="str">
        <f t="shared" si="5"/>
        <v/>
      </c>
      <c r="T22" s="144" t="str">
        <f>IF(G22="","",IF(ISERROR(VLOOKUP(S22,Sheet1!B:B,1,FALSE)),0,1))</f>
        <v/>
      </c>
      <c r="U22" s="144" t="str">
        <f t="shared" si="6"/>
        <v/>
      </c>
      <c r="V22" s="145" t="e">
        <f>SEARCH('Key Word Search'!$J$6,J22)</f>
        <v>#VALUE!</v>
      </c>
      <c r="W22" s="145" t="e">
        <f>SEARCH('Key Word Search'!$J$6,K22)</f>
        <v>#VALUE!</v>
      </c>
      <c r="X22" s="145" t="str">
        <f t="shared" si="7"/>
        <v/>
      </c>
    </row>
    <row r="23" spans="1:24" s="19" customFormat="1" ht="182.25" customHeight="1" x14ac:dyDescent="0.2">
      <c r="A23" s="250" t="str">
        <f t="shared" si="9"/>
        <v>#AC571_006_2.3_2_Info1</v>
      </c>
      <c r="B23" s="250"/>
      <c r="C23" s="148"/>
      <c r="D23" s="249"/>
      <c r="E23" s="237" t="str">
        <f t="shared" ref="E23:F24" si="13">IF($A23="","",IF(B23="","",HYPERLINK(B23,E$2)))</f>
        <v/>
      </c>
      <c r="F23" s="237" t="str">
        <f t="shared" si="13"/>
        <v/>
      </c>
      <c r="G23" s="238" t="s">
        <v>179</v>
      </c>
      <c r="H23" s="239" t="s">
        <v>197</v>
      </c>
      <c r="I23" s="237" t="s">
        <v>1067</v>
      </c>
      <c r="J23" s="240" t="s">
        <v>900</v>
      </c>
      <c r="K23" s="101" t="s">
        <v>1107</v>
      </c>
      <c r="L23" s="12"/>
      <c r="M23" s="13"/>
      <c r="N23" s="14" t="s">
        <v>3</v>
      </c>
      <c r="O23" s="14" t="s">
        <v>3</v>
      </c>
      <c r="P23" s="230"/>
      <c r="Q23" s="132" t="str">
        <f t="shared" si="3"/>
        <v>#AC571_006_2.3_2_Info1</v>
      </c>
      <c r="R23" s="132" t="str">
        <f t="shared" si="4"/>
        <v>#AC571_006_2.3_2</v>
      </c>
      <c r="S23" s="144">
        <f t="shared" si="5"/>
        <v>1</v>
      </c>
      <c r="T23" s="144">
        <f>IF(G23="","",IF(ISERROR(VLOOKUP(S23,Sheet1!B:B,1,FALSE)),0,1))</f>
        <v>0</v>
      </c>
      <c r="U23" s="144">
        <f t="shared" si="6"/>
        <v>1</v>
      </c>
      <c r="V23" s="145" t="e">
        <f>SEARCH('Key Word Search'!$J$6,J23)</f>
        <v>#VALUE!</v>
      </c>
      <c r="W23" s="145" t="e">
        <f>SEARCH('Key Word Search'!$J$6,K23)</f>
        <v>#VALUE!</v>
      </c>
      <c r="X23" s="145" t="str">
        <f t="shared" si="7"/>
        <v/>
      </c>
    </row>
    <row r="24" spans="1:24" x14ac:dyDescent="0.2">
      <c r="A24" s="251" t="str">
        <f t="shared" si="9"/>
        <v/>
      </c>
      <c r="B24" s="149"/>
      <c r="C24" s="150"/>
      <c r="D24" s="146"/>
      <c r="E24" s="237" t="str">
        <f t="shared" si="13"/>
        <v/>
      </c>
      <c r="F24" s="237" t="str">
        <f t="shared" si="13"/>
        <v/>
      </c>
      <c r="G24" s="98"/>
      <c r="H24" s="99"/>
      <c r="I24" s="97"/>
      <c r="J24" s="100"/>
      <c r="K24" s="101"/>
      <c r="L24" s="12"/>
      <c r="M24" s="13"/>
      <c r="N24" s="13"/>
      <c r="O24" s="13"/>
      <c r="P24" s="117"/>
      <c r="Q24" s="132" t="str">
        <f t="shared" si="3"/>
        <v/>
      </c>
      <c r="R24" s="132" t="str">
        <f t="shared" si="4"/>
        <v/>
      </c>
      <c r="S24" s="144" t="str">
        <f t="shared" si="5"/>
        <v/>
      </c>
      <c r="T24" s="144" t="str">
        <f>IF(G24="","",IF(ISERROR(VLOOKUP(S24,Sheet1!B:B,1,FALSE)),0,1))</f>
        <v/>
      </c>
      <c r="U24" s="144" t="str">
        <f t="shared" si="6"/>
        <v/>
      </c>
      <c r="V24" s="145" t="e">
        <f>SEARCH('Key Word Search'!$J$6,J24)</f>
        <v>#VALUE!</v>
      </c>
      <c r="W24" s="145" t="e">
        <f>SEARCH('Key Word Search'!$J$6,K24)</f>
        <v>#VALUE!</v>
      </c>
      <c r="X24" s="145" t="str">
        <f t="shared" si="7"/>
        <v/>
      </c>
    </row>
    <row r="25" spans="1:24" s="52" customFormat="1" ht="41.25" customHeight="1" thickBot="1" x14ac:dyDescent="0.25">
      <c r="A25" s="25" t="str">
        <f t="shared" si="9"/>
        <v/>
      </c>
      <c r="B25" s="25"/>
      <c r="C25" s="30"/>
      <c r="D25" s="54" t="s">
        <v>200</v>
      </c>
      <c r="E25" s="55"/>
      <c r="F25" s="55"/>
      <c r="G25" s="56"/>
      <c r="H25" s="57"/>
      <c r="I25" s="55"/>
      <c r="J25" s="58"/>
      <c r="K25" s="160"/>
      <c r="L25" s="60"/>
      <c r="M25" s="61"/>
      <c r="N25" s="62"/>
      <c r="O25" s="63"/>
      <c r="P25" s="64" t="s">
        <v>2</v>
      </c>
      <c r="Q25" s="132" t="str">
        <f t="shared" si="3"/>
        <v/>
      </c>
      <c r="R25" s="132" t="str">
        <f t="shared" si="4"/>
        <v/>
      </c>
      <c r="S25" s="144" t="str">
        <f t="shared" si="5"/>
        <v/>
      </c>
      <c r="T25" s="144" t="str">
        <f>IF(G25="","",IF(ISERROR(VLOOKUP(S25,Sheet1!B:B,1,FALSE)),0,1))</f>
        <v/>
      </c>
      <c r="U25" s="144" t="str">
        <f t="shared" si="6"/>
        <v/>
      </c>
      <c r="V25" s="145" t="e">
        <f>SEARCH('Key Word Search'!$J$6,J25)</f>
        <v>#VALUE!</v>
      </c>
      <c r="W25" s="145" t="e">
        <f>SEARCH('Key Word Search'!$J$6,K25)</f>
        <v>#VALUE!</v>
      </c>
      <c r="X25" s="145" t="str">
        <f t="shared" si="7"/>
        <v/>
      </c>
    </row>
    <row r="26" spans="1:24" s="1" customFormat="1" ht="18.75" thickBot="1" x14ac:dyDescent="0.25">
      <c r="A26" s="26" t="str">
        <f t="shared" si="9"/>
        <v/>
      </c>
      <c r="B26" s="26"/>
      <c r="C26" s="32"/>
      <c r="D26" s="79" t="s">
        <v>201</v>
      </c>
      <c r="E26" s="80"/>
      <c r="F26" s="80"/>
      <c r="G26" s="81"/>
      <c r="H26" s="82"/>
      <c r="I26" s="80"/>
      <c r="J26" s="83"/>
      <c r="K26" s="161"/>
      <c r="L26" s="85"/>
      <c r="M26" s="86"/>
      <c r="N26" s="86"/>
      <c r="O26" s="86"/>
      <c r="P26" s="87" t="s">
        <v>0</v>
      </c>
      <c r="Q26" s="132" t="str">
        <f t="shared" si="3"/>
        <v/>
      </c>
      <c r="R26" s="132" t="str">
        <f t="shared" si="4"/>
        <v/>
      </c>
      <c r="S26" s="144" t="str">
        <f t="shared" si="5"/>
        <v/>
      </c>
      <c r="T26" s="144" t="str">
        <f>IF(G26="","",IF(ISERROR(VLOOKUP(S26,Sheet1!B:B,1,FALSE)),0,1))</f>
        <v/>
      </c>
      <c r="U26" s="144" t="str">
        <f t="shared" si="6"/>
        <v/>
      </c>
      <c r="V26" s="145" t="e">
        <f>SEARCH('Key Word Search'!$J$6,J26)</f>
        <v>#VALUE!</v>
      </c>
      <c r="W26" s="145" t="e">
        <f>SEARCH('Key Word Search'!$J$6,K26)</f>
        <v>#VALUE!</v>
      </c>
      <c r="X26" s="145" t="str">
        <f t="shared" si="7"/>
        <v/>
      </c>
    </row>
    <row r="27" spans="1:24" ht="72" x14ac:dyDescent="0.2">
      <c r="A27" s="250" t="str">
        <f t="shared" si="9"/>
        <v>#AC571_006_3.0_1_Info1</v>
      </c>
      <c r="B27" s="250"/>
      <c r="C27" s="148"/>
      <c r="D27" s="249"/>
      <c r="E27" s="237" t="str">
        <f t="shared" ref="E27:F30" si="14">IF($A27="","",IF(B27="","",HYPERLINK(B27,E$2)))</f>
        <v/>
      </c>
      <c r="F27" s="237" t="str">
        <f t="shared" si="14"/>
        <v/>
      </c>
      <c r="G27" s="238" t="s">
        <v>179</v>
      </c>
      <c r="H27" s="239" t="s">
        <v>202</v>
      </c>
      <c r="I27" s="237" t="s">
        <v>1067</v>
      </c>
      <c r="J27" s="240" t="s">
        <v>901</v>
      </c>
      <c r="K27" s="115" t="s">
        <v>934</v>
      </c>
      <c r="L27" s="12"/>
      <c r="M27" s="13"/>
      <c r="N27" s="14" t="s">
        <v>3</v>
      </c>
      <c r="O27" s="14" t="s">
        <v>3</v>
      </c>
      <c r="P27" s="243"/>
      <c r="Q27" s="132" t="str">
        <f t="shared" si="3"/>
        <v>#AC571_006_3.0_1_Info1</v>
      </c>
      <c r="R27" s="132" t="str">
        <f t="shared" si="4"/>
        <v>#AC571_006_3.0_1</v>
      </c>
      <c r="S27" s="144">
        <f t="shared" si="5"/>
        <v>1</v>
      </c>
      <c r="T27" s="144">
        <f>IF(G27="","",IF(ISERROR(VLOOKUP(S27,Sheet1!B:B,1,FALSE)),0,1))</f>
        <v>0</v>
      </c>
      <c r="U27" s="144">
        <f t="shared" si="6"/>
        <v>1</v>
      </c>
      <c r="V27" s="145" t="e">
        <f>SEARCH('Key Word Search'!$J$6,J27)</f>
        <v>#VALUE!</v>
      </c>
      <c r="W27" s="145" t="e">
        <f>SEARCH('Key Word Search'!$J$6,K27)</f>
        <v>#VALUE!</v>
      </c>
      <c r="X27" s="145" t="str">
        <f t="shared" si="7"/>
        <v/>
      </c>
    </row>
    <row r="28" spans="1:24" ht="171.75" x14ac:dyDescent="0.2">
      <c r="A28" s="250" t="str">
        <f t="shared" si="9"/>
        <v>#AC571_006_3.0_2_Info2</v>
      </c>
      <c r="B28" s="250"/>
      <c r="C28" s="148"/>
      <c r="D28" s="249"/>
      <c r="E28" s="237" t="str">
        <f t="shared" si="14"/>
        <v/>
      </c>
      <c r="F28" s="237" t="str">
        <f t="shared" si="14"/>
        <v/>
      </c>
      <c r="G28" s="238" t="s">
        <v>179</v>
      </c>
      <c r="H28" s="239" t="s">
        <v>203</v>
      </c>
      <c r="I28" s="237" t="s">
        <v>1068</v>
      </c>
      <c r="J28" s="240" t="s">
        <v>902</v>
      </c>
      <c r="K28" s="115" t="s">
        <v>933</v>
      </c>
      <c r="L28" s="12"/>
      <c r="M28" s="13"/>
      <c r="N28" s="14" t="s">
        <v>3</v>
      </c>
      <c r="O28" s="14" t="s">
        <v>3</v>
      </c>
      <c r="P28" s="243"/>
      <c r="Q28" s="132" t="str">
        <f t="shared" si="3"/>
        <v>#AC571_006_3.0_2_Info2</v>
      </c>
      <c r="R28" s="132" t="str">
        <f t="shared" si="4"/>
        <v>#AC571_006_3.0_2</v>
      </c>
      <c r="S28" s="144">
        <f t="shared" si="5"/>
        <v>1</v>
      </c>
      <c r="T28" s="144">
        <f>IF(G28="","",IF(ISERROR(VLOOKUP(S28,Sheet1!B:B,1,FALSE)),0,1))</f>
        <v>0</v>
      </c>
      <c r="U28" s="144">
        <f t="shared" si="6"/>
        <v>1</v>
      </c>
      <c r="V28" s="145" t="e">
        <f>SEARCH('Key Word Search'!$J$6,J28)</f>
        <v>#VALUE!</v>
      </c>
      <c r="W28" s="145" t="e">
        <f>SEARCH('Key Word Search'!$J$6,K28)</f>
        <v>#VALUE!</v>
      </c>
      <c r="X28" s="145" t="str">
        <f t="shared" si="7"/>
        <v/>
      </c>
    </row>
    <row r="29" spans="1:24" ht="72" x14ac:dyDescent="0.2">
      <c r="A29" s="235" t="str">
        <f t="shared" si="9"/>
        <v>#AC571_006_3.0_3_Info3</v>
      </c>
      <c r="B29" s="235"/>
      <c r="C29" s="248"/>
      <c r="D29" s="249"/>
      <c r="E29" s="237" t="str">
        <f t="shared" si="14"/>
        <v/>
      </c>
      <c r="F29" s="237" t="str">
        <f t="shared" si="14"/>
        <v/>
      </c>
      <c r="G29" s="238" t="s">
        <v>179</v>
      </c>
      <c r="H29" s="239" t="s">
        <v>204</v>
      </c>
      <c r="I29" s="237" t="s">
        <v>1069</v>
      </c>
      <c r="J29" s="240" t="s">
        <v>903</v>
      </c>
      <c r="K29" s="115" t="s">
        <v>1108</v>
      </c>
      <c r="L29" s="12"/>
      <c r="M29" s="13"/>
      <c r="N29" s="14" t="s">
        <v>3</v>
      </c>
      <c r="O29" s="14" t="s">
        <v>3</v>
      </c>
      <c r="P29" s="243"/>
      <c r="Q29" s="132" t="str">
        <f t="shared" si="3"/>
        <v>#AC571_006_3.0_3_Info3</v>
      </c>
      <c r="R29" s="132" t="str">
        <f t="shared" si="4"/>
        <v>#AC571_006_3.0_3</v>
      </c>
      <c r="S29" s="144">
        <f t="shared" si="5"/>
        <v>1</v>
      </c>
      <c r="T29" s="144">
        <f>IF(G29="","",IF(ISERROR(VLOOKUP(S29,Sheet1!B:B,1,FALSE)),0,1))</f>
        <v>0</v>
      </c>
      <c r="U29" s="144">
        <f t="shared" si="6"/>
        <v>1</v>
      </c>
      <c r="V29" s="145" t="e">
        <f>SEARCH('Key Word Search'!$J$6,J29)</f>
        <v>#VALUE!</v>
      </c>
      <c r="W29" s="145" t="e">
        <f>SEARCH('Key Word Search'!$J$6,K29)</f>
        <v>#VALUE!</v>
      </c>
      <c r="X29" s="145" t="str">
        <f t="shared" si="7"/>
        <v/>
      </c>
    </row>
    <row r="30" spans="1:24" x14ac:dyDescent="0.2">
      <c r="A30" s="250" t="str">
        <f t="shared" si="9"/>
        <v/>
      </c>
      <c r="B30" s="250"/>
      <c r="C30" s="148"/>
      <c r="D30" s="249"/>
      <c r="E30" s="237" t="str">
        <f t="shared" si="14"/>
        <v/>
      </c>
      <c r="F30" s="237" t="str">
        <f t="shared" si="14"/>
        <v/>
      </c>
      <c r="G30" s="238"/>
      <c r="H30" s="239"/>
      <c r="I30" s="237"/>
      <c r="J30" s="240"/>
      <c r="K30" s="101"/>
      <c r="L30" s="12"/>
      <c r="M30" s="13"/>
      <c r="N30" s="14"/>
      <c r="O30" s="14"/>
      <c r="P30" s="243"/>
      <c r="Q30" s="132" t="str">
        <f t="shared" si="3"/>
        <v/>
      </c>
      <c r="R30" s="132" t="str">
        <f t="shared" si="4"/>
        <v/>
      </c>
      <c r="S30" s="144" t="str">
        <f t="shared" si="5"/>
        <v/>
      </c>
      <c r="T30" s="144" t="str">
        <f>IF(G30="","",IF(ISERROR(VLOOKUP(S30,Sheet1!B:B,1,FALSE)),0,1))</f>
        <v/>
      </c>
      <c r="U30" s="144" t="str">
        <f t="shared" si="6"/>
        <v/>
      </c>
      <c r="V30" s="145" t="e">
        <f>SEARCH('Key Word Search'!$J$6,J30)</f>
        <v>#VALUE!</v>
      </c>
      <c r="W30" s="145" t="e">
        <f>SEARCH('Key Word Search'!$J$6,K30)</f>
        <v>#VALUE!</v>
      </c>
      <c r="X30" s="145" t="str">
        <f t="shared" si="7"/>
        <v/>
      </c>
    </row>
    <row r="31" spans="1:24" s="52" customFormat="1" ht="41.25" customHeight="1" thickBot="1" x14ac:dyDescent="0.25">
      <c r="A31" s="25" t="str">
        <f t="shared" si="9"/>
        <v/>
      </c>
      <c r="B31" s="25"/>
      <c r="C31" s="30"/>
      <c r="D31" s="54" t="s">
        <v>205</v>
      </c>
      <c r="E31" s="55"/>
      <c r="F31" s="55"/>
      <c r="G31" s="56"/>
      <c r="H31" s="57"/>
      <c r="I31" s="55"/>
      <c r="J31" s="58"/>
      <c r="K31" s="160"/>
      <c r="L31" s="60"/>
      <c r="M31" s="61"/>
      <c r="N31" s="62"/>
      <c r="O31" s="63"/>
      <c r="P31" s="64" t="s">
        <v>2</v>
      </c>
      <c r="Q31" s="132" t="str">
        <f t="shared" si="3"/>
        <v/>
      </c>
      <c r="R31" s="132" t="str">
        <f t="shared" si="4"/>
        <v/>
      </c>
      <c r="S31" s="144" t="str">
        <f t="shared" si="5"/>
        <v/>
      </c>
      <c r="T31" s="144" t="str">
        <f>IF(G31="","",IF(ISERROR(VLOOKUP(S31,Sheet1!B:B,1,FALSE)),0,1))</f>
        <v/>
      </c>
      <c r="U31" s="144" t="str">
        <f t="shared" si="6"/>
        <v/>
      </c>
      <c r="V31" s="145" t="e">
        <f>SEARCH('Key Word Search'!$J$6,J31)</f>
        <v>#VALUE!</v>
      </c>
      <c r="W31" s="145" t="e">
        <f>SEARCH('Key Word Search'!$J$6,K31)</f>
        <v>#VALUE!</v>
      </c>
      <c r="X31" s="145" t="str">
        <f t="shared" si="7"/>
        <v/>
      </c>
    </row>
    <row r="32" spans="1:24" s="1" customFormat="1" ht="18.75" thickBot="1" x14ac:dyDescent="0.25">
      <c r="A32" s="26" t="str">
        <f t="shared" si="9"/>
        <v/>
      </c>
      <c r="B32" s="26"/>
      <c r="C32" s="32"/>
      <c r="D32" s="79" t="s">
        <v>206</v>
      </c>
      <c r="E32" s="80"/>
      <c r="F32" s="80"/>
      <c r="G32" s="81"/>
      <c r="H32" s="82"/>
      <c r="I32" s="80"/>
      <c r="J32" s="83"/>
      <c r="K32" s="161"/>
      <c r="L32" s="85"/>
      <c r="M32" s="86"/>
      <c r="N32" s="86"/>
      <c r="O32" s="86"/>
      <c r="P32" s="87" t="s">
        <v>0</v>
      </c>
      <c r="Q32" s="132" t="str">
        <f t="shared" si="3"/>
        <v/>
      </c>
      <c r="R32" s="132" t="str">
        <f t="shared" si="4"/>
        <v/>
      </c>
      <c r="S32" s="144" t="str">
        <f t="shared" si="5"/>
        <v/>
      </c>
      <c r="T32" s="144" t="str">
        <f>IF(G32="","",IF(ISERROR(VLOOKUP(S32,Sheet1!B:B,1,FALSE)),0,1))</f>
        <v/>
      </c>
      <c r="U32" s="144" t="str">
        <f t="shared" si="6"/>
        <v/>
      </c>
      <c r="V32" s="145" t="e">
        <f>SEARCH('Key Word Search'!$J$6,J32)</f>
        <v>#VALUE!</v>
      </c>
      <c r="W32" s="145" t="e">
        <f>SEARCH('Key Word Search'!$J$6,K32)</f>
        <v>#VALUE!</v>
      </c>
      <c r="X32" s="145" t="str">
        <f t="shared" si="7"/>
        <v/>
      </c>
    </row>
    <row r="33" spans="1:24" ht="43.5" x14ac:dyDescent="0.2">
      <c r="A33" s="250" t="str">
        <f t="shared" si="9"/>
        <v>#AC571_006_4_1_1_Info1</v>
      </c>
      <c r="B33" s="250"/>
      <c r="C33" s="148"/>
      <c r="D33" s="249"/>
      <c r="E33" s="237" t="str">
        <f t="shared" ref="E33:E41" si="15">IF($A33="","",IF(B33="","",HYPERLINK(B33,E$2)))</f>
        <v/>
      </c>
      <c r="F33" s="237" t="str">
        <f t="shared" ref="F33:F41" si="16">IF($A33="","",IF(C33="","",HYPERLINK(C33,F$2)))</f>
        <v/>
      </c>
      <c r="G33" s="238" t="s">
        <v>179</v>
      </c>
      <c r="H33" s="239" t="s">
        <v>207</v>
      </c>
      <c r="I33" s="237" t="s">
        <v>1067</v>
      </c>
      <c r="J33" s="240" t="s">
        <v>904</v>
      </c>
      <c r="K33" s="101" t="s">
        <v>1109</v>
      </c>
      <c r="L33" s="12"/>
      <c r="M33" s="13"/>
      <c r="N33" s="14" t="s">
        <v>83</v>
      </c>
      <c r="O33" s="14" t="s">
        <v>83</v>
      </c>
      <c r="P33" s="243"/>
      <c r="Q33" s="132" t="str">
        <f t="shared" si="3"/>
        <v>#AC571_006_4_1_1_Info1</v>
      </c>
      <c r="R33" s="132" t="str">
        <f t="shared" si="4"/>
        <v>#AC571_006_4_1_1</v>
      </c>
      <c r="S33" s="144">
        <f t="shared" si="5"/>
        <v>1</v>
      </c>
      <c r="T33" s="144">
        <f>IF(G33="","",IF(ISERROR(VLOOKUP(S33,Sheet1!B:B,1,FALSE)),0,1))</f>
        <v>0</v>
      </c>
      <c r="U33" s="144">
        <f t="shared" si="6"/>
        <v>1</v>
      </c>
      <c r="V33" s="145" t="e">
        <f>SEARCH('Key Word Search'!$J$6,J33)</f>
        <v>#VALUE!</v>
      </c>
      <c r="W33" s="145" t="e">
        <f>SEARCH('Key Word Search'!$J$6,K33)</f>
        <v>#VALUE!</v>
      </c>
      <c r="X33" s="145" t="str">
        <f t="shared" si="7"/>
        <v/>
      </c>
    </row>
    <row r="34" spans="1:24" ht="43.5" x14ac:dyDescent="0.2">
      <c r="A34" s="250" t="str">
        <f t="shared" si="9"/>
        <v>#AC571_007_4_1_1__a_Q1</v>
      </c>
      <c r="B34" s="250"/>
      <c r="C34" s="148"/>
      <c r="D34" s="249"/>
      <c r="E34" s="237" t="str">
        <f t="shared" si="15"/>
        <v/>
      </c>
      <c r="F34" s="237" t="str">
        <f t="shared" si="16"/>
        <v/>
      </c>
      <c r="G34" s="238" t="s">
        <v>208</v>
      </c>
      <c r="H34" s="239" t="s">
        <v>216</v>
      </c>
      <c r="I34" s="237" t="s">
        <v>476</v>
      </c>
      <c r="J34" s="240" t="s">
        <v>384</v>
      </c>
      <c r="K34" s="101" t="s">
        <v>935</v>
      </c>
      <c r="L34" s="12"/>
      <c r="M34" s="13"/>
      <c r="N34" s="259" t="s">
        <v>83</v>
      </c>
      <c r="O34" s="259" t="s">
        <v>83</v>
      </c>
      <c r="P34" s="243"/>
      <c r="Q34" s="132" t="str">
        <f t="shared" si="3"/>
        <v>#AC571_007_4_1_1__a_Q1</v>
      </c>
      <c r="R34" s="132" t="str">
        <f t="shared" si="4"/>
        <v>#AC571_007_4_1_1__a</v>
      </c>
      <c r="S34" s="144">
        <f t="shared" si="5"/>
        <v>1</v>
      </c>
      <c r="T34" s="144">
        <f>IF(G34="","",IF(ISERROR(VLOOKUP(S34,Sheet1!B:B,1,FALSE)),0,1))</f>
        <v>0</v>
      </c>
      <c r="U34" s="144">
        <f t="shared" si="6"/>
        <v>1</v>
      </c>
      <c r="V34" s="145" t="e">
        <f>SEARCH('Key Word Search'!$J$6,J34)</f>
        <v>#VALUE!</v>
      </c>
      <c r="W34" s="145" t="e">
        <f>SEARCH('Key Word Search'!$J$6,K34)</f>
        <v>#VALUE!</v>
      </c>
      <c r="X34" s="145" t="str">
        <f t="shared" si="7"/>
        <v/>
      </c>
    </row>
    <row r="35" spans="1:24" ht="30" x14ac:dyDescent="0.2">
      <c r="A35" s="250" t="str">
        <f t="shared" si="9"/>
        <v>#AC571_008_4_1_1__b_Q2</v>
      </c>
      <c r="B35" s="250"/>
      <c r="C35" s="148"/>
      <c r="D35" s="249"/>
      <c r="E35" s="237" t="str">
        <f t="shared" si="15"/>
        <v/>
      </c>
      <c r="F35" s="237" t="str">
        <f t="shared" si="16"/>
        <v/>
      </c>
      <c r="G35" s="238" t="s">
        <v>209</v>
      </c>
      <c r="H35" s="239" t="s">
        <v>217</v>
      </c>
      <c r="I35" s="237" t="s">
        <v>477</v>
      </c>
      <c r="J35" s="240" t="s">
        <v>385</v>
      </c>
      <c r="K35" s="101" t="s">
        <v>936</v>
      </c>
      <c r="L35" s="12"/>
      <c r="M35" s="13"/>
      <c r="N35" s="259" t="s">
        <v>83</v>
      </c>
      <c r="O35" s="259" t="s">
        <v>83</v>
      </c>
      <c r="P35" s="243"/>
      <c r="Q35" s="132" t="str">
        <f t="shared" si="3"/>
        <v>#AC571_008_4_1_1__b_Q2</v>
      </c>
      <c r="R35" s="132" t="str">
        <f t="shared" si="4"/>
        <v>#AC571_008_4_1_1__b</v>
      </c>
      <c r="S35" s="144">
        <f t="shared" si="5"/>
        <v>1</v>
      </c>
      <c r="T35" s="144">
        <f>IF(G35="","",IF(ISERROR(VLOOKUP(S35,Sheet1!B:B,1,FALSE)),0,1))</f>
        <v>0</v>
      </c>
      <c r="U35" s="144">
        <f t="shared" si="6"/>
        <v>1</v>
      </c>
      <c r="V35" s="145" t="e">
        <f>SEARCH('Key Word Search'!$J$6,J35)</f>
        <v>#VALUE!</v>
      </c>
      <c r="W35" s="145" t="e">
        <f>SEARCH('Key Word Search'!$J$6,K35)</f>
        <v>#VALUE!</v>
      </c>
      <c r="X35" s="145" t="str">
        <f t="shared" si="7"/>
        <v/>
      </c>
    </row>
    <row r="36" spans="1:24" ht="30" x14ac:dyDescent="0.2">
      <c r="A36" s="235" t="str">
        <f t="shared" si="9"/>
        <v>#AC571_009_4_1_1__c_Q3</v>
      </c>
      <c r="B36" s="235"/>
      <c r="C36" s="248"/>
      <c r="D36" s="249"/>
      <c r="E36" s="237" t="str">
        <f t="shared" si="15"/>
        <v/>
      </c>
      <c r="F36" s="237" t="str">
        <f t="shared" si="16"/>
        <v/>
      </c>
      <c r="G36" s="238" t="s">
        <v>210</v>
      </c>
      <c r="H36" s="239" t="s">
        <v>218</v>
      </c>
      <c r="I36" s="237" t="s">
        <v>478</v>
      </c>
      <c r="J36" s="240" t="s">
        <v>386</v>
      </c>
      <c r="K36" s="101" t="s">
        <v>937</v>
      </c>
      <c r="L36" s="12"/>
      <c r="M36" s="13"/>
      <c r="N36" s="259" t="s">
        <v>83</v>
      </c>
      <c r="O36" s="259" t="s">
        <v>83</v>
      </c>
      <c r="P36" s="243"/>
      <c r="Q36" s="132" t="str">
        <f t="shared" si="3"/>
        <v>#AC571_009_4_1_1__c_Q3</v>
      </c>
      <c r="R36" s="132" t="str">
        <f t="shared" si="4"/>
        <v>#AC571_009_4_1_1__c</v>
      </c>
      <c r="S36" s="144">
        <f t="shared" si="5"/>
        <v>1</v>
      </c>
      <c r="T36" s="144">
        <f>IF(G36="","",IF(ISERROR(VLOOKUP(S36,Sheet1!B:B,1,FALSE)),0,1))</f>
        <v>0</v>
      </c>
      <c r="U36" s="144">
        <f t="shared" si="6"/>
        <v>1</v>
      </c>
      <c r="V36" s="145" t="e">
        <f>SEARCH('Key Word Search'!$J$6,J36)</f>
        <v>#VALUE!</v>
      </c>
      <c r="W36" s="145" t="e">
        <f>SEARCH('Key Word Search'!$J$6,K36)</f>
        <v>#VALUE!</v>
      </c>
      <c r="X36" s="145" t="str">
        <f t="shared" si="7"/>
        <v/>
      </c>
    </row>
    <row r="37" spans="1:24" ht="43.5" x14ac:dyDescent="0.2">
      <c r="A37" s="250" t="str">
        <f t="shared" si="9"/>
        <v>#AC571_010_4_1_1__d_Q4</v>
      </c>
      <c r="B37" s="250"/>
      <c r="C37" s="148"/>
      <c r="D37" s="249"/>
      <c r="E37" s="237" t="str">
        <f t="shared" si="15"/>
        <v/>
      </c>
      <c r="F37" s="237" t="str">
        <f t="shared" si="16"/>
        <v/>
      </c>
      <c r="G37" s="238" t="s">
        <v>211</v>
      </c>
      <c r="H37" s="239" t="s">
        <v>219</v>
      </c>
      <c r="I37" s="237" t="s">
        <v>479</v>
      </c>
      <c r="J37" s="240" t="s">
        <v>387</v>
      </c>
      <c r="K37" s="101" t="s">
        <v>938</v>
      </c>
      <c r="L37" s="12"/>
      <c r="M37" s="13"/>
      <c r="N37" s="259" t="s">
        <v>83</v>
      </c>
      <c r="O37" s="259" t="s">
        <v>83</v>
      </c>
      <c r="P37" s="243"/>
      <c r="Q37" s="132" t="str">
        <f t="shared" si="3"/>
        <v>#AC571_010_4_1_1__d_Q4</v>
      </c>
      <c r="R37" s="132" t="str">
        <f t="shared" si="4"/>
        <v>#AC571_010_4_1_1__d</v>
      </c>
      <c r="S37" s="144">
        <f t="shared" si="5"/>
        <v>1</v>
      </c>
      <c r="T37" s="144">
        <f>IF(G37="","",IF(ISERROR(VLOOKUP(S37,Sheet1!B:B,1,FALSE)),0,1))</f>
        <v>0</v>
      </c>
      <c r="U37" s="144">
        <f t="shared" si="6"/>
        <v>1</v>
      </c>
      <c r="V37" s="145" t="e">
        <f>SEARCH('Key Word Search'!$J$6,J37)</f>
        <v>#VALUE!</v>
      </c>
      <c r="W37" s="145" t="e">
        <f>SEARCH('Key Word Search'!$J$6,K37)</f>
        <v>#VALUE!</v>
      </c>
      <c r="X37" s="145" t="str">
        <f t="shared" si="7"/>
        <v/>
      </c>
    </row>
    <row r="38" spans="1:24" ht="57.75" x14ac:dyDescent="0.2">
      <c r="A38" s="250" t="str">
        <f t="shared" si="9"/>
        <v>#AC571_011_4_1_1__e_Q5</v>
      </c>
      <c r="B38" s="250"/>
      <c r="C38" s="148"/>
      <c r="D38" s="249"/>
      <c r="E38" s="237" t="str">
        <f t="shared" si="15"/>
        <v/>
      </c>
      <c r="F38" s="237" t="str">
        <f t="shared" si="16"/>
        <v/>
      </c>
      <c r="G38" s="238" t="s">
        <v>212</v>
      </c>
      <c r="H38" s="239" t="s">
        <v>220</v>
      </c>
      <c r="I38" s="237" t="s">
        <v>480</v>
      </c>
      <c r="J38" s="240" t="s">
        <v>388</v>
      </c>
      <c r="K38" s="101" t="s">
        <v>939</v>
      </c>
      <c r="L38" s="12"/>
      <c r="M38" s="13"/>
      <c r="N38" s="259" t="s">
        <v>83</v>
      </c>
      <c r="O38" s="259" t="s">
        <v>83</v>
      </c>
      <c r="P38" s="243"/>
      <c r="Q38" s="132" t="str">
        <f t="shared" si="3"/>
        <v>#AC571_011_4_1_1__e_Q5</v>
      </c>
      <c r="R38" s="132" t="str">
        <f t="shared" si="4"/>
        <v>#AC571_011_4_1_1__e</v>
      </c>
      <c r="S38" s="144">
        <f t="shared" si="5"/>
        <v>1</v>
      </c>
      <c r="T38" s="144">
        <f>IF(G38="","",IF(ISERROR(VLOOKUP(S38,Sheet1!B:B,1,FALSE)),0,1))</f>
        <v>0</v>
      </c>
      <c r="U38" s="144">
        <f t="shared" si="6"/>
        <v>1</v>
      </c>
      <c r="V38" s="145" t="e">
        <f>SEARCH('Key Word Search'!$J$6,J38)</f>
        <v>#VALUE!</v>
      </c>
      <c r="W38" s="145" t="e">
        <f>SEARCH('Key Word Search'!$J$6,K38)</f>
        <v>#VALUE!</v>
      </c>
      <c r="X38" s="145" t="str">
        <f t="shared" si="7"/>
        <v/>
      </c>
    </row>
    <row r="39" spans="1:24" ht="57.75" x14ac:dyDescent="0.2">
      <c r="A39" s="250" t="str">
        <f t="shared" si="9"/>
        <v>#AC571_012_4_1_1__f_Q6</v>
      </c>
      <c r="B39" s="250"/>
      <c r="C39" s="148"/>
      <c r="D39" s="249"/>
      <c r="E39" s="237" t="str">
        <f t="shared" si="15"/>
        <v/>
      </c>
      <c r="F39" s="237" t="str">
        <f t="shared" si="16"/>
        <v/>
      </c>
      <c r="G39" s="238" t="s">
        <v>213</v>
      </c>
      <c r="H39" s="239" t="s">
        <v>221</v>
      </c>
      <c r="I39" s="237" t="s">
        <v>481</v>
      </c>
      <c r="J39" s="240" t="s">
        <v>389</v>
      </c>
      <c r="K39" s="101" t="s">
        <v>940</v>
      </c>
      <c r="L39" s="12"/>
      <c r="M39" s="13"/>
      <c r="N39" s="259" t="s">
        <v>83</v>
      </c>
      <c r="O39" s="259" t="s">
        <v>83</v>
      </c>
      <c r="P39" s="243"/>
      <c r="Q39" s="132" t="str">
        <f t="shared" si="3"/>
        <v>#AC571_012_4_1_1__f_Q6</v>
      </c>
      <c r="R39" s="132" t="str">
        <f t="shared" si="4"/>
        <v>#AC571_012_4_1_1__f</v>
      </c>
      <c r="S39" s="144">
        <f t="shared" si="5"/>
        <v>1</v>
      </c>
      <c r="T39" s="144">
        <f>IF(G39="","",IF(ISERROR(VLOOKUP(S39,Sheet1!B:B,1,FALSE)),0,1))</f>
        <v>0</v>
      </c>
      <c r="U39" s="144">
        <f t="shared" si="6"/>
        <v>1</v>
      </c>
      <c r="V39" s="145" t="e">
        <f>SEARCH('Key Word Search'!$J$6,J39)</f>
        <v>#VALUE!</v>
      </c>
      <c r="W39" s="145" t="e">
        <f>SEARCH('Key Word Search'!$J$6,K39)</f>
        <v>#VALUE!</v>
      </c>
      <c r="X39" s="145" t="str">
        <f t="shared" si="7"/>
        <v/>
      </c>
    </row>
    <row r="40" spans="1:24" ht="57.75" x14ac:dyDescent="0.2">
      <c r="A40" s="250" t="str">
        <f t="shared" si="9"/>
        <v>#AC571_013_4_1_1__g_Q7</v>
      </c>
      <c r="B40" s="250"/>
      <c r="C40" s="148"/>
      <c r="D40" s="249"/>
      <c r="E40" s="237" t="str">
        <f t="shared" si="15"/>
        <v/>
      </c>
      <c r="F40" s="237" t="str">
        <f t="shared" si="16"/>
        <v/>
      </c>
      <c r="G40" s="238" t="s">
        <v>214</v>
      </c>
      <c r="H40" s="239" t="s">
        <v>222</v>
      </c>
      <c r="I40" s="237" t="s">
        <v>482</v>
      </c>
      <c r="J40" s="240" t="s">
        <v>390</v>
      </c>
      <c r="K40" s="101" t="s">
        <v>941</v>
      </c>
      <c r="L40" s="12"/>
      <c r="M40" s="13"/>
      <c r="N40" s="259" t="s">
        <v>83</v>
      </c>
      <c r="O40" s="259" t="s">
        <v>83</v>
      </c>
      <c r="P40" s="243"/>
      <c r="Q40" s="132" t="str">
        <f t="shared" si="3"/>
        <v>#AC571_013_4_1_1__g_Q7</v>
      </c>
      <c r="R40" s="132" t="str">
        <f t="shared" si="4"/>
        <v>#AC571_013_4_1_1__g</v>
      </c>
      <c r="S40" s="144">
        <f t="shared" si="5"/>
        <v>1</v>
      </c>
      <c r="T40" s="144">
        <f>IF(G40="","",IF(ISERROR(VLOOKUP(S40,Sheet1!B:B,1,FALSE)),0,1))</f>
        <v>0</v>
      </c>
      <c r="U40" s="144">
        <f t="shared" si="6"/>
        <v>1</v>
      </c>
      <c r="V40" s="145" t="e">
        <f>SEARCH('Key Word Search'!$J$6,J40)</f>
        <v>#VALUE!</v>
      </c>
      <c r="W40" s="145" t="e">
        <f>SEARCH('Key Word Search'!$J$6,K40)</f>
        <v>#VALUE!</v>
      </c>
      <c r="X40" s="145" t="str">
        <f t="shared" si="7"/>
        <v/>
      </c>
    </row>
    <row r="41" spans="1:24" x14ac:dyDescent="0.2">
      <c r="A41" s="250" t="str">
        <f t="shared" si="9"/>
        <v/>
      </c>
      <c r="B41" s="250"/>
      <c r="C41" s="148"/>
      <c r="D41" s="249"/>
      <c r="E41" s="237" t="str">
        <f t="shared" si="15"/>
        <v/>
      </c>
      <c r="F41" s="237" t="str">
        <f t="shared" si="16"/>
        <v/>
      </c>
      <c r="G41" s="238"/>
      <c r="H41" s="239"/>
      <c r="I41" s="237"/>
      <c r="J41" s="240"/>
      <c r="K41" s="101"/>
      <c r="L41" s="12"/>
      <c r="M41" s="13"/>
      <c r="N41" s="14"/>
      <c r="O41" s="14"/>
      <c r="P41" s="243"/>
      <c r="Q41" s="132" t="str">
        <f t="shared" si="3"/>
        <v/>
      </c>
      <c r="R41" s="132" t="str">
        <f t="shared" si="4"/>
        <v/>
      </c>
      <c r="S41" s="144" t="str">
        <f t="shared" si="5"/>
        <v/>
      </c>
      <c r="T41" s="144" t="str">
        <f>IF(G41="","",IF(ISERROR(VLOOKUP(S41,Sheet1!B:B,1,FALSE)),0,1))</f>
        <v/>
      </c>
      <c r="U41" s="144" t="str">
        <f t="shared" si="6"/>
        <v/>
      </c>
      <c r="V41" s="145" t="e">
        <f>SEARCH('Key Word Search'!$J$6,J41)</f>
        <v>#VALUE!</v>
      </c>
      <c r="W41" s="145" t="e">
        <f>SEARCH('Key Word Search'!$J$6,K41)</f>
        <v>#VALUE!</v>
      </c>
      <c r="X41" s="145" t="str">
        <f t="shared" si="7"/>
        <v/>
      </c>
    </row>
    <row r="42" spans="1:24" s="1" customFormat="1" ht="18.75" thickBot="1" x14ac:dyDescent="0.25">
      <c r="A42" s="26" t="str">
        <f t="shared" si="9"/>
        <v/>
      </c>
      <c r="B42" s="26"/>
      <c r="C42" s="32"/>
      <c r="D42" s="79" t="s">
        <v>223</v>
      </c>
      <c r="E42" s="80"/>
      <c r="F42" s="80"/>
      <c r="G42" s="81"/>
      <c r="H42" s="82"/>
      <c r="I42" s="80"/>
      <c r="J42" s="83"/>
      <c r="K42" s="161"/>
      <c r="L42" s="85"/>
      <c r="M42" s="86"/>
      <c r="N42" s="86"/>
      <c r="O42" s="86"/>
      <c r="P42" s="87" t="s">
        <v>0</v>
      </c>
      <c r="Q42" s="132" t="str">
        <f t="shared" si="3"/>
        <v/>
      </c>
      <c r="R42" s="132" t="str">
        <f t="shared" si="4"/>
        <v/>
      </c>
      <c r="S42" s="144" t="str">
        <f t="shared" si="5"/>
        <v/>
      </c>
      <c r="T42" s="144" t="str">
        <f>IF(G42="","",IF(ISERROR(VLOOKUP(S42,Sheet1!B:B,1,FALSE)),0,1))</f>
        <v/>
      </c>
      <c r="U42" s="144" t="str">
        <f t="shared" si="6"/>
        <v/>
      </c>
      <c r="V42" s="145" t="e">
        <f>SEARCH('Key Word Search'!$J$6,J42)</f>
        <v>#VALUE!</v>
      </c>
      <c r="W42" s="145" t="e">
        <f>SEARCH('Key Word Search'!$J$6,K42)</f>
        <v>#VALUE!</v>
      </c>
      <c r="X42" s="145" t="str">
        <f t="shared" si="7"/>
        <v/>
      </c>
    </row>
    <row r="43" spans="1:24" ht="57.75" x14ac:dyDescent="0.2">
      <c r="A43" s="250" t="str">
        <f t="shared" si="9"/>
        <v>#AC571_006_4.2_1_Info1</v>
      </c>
      <c r="B43" s="250"/>
      <c r="C43" s="148"/>
      <c r="D43" s="249"/>
      <c r="E43" s="237" t="str">
        <f t="shared" ref="E43:E55" si="17">IF($A43="","",IF(B43="","",HYPERLINK(B43,E$2)))</f>
        <v/>
      </c>
      <c r="F43" s="237" t="str">
        <f t="shared" ref="F43:F55" si="18">IF($A43="","",IF(C43="","",HYPERLINK(C43,F$2)))</f>
        <v/>
      </c>
      <c r="G43" s="238" t="s">
        <v>179</v>
      </c>
      <c r="H43" s="239" t="s">
        <v>224</v>
      </c>
      <c r="I43" s="237" t="s">
        <v>1067</v>
      </c>
      <c r="J43" s="240" t="s">
        <v>225</v>
      </c>
      <c r="K43" s="101" t="s">
        <v>942</v>
      </c>
      <c r="L43" s="12"/>
      <c r="M43" s="13"/>
      <c r="N43" s="14" t="s">
        <v>3</v>
      </c>
      <c r="O43" s="14" t="s">
        <v>3</v>
      </c>
      <c r="P43" s="243"/>
      <c r="Q43" s="132" t="str">
        <f t="shared" si="3"/>
        <v>#AC571_006_4.2_1_Info1</v>
      </c>
      <c r="R43" s="132" t="str">
        <f t="shared" si="4"/>
        <v>#AC571_006_4.2_1</v>
      </c>
      <c r="S43" s="144">
        <f t="shared" si="5"/>
        <v>1</v>
      </c>
      <c r="T43" s="144">
        <f>IF(G43="","",IF(ISERROR(VLOOKUP(S43,Sheet1!B:B,1,FALSE)),0,1))</f>
        <v>0</v>
      </c>
      <c r="U43" s="144">
        <f t="shared" si="6"/>
        <v>1</v>
      </c>
      <c r="V43" s="145" t="e">
        <f>SEARCH('Key Word Search'!$J$6,J43)</f>
        <v>#VALUE!</v>
      </c>
      <c r="W43" s="145" t="e">
        <f>SEARCH('Key Word Search'!$J$6,K43)</f>
        <v>#VALUE!</v>
      </c>
      <c r="X43" s="145" t="str">
        <f t="shared" si="7"/>
        <v/>
      </c>
    </row>
    <row r="44" spans="1:24" ht="43.5" x14ac:dyDescent="0.2">
      <c r="A44" s="250" t="str">
        <f t="shared" si="9"/>
        <v>#AC571_007_4.2_1__a_Q1</v>
      </c>
      <c r="B44" s="250"/>
      <c r="C44" s="148"/>
      <c r="D44" s="249"/>
      <c r="E44" s="237" t="str">
        <f t="shared" si="17"/>
        <v/>
      </c>
      <c r="F44" s="237" t="str">
        <f t="shared" si="18"/>
        <v/>
      </c>
      <c r="G44" s="238" t="s">
        <v>208</v>
      </c>
      <c r="H44" s="239" t="s">
        <v>226</v>
      </c>
      <c r="I44" s="237" t="s">
        <v>476</v>
      </c>
      <c r="J44" s="240" t="s">
        <v>905</v>
      </c>
      <c r="K44" s="101" t="s">
        <v>943</v>
      </c>
      <c r="L44" s="12"/>
      <c r="M44" s="13"/>
      <c r="N44" s="259" t="s">
        <v>3</v>
      </c>
      <c r="O44" s="259" t="s">
        <v>3</v>
      </c>
      <c r="P44" s="243"/>
      <c r="Q44" s="132" t="str">
        <f t="shared" si="3"/>
        <v>#AC571_007_4.2_1__a_Q1</v>
      </c>
      <c r="R44" s="132" t="str">
        <f t="shared" si="4"/>
        <v>#AC571_007_4.2_1__a</v>
      </c>
      <c r="S44" s="144">
        <f t="shared" si="5"/>
        <v>1</v>
      </c>
      <c r="T44" s="144">
        <f>IF(G44="","",IF(ISERROR(VLOOKUP(S44,Sheet1!B:B,1,FALSE)),0,1))</f>
        <v>0</v>
      </c>
      <c r="U44" s="144">
        <f t="shared" si="6"/>
        <v>1</v>
      </c>
      <c r="V44" s="145" t="e">
        <f>SEARCH('Key Word Search'!$J$6,J44)</f>
        <v>#VALUE!</v>
      </c>
      <c r="W44" s="145" t="e">
        <f>SEARCH('Key Word Search'!$J$6,K44)</f>
        <v>#VALUE!</v>
      </c>
      <c r="X44" s="145" t="str">
        <f t="shared" si="7"/>
        <v/>
      </c>
    </row>
    <row r="45" spans="1:24" ht="45" customHeight="1" x14ac:dyDescent="0.2">
      <c r="A45" s="250" t="str">
        <f t="shared" si="9"/>
        <v>#AC571_008_4.2_1__b_Q2</v>
      </c>
      <c r="B45" s="250"/>
      <c r="C45" s="148"/>
      <c r="D45" s="249"/>
      <c r="E45" s="237" t="str">
        <f t="shared" si="17"/>
        <v/>
      </c>
      <c r="F45" s="237" t="str">
        <f t="shared" si="18"/>
        <v/>
      </c>
      <c r="G45" s="238" t="s">
        <v>209</v>
      </c>
      <c r="H45" s="239" t="s">
        <v>227</v>
      </c>
      <c r="I45" s="237" t="s">
        <v>477</v>
      </c>
      <c r="J45" s="240" t="s">
        <v>906</v>
      </c>
      <c r="K45" s="101" t="s">
        <v>944</v>
      </c>
      <c r="L45" s="12"/>
      <c r="M45" s="13"/>
      <c r="N45" s="259" t="s">
        <v>3</v>
      </c>
      <c r="O45" s="259" t="s">
        <v>3</v>
      </c>
      <c r="P45" s="243"/>
      <c r="Q45" s="132" t="str">
        <f t="shared" si="3"/>
        <v>#AC571_008_4.2_1__b_Q2</v>
      </c>
      <c r="R45" s="132" t="str">
        <f t="shared" si="4"/>
        <v>#AC571_008_4.2_1__b</v>
      </c>
      <c r="S45" s="144">
        <f t="shared" si="5"/>
        <v>1</v>
      </c>
      <c r="T45" s="144">
        <f>IF(G45="","",IF(ISERROR(VLOOKUP(S45,Sheet1!B:B,1,FALSE)),0,1))</f>
        <v>0</v>
      </c>
      <c r="U45" s="144">
        <f t="shared" si="6"/>
        <v>1</v>
      </c>
      <c r="V45" s="145" t="e">
        <f>SEARCH('Key Word Search'!$J$6,J45)</f>
        <v>#VALUE!</v>
      </c>
      <c r="W45" s="145" t="e">
        <f>SEARCH('Key Word Search'!$J$6,K45)</f>
        <v>#VALUE!</v>
      </c>
      <c r="X45" s="145" t="str">
        <f t="shared" si="7"/>
        <v/>
      </c>
    </row>
    <row r="46" spans="1:24" ht="57.75" x14ac:dyDescent="0.2">
      <c r="A46" s="250" t="str">
        <f t="shared" si="9"/>
        <v>#AC571_009_4.2_1__c_Q3</v>
      </c>
      <c r="B46" s="250"/>
      <c r="C46" s="148"/>
      <c r="D46" s="249"/>
      <c r="E46" s="237" t="str">
        <f t="shared" si="17"/>
        <v/>
      </c>
      <c r="F46" s="237" t="str">
        <f t="shared" si="18"/>
        <v/>
      </c>
      <c r="G46" s="238" t="s">
        <v>210</v>
      </c>
      <c r="H46" s="239" t="s">
        <v>228</v>
      </c>
      <c r="I46" s="237" t="s">
        <v>478</v>
      </c>
      <c r="J46" s="240" t="s">
        <v>907</v>
      </c>
      <c r="K46" s="101" t="s">
        <v>945</v>
      </c>
      <c r="L46" s="12"/>
      <c r="M46" s="13"/>
      <c r="N46" s="259" t="s">
        <v>3</v>
      </c>
      <c r="O46" s="259" t="s">
        <v>3</v>
      </c>
      <c r="P46" s="243"/>
      <c r="Q46" s="132" t="str">
        <f t="shared" si="3"/>
        <v>#AC571_009_4.2_1__c_Q3</v>
      </c>
      <c r="R46" s="132" t="str">
        <f t="shared" si="4"/>
        <v>#AC571_009_4.2_1__c</v>
      </c>
      <c r="S46" s="144">
        <f t="shared" si="5"/>
        <v>1</v>
      </c>
      <c r="T46" s="144">
        <f>IF(G46="","",IF(ISERROR(VLOOKUP(S46,Sheet1!B:B,1,FALSE)),0,1))</f>
        <v>0</v>
      </c>
      <c r="U46" s="144">
        <f t="shared" si="6"/>
        <v>1</v>
      </c>
      <c r="V46" s="145">
        <f>SEARCH('Key Word Search'!$J$6,J46)</f>
        <v>6</v>
      </c>
      <c r="W46" s="145">
        <f>SEARCH('Key Word Search'!$J$6,K46)</f>
        <v>37</v>
      </c>
      <c r="X46" s="145" t="str">
        <f t="shared" si="7"/>
        <v>#AC571_009_4.2_1__c_Q3</v>
      </c>
    </row>
    <row r="47" spans="1:24" ht="43.5" x14ac:dyDescent="0.2">
      <c r="A47" s="250" t="str">
        <f t="shared" si="9"/>
        <v>#AC571_010_4.2_1__d_Q4</v>
      </c>
      <c r="B47" s="250"/>
      <c r="C47" s="148"/>
      <c r="D47" s="249"/>
      <c r="E47" s="237" t="str">
        <f t="shared" si="17"/>
        <v/>
      </c>
      <c r="F47" s="237" t="str">
        <f t="shared" si="18"/>
        <v/>
      </c>
      <c r="G47" s="238" t="s">
        <v>211</v>
      </c>
      <c r="H47" s="239" t="s">
        <v>229</v>
      </c>
      <c r="I47" s="237" t="s">
        <v>479</v>
      </c>
      <c r="J47" s="240" t="s">
        <v>908</v>
      </c>
      <c r="K47" s="101" t="s">
        <v>946</v>
      </c>
      <c r="L47" s="12"/>
      <c r="M47" s="13"/>
      <c r="N47" s="259" t="s">
        <v>3</v>
      </c>
      <c r="O47" s="259" t="s">
        <v>3</v>
      </c>
      <c r="P47" s="243"/>
      <c r="Q47" s="132" t="str">
        <f t="shared" si="3"/>
        <v>#AC571_010_4.2_1__d_Q4</v>
      </c>
      <c r="R47" s="132" t="str">
        <f t="shared" si="4"/>
        <v>#AC571_010_4.2_1__d</v>
      </c>
      <c r="S47" s="144">
        <f t="shared" si="5"/>
        <v>1</v>
      </c>
      <c r="T47" s="144">
        <f>IF(G47="","",IF(ISERROR(VLOOKUP(S47,Sheet1!B:B,1,FALSE)),0,1))</f>
        <v>0</v>
      </c>
      <c r="U47" s="144">
        <f t="shared" si="6"/>
        <v>1</v>
      </c>
      <c r="V47" s="145" t="e">
        <f>SEARCH('Key Word Search'!$J$6,J47)</f>
        <v>#VALUE!</v>
      </c>
      <c r="W47" s="145" t="e">
        <f>SEARCH('Key Word Search'!$J$6,K47)</f>
        <v>#VALUE!</v>
      </c>
      <c r="X47" s="145" t="str">
        <f t="shared" si="7"/>
        <v/>
      </c>
    </row>
    <row r="48" spans="1:24" ht="30" x14ac:dyDescent="0.2">
      <c r="A48" s="250" t="str">
        <f t="shared" si="9"/>
        <v>#AC571_010_4.2_1__d_Q5</v>
      </c>
      <c r="B48" s="250"/>
      <c r="C48" s="148"/>
      <c r="D48" s="249"/>
      <c r="E48" s="237" t="str">
        <f t="shared" si="17"/>
        <v/>
      </c>
      <c r="F48" s="237" t="str">
        <f t="shared" si="18"/>
        <v/>
      </c>
      <c r="G48" s="238" t="s">
        <v>211</v>
      </c>
      <c r="H48" s="239" t="s">
        <v>229</v>
      </c>
      <c r="I48" s="237" t="s">
        <v>480</v>
      </c>
      <c r="J48" s="240" t="s">
        <v>909</v>
      </c>
      <c r="K48" s="101" t="s">
        <v>947</v>
      </c>
      <c r="L48" s="12"/>
      <c r="M48" s="13"/>
      <c r="N48" s="259" t="s">
        <v>3</v>
      </c>
      <c r="O48" s="259" t="s">
        <v>3</v>
      </c>
      <c r="P48" s="243"/>
      <c r="Q48" s="132" t="str">
        <f t="shared" si="3"/>
        <v>#AC571_010_4.2_1__d_Q5</v>
      </c>
      <c r="R48" s="132" t="str">
        <f t="shared" si="4"/>
        <v>#AC571_010_4.2_1__d</v>
      </c>
      <c r="S48" s="144">
        <f t="shared" si="5"/>
        <v>1</v>
      </c>
      <c r="T48" s="144">
        <f>IF(G48="","",IF(ISERROR(VLOOKUP(S48,Sheet1!B:B,1,FALSE)),0,1))</f>
        <v>0</v>
      </c>
      <c r="U48" s="144">
        <f t="shared" si="6"/>
        <v>1</v>
      </c>
      <c r="V48" s="145" t="e">
        <f>SEARCH('Key Word Search'!$J$6,J48)</f>
        <v>#VALUE!</v>
      </c>
      <c r="W48" s="145" t="e">
        <f>SEARCH('Key Word Search'!$J$6,K48)</f>
        <v>#VALUE!</v>
      </c>
      <c r="X48" s="145" t="str">
        <f t="shared" si="7"/>
        <v/>
      </c>
    </row>
    <row r="49" spans="1:24" ht="30" x14ac:dyDescent="0.2">
      <c r="A49" s="250" t="str">
        <f t="shared" si="9"/>
        <v>#AC571_011_4.2_1__e_Q6</v>
      </c>
      <c r="B49" s="250"/>
      <c r="C49" s="148"/>
      <c r="D49" s="249"/>
      <c r="E49" s="237" t="str">
        <f t="shared" si="17"/>
        <v/>
      </c>
      <c r="F49" s="237" t="str">
        <f t="shared" si="18"/>
        <v/>
      </c>
      <c r="G49" s="238" t="s">
        <v>212</v>
      </c>
      <c r="H49" s="239" t="s">
        <v>230</v>
      </c>
      <c r="I49" s="237" t="s">
        <v>481</v>
      </c>
      <c r="J49" s="240" t="s">
        <v>391</v>
      </c>
      <c r="K49" s="101" t="s">
        <v>948</v>
      </c>
      <c r="L49" s="12"/>
      <c r="M49" s="13"/>
      <c r="N49" s="259" t="s">
        <v>3</v>
      </c>
      <c r="O49" s="259" t="s">
        <v>3</v>
      </c>
      <c r="P49" s="243"/>
      <c r="Q49" s="132" t="str">
        <f t="shared" si="3"/>
        <v>#AC571_011_4.2_1__e_Q6</v>
      </c>
      <c r="R49" s="132" t="str">
        <f t="shared" si="4"/>
        <v>#AC571_011_4.2_1__e</v>
      </c>
      <c r="S49" s="144">
        <f t="shared" si="5"/>
        <v>1</v>
      </c>
      <c r="T49" s="144">
        <f>IF(G49="","",IF(ISERROR(VLOOKUP(S49,Sheet1!B:B,1,FALSE)),0,1))</f>
        <v>0</v>
      </c>
      <c r="U49" s="144">
        <f t="shared" si="6"/>
        <v>1</v>
      </c>
      <c r="V49" s="145" t="e">
        <f>SEARCH('Key Word Search'!$J$6,J49)</f>
        <v>#VALUE!</v>
      </c>
      <c r="W49" s="145" t="e">
        <f>SEARCH('Key Word Search'!$J$6,K49)</f>
        <v>#VALUE!</v>
      </c>
      <c r="X49" s="145" t="str">
        <f t="shared" si="7"/>
        <v/>
      </c>
    </row>
    <row r="50" spans="1:24" ht="43.5" x14ac:dyDescent="0.2">
      <c r="A50" s="250" t="str">
        <f t="shared" si="9"/>
        <v>#AC571_012_4.2_1__f_Q6</v>
      </c>
      <c r="B50" s="250"/>
      <c r="C50" s="148"/>
      <c r="D50" s="249"/>
      <c r="E50" s="237" t="str">
        <f t="shared" si="17"/>
        <v/>
      </c>
      <c r="F50" s="237" t="str">
        <f t="shared" si="18"/>
        <v/>
      </c>
      <c r="G50" s="238" t="s">
        <v>213</v>
      </c>
      <c r="H50" s="239" t="s">
        <v>231</v>
      </c>
      <c r="I50" s="237" t="s">
        <v>481</v>
      </c>
      <c r="J50" s="240" t="s">
        <v>392</v>
      </c>
      <c r="K50" s="101" t="s">
        <v>949</v>
      </c>
      <c r="L50" s="12"/>
      <c r="M50" s="13"/>
      <c r="N50" s="259" t="s">
        <v>3</v>
      </c>
      <c r="O50" s="259" t="s">
        <v>3</v>
      </c>
      <c r="P50" s="243"/>
      <c r="Q50" s="132" t="str">
        <f t="shared" si="3"/>
        <v>#AC571_012_4.2_1__f_Q6</v>
      </c>
      <c r="R50" s="132" t="str">
        <f t="shared" si="4"/>
        <v>#AC571_012_4.2_1__f</v>
      </c>
      <c r="S50" s="144">
        <f t="shared" si="5"/>
        <v>1</v>
      </c>
      <c r="T50" s="144">
        <f>IF(G50="","",IF(ISERROR(VLOOKUP(S50,Sheet1!B:B,1,FALSE)),0,1))</f>
        <v>0</v>
      </c>
      <c r="U50" s="144">
        <f t="shared" si="6"/>
        <v>1</v>
      </c>
      <c r="V50" s="145" t="e">
        <f>SEARCH('Key Word Search'!$J$6,J50)</f>
        <v>#VALUE!</v>
      </c>
      <c r="W50" s="145" t="e">
        <f>SEARCH('Key Word Search'!$J$6,K50)</f>
        <v>#VALUE!</v>
      </c>
      <c r="X50" s="145" t="str">
        <f t="shared" si="7"/>
        <v/>
      </c>
    </row>
    <row r="51" spans="1:24" ht="72" x14ac:dyDescent="0.2">
      <c r="A51" s="250" t="str">
        <f t="shared" si="9"/>
        <v>#AC571_012_4.2_1__f_Q7</v>
      </c>
      <c r="B51" s="250"/>
      <c r="C51" s="148"/>
      <c r="D51" s="249"/>
      <c r="E51" s="237" t="str">
        <f t="shared" si="17"/>
        <v/>
      </c>
      <c r="F51" s="237" t="str">
        <f t="shared" si="18"/>
        <v/>
      </c>
      <c r="G51" s="238" t="s">
        <v>213</v>
      </c>
      <c r="H51" s="239" t="s">
        <v>231</v>
      </c>
      <c r="I51" s="237" t="s">
        <v>482</v>
      </c>
      <c r="J51" s="240" t="s">
        <v>392</v>
      </c>
      <c r="K51" s="101" t="s">
        <v>950</v>
      </c>
      <c r="L51" s="12"/>
      <c r="M51" s="13"/>
      <c r="N51" s="259" t="s">
        <v>3</v>
      </c>
      <c r="O51" s="259" t="s">
        <v>3</v>
      </c>
      <c r="P51" s="243"/>
      <c r="Q51" s="132" t="str">
        <f t="shared" si="3"/>
        <v>#AC571_012_4.2_1__f_Q7</v>
      </c>
      <c r="R51" s="132" t="str">
        <f t="shared" si="4"/>
        <v>#AC571_012_4.2_1__f</v>
      </c>
      <c r="S51" s="144">
        <f t="shared" si="5"/>
        <v>1</v>
      </c>
      <c r="T51" s="144">
        <f>IF(G51="","",IF(ISERROR(VLOOKUP(S51,Sheet1!B:B,1,FALSE)),0,1))</f>
        <v>0</v>
      </c>
      <c r="U51" s="144">
        <f t="shared" si="6"/>
        <v>1</v>
      </c>
      <c r="V51" s="145" t="e">
        <f>SEARCH('Key Word Search'!$J$6,J51)</f>
        <v>#VALUE!</v>
      </c>
      <c r="W51" s="145" t="e">
        <f>SEARCH('Key Word Search'!$J$6,K51)</f>
        <v>#VALUE!</v>
      </c>
      <c r="X51" s="145" t="str">
        <f t="shared" si="7"/>
        <v/>
      </c>
    </row>
    <row r="52" spans="1:24" ht="30" x14ac:dyDescent="0.2">
      <c r="A52" s="250" t="str">
        <f t="shared" si="9"/>
        <v>#AC571_013_4.2_1__g_Q8</v>
      </c>
      <c r="B52" s="250"/>
      <c r="C52" s="257"/>
      <c r="D52" s="151"/>
      <c r="E52" s="237" t="str">
        <f t="shared" si="17"/>
        <v/>
      </c>
      <c r="F52" s="237" t="str">
        <f t="shared" si="18"/>
        <v/>
      </c>
      <c r="G52" s="238" t="s">
        <v>214</v>
      </c>
      <c r="H52" s="239" t="s">
        <v>232</v>
      </c>
      <c r="I52" s="237" t="s">
        <v>483</v>
      </c>
      <c r="J52" s="240" t="s">
        <v>910</v>
      </c>
      <c r="K52" s="101" t="s">
        <v>951</v>
      </c>
      <c r="L52" s="12"/>
      <c r="M52" s="13"/>
      <c r="N52" s="259" t="s">
        <v>3</v>
      </c>
      <c r="O52" s="259" t="s">
        <v>3</v>
      </c>
      <c r="P52" s="243"/>
      <c r="Q52" s="132" t="str">
        <f t="shared" si="3"/>
        <v>#AC571_013_4.2_1__g_Q8</v>
      </c>
      <c r="R52" s="132" t="str">
        <f t="shared" si="4"/>
        <v>#AC571_013_4.2_1__g</v>
      </c>
      <c r="S52" s="144">
        <f t="shared" si="5"/>
        <v>1</v>
      </c>
      <c r="T52" s="144">
        <f>IF(G52="","",IF(ISERROR(VLOOKUP(S52,Sheet1!B:B,1,FALSE)),0,1))</f>
        <v>0</v>
      </c>
      <c r="U52" s="144">
        <f t="shared" si="6"/>
        <v>1</v>
      </c>
      <c r="V52" s="145" t="e">
        <f>SEARCH('Key Word Search'!$J$6,J52)</f>
        <v>#VALUE!</v>
      </c>
      <c r="W52" s="145" t="e">
        <f>SEARCH('Key Word Search'!$J$6,K52)</f>
        <v>#VALUE!</v>
      </c>
      <c r="X52" s="145" t="str">
        <f t="shared" si="7"/>
        <v/>
      </c>
    </row>
    <row r="53" spans="1:24" ht="57.75" x14ac:dyDescent="0.2">
      <c r="A53" s="250" t="str">
        <f t="shared" si="9"/>
        <v>#AC571_014_4.2_1__h_Q9</v>
      </c>
      <c r="B53" s="250"/>
      <c r="C53" s="148"/>
      <c r="D53" s="249"/>
      <c r="E53" s="237" t="str">
        <f t="shared" si="17"/>
        <v/>
      </c>
      <c r="F53" s="237" t="str">
        <f t="shared" si="18"/>
        <v/>
      </c>
      <c r="G53" s="238" t="s">
        <v>215</v>
      </c>
      <c r="H53" s="239" t="s">
        <v>233</v>
      </c>
      <c r="I53" s="237" t="s">
        <v>1081</v>
      </c>
      <c r="J53" s="240" t="s">
        <v>911</v>
      </c>
      <c r="K53" s="101" t="s">
        <v>952</v>
      </c>
      <c r="L53" s="12"/>
      <c r="M53" s="13"/>
      <c r="N53" s="259" t="s">
        <v>3</v>
      </c>
      <c r="O53" s="259" t="s">
        <v>3</v>
      </c>
      <c r="P53" s="243"/>
      <c r="Q53" s="132" t="str">
        <f t="shared" si="3"/>
        <v>#AC571_014_4.2_1__h_Q9</v>
      </c>
      <c r="R53" s="132" t="str">
        <f t="shared" si="4"/>
        <v>#AC571_014_4.2_1__h</v>
      </c>
      <c r="S53" s="144">
        <f t="shared" si="5"/>
        <v>1</v>
      </c>
      <c r="T53" s="144">
        <f>IF(G53="","",IF(ISERROR(VLOOKUP(S53,Sheet1!B:B,1,FALSE)),0,1))</f>
        <v>0</v>
      </c>
      <c r="U53" s="144">
        <f t="shared" si="6"/>
        <v>1</v>
      </c>
      <c r="V53" s="145" t="e">
        <f>SEARCH('Key Word Search'!$J$6,J53)</f>
        <v>#VALUE!</v>
      </c>
      <c r="W53" s="145" t="e">
        <f>SEARCH('Key Word Search'!$J$6,K53)</f>
        <v>#VALUE!</v>
      </c>
      <c r="X53" s="145" t="str">
        <f t="shared" si="7"/>
        <v/>
      </c>
    </row>
    <row r="54" spans="1:24" x14ac:dyDescent="0.2">
      <c r="A54" s="250" t="str">
        <f t="shared" si="9"/>
        <v/>
      </c>
      <c r="B54" s="250"/>
      <c r="C54" s="148"/>
      <c r="D54" s="249"/>
      <c r="E54" s="237" t="str">
        <f t="shared" si="17"/>
        <v/>
      </c>
      <c r="F54" s="237" t="str">
        <f t="shared" si="18"/>
        <v/>
      </c>
      <c r="G54" s="238"/>
      <c r="H54" s="239"/>
      <c r="I54" s="237"/>
      <c r="J54" s="240"/>
      <c r="K54" s="101"/>
      <c r="L54" s="12"/>
      <c r="M54" s="13"/>
      <c r="N54" s="14"/>
      <c r="O54" s="14"/>
      <c r="P54" s="243"/>
      <c r="Q54" s="132" t="str">
        <f t="shared" si="3"/>
        <v/>
      </c>
      <c r="R54" s="132" t="str">
        <f t="shared" si="4"/>
        <v/>
      </c>
      <c r="S54" s="144" t="str">
        <f t="shared" si="5"/>
        <v/>
      </c>
      <c r="T54" s="144" t="str">
        <f>IF(G54="","",IF(ISERROR(VLOOKUP(S54,Sheet1!B:B,1,FALSE)),0,1))</f>
        <v/>
      </c>
      <c r="U54" s="144" t="str">
        <f t="shared" si="6"/>
        <v/>
      </c>
      <c r="V54" s="145" t="e">
        <f>SEARCH('Key Word Search'!$J$6,J54)</f>
        <v>#VALUE!</v>
      </c>
      <c r="W54" s="145" t="e">
        <f>SEARCH('Key Word Search'!$J$6,K54)</f>
        <v>#VALUE!</v>
      </c>
      <c r="X54" s="145" t="str">
        <f t="shared" si="7"/>
        <v/>
      </c>
    </row>
    <row r="55" spans="1:24" x14ac:dyDescent="0.2">
      <c r="A55" s="251" t="str">
        <f t="shared" si="9"/>
        <v/>
      </c>
      <c r="B55" s="149"/>
      <c r="C55" s="150"/>
      <c r="D55" s="146"/>
      <c r="E55" s="237" t="str">
        <f t="shared" si="17"/>
        <v/>
      </c>
      <c r="F55" s="237" t="str">
        <f t="shared" si="18"/>
        <v/>
      </c>
      <c r="G55" s="98"/>
      <c r="H55" s="99"/>
      <c r="I55" s="97"/>
      <c r="J55" s="100"/>
      <c r="K55" s="101"/>
      <c r="L55" s="12"/>
      <c r="M55" s="13"/>
      <c r="N55" s="14"/>
      <c r="O55" s="14"/>
      <c r="P55" s="117"/>
      <c r="Q55" s="132" t="str">
        <f t="shared" si="3"/>
        <v/>
      </c>
      <c r="R55" s="132" t="str">
        <f t="shared" si="4"/>
        <v/>
      </c>
      <c r="S55" s="144" t="str">
        <f t="shared" si="5"/>
        <v/>
      </c>
      <c r="T55" s="144" t="str">
        <f>IF(G55="","",IF(ISERROR(VLOOKUP(S55,Sheet1!B:B,1,FALSE)),0,1))</f>
        <v/>
      </c>
      <c r="U55" s="144" t="str">
        <f t="shared" si="6"/>
        <v/>
      </c>
      <c r="V55" s="145" t="e">
        <f>SEARCH('Key Word Search'!$J$6,J55)</f>
        <v>#VALUE!</v>
      </c>
      <c r="W55" s="145" t="e">
        <f>SEARCH('Key Word Search'!$J$6,K55)</f>
        <v>#VALUE!</v>
      </c>
      <c r="X55" s="145" t="str">
        <f t="shared" si="7"/>
        <v/>
      </c>
    </row>
    <row r="56" spans="1:24" s="52" customFormat="1" ht="41.25" customHeight="1" thickBot="1" x14ac:dyDescent="0.25">
      <c r="A56" s="25" t="str">
        <f t="shared" si="9"/>
        <v/>
      </c>
      <c r="B56" s="25"/>
      <c r="C56" s="30"/>
      <c r="D56" s="54" t="s">
        <v>234</v>
      </c>
      <c r="E56" s="55"/>
      <c r="F56" s="55"/>
      <c r="G56" s="56"/>
      <c r="H56" s="57"/>
      <c r="I56" s="55"/>
      <c r="J56" s="58"/>
      <c r="K56" s="160"/>
      <c r="L56" s="60"/>
      <c r="M56" s="61"/>
      <c r="N56" s="62"/>
      <c r="O56" s="63"/>
      <c r="P56" s="64" t="s">
        <v>2</v>
      </c>
      <c r="Q56" s="132" t="str">
        <f t="shared" si="3"/>
        <v/>
      </c>
      <c r="R56" s="132" t="str">
        <f t="shared" si="4"/>
        <v/>
      </c>
      <c r="S56" s="144" t="str">
        <f t="shared" si="5"/>
        <v/>
      </c>
      <c r="T56" s="144" t="str">
        <f>IF(G56="","",IF(ISERROR(VLOOKUP(S56,Sheet1!B:B,1,FALSE)),0,1))</f>
        <v/>
      </c>
      <c r="U56" s="144" t="str">
        <f t="shared" si="6"/>
        <v/>
      </c>
      <c r="V56" s="145" t="e">
        <f>SEARCH('Key Word Search'!$J$6,J56)</f>
        <v>#VALUE!</v>
      </c>
      <c r="W56" s="145" t="e">
        <f>SEARCH('Key Word Search'!$J$6,K56)</f>
        <v>#VALUE!</v>
      </c>
      <c r="X56" s="145" t="str">
        <f t="shared" si="7"/>
        <v/>
      </c>
    </row>
    <row r="57" spans="1:24" s="1" customFormat="1" ht="18.75" thickBot="1" x14ac:dyDescent="0.25">
      <c r="A57" s="26" t="str">
        <f t="shared" si="9"/>
        <v/>
      </c>
      <c r="B57" s="26"/>
      <c r="C57" s="32"/>
      <c r="D57" s="79" t="s">
        <v>235</v>
      </c>
      <c r="E57" s="80"/>
      <c r="F57" s="80"/>
      <c r="G57" s="81"/>
      <c r="H57" s="82"/>
      <c r="I57" s="80"/>
      <c r="J57" s="83"/>
      <c r="K57" s="161"/>
      <c r="L57" s="85"/>
      <c r="M57" s="86"/>
      <c r="N57" s="86"/>
      <c r="O57" s="86"/>
      <c r="P57" s="87" t="s">
        <v>0</v>
      </c>
      <c r="Q57" s="132" t="str">
        <f t="shared" si="3"/>
        <v/>
      </c>
      <c r="R57" s="132" t="str">
        <f t="shared" si="4"/>
        <v/>
      </c>
      <c r="S57" s="144" t="str">
        <f t="shared" si="5"/>
        <v/>
      </c>
      <c r="T57" s="144" t="str">
        <f>IF(G57="","",IF(ISERROR(VLOOKUP(S57,Sheet1!B:B,1,FALSE)),0,1))</f>
        <v/>
      </c>
      <c r="U57" s="144" t="str">
        <f t="shared" si="6"/>
        <v/>
      </c>
      <c r="V57" s="145" t="e">
        <f>SEARCH('Key Word Search'!$J$6,J57)</f>
        <v>#VALUE!</v>
      </c>
      <c r="W57" s="145" t="e">
        <f>SEARCH('Key Word Search'!$J$6,K57)</f>
        <v>#VALUE!</v>
      </c>
      <c r="X57" s="145" t="str">
        <f t="shared" si="7"/>
        <v/>
      </c>
    </row>
    <row r="58" spans="1:24" ht="114.75" x14ac:dyDescent="0.2">
      <c r="A58" s="250" t="str">
        <f t="shared" si="9"/>
        <v>#AC571_006_5_1_1_Info1</v>
      </c>
      <c r="B58" s="250"/>
      <c r="C58" s="148"/>
      <c r="D58" s="249"/>
      <c r="E58" s="237" t="str">
        <f t="shared" ref="E58:F61" si="19">IF($A58="","",IF(B58="","",HYPERLINK(B58,E$2)))</f>
        <v/>
      </c>
      <c r="F58" s="237" t="str">
        <f t="shared" si="19"/>
        <v/>
      </c>
      <c r="G58" s="238" t="s">
        <v>179</v>
      </c>
      <c r="H58" s="239" t="s">
        <v>236</v>
      </c>
      <c r="I58" s="237" t="s">
        <v>1067</v>
      </c>
      <c r="J58" s="240" t="s">
        <v>979</v>
      </c>
      <c r="K58" s="101" t="s">
        <v>953</v>
      </c>
      <c r="L58" s="12"/>
      <c r="M58" s="13"/>
      <c r="N58" s="14" t="s">
        <v>83</v>
      </c>
      <c r="O58" s="14" t="s">
        <v>83</v>
      </c>
      <c r="P58" s="243"/>
      <c r="Q58" s="132" t="str">
        <f t="shared" si="3"/>
        <v>#AC571_006_5_1_1_Info1</v>
      </c>
      <c r="R58" s="132" t="str">
        <f t="shared" si="4"/>
        <v>#AC571_006_5_1_1</v>
      </c>
      <c r="S58" s="144">
        <f t="shared" si="5"/>
        <v>1</v>
      </c>
      <c r="T58" s="144">
        <f>IF(G58="","",IF(ISERROR(VLOOKUP(S58,Sheet1!B:B,1,FALSE)),0,1))</f>
        <v>0</v>
      </c>
      <c r="U58" s="144">
        <f t="shared" si="6"/>
        <v>1</v>
      </c>
      <c r="V58" s="145" t="e">
        <f>SEARCH('Key Word Search'!$J$6,J58)</f>
        <v>#VALUE!</v>
      </c>
      <c r="W58" s="145" t="e">
        <f>SEARCH('Key Word Search'!$J$6,K58)</f>
        <v>#VALUE!</v>
      </c>
      <c r="X58" s="145" t="str">
        <f t="shared" si="7"/>
        <v/>
      </c>
    </row>
    <row r="59" spans="1:24" ht="114.75" x14ac:dyDescent="0.2">
      <c r="A59" s="250" t="str">
        <f t="shared" si="9"/>
        <v>#AC571_006_5_1_2_Info2</v>
      </c>
      <c r="B59" s="250"/>
      <c r="C59" s="148"/>
      <c r="D59" s="249"/>
      <c r="E59" s="237" t="str">
        <f t="shared" si="19"/>
        <v/>
      </c>
      <c r="F59" s="237" t="str">
        <f t="shared" si="19"/>
        <v/>
      </c>
      <c r="G59" s="238" t="s">
        <v>179</v>
      </c>
      <c r="H59" s="239" t="s">
        <v>237</v>
      </c>
      <c r="I59" s="237" t="s">
        <v>1068</v>
      </c>
      <c r="J59" s="240" t="s">
        <v>980</v>
      </c>
      <c r="K59" s="101" t="s">
        <v>954</v>
      </c>
      <c r="L59" s="12"/>
      <c r="M59" s="13"/>
      <c r="N59" s="259" t="s">
        <v>83</v>
      </c>
      <c r="O59" s="259" t="s">
        <v>83</v>
      </c>
      <c r="P59" s="243"/>
      <c r="Q59" s="132" t="str">
        <f t="shared" si="3"/>
        <v>#AC571_006_5_1_2_Info2</v>
      </c>
      <c r="R59" s="132" t="str">
        <f t="shared" si="4"/>
        <v>#AC571_006_5_1_2</v>
      </c>
      <c r="S59" s="144">
        <f t="shared" si="5"/>
        <v>1</v>
      </c>
      <c r="T59" s="144">
        <f>IF(G59="","",IF(ISERROR(VLOOKUP(S59,Sheet1!B:B,1,FALSE)),0,1))</f>
        <v>0</v>
      </c>
      <c r="U59" s="144">
        <f t="shared" si="6"/>
        <v>1</v>
      </c>
      <c r="V59" s="145" t="e">
        <f>SEARCH('Key Word Search'!$J$6,J59)</f>
        <v>#VALUE!</v>
      </c>
      <c r="W59" s="145" t="e">
        <f>SEARCH('Key Word Search'!$J$6,K59)</f>
        <v>#VALUE!</v>
      </c>
      <c r="X59" s="145" t="str">
        <f t="shared" si="7"/>
        <v/>
      </c>
    </row>
    <row r="60" spans="1:24" ht="43.5" x14ac:dyDescent="0.2">
      <c r="A60" s="250" t="str">
        <f t="shared" si="9"/>
        <v>#AC571_006_5_1_3_Info3</v>
      </c>
      <c r="B60" s="250"/>
      <c r="C60" s="148"/>
      <c r="D60" s="249"/>
      <c r="E60" s="237" t="str">
        <f t="shared" si="19"/>
        <v/>
      </c>
      <c r="F60" s="237" t="str">
        <f t="shared" si="19"/>
        <v/>
      </c>
      <c r="G60" s="238" t="s">
        <v>179</v>
      </c>
      <c r="H60" s="239" t="s">
        <v>238</v>
      </c>
      <c r="I60" s="237" t="s">
        <v>1069</v>
      </c>
      <c r="J60" s="240" t="s">
        <v>981</v>
      </c>
      <c r="K60" s="101" t="s">
        <v>955</v>
      </c>
      <c r="L60" s="12"/>
      <c r="M60" s="13"/>
      <c r="N60" s="259" t="s">
        <v>83</v>
      </c>
      <c r="O60" s="259" t="s">
        <v>83</v>
      </c>
      <c r="P60" s="243"/>
      <c r="Q60" s="132" t="str">
        <f t="shared" si="3"/>
        <v>#AC571_006_5_1_3_Info3</v>
      </c>
      <c r="R60" s="132" t="str">
        <f t="shared" si="4"/>
        <v>#AC571_006_5_1_3</v>
      </c>
      <c r="S60" s="144">
        <f t="shared" si="5"/>
        <v>1</v>
      </c>
      <c r="T60" s="144">
        <f>IF(G60="","",IF(ISERROR(VLOOKUP(S60,Sheet1!B:B,1,FALSE)),0,1))</f>
        <v>0</v>
      </c>
      <c r="U60" s="144">
        <f t="shared" si="6"/>
        <v>1</v>
      </c>
      <c r="V60" s="145" t="e">
        <f>SEARCH('Key Word Search'!$J$6,J60)</f>
        <v>#VALUE!</v>
      </c>
      <c r="W60" s="145" t="e">
        <f>SEARCH('Key Word Search'!$J$6,K60)</f>
        <v>#VALUE!</v>
      </c>
      <c r="X60" s="145" t="str">
        <f t="shared" si="7"/>
        <v/>
      </c>
    </row>
    <row r="61" spans="1:24" x14ac:dyDescent="0.2">
      <c r="A61" s="251" t="str">
        <f t="shared" si="9"/>
        <v/>
      </c>
      <c r="B61" s="149"/>
      <c r="C61" s="150"/>
      <c r="D61" s="146"/>
      <c r="E61" s="237" t="str">
        <f t="shared" si="19"/>
        <v/>
      </c>
      <c r="F61" s="237" t="str">
        <f t="shared" si="19"/>
        <v/>
      </c>
      <c r="G61" s="98"/>
      <c r="H61" s="99"/>
      <c r="I61" s="97"/>
      <c r="J61" s="100"/>
      <c r="K61" s="101"/>
      <c r="L61" s="12"/>
      <c r="M61" s="13"/>
      <c r="N61" s="14"/>
      <c r="O61" s="14"/>
      <c r="P61" s="117"/>
      <c r="Q61" s="132" t="str">
        <f t="shared" si="3"/>
        <v/>
      </c>
      <c r="R61" s="132" t="str">
        <f t="shared" si="4"/>
        <v/>
      </c>
      <c r="S61" s="144" t="str">
        <f t="shared" si="5"/>
        <v/>
      </c>
      <c r="T61" s="144" t="str">
        <f>IF(G61="","",IF(ISERROR(VLOOKUP(S61,Sheet1!B:B,1,FALSE)),0,1))</f>
        <v/>
      </c>
      <c r="U61" s="144" t="str">
        <f t="shared" si="6"/>
        <v/>
      </c>
      <c r="V61" s="145" t="e">
        <f>SEARCH('Key Word Search'!$J$6,J61)</f>
        <v>#VALUE!</v>
      </c>
      <c r="W61" s="145" t="e">
        <f>SEARCH('Key Word Search'!$J$6,K61)</f>
        <v>#VALUE!</v>
      </c>
      <c r="X61" s="145" t="str">
        <f t="shared" si="7"/>
        <v/>
      </c>
    </row>
    <row r="62" spans="1:24" s="1" customFormat="1" ht="18.75" thickBot="1" x14ac:dyDescent="0.25">
      <c r="A62" s="26" t="str">
        <f t="shared" si="9"/>
        <v/>
      </c>
      <c r="B62" s="26"/>
      <c r="C62" s="32"/>
      <c r="D62" s="79" t="s">
        <v>239</v>
      </c>
      <c r="E62" s="80"/>
      <c r="F62" s="80"/>
      <c r="G62" s="81"/>
      <c r="H62" s="82"/>
      <c r="I62" s="80"/>
      <c r="J62" s="83"/>
      <c r="K62" s="161"/>
      <c r="L62" s="85"/>
      <c r="M62" s="86"/>
      <c r="N62" s="86"/>
      <c r="O62" s="86"/>
      <c r="P62" s="87" t="s">
        <v>0</v>
      </c>
      <c r="Q62" s="132" t="str">
        <f t="shared" si="3"/>
        <v/>
      </c>
      <c r="R62" s="132" t="str">
        <f t="shared" si="4"/>
        <v/>
      </c>
      <c r="S62" s="144" t="str">
        <f t="shared" si="5"/>
        <v/>
      </c>
      <c r="T62" s="144" t="str">
        <f>IF(G62="","",IF(ISERROR(VLOOKUP(S62,Sheet1!B:B,1,FALSE)),0,1))</f>
        <v/>
      </c>
      <c r="U62" s="144" t="str">
        <f t="shared" si="6"/>
        <v/>
      </c>
      <c r="V62" s="145" t="e">
        <f>SEARCH('Key Word Search'!$J$6,J62)</f>
        <v>#VALUE!</v>
      </c>
      <c r="W62" s="145" t="e">
        <f>SEARCH('Key Word Search'!$J$6,K62)</f>
        <v>#VALUE!</v>
      </c>
      <c r="X62" s="145" t="str">
        <f t="shared" si="7"/>
        <v/>
      </c>
    </row>
    <row r="63" spans="1:24" ht="57.75" x14ac:dyDescent="0.2">
      <c r="A63" s="250" t="str">
        <f t="shared" si="9"/>
        <v>#AC571_006_5.2_1__a_Info1</v>
      </c>
      <c r="B63" s="250"/>
      <c r="C63" s="148"/>
      <c r="D63" s="249"/>
      <c r="E63" s="237" t="str">
        <f t="shared" ref="E63:E70" si="20">IF($A63="","",IF(B63="","",HYPERLINK(B63,E$2)))</f>
        <v/>
      </c>
      <c r="F63" s="237" t="str">
        <f t="shared" ref="F63:F70" si="21">IF($A63="","",IF(C63="","",HYPERLINK(C63,F$2)))</f>
        <v/>
      </c>
      <c r="G63" s="238" t="s">
        <v>179</v>
      </c>
      <c r="H63" s="239" t="s">
        <v>240</v>
      </c>
      <c r="I63" s="237" t="s">
        <v>1067</v>
      </c>
      <c r="J63" s="240" t="s">
        <v>881</v>
      </c>
      <c r="K63" s="101" t="s">
        <v>956</v>
      </c>
      <c r="L63" s="12"/>
      <c r="M63" s="13"/>
      <c r="N63" s="14" t="s">
        <v>83</v>
      </c>
      <c r="O63" s="14" t="s">
        <v>83</v>
      </c>
      <c r="P63" s="243"/>
      <c r="Q63" s="132" t="str">
        <f t="shared" si="3"/>
        <v>#AC571_006_5.2_1__a_Info1</v>
      </c>
      <c r="R63" s="132" t="str">
        <f t="shared" si="4"/>
        <v>#AC571_006_5.2_1__a</v>
      </c>
      <c r="S63" s="144">
        <f t="shared" si="5"/>
        <v>1</v>
      </c>
      <c r="T63" s="144">
        <f>IF(G63="","",IF(ISERROR(VLOOKUP(S63,Sheet1!B:B,1,FALSE)),0,1))</f>
        <v>0</v>
      </c>
      <c r="U63" s="144">
        <f t="shared" si="6"/>
        <v>1</v>
      </c>
      <c r="V63" s="145" t="e">
        <f>SEARCH('Key Word Search'!$J$6,J63)</f>
        <v>#VALUE!</v>
      </c>
      <c r="W63" s="145" t="e">
        <f>SEARCH('Key Word Search'!$J$6,K63)</f>
        <v>#VALUE!</v>
      </c>
      <c r="X63" s="145" t="str">
        <f t="shared" si="7"/>
        <v/>
      </c>
    </row>
    <row r="64" spans="1:24" ht="30" x14ac:dyDescent="0.2">
      <c r="A64" s="250" t="str">
        <f t="shared" si="9"/>
        <v>#AC571_006_5.2_1__b_Q1</v>
      </c>
      <c r="B64" s="250"/>
      <c r="C64" s="148"/>
      <c r="D64" s="249"/>
      <c r="E64" s="237" t="str">
        <f t="shared" si="20"/>
        <v/>
      </c>
      <c r="F64" s="237" t="str">
        <f t="shared" si="21"/>
        <v/>
      </c>
      <c r="G64" s="238" t="s">
        <v>179</v>
      </c>
      <c r="H64" s="239" t="s">
        <v>241</v>
      </c>
      <c r="I64" s="237" t="s">
        <v>476</v>
      </c>
      <c r="J64" s="240" t="s">
        <v>882</v>
      </c>
      <c r="K64" s="101" t="s">
        <v>957</v>
      </c>
      <c r="L64" s="12"/>
      <c r="M64" s="13"/>
      <c r="N64" s="259" t="s">
        <v>83</v>
      </c>
      <c r="O64" s="259" t="s">
        <v>83</v>
      </c>
      <c r="P64" s="243"/>
      <c r="Q64" s="132" t="str">
        <f t="shared" si="3"/>
        <v>#AC571_006_5.2_1__b_Q1</v>
      </c>
      <c r="R64" s="132" t="str">
        <f t="shared" si="4"/>
        <v>#AC571_006_5.2_1__b</v>
      </c>
      <c r="S64" s="144">
        <f t="shared" si="5"/>
        <v>1</v>
      </c>
      <c r="T64" s="144">
        <f>IF(G64="","",IF(ISERROR(VLOOKUP(S64,Sheet1!B:B,1,FALSE)),0,1))</f>
        <v>0</v>
      </c>
      <c r="U64" s="144">
        <f t="shared" si="6"/>
        <v>1</v>
      </c>
      <c r="V64" s="145" t="e">
        <f>SEARCH('Key Word Search'!$J$6,J64)</f>
        <v>#VALUE!</v>
      </c>
      <c r="W64" s="145" t="e">
        <f>SEARCH('Key Word Search'!$J$6,K64)</f>
        <v>#VALUE!</v>
      </c>
      <c r="X64" s="145" t="str">
        <f t="shared" si="7"/>
        <v/>
      </c>
    </row>
    <row r="65" spans="1:24" ht="30" x14ac:dyDescent="0.2">
      <c r="A65" s="250" t="str">
        <f t="shared" si="9"/>
        <v>#AC571_006_5.2_1__c_Q2</v>
      </c>
      <c r="B65" s="250"/>
      <c r="C65" s="148"/>
      <c r="D65" s="249"/>
      <c r="E65" s="237" t="str">
        <f t="shared" si="20"/>
        <v/>
      </c>
      <c r="F65" s="237" t="str">
        <f t="shared" si="21"/>
        <v/>
      </c>
      <c r="G65" s="238" t="s">
        <v>179</v>
      </c>
      <c r="H65" s="239" t="s">
        <v>242</v>
      </c>
      <c r="I65" s="237" t="s">
        <v>477</v>
      </c>
      <c r="J65" s="240" t="s">
        <v>883</v>
      </c>
      <c r="K65" s="101" t="s">
        <v>958</v>
      </c>
      <c r="L65" s="12"/>
      <c r="M65" s="13"/>
      <c r="N65" s="259" t="s">
        <v>83</v>
      </c>
      <c r="O65" s="259" t="s">
        <v>83</v>
      </c>
      <c r="P65" s="243"/>
      <c r="Q65" s="132" t="str">
        <f t="shared" si="3"/>
        <v>#AC571_006_5.2_1__c_Q2</v>
      </c>
      <c r="R65" s="132" t="str">
        <f t="shared" si="4"/>
        <v>#AC571_006_5.2_1__c</v>
      </c>
      <c r="S65" s="144">
        <f t="shared" si="5"/>
        <v>1</v>
      </c>
      <c r="T65" s="144">
        <f>IF(G65="","",IF(ISERROR(VLOOKUP(S65,Sheet1!B:B,1,FALSE)),0,1))</f>
        <v>0</v>
      </c>
      <c r="U65" s="144">
        <f t="shared" si="6"/>
        <v>1</v>
      </c>
      <c r="V65" s="145" t="e">
        <f>SEARCH('Key Word Search'!$J$6,J65)</f>
        <v>#VALUE!</v>
      </c>
      <c r="W65" s="145" t="e">
        <f>SEARCH('Key Word Search'!$J$6,K65)</f>
        <v>#VALUE!</v>
      </c>
      <c r="X65" s="145" t="str">
        <f t="shared" si="7"/>
        <v/>
      </c>
    </row>
    <row r="66" spans="1:24" ht="30" x14ac:dyDescent="0.2">
      <c r="A66" s="250" t="str">
        <f t="shared" si="9"/>
        <v>#AC571_006_5.2_1__d_Q2</v>
      </c>
      <c r="B66" s="250"/>
      <c r="C66" s="148"/>
      <c r="D66" s="249"/>
      <c r="E66" s="237" t="str">
        <f t="shared" si="20"/>
        <v/>
      </c>
      <c r="F66" s="237" t="str">
        <f t="shared" si="21"/>
        <v/>
      </c>
      <c r="G66" s="238" t="s">
        <v>179</v>
      </c>
      <c r="H66" s="239" t="s">
        <v>243</v>
      </c>
      <c r="I66" s="237" t="s">
        <v>477</v>
      </c>
      <c r="J66" s="240" t="s">
        <v>884</v>
      </c>
      <c r="K66" s="101" t="s">
        <v>959</v>
      </c>
      <c r="L66" s="12"/>
      <c r="M66" s="13"/>
      <c r="N66" s="259" t="s">
        <v>83</v>
      </c>
      <c r="O66" s="259" t="s">
        <v>83</v>
      </c>
      <c r="P66" s="243"/>
      <c r="Q66" s="132" t="str">
        <f t="shared" si="3"/>
        <v>#AC571_006_5.2_1__d_Q2</v>
      </c>
      <c r="R66" s="132" t="str">
        <f t="shared" si="4"/>
        <v>#AC571_006_5.2_1__d</v>
      </c>
      <c r="S66" s="144">
        <f t="shared" si="5"/>
        <v>1</v>
      </c>
      <c r="T66" s="144">
        <f>IF(G66="","",IF(ISERROR(VLOOKUP(S66,Sheet1!B:B,1,FALSE)),0,1))</f>
        <v>0</v>
      </c>
      <c r="U66" s="144">
        <f t="shared" si="6"/>
        <v>1</v>
      </c>
      <c r="V66" s="145" t="e">
        <f>SEARCH('Key Word Search'!$J$6,J66)</f>
        <v>#VALUE!</v>
      </c>
      <c r="W66" s="145" t="e">
        <f>SEARCH('Key Word Search'!$J$6,K66)</f>
        <v>#VALUE!</v>
      </c>
      <c r="X66" s="145" t="str">
        <f t="shared" si="7"/>
        <v/>
      </c>
    </row>
    <row r="67" spans="1:24" ht="45" x14ac:dyDescent="0.2">
      <c r="A67" s="250" t="str">
        <f t="shared" si="9"/>
        <v>#AC571_006_5.2_2_Q4</v>
      </c>
      <c r="B67" s="250"/>
      <c r="C67" s="148"/>
      <c r="D67" s="249"/>
      <c r="E67" s="237" t="str">
        <f t="shared" si="20"/>
        <v/>
      </c>
      <c r="F67" s="237" t="str">
        <f t="shared" si="21"/>
        <v/>
      </c>
      <c r="G67" s="238" t="s">
        <v>179</v>
      </c>
      <c r="H67" s="239" t="s">
        <v>244</v>
      </c>
      <c r="I67" s="237" t="s">
        <v>479</v>
      </c>
      <c r="J67" s="240" t="s">
        <v>885</v>
      </c>
      <c r="K67" s="101" t="s">
        <v>960</v>
      </c>
      <c r="L67" s="12"/>
      <c r="M67" s="13"/>
      <c r="N67" s="259" t="s">
        <v>83</v>
      </c>
      <c r="O67" s="259" t="s">
        <v>83</v>
      </c>
      <c r="P67" s="243"/>
      <c r="Q67" s="132" t="str">
        <f t="shared" si="3"/>
        <v>#AC571_006_5.2_2_Q4</v>
      </c>
      <c r="R67" s="132" t="str">
        <f t="shared" si="4"/>
        <v>#AC571_006_5.2_2</v>
      </c>
      <c r="S67" s="144">
        <f t="shared" si="5"/>
        <v>1</v>
      </c>
      <c r="T67" s="144">
        <f>IF(G67="","",IF(ISERROR(VLOOKUP(S67,Sheet1!B:B,1,FALSE)),0,1))</f>
        <v>0</v>
      </c>
      <c r="U67" s="144">
        <f t="shared" si="6"/>
        <v>1</v>
      </c>
      <c r="V67" s="145">
        <f>SEARCH('Key Word Search'!$J$6,J67)</f>
        <v>58</v>
      </c>
      <c r="W67" s="145">
        <f>SEARCH('Key Word Search'!$J$6,K67)</f>
        <v>113</v>
      </c>
      <c r="X67" s="145" t="str">
        <f t="shared" si="7"/>
        <v>#AC571_006_5.2_2_Q4</v>
      </c>
    </row>
    <row r="68" spans="1:24" ht="57.75" x14ac:dyDescent="0.2">
      <c r="A68" s="250" t="str">
        <f t="shared" si="9"/>
        <v>#AC571_006_5.2_2__a_Info2</v>
      </c>
      <c r="B68" s="250"/>
      <c r="C68" s="148"/>
      <c r="D68" s="249"/>
      <c r="E68" s="237" t="str">
        <f t="shared" si="20"/>
        <v/>
      </c>
      <c r="F68" s="237" t="str">
        <f t="shared" si="21"/>
        <v/>
      </c>
      <c r="G68" s="238" t="s">
        <v>179</v>
      </c>
      <c r="H68" s="239" t="s">
        <v>245</v>
      </c>
      <c r="I68" s="237" t="s">
        <v>1068</v>
      </c>
      <c r="J68" s="240" t="s">
        <v>886</v>
      </c>
      <c r="K68" s="101" t="s">
        <v>961</v>
      </c>
      <c r="L68" s="12"/>
      <c r="M68" s="13"/>
      <c r="N68" s="259" t="s">
        <v>83</v>
      </c>
      <c r="O68" s="259" t="s">
        <v>83</v>
      </c>
      <c r="P68" s="243"/>
      <c r="Q68" s="132" t="str">
        <f t="shared" ref="Q68:Q131" si="22">IF(G68="","",SUBSTITUTE(SUBSTITUTE(SUBSTITUTE(SUBSTITUTE("#"&amp;G68&amp;"-"&amp;H68&amp;""&amp;I68," ",""),"-","_"),"(","_"),")","_"))</f>
        <v>#AC571_006_5.2_2__a_Info2</v>
      </c>
      <c r="R68" s="132" t="str">
        <f t="shared" ref="R68:R131" si="23">IF(G68="","",SUBSTITUTE(SUBSTITUTE(SUBSTITUTE(SUBSTITUTE("#"&amp;G68&amp;"-"&amp;LEFT(H68,LEN(H68)-1)," ",""),"-","_"),"(","_"),")","_"))</f>
        <v>#AC571_006_5.2_2__a</v>
      </c>
      <c r="S68" s="144">
        <f t="shared" ref="S68:S131" si="24">IF(G68="","",IF(I68&lt;&gt;"",1,MID(H68,LEN(H68),1)))</f>
        <v>1</v>
      </c>
      <c r="T68" s="144">
        <f>IF(G68="","",IF(ISERROR(VLOOKUP(S68,Sheet1!B:B,1,FALSE)),0,1))</f>
        <v>0</v>
      </c>
      <c r="U68" s="144">
        <f t="shared" ref="U68:U131" si="25">IF(G68="","",IF(ISERROR(S68/1),0,1))</f>
        <v>1</v>
      </c>
      <c r="V68" s="145" t="e">
        <f>SEARCH('Key Word Search'!$J$6,J68)</f>
        <v>#VALUE!</v>
      </c>
      <c r="W68" s="145" t="e">
        <f>SEARCH('Key Word Search'!$J$6,K68)</f>
        <v>#VALUE!</v>
      </c>
      <c r="X68" s="145" t="str">
        <f t="shared" ref="X68:X131" si="26">IF(AND(ISERROR(V68),ISERROR(W68)),"",A68)</f>
        <v/>
      </c>
    </row>
    <row r="69" spans="1:24" ht="43.5" x14ac:dyDescent="0.2">
      <c r="A69" s="250" t="str">
        <f t="shared" si="9"/>
        <v>#AC571_006_5.2_2__b_Q5</v>
      </c>
      <c r="B69" s="250"/>
      <c r="C69" s="148"/>
      <c r="D69" s="249"/>
      <c r="E69" s="237" t="str">
        <f t="shared" si="20"/>
        <v/>
      </c>
      <c r="F69" s="237" t="str">
        <f t="shared" si="21"/>
        <v/>
      </c>
      <c r="G69" s="238" t="s">
        <v>179</v>
      </c>
      <c r="H69" s="239" t="s">
        <v>246</v>
      </c>
      <c r="I69" s="237" t="s">
        <v>480</v>
      </c>
      <c r="J69" s="240" t="s">
        <v>887</v>
      </c>
      <c r="K69" s="101" t="s">
        <v>962</v>
      </c>
      <c r="L69" s="12"/>
      <c r="M69" s="13"/>
      <c r="N69" s="259" t="s">
        <v>83</v>
      </c>
      <c r="O69" s="259" t="s">
        <v>83</v>
      </c>
      <c r="P69" s="243"/>
      <c r="Q69" s="132" t="str">
        <f t="shared" si="22"/>
        <v>#AC571_006_5.2_2__b_Q5</v>
      </c>
      <c r="R69" s="132" t="str">
        <f t="shared" si="23"/>
        <v>#AC571_006_5.2_2__b</v>
      </c>
      <c r="S69" s="144">
        <f t="shared" si="24"/>
        <v>1</v>
      </c>
      <c r="T69" s="144">
        <f>IF(G69="","",IF(ISERROR(VLOOKUP(S69,Sheet1!B:B,1,FALSE)),0,1))</f>
        <v>0</v>
      </c>
      <c r="U69" s="144">
        <f t="shared" si="25"/>
        <v>1</v>
      </c>
      <c r="V69" s="145" t="e">
        <f>SEARCH('Key Word Search'!$J$6,J69)</f>
        <v>#VALUE!</v>
      </c>
      <c r="W69" s="145" t="e">
        <f>SEARCH('Key Word Search'!$J$6,K69)</f>
        <v>#VALUE!</v>
      </c>
      <c r="X69" s="145" t="str">
        <f t="shared" si="26"/>
        <v/>
      </c>
    </row>
    <row r="70" spans="1:24" x14ac:dyDescent="0.2">
      <c r="A70" s="251" t="str">
        <f t="shared" si="9"/>
        <v/>
      </c>
      <c r="B70" s="149"/>
      <c r="C70" s="150"/>
      <c r="D70" s="146"/>
      <c r="E70" s="237" t="str">
        <f t="shared" si="20"/>
        <v/>
      </c>
      <c r="F70" s="237" t="str">
        <f t="shared" si="21"/>
        <v/>
      </c>
      <c r="G70" s="98"/>
      <c r="H70" s="99"/>
      <c r="I70" s="97"/>
      <c r="J70" s="100"/>
      <c r="K70" s="101"/>
      <c r="L70" s="12"/>
      <c r="M70" s="13"/>
      <c r="N70" s="14"/>
      <c r="O70" s="14"/>
      <c r="P70" s="117"/>
      <c r="Q70" s="132" t="str">
        <f t="shared" si="22"/>
        <v/>
      </c>
      <c r="R70" s="132" t="str">
        <f t="shared" si="23"/>
        <v/>
      </c>
      <c r="S70" s="144" t="str">
        <f t="shared" si="24"/>
        <v/>
      </c>
      <c r="T70" s="144" t="str">
        <f>IF(G70="","",IF(ISERROR(VLOOKUP(S70,Sheet1!B:B,1,FALSE)),0,1))</f>
        <v/>
      </c>
      <c r="U70" s="144" t="str">
        <f t="shared" si="25"/>
        <v/>
      </c>
      <c r="V70" s="145" t="e">
        <f>SEARCH('Key Word Search'!$J$6,J70)</f>
        <v>#VALUE!</v>
      </c>
      <c r="W70" s="145" t="e">
        <f>SEARCH('Key Word Search'!$J$6,K70)</f>
        <v>#VALUE!</v>
      </c>
      <c r="X70" s="145" t="str">
        <f t="shared" si="26"/>
        <v/>
      </c>
    </row>
    <row r="71" spans="1:24" s="1" customFormat="1" ht="18.75" thickBot="1" x14ac:dyDescent="0.25">
      <c r="A71" s="26" t="str">
        <f t="shared" ref="A71:A134" si="27">IF(G71="","",IF(SUM(T71:U71)=0,R71,Q71))</f>
        <v/>
      </c>
      <c r="B71" s="26"/>
      <c r="C71" s="32"/>
      <c r="D71" s="79" t="s">
        <v>247</v>
      </c>
      <c r="E71" s="80"/>
      <c r="F71" s="80"/>
      <c r="G71" s="81"/>
      <c r="H71" s="82"/>
      <c r="I71" s="80"/>
      <c r="J71" s="83"/>
      <c r="K71" s="161"/>
      <c r="L71" s="85"/>
      <c r="M71" s="86"/>
      <c r="N71" s="86"/>
      <c r="O71" s="86"/>
      <c r="P71" s="87" t="s">
        <v>0</v>
      </c>
      <c r="Q71" s="132" t="str">
        <f t="shared" si="22"/>
        <v/>
      </c>
      <c r="R71" s="132" t="str">
        <f t="shared" si="23"/>
        <v/>
      </c>
      <c r="S71" s="144" t="str">
        <f t="shared" si="24"/>
        <v/>
      </c>
      <c r="T71" s="144" t="str">
        <f>IF(G71="","",IF(ISERROR(VLOOKUP(S71,Sheet1!B:B,1,FALSE)),0,1))</f>
        <v/>
      </c>
      <c r="U71" s="144" t="str">
        <f t="shared" si="25"/>
        <v/>
      </c>
      <c r="V71" s="145" t="e">
        <f>SEARCH('Key Word Search'!$J$6,J71)</f>
        <v>#VALUE!</v>
      </c>
      <c r="W71" s="145" t="e">
        <f>SEARCH('Key Word Search'!$J$6,K71)</f>
        <v>#VALUE!</v>
      </c>
      <c r="X71" s="145" t="str">
        <f t="shared" si="26"/>
        <v/>
      </c>
    </row>
    <row r="72" spans="1:24" ht="43.5" x14ac:dyDescent="0.2">
      <c r="A72" s="250" t="str">
        <f t="shared" si="27"/>
        <v>#AC571_006_5.3_1_Info1</v>
      </c>
      <c r="B72" s="250"/>
      <c r="C72" s="148"/>
      <c r="D72" s="249"/>
      <c r="E72" s="237" t="str">
        <f t="shared" ref="E72:F79" si="28">IF($A72="","",IF(B72="","",HYPERLINK(B72,E$2)))</f>
        <v/>
      </c>
      <c r="F72" s="237" t="str">
        <f t="shared" si="28"/>
        <v/>
      </c>
      <c r="G72" s="238" t="s">
        <v>179</v>
      </c>
      <c r="H72" s="239" t="s">
        <v>248</v>
      </c>
      <c r="I72" s="237" t="s">
        <v>1067</v>
      </c>
      <c r="J72" s="240" t="s">
        <v>913</v>
      </c>
      <c r="K72" s="101" t="s">
        <v>963</v>
      </c>
      <c r="L72" s="12"/>
      <c r="M72" s="13"/>
      <c r="N72" s="14" t="s">
        <v>83</v>
      </c>
      <c r="O72" s="14" t="s">
        <v>83</v>
      </c>
      <c r="P72" s="243"/>
      <c r="Q72" s="132" t="str">
        <f t="shared" si="22"/>
        <v>#AC571_006_5.3_1_Info1</v>
      </c>
      <c r="R72" s="132" t="str">
        <f t="shared" si="23"/>
        <v>#AC571_006_5.3_1</v>
      </c>
      <c r="S72" s="144">
        <f t="shared" si="24"/>
        <v>1</v>
      </c>
      <c r="T72" s="144">
        <f>IF(G72="","",IF(ISERROR(VLOOKUP(S72,Sheet1!B:B,1,FALSE)),0,1))</f>
        <v>0</v>
      </c>
      <c r="U72" s="144">
        <f t="shared" si="25"/>
        <v>1</v>
      </c>
      <c r="V72" s="145" t="e">
        <f>SEARCH('Key Word Search'!$J$6,J72)</f>
        <v>#VALUE!</v>
      </c>
      <c r="W72" s="145" t="e">
        <f>SEARCH('Key Word Search'!$J$6,K72)</f>
        <v>#VALUE!</v>
      </c>
      <c r="X72" s="145" t="str">
        <f t="shared" si="26"/>
        <v/>
      </c>
    </row>
    <row r="73" spans="1:24" ht="38.25" x14ac:dyDescent="0.2">
      <c r="A73" s="250" t="str">
        <f t="shared" si="27"/>
        <v>#AC571_006_5.3_1__a_Q1</v>
      </c>
      <c r="B73" s="250" t="s">
        <v>487</v>
      </c>
      <c r="C73" s="148" t="s">
        <v>488</v>
      </c>
      <c r="D73" s="249"/>
      <c r="E73" s="252" t="str">
        <f t="shared" si="28"/>
        <v xml:space="preserve">FAA Link
</v>
      </c>
      <c r="F73" s="252" t="str">
        <f t="shared" si="28"/>
        <v xml:space="preserve">CASA Link
</v>
      </c>
      <c r="G73" s="238" t="s">
        <v>179</v>
      </c>
      <c r="H73" s="239" t="s">
        <v>249</v>
      </c>
      <c r="I73" s="252" t="s">
        <v>476</v>
      </c>
      <c r="J73" s="240" t="s">
        <v>914</v>
      </c>
      <c r="K73" s="101" t="s">
        <v>964</v>
      </c>
      <c r="L73" s="12"/>
      <c r="M73" s="13"/>
      <c r="N73" s="259" t="s">
        <v>83</v>
      </c>
      <c r="O73" s="259" t="s">
        <v>83</v>
      </c>
      <c r="P73" s="243"/>
      <c r="Q73" s="132" t="str">
        <f t="shared" si="22"/>
        <v>#AC571_006_5.3_1__a_Q1</v>
      </c>
      <c r="R73" s="132" t="str">
        <f t="shared" si="23"/>
        <v>#AC571_006_5.3_1__a</v>
      </c>
      <c r="S73" s="144">
        <f t="shared" si="24"/>
        <v>1</v>
      </c>
      <c r="T73" s="144">
        <f>IF(G73="","",IF(ISERROR(VLOOKUP(S73,Sheet1!B:B,1,FALSE)),0,1))</f>
        <v>0</v>
      </c>
      <c r="U73" s="144">
        <f t="shared" si="25"/>
        <v>1</v>
      </c>
      <c r="V73" s="145" t="e">
        <f>SEARCH('Key Word Search'!$J$6,J73)</f>
        <v>#VALUE!</v>
      </c>
      <c r="W73" s="145" t="e">
        <f>SEARCH('Key Word Search'!$J$6,K73)</f>
        <v>#VALUE!</v>
      </c>
      <c r="X73" s="145" t="str">
        <f t="shared" si="26"/>
        <v/>
      </c>
    </row>
    <row r="74" spans="1:24" ht="30" x14ac:dyDescent="0.2">
      <c r="A74" s="250" t="str">
        <f t="shared" si="27"/>
        <v>#AC571_006_5.3_1__b_Q2</v>
      </c>
      <c r="B74" s="250"/>
      <c r="C74" s="148"/>
      <c r="D74" s="249"/>
      <c r="E74" s="237" t="str">
        <f t="shared" si="28"/>
        <v/>
      </c>
      <c r="F74" s="237" t="str">
        <f t="shared" si="28"/>
        <v/>
      </c>
      <c r="G74" s="238" t="s">
        <v>179</v>
      </c>
      <c r="H74" s="239" t="s">
        <v>253</v>
      </c>
      <c r="I74" s="237" t="s">
        <v>477</v>
      </c>
      <c r="J74" s="240" t="s">
        <v>915</v>
      </c>
      <c r="K74" s="101" t="s">
        <v>965</v>
      </c>
      <c r="L74" s="12"/>
      <c r="M74" s="13"/>
      <c r="N74" s="259" t="s">
        <v>83</v>
      </c>
      <c r="O74" s="259" t="s">
        <v>83</v>
      </c>
      <c r="P74" s="243"/>
      <c r="Q74" s="132" t="str">
        <f t="shared" si="22"/>
        <v>#AC571_006_5.3_1__b_Q2</v>
      </c>
      <c r="R74" s="132" t="str">
        <f t="shared" si="23"/>
        <v>#AC571_006_5.3_1__b</v>
      </c>
      <c r="S74" s="144">
        <f t="shared" si="24"/>
        <v>1</v>
      </c>
      <c r="T74" s="144">
        <f>IF(G74="","",IF(ISERROR(VLOOKUP(S74,Sheet1!B:B,1,FALSE)),0,1))</f>
        <v>0</v>
      </c>
      <c r="U74" s="144">
        <f t="shared" si="25"/>
        <v>1</v>
      </c>
      <c r="V74" s="145" t="e">
        <f>SEARCH('Key Word Search'!$J$6,J74)</f>
        <v>#VALUE!</v>
      </c>
      <c r="W74" s="145" t="e">
        <f>SEARCH('Key Word Search'!$J$6,K74)</f>
        <v>#VALUE!</v>
      </c>
      <c r="X74" s="145" t="str">
        <f t="shared" si="26"/>
        <v/>
      </c>
    </row>
    <row r="75" spans="1:24" ht="43.5" x14ac:dyDescent="0.2">
      <c r="A75" s="250" t="str">
        <f t="shared" si="27"/>
        <v>#AC571_006_5.3_1__c_Q3</v>
      </c>
      <c r="B75" s="250"/>
      <c r="C75" s="148"/>
      <c r="D75" s="249"/>
      <c r="E75" s="237" t="str">
        <f t="shared" si="28"/>
        <v/>
      </c>
      <c r="F75" s="237" t="str">
        <f t="shared" si="28"/>
        <v/>
      </c>
      <c r="G75" s="238" t="s">
        <v>179</v>
      </c>
      <c r="H75" s="239" t="s">
        <v>254</v>
      </c>
      <c r="I75" s="237" t="s">
        <v>478</v>
      </c>
      <c r="J75" s="240" t="s">
        <v>916</v>
      </c>
      <c r="K75" s="101" t="s">
        <v>966</v>
      </c>
      <c r="L75" s="12"/>
      <c r="M75" s="13"/>
      <c r="N75" s="259" t="s">
        <v>83</v>
      </c>
      <c r="O75" s="259" t="s">
        <v>83</v>
      </c>
      <c r="P75" s="243"/>
      <c r="Q75" s="132" t="str">
        <f t="shared" si="22"/>
        <v>#AC571_006_5.3_1__c_Q3</v>
      </c>
      <c r="R75" s="132" t="str">
        <f t="shared" si="23"/>
        <v>#AC571_006_5.3_1__c</v>
      </c>
      <c r="S75" s="144">
        <f t="shared" si="24"/>
        <v>1</v>
      </c>
      <c r="T75" s="144">
        <f>IF(G75="","",IF(ISERROR(VLOOKUP(S75,Sheet1!B:B,1,FALSE)),0,1))</f>
        <v>0</v>
      </c>
      <c r="U75" s="144">
        <f t="shared" si="25"/>
        <v>1</v>
      </c>
      <c r="V75" s="145" t="e">
        <f>SEARCH('Key Word Search'!$J$6,J75)</f>
        <v>#VALUE!</v>
      </c>
      <c r="W75" s="145" t="e">
        <f>SEARCH('Key Word Search'!$J$6,K75)</f>
        <v>#VALUE!</v>
      </c>
      <c r="X75" s="145" t="str">
        <f t="shared" si="26"/>
        <v/>
      </c>
    </row>
    <row r="76" spans="1:24" ht="30" x14ac:dyDescent="0.2">
      <c r="A76" s="250" t="str">
        <f t="shared" si="27"/>
        <v>#AC571_006_5.3_1__d_Q4</v>
      </c>
      <c r="B76" s="250"/>
      <c r="C76" s="148"/>
      <c r="D76" s="249"/>
      <c r="E76" s="237" t="str">
        <f t="shared" si="28"/>
        <v/>
      </c>
      <c r="F76" s="237" t="str">
        <f t="shared" si="28"/>
        <v/>
      </c>
      <c r="G76" s="238" t="s">
        <v>179</v>
      </c>
      <c r="H76" s="239" t="s">
        <v>255</v>
      </c>
      <c r="I76" s="237" t="s">
        <v>479</v>
      </c>
      <c r="J76" s="240" t="s">
        <v>917</v>
      </c>
      <c r="K76" s="101" t="s">
        <v>967</v>
      </c>
      <c r="L76" s="12"/>
      <c r="M76" s="13"/>
      <c r="N76" s="259" t="s">
        <v>83</v>
      </c>
      <c r="O76" s="259" t="s">
        <v>83</v>
      </c>
      <c r="P76" s="243"/>
      <c r="Q76" s="132" t="str">
        <f t="shared" si="22"/>
        <v>#AC571_006_5.3_1__d_Q4</v>
      </c>
      <c r="R76" s="132" t="str">
        <f t="shared" si="23"/>
        <v>#AC571_006_5.3_1__d</v>
      </c>
      <c r="S76" s="144">
        <f t="shared" si="24"/>
        <v>1</v>
      </c>
      <c r="T76" s="144">
        <f>IF(G76="","",IF(ISERROR(VLOOKUP(S76,Sheet1!B:B,1,FALSE)),0,1))</f>
        <v>0</v>
      </c>
      <c r="U76" s="144">
        <f t="shared" si="25"/>
        <v>1</v>
      </c>
      <c r="V76" s="145" t="e">
        <f>SEARCH('Key Word Search'!$J$6,J76)</f>
        <v>#VALUE!</v>
      </c>
      <c r="W76" s="145" t="e">
        <f>SEARCH('Key Word Search'!$J$6,K76)</f>
        <v>#VALUE!</v>
      </c>
      <c r="X76" s="145" t="str">
        <f t="shared" si="26"/>
        <v/>
      </c>
    </row>
    <row r="77" spans="1:24" ht="43.5" x14ac:dyDescent="0.2">
      <c r="A77" s="250" t="str">
        <f t="shared" si="27"/>
        <v>#AC571_006_5.3_1__e_Q5</v>
      </c>
      <c r="B77" s="250"/>
      <c r="C77" s="257"/>
      <c r="D77" s="151"/>
      <c r="E77" s="237" t="str">
        <f t="shared" si="28"/>
        <v/>
      </c>
      <c r="F77" s="237" t="str">
        <f t="shared" si="28"/>
        <v/>
      </c>
      <c r="G77" s="238" t="s">
        <v>179</v>
      </c>
      <c r="H77" s="239" t="s">
        <v>256</v>
      </c>
      <c r="I77" s="237" t="s">
        <v>480</v>
      </c>
      <c r="J77" s="240" t="s">
        <v>918</v>
      </c>
      <c r="K77" s="101" t="s">
        <v>968</v>
      </c>
      <c r="L77" s="12"/>
      <c r="M77" s="13"/>
      <c r="N77" s="259" t="s">
        <v>83</v>
      </c>
      <c r="O77" s="259" t="s">
        <v>83</v>
      </c>
      <c r="P77" s="243"/>
      <c r="Q77" s="132" t="str">
        <f t="shared" si="22"/>
        <v>#AC571_006_5.3_1__e_Q5</v>
      </c>
      <c r="R77" s="132" t="str">
        <f t="shared" si="23"/>
        <v>#AC571_006_5.3_1__e</v>
      </c>
      <c r="S77" s="144">
        <f t="shared" si="24"/>
        <v>1</v>
      </c>
      <c r="T77" s="144">
        <f>IF(G77="","",IF(ISERROR(VLOOKUP(S77,Sheet1!B:B,1,FALSE)),0,1))</f>
        <v>0</v>
      </c>
      <c r="U77" s="144">
        <f t="shared" si="25"/>
        <v>1</v>
      </c>
      <c r="V77" s="145" t="e">
        <f>SEARCH('Key Word Search'!$J$6,J77)</f>
        <v>#VALUE!</v>
      </c>
      <c r="W77" s="145" t="e">
        <f>SEARCH('Key Word Search'!$J$6,K77)</f>
        <v>#VALUE!</v>
      </c>
      <c r="X77" s="145" t="str">
        <f t="shared" si="26"/>
        <v/>
      </c>
    </row>
    <row r="78" spans="1:24" ht="43.5" x14ac:dyDescent="0.2">
      <c r="A78" s="250" t="str">
        <f t="shared" si="27"/>
        <v>#AC571_006_5.3_1__f_Q6</v>
      </c>
      <c r="B78" s="250"/>
      <c r="C78" s="257"/>
      <c r="D78" s="151"/>
      <c r="E78" s="237" t="str">
        <f t="shared" si="28"/>
        <v/>
      </c>
      <c r="F78" s="237" t="str">
        <f t="shared" si="28"/>
        <v/>
      </c>
      <c r="G78" s="238" t="s">
        <v>179</v>
      </c>
      <c r="H78" s="239" t="s">
        <v>257</v>
      </c>
      <c r="I78" s="237" t="s">
        <v>481</v>
      </c>
      <c r="J78" s="240" t="s">
        <v>919</v>
      </c>
      <c r="K78" s="101" t="s">
        <v>969</v>
      </c>
      <c r="L78" s="12"/>
      <c r="M78" s="13"/>
      <c r="N78" s="259" t="s">
        <v>83</v>
      </c>
      <c r="O78" s="259" t="s">
        <v>83</v>
      </c>
      <c r="P78" s="243"/>
      <c r="Q78" s="132" t="str">
        <f t="shared" si="22"/>
        <v>#AC571_006_5.3_1__f_Q6</v>
      </c>
      <c r="R78" s="132" t="str">
        <f t="shared" si="23"/>
        <v>#AC571_006_5.3_1__f</v>
      </c>
      <c r="S78" s="144">
        <f t="shared" si="24"/>
        <v>1</v>
      </c>
      <c r="T78" s="144">
        <f>IF(G78="","",IF(ISERROR(VLOOKUP(S78,Sheet1!B:B,1,FALSE)),0,1))</f>
        <v>0</v>
      </c>
      <c r="U78" s="144">
        <f t="shared" si="25"/>
        <v>1</v>
      </c>
      <c r="V78" s="145" t="e">
        <f>SEARCH('Key Word Search'!$J$6,J78)</f>
        <v>#VALUE!</v>
      </c>
      <c r="W78" s="145" t="e">
        <f>SEARCH('Key Word Search'!$J$6,K78)</f>
        <v>#VALUE!</v>
      </c>
      <c r="X78" s="145" t="str">
        <f t="shared" si="26"/>
        <v/>
      </c>
    </row>
    <row r="79" spans="1:24" x14ac:dyDescent="0.2">
      <c r="A79" s="250" t="str">
        <f t="shared" si="27"/>
        <v/>
      </c>
      <c r="B79" s="250"/>
      <c r="C79" s="148"/>
      <c r="D79" s="249"/>
      <c r="E79" s="237" t="str">
        <f t="shared" si="28"/>
        <v/>
      </c>
      <c r="F79" s="237" t="str">
        <f t="shared" si="28"/>
        <v/>
      </c>
      <c r="G79" s="238"/>
      <c r="H79" s="239"/>
      <c r="I79" s="237"/>
      <c r="J79" s="240"/>
      <c r="K79" s="101"/>
      <c r="L79" s="12"/>
      <c r="M79" s="13"/>
      <c r="N79" s="14"/>
      <c r="O79" s="14"/>
      <c r="P79" s="243"/>
      <c r="Q79" s="132" t="str">
        <f t="shared" si="22"/>
        <v/>
      </c>
      <c r="R79" s="132" t="str">
        <f t="shared" si="23"/>
        <v/>
      </c>
      <c r="S79" s="144" t="str">
        <f t="shared" si="24"/>
        <v/>
      </c>
      <c r="T79" s="144" t="str">
        <f>IF(G79="","",IF(ISERROR(VLOOKUP(S79,Sheet1!B:B,1,FALSE)),0,1))</f>
        <v/>
      </c>
      <c r="U79" s="144" t="str">
        <f t="shared" si="25"/>
        <v/>
      </c>
      <c r="V79" s="145" t="e">
        <f>SEARCH('Key Word Search'!$J$6,J79)</f>
        <v>#VALUE!</v>
      </c>
      <c r="W79" s="145" t="e">
        <f>SEARCH('Key Word Search'!$J$6,K79)</f>
        <v>#VALUE!</v>
      </c>
      <c r="X79" s="145" t="str">
        <f t="shared" si="26"/>
        <v/>
      </c>
    </row>
    <row r="80" spans="1:24" s="52" customFormat="1" ht="41.25" customHeight="1" thickBot="1" x14ac:dyDescent="0.25">
      <c r="A80" s="25" t="str">
        <f t="shared" si="27"/>
        <v/>
      </c>
      <c r="B80" s="25"/>
      <c r="C80" s="30"/>
      <c r="D80" s="54" t="s">
        <v>258</v>
      </c>
      <c r="E80" s="55"/>
      <c r="F80" s="55"/>
      <c r="G80" s="56"/>
      <c r="H80" s="57"/>
      <c r="I80" s="55"/>
      <c r="J80" s="58"/>
      <c r="K80" s="160"/>
      <c r="L80" s="60"/>
      <c r="M80" s="61"/>
      <c r="N80" s="62"/>
      <c r="O80" s="63"/>
      <c r="P80" s="64" t="s">
        <v>2</v>
      </c>
      <c r="Q80" s="132" t="str">
        <f t="shared" si="22"/>
        <v/>
      </c>
      <c r="R80" s="132" t="str">
        <f t="shared" si="23"/>
        <v/>
      </c>
      <c r="S80" s="144" t="str">
        <f t="shared" si="24"/>
        <v/>
      </c>
      <c r="T80" s="144" t="str">
        <f>IF(G80="","",IF(ISERROR(VLOOKUP(S80,Sheet1!B:B,1,FALSE)),0,1))</f>
        <v/>
      </c>
      <c r="U80" s="144" t="str">
        <f t="shared" si="25"/>
        <v/>
      </c>
      <c r="V80" s="145" t="e">
        <f>SEARCH('Key Word Search'!$J$6,J80)</f>
        <v>#VALUE!</v>
      </c>
      <c r="W80" s="145" t="e">
        <f>SEARCH('Key Word Search'!$J$6,K80)</f>
        <v>#VALUE!</v>
      </c>
      <c r="X80" s="145" t="str">
        <f t="shared" si="26"/>
        <v/>
      </c>
    </row>
    <row r="81" spans="1:24" s="1" customFormat="1" ht="18.75" thickBot="1" x14ac:dyDescent="0.25">
      <c r="A81" s="26" t="str">
        <f t="shared" si="27"/>
        <v/>
      </c>
      <c r="B81" s="26"/>
      <c r="C81" s="32"/>
      <c r="D81" s="79" t="s">
        <v>259</v>
      </c>
      <c r="E81" s="80"/>
      <c r="F81" s="80"/>
      <c r="G81" s="81"/>
      <c r="H81" s="82"/>
      <c r="I81" s="80"/>
      <c r="J81" s="83"/>
      <c r="K81" s="161"/>
      <c r="L81" s="85"/>
      <c r="M81" s="86"/>
      <c r="N81" s="86"/>
      <c r="O81" s="86"/>
      <c r="P81" s="87" t="s">
        <v>0</v>
      </c>
      <c r="Q81" s="132" t="str">
        <f t="shared" si="22"/>
        <v/>
      </c>
      <c r="R81" s="132" t="str">
        <f t="shared" si="23"/>
        <v/>
      </c>
      <c r="S81" s="144" t="str">
        <f t="shared" si="24"/>
        <v/>
      </c>
      <c r="T81" s="144" t="str">
        <f>IF(G81="","",IF(ISERROR(VLOOKUP(S81,Sheet1!B:B,1,FALSE)),0,1))</f>
        <v/>
      </c>
      <c r="U81" s="144" t="str">
        <f t="shared" si="25"/>
        <v/>
      </c>
      <c r="V81" s="145" t="e">
        <f>SEARCH('Key Word Search'!$J$6,J81)</f>
        <v>#VALUE!</v>
      </c>
      <c r="W81" s="145" t="e">
        <f>SEARCH('Key Word Search'!$J$6,K81)</f>
        <v>#VALUE!</v>
      </c>
      <c r="X81" s="145" t="str">
        <f t="shared" si="26"/>
        <v/>
      </c>
    </row>
    <row r="82" spans="1:24" ht="43.5" x14ac:dyDescent="0.2">
      <c r="A82" s="250" t="str">
        <f t="shared" si="27"/>
        <v>#AC571_006_6.1_1_Q1</v>
      </c>
      <c r="B82" s="250"/>
      <c r="C82" s="148"/>
      <c r="D82" s="249"/>
      <c r="E82" s="237" t="str">
        <f t="shared" ref="E82:F87" si="29">IF($A82="","",IF(B82="","",HYPERLINK(B82,E$2)))</f>
        <v/>
      </c>
      <c r="F82" s="237" t="str">
        <f t="shared" si="29"/>
        <v/>
      </c>
      <c r="G82" s="238" t="s">
        <v>179</v>
      </c>
      <c r="H82" s="239" t="s">
        <v>260</v>
      </c>
      <c r="I82" s="237" t="s">
        <v>476</v>
      </c>
      <c r="J82" s="240" t="s">
        <v>920</v>
      </c>
      <c r="K82" s="116" t="s">
        <v>1110</v>
      </c>
      <c r="L82" s="12"/>
      <c r="M82" s="13"/>
      <c r="N82" s="14" t="s">
        <v>83</v>
      </c>
      <c r="O82" s="14" t="s">
        <v>83</v>
      </c>
      <c r="P82" s="243"/>
      <c r="Q82" s="132" t="str">
        <f t="shared" si="22"/>
        <v>#AC571_006_6.1_1_Q1</v>
      </c>
      <c r="R82" s="132" t="str">
        <f t="shared" si="23"/>
        <v>#AC571_006_6.1_1</v>
      </c>
      <c r="S82" s="144">
        <f t="shared" si="24"/>
        <v>1</v>
      </c>
      <c r="T82" s="144">
        <f>IF(G82="","",IF(ISERROR(VLOOKUP(S82,Sheet1!B:B,1,FALSE)),0,1))</f>
        <v>0</v>
      </c>
      <c r="U82" s="144">
        <f t="shared" si="25"/>
        <v>1</v>
      </c>
      <c r="V82" s="145" t="e">
        <f>SEARCH('Key Word Search'!$J$6,J82)</f>
        <v>#VALUE!</v>
      </c>
      <c r="W82" s="145" t="e">
        <f>SEARCH('Key Word Search'!$J$6,K82)</f>
        <v>#VALUE!</v>
      </c>
      <c r="X82" s="145" t="str">
        <f t="shared" si="26"/>
        <v/>
      </c>
    </row>
    <row r="83" spans="1:24" ht="117" x14ac:dyDescent="0.2">
      <c r="A83" s="250" t="str">
        <f t="shared" si="27"/>
        <v>#AC571_006_6.1_2_Q2</v>
      </c>
      <c r="B83" s="250"/>
      <c r="C83" s="148"/>
      <c r="D83" s="249"/>
      <c r="E83" s="237" t="str">
        <f t="shared" si="29"/>
        <v/>
      </c>
      <c r="F83" s="237" t="str">
        <f t="shared" si="29"/>
        <v/>
      </c>
      <c r="G83" s="238" t="s">
        <v>179</v>
      </c>
      <c r="H83" s="239" t="s">
        <v>261</v>
      </c>
      <c r="I83" s="237" t="s">
        <v>477</v>
      </c>
      <c r="J83" s="240" t="s">
        <v>921</v>
      </c>
      <c r="K83" s="101" t="s">
        <v>1111</v>
      </c>
      <c r="L83" s="12"/>
      <c r="M83" s="13"/>
      <c r="N83" s="259" t="s">
        <v>83</v>
      </c>
      <c r="O83" s="259" t="s">
        <v>83</v>
      </c>
      <c r="P83" s="243"/>
      <c r="Q83" s="132" t="str">
        <f t="shared" si="22"/>
        <v>#AC571_006_6.1_2_Q2</v>
      </c>
      <c r="R83" s="132" t="str">
        <f t="shared" si="23"/>
        <v>#AC571_006_6.1_2</v>
      </c>
      <c r="S83" s="144">
        <f t="shared" si="24"/>
        <v>1</v>
      </c>
      <c r="T83" s="144">
        <f>IF(G83="","",IF(ISERROR(VLOOKUP(S83,Sheet1!B:B,1,FALSE)),0,1))</f>
        <v>0</v>
      </c>
      <c r="U83" s="144">
        <f t="shared" si="25"/>
        <v>1</v>
      </c>
      <c r="V83" s="145" t="e">
        <f>SEARCH('Key Word Search'!$J$6,J83)</f>
        <v>#VALUE!</v>
      </c>
      <c r="W83" s="145" t="e">
        <f>SEARCH('Key Word Search'!$J$6,K83)</f>
        <v>#VALUE!</v>
      </c>
      <c r="X83" s="145" t="str">
        <f t="shared" si="26"/>
        <v/>
      </c>
    </row>
    <row r="84" spans="1:24" ht="117" x14ac:dyDescent="0.2">
      <c r="A84" s="250" t="str">
        <f t="shared" si="27"/>
        <v>#AC571_006_6.1_3_Q3</v>
      </c>
      <c r="B84" s="250"/>
      <c r="C84" s="148"/>
      <c r="D84" s="249"/>
      <c r="E84" s="237" t="str">
        <f t="shared" si="29"/>
        <v/>
      </c>
      <c r="F84" s="237" t="str">
        <f t="shared" si="29"/>
        <v/>
      </c>
      <c r="G84" s="238" t="s">
        <v>179</v>
      </c>
      <c r="H84" s="239" t="s">
        <v>262</v>
      </c>
      <c r="I84" s="237" t="s">
        <v>478</v>
      </c>
      <c r="J84" s="240" t="s">
        <v>922</v>
      </c>
      <c r="K84" s="116" t="s">
        <v>1112</v>
      </c>
      <c r="L84" s="12"/>
      <c r="M84" s="13"/>
      <c r="N84" s="259" t="s">
        <v>83</v>
      </c>
      <c r="O84" s="259" t="s">
        <v>83</v>
      </c>
      <c r="P84" s="243"/>
      <c r="Q84" s="132" t="str">
        <f t="shared" si="22"/>
        <v>#AC571_006_6.1_3_Q3</v>
      </c>
      <c r="R84" s="132" t="str">
        <f t="shared" si="23"/>
        <v>#AC571_006_6.1_3</v>
      </c>
      <c r="S84" s="144">
        <f t="shared" si="24"/>
        <v>1</v>
      </c>
      <c r="T84" s="144">
        <f>IF(G84="","",IF(ISERROR(VLOOKUP(S84,Sheet1!B:B,1,FALSE)),0,1))</f>
        <v>0</v>
      </c>
      <c r="U84" s="144">
        <f t="shared" si="25"/>
        <v>1</v>
      </c>
      <c r="V84" s="145" t="e">
        <f>SEARCH('Key Word Search'!$J$6,J84)</f>
        <v>#VALUE!</v>
      </c>
      <c r="W84" s="145" t="e">
        <f>SEARCH('Key Word Search'!$J$6,K84)</f>
        <v>#VALUE!</v>
      </c>
      <c r="X84" s="145" t="str">
        <f t="shared" si="26"/>
        <v/>
      </c>
    </row>
    <row r="85" spans="1:24" ht="45" x14ac:dyDescent="0.2">
      <c r="A85" s="250" t="str">
        <f t="shared" si="27"/>
        <v>#AC571_006_6.1_4_Info1</v>
      </c>
      <c r="B85" s="250"/>
      <c r="C85" s="148"/>
      <c r="D85" s="249"/>
      <c r="E85" s="237" t="str">
        <f t="shared" si="29"/>
        <v/>
      </c>
      <c r="F85" s="237" t="str">
        <f t="shared" si="29"/>
        <v/>
      </c>
      <c r="G85" s="238" t="s">
        <v>179</v>
      </c>
      <c r="H85" s="239" t="s">
        <v>263</v>
      </c>
      <c r="I85" s="237" t="s">
        <v>1067</v>
      </c>
      <c r="J85" s="240" t="s">
        <v>923</v>
      </c>
      <c r="K85" s="101" t="s">
        <v>970</v>
      </c>
      <c r="L85" s="12"/>
      <c r="M85" s="13"/>
      <c r="N85" s="259" t="s">
        <v>83</v>
      </c>
      <c r="O85" s="259" t="s">
        <v>83</v>
      </c>
      <c r="P85" s="243"/>
      <c r="Q85" s="132" t="str">
        <f t="shared" si="22"/>
        <v>#AC571_006_6.1_4_Info1</v>
      </c>
      <c r="R85" s="132" t="str">
        <f t="shared" si="23"/>
        <v>#AC571_006_6.1_4</v>
      </c>
      <c r="S85" s="144">
        <f t="shared" si="24"/>
        <v>1</v>
      </c>
      <c r="T85" s="144">
        <f>IF(G85="","",IF(ISERROR(VLOOKUP(S85,Sheet1!B:B,1,FALSE)),0,1))</f>
        <v>0</v>
      </c>
      <c r="U85" s="144">
        <f t="shared" si="25"/>
        <v>1</v>
      </c>
      <c r="V85" s="145" t="e">
        <f>SEARCH('Key Word Search'!$J$6,J85)</f>
        <v>#VALUE!</v>
      </c>
      <c r="W85" s="145" t="e">
        <f>SEARCH('Key Word Search'!$J$6,K85)</f>
        <v>#VALUE!</v>
      </c>
      <c r="X85" s="145" t="str">
        <f t="shared" si="26"/>
        <v/>
      </c>
    </row>
    <row r="86" spans="1:24" ht="117" x14ac:dyDescent="0.2">
      <c r="A86" s="250" t="str">
        <f t="shared" si="27"/>
        <v>#AC571_006_6.1_5_Q1</v>
      </c>
      <c r="B86" s="250"/>
      <c r="C86" s="148"/>
      <c r="D86" s="249"/>
      <c r="E86" s="237" t="str">
        <f t="shared" si="29"/>
        <v/>
      </c>
      <c r="F86" s="237" t="str">
        <f t="shared" si="29"/>
        <v/>
      </c>
      <c r="G86" s="238" t="s">
        <v>179</v>
      </c>
      <c r="H86" s="239" t="s">
        <v>264</v>
      </c>
      <c r="I86" s="237" t="s">
        <v>476</v>
      </c>
      <c r="J86" s="240" t="s">
        <v>924</v>
      </c>
      <c r="K86" s="116" t="s">
        <v>1113</v>
      </c>
      <c r="L86" s="12"/>
      <c r="M86" s="13"/>
      <c r="N86" s="259" t="s">
        <v>83</v>
      </c>
      <c r="O86" s="259" t="s">
        <v>83</v>
      </c>
      <c r="P86" s="243"/>
      <c r="Q86" s="132" t="str">
        <f t="shared" si="22"/>
        <v>#AC571_006_6.1_5_Q1</v>
      </c>
      <c r="R86" s="132" t="str">
        <f t="shared" si="23"/>
        <v>#AC571_006_6.1_5</v>
      </c>
      <c r="S86" s="144">
        <f t="shared" si="24"/>
        <v>1</v>
      </c>
      <c r="T86" s="144">
        <f>IF(G86="","",IF(ISERROR(VLOOKUP(S86,Sheet1!B:B,1,FALSE)),0,1))</f>
        <v>0</v>
      </c>
      <c r="U86" s="144">
        <f t="shared" si="25"/>
        <v>1</v>
      </c>
      <c r="V86" s="145" t="e">
        <f>SEARCH('Key Word Search'!$J$6,J86)</f>
        <v>#VALUE!</v>
      </c>
      <c r="W86" s="145" t="e">
        <f>SEARCH('Key Word Search'!$J$6,K86)</f>
        <v>#VALUE!</v>
      </c>
      <c r="X86" s="145" t="str">
        <f t="shared" si="26"/>
        <v/>
      </c>
    </row>
    <row r="87" spans="1:24" x14ac:dyDescent="0.2">
      <c r="A87" s="250" t="str">
        <f t="shared" si="27"/>
        <v/>
      </c>
      <c r="B87" s="250"/>
      <c r="C87" s="148"/>
      <c r="D87" s="249"/>
      <c r="E87" s="237" t="str">
        <f t="shared" si="29"/>
        <v/>
      </c>
      <c r="F87" s="237" t="str">
        <f t="shared" si="29"/>
        <v/>
      </c>
      <c r="G87" s="238"/>
      <c r="H87" s="239"/>
      <c r="I87" s="237"/>
      <c r="J87" s="240"/>
      <c r="K87" s="101"/>
      <c r="L87" s="12"/>
      <c r="M87" s="13"/>
      <c r="N87" s="14"/>
      <c r="O87" s="14"/>
      <c r="P87" s="243"/>
      <c r="Q87" s="132" t="str">
        <f t="shared" si="22"/>
        <v/>
      </c>
      <c r="R87" s="132" t="str">
        <f t="shared" si="23"/>
        <v/>
      </c>
      <c r="S87" s="144" t="str">
        <f t="shared" si="24"/>
        <v/>
      </c>
      <c r="T87" s="144" t="str">
        <f>IF(G87="","",IF(ISERROR(VLOOKUP(S87,Sheet1!B:B,1,FALSE)),0,1))</f>
        <v/>
      </c>
      <c r="U87" s="144" t="str">
        <f t="shared" si="25"/>
        <v/>
      </c>
      <c r="V87" s="145" t="e">
        <f>SEARCH('Key Word Search'!$J$6,J87)</f>
        <v>#VALUE!</v>
      </c>
      <c r="W87" s="145" t="e">
        <f>SEARCH('Key Word Search'!$J$6,K87)</f>
        <v>#VALUE!</v>
      </c>
      <c r="X87" s="145" t="str">
        <f t="shared" si="26"/>
        <v/>
      </c>
    </row>
    <row r="88" spans="1:24" s="1" customFormat="1" ht="18.75" thickBot="1" x14ac:dyDescent="0.25">
      <c r="A88" s="26" t="str">
        <f t="shared" si="27"/>
        <v/>
      </c>
      <c r="B88" s="26"/>
      <c r="C88" s="32"/>
      <c r="D88" s="79" t="s">
        <v>265</v>
      </c>
      <c r="E88" s="80"/>
      <c r="F88" s="80"/>
      <c r="G88" s="81"/>
      <c r="H88" s="82"/>
      <c r="I88" s="80"/>
      <c r="J88" s="83"/>
      <c r="K88" s="162"/>
      <c r="L88" s="85"/>
      <c r="M88" s="86"/>
      <c r="N88" s="86"/>
      <c r="O88" s="86"/>
      <c r="P88" s="87" t="s">
        <v>0</v>
      </c>
      <c r="Q88" s="132" t="str">
        <f t="shared" si="22"/>
        <v/>
      </c>
      <c r="R88" s="132" t="str">
        <f t="shared" si="23"/>
        <v/>
      </c>
      <c r="S88" s="144" t="str">
        <f t="shared" si="24"/>
        <v/>
      </c>
      <c r="T88" s="144" t="str">
        <f>IF(G88="","",IF(ISERROR(VLOOKUP(S88,Sheet1!B:B,1,FALSE)),0,1))</f>
        <v/>
      </c>
      <c r="U88" s="144" t="str">
        <f t="shared" si="25"/>
        <v/>
      </c>
      <c r="V88" s="145" t="e">
        <f>SEARCH('Key Word Search'!$J$6,J88)</f>
        <v>#VALUE!</v>
      </c>
      <c r="W88" s="145" t="e">
        <f>SEARCH('Key Word Search'!$J$6,K88)</f>
        <v>#VALUE!</v>
      </c>
      <c r="X88" s="145" t="str">
        <f t="shared" si="26"/>
        <v/>
      </c>
    </row>
    <row r="89" spans="1:24" ht="43.5" x14ac:dyDescent="0.2">
      <c r="A89" s="250" t="str">
        <f t="shared" si="27"/>
        <v>#AC571_006_6.2_1_Info1</v>
      </c>
      <c r="B89" s="250"/>
      <c r="C89" s="148"/>
      <c r="D89" s="249"/>
      <c r="E89" s="237" t="str">
        <f t="shared" ref="E89:F94" si="30">IF($A89="","",IF(B89="","",HYPERLINK(B89,E$2)))</f>
        <v/>
      </c>
      <c r="F89" s="237" t="str">
        <f t="shared" si="30"/>
        <v/>
      </c>
      <c r="G89" s="238" t="s">
        <v>179</v>
      </c>
      <c r="H89" s="239" t="s">
        <v>266</v>
      </c>
      <c r="I89" s="237" t="s">
        <v>1067</v>
      </c>
      <c r="J89" s="240" t="s">
        <v>925</v>
      </c>
      <c r="K89" s="101" t="s">
        <v>971</v>
      </c>
      <c r="L89" s="12"/>
      <c r="M89" s="13"/>
      <c r="N89" s="14" t="s">
        <v>83</v>
      </c>
      <c r="O89" s="14" t="s">
        <v>83</v>
      </c>
      <c r="P89" s="243"/>
      <c r="Q89" s="132" t="str">
        <f t="shared" si="22"/>
        <v>#AC571_006_6.2_1_Info1</v>
      </c>
      <c r="R89" s="132" t="str">
        <f t="shared" si="23"/>
        <v>#AC571_006_6.2_1</v>
      </c>
      <c r="S89" s="144">
        <f t="shared" si="24"/>
        <v>1</v>
      </c>
      <c r="T89" s="144">
        <f>IF(G89="","",IF(ISERROR(VLOOKUP(S89,Sheet1!B:B,1,FALSE)),0,1))</f>
        <v>0</v>
      </c>
      <c r="U89" s="144">
        <f t="shared" si="25"/>
        <v>1</v>
      </c>
      <c r="V89" s="145" t="e">
        <f>SEARCH('Key Word Search'!$J$6,J89)</f>
        <v>#VALUE!</v>
      </c>
      <c r="W89" s="145" t="e">
        <f>SEARCH('Key Word Search'!$J$6,K89)</f>
        <v>#VALUE!</v>
      </c>
      <c r="X89" s="145" t="str">
        <f t="shared" si="26"/>
        <v/>
      </c>
    </row>
    <row r="90" spans="1:24" ht="30" x14ac:dyDescent="0.2">
      <c r="A90" s="250" t="str">
        <f t="shared" si="27"/>
        <v>#AC571_006_6.2_1__a_Q1</v>
      </c>
      <c r="B90" s="250"/>
      <c r="C90" s="148"/>
      <c r="D90" s="249"/>
      <c r="E90" s="237" t="str">
        <f t="shared" si="30"/>
        <v/>
      </c>
      <c r="F90" s="237" t="str">
        <f t="shared" si="30"/>
        <v/>
      </c>
      <c r="G90" s="238" t="s">
        <v>179</v>
      </c>
      <c r="H90" s="239" t="s">
        <v>267</v>
      </c>
      <c r="I90" s="237" t="s">
        <v>476</v>
      </c>
      <c r="J90" s="240" t="s">
        <v>926</v>
      </c>
      <c r="K90" s="101" t="s">
        <v>972</v>
      </c>
      <c r="L90" s="12"/>
      <c r="M90" s="13"/>
      <c r="N90" s="259" t="s">
        <v>83</v>
      </c>
      <c r="O90" s="259" t="s">
        <v>83</v>
      </c>
      <c r="P90" s="243"/>
      <c r="Q90" s="132" t="str">
        <f t="shared" si="22"/>
        <v>#AC571_006_6.2_1__a_Q1</v>
      </c>
      <c r="R90" s="132" t="str">
        <f t="shared" si="23"/>
        <v>#AC571_006_6.2_1__a</v>
      </c>
      <c r="S90" s="144">
        <f t="shared" si="24"/>
        <v>1</v>
      </c>
      <c r="T90" s="144">
        <f>IF(G90="","",IF(ISERROR(VLOOKUP(S90,Sheet1!B:B,1,FALSE)),0,1))</f>
        <v>0</v>
      </c>
      <c r="U90" s="144">
        <f t="shared" si="25"/>
        <v>1</v>
      </c>
      <c r="V90" s="145" t="e">
        <f>SEARCH('Key Word Search'!$J$6,J90)</f>
        <v>#VALUE!</v>
      </c>
      <c r="W90" s="145" t="e">
        <f>SEARCH('Key Word Search'!$J$6,K90)</f>
        <v>#VALUE!</v>
      </c>
      <c r="X90" s="145" t="str">
        <f t="shared" si="26"/>
        <v/>
      </c>
    </row>
    <row r="91" spans="1:24" ht="43.5" x14ac:dyDescent="0.2">
      <c r="A91" s="250" t="str">
        <f t="shared" si="27"/>
        <v>#AC571_006_6.2_1__b_Q2</v>
      </c>
      <c r="B91" s="250"/>
      <c r="C91" s="148"/>
      <c r="D91" s="249"/>
      <c r="E91" s="237" t="str">
        <f t="shared" si="30"/>
        <v/>
      </c>
      <c r="F91" s="237" t="str">
        <f t="shared" si="30"/>
        <v/>
      </c>
      <c r="G91" s="238" t="s">
        <v>179</v>
      </c>
      <c r="H91" s="239" t="s">
        <v>268</v>
      </c>
      <c r="I91" s="237" t="s">
        <v>477</v>
      </c>
      <c r="J91" s="240" t="s">
        <v>927</v>
      </c>
      <c r="K91" s="101" t="s">
        <v>973</v>
      </c>
      <c r="L91" s="12"/>
      <c r="M91" s="13"/>
      <c r="N91" s="259" t="s">
        <v>83</v>
      </c>
      <c r="O91" s="259" t="s">
        <v>83</v>
      </c>
      <c r="P91" s="243"/>
      <c r="Q91" s="132" t="str">
        <f t="shared" si="22"/>
        <v>#AC571_006_6.2_1__b_Q2</v>
      </c>
      <c r="R91" s="132" t="str">
        <f t="shared" si="23"/>
        <v>#AC571_006_6.2_1__b</v>
      </c>
      <c r="S91" s="144">
        <f t="shared" si="24"/>
        <v>1</v>
      </c>
      <c r="T91" s="144">
        <f>IF(G91="","",IF(ISERROR(VLOOKUP(S91,Sheet1!B:B,1,FALSE)),0,1))</f>
        <v>0</v>
      </c>
      <c r="U91" s="144">
        <f t="shared" si="25"/>
        <v>1</v>
      </c>
      <c r="V91" s="145" t="e">
        <f>SEARCH('Key Word Search'!$J$6,J91)</f>
        <v>#VALUE!</v>
      </c>
      <c r="W91" s="145" t="e">
        <f>SEARCH('Key Word Search'!$J$6,K91)</f>
        <v>#VALUE!</v>
      </c>
      <c r="X91" s="145" t="str">
        <f t="shared" si="26"/>
        <v/>
      </c>
    </row>
    <row r="92" spans="1:24" ht="30" x14ac:dyDescent="0.2">
      <c r="A92" s="250" t="str">
        <f t="shared" si="27"/>
        <v>#AC571_006_6.2_1__c_Q3</v>
      </c>
      <c r="B92" s="250"/>
      <c r="C92" s="148"/>
      <c r="D92" s="249"/>
      <c r="E92" s="237" t="str">
        <f t="shared" si="30"/>
        <v/>
      </c>
      <c r="F92" s="237" t="str">
        <f t="shared" si="30"/>
        <v/>
      </c>
      <c r="G92" s="238" t="s">
        <v>179</v>
      </c>
      <c r="H92" s="239" t="s">
        <v>269</v>
      </c>
      <c r="I92" s="237" t="s">
        <v>478</v>
      </c>
      <c r="J92" s="240" t="s">
        <v>928</v>
      </c>
      <c r="K92" s="101" t="s">
        <v>974</v>
      </c>
      <c r="L92" s="12"/>
      <c r="M92" s="13"/>
      <c r="N92" s="259" t="s">
        <v>83</v>
      </c>
      <c r="O92" s="259" t="s">
        <v>83</v>
      </c>
      <c r="P92" s="243"/>
      <c r="Q92" s="132" t="str">
        <f t="shared" si="22"/>
        <v>#AC571_006_6.2_1__c_Q3</v>
      </c>
      <c r="R92" s="132" t="str">
        <f t="shared" si="23"/>
        <v>#AC571_006_6.2_1__c</v>
      </c>
      <c r="S92" s="144">
        <f t="shared" si="24"/>
        <v>1</v>
      </c>
      <c r="T92" s="144">
        <f>IF(G92="","",IF(ISERROR(VLOOKUP(S92,Sheet1!B:B,1,FALSE)),0,1))</f>
        <v>0</v>
      </c>
      <c r="U92" s="144">
        <f t="shared" si="25"/>
        <v>1</v>
      </c>
      <c r="V92" s="145" t="e">
        <f>SEARCH('Key Word Search'!$J$6,J92)</f>
        <v>#VALUE!</v>
      </c>
      <c r="W92" s="145" t="e">
        <f>SEARCH('Key Word Search'!$J$6,K92)</f>
        <v>#VALUE!</v>
      </c>
      <c r="X92" s="145" t="str">
        <f t="shared" si="26"/>
        <v/>
      </c>
    </row>
    <row r="93" spans="1:24" ht="30" x14ac:dyDescent="0.2">
      <c r="A93" s="250" t="str">
        <f t="shared" si="27"/>
        <v>#AC571_006_6.2_1__d_Q4</v>
      </c>
      <c r="B93" s="250"/>
      <c r="C93" s="148"/>
      <c r="D93" s="249"/>
      <c r="E93" s="237" t="str">
        <f t="shared" si="30"/>
        <v/>
      </c>
      <c r="F93" s="237" t="str">
        <f t="shared" si="30"/>
        <v/>
      </c>
      <c r="G93" s="238" t="s">
        <v>179</v>
      </c>
      <c r="H93" s="239" t="s">
        <v>270</v>
      </c>
      <c r="I93" s="237" t="s">
        <v>479</v>
      </c>
      <c r="J93" s="240" t="s">
        <v>929</v>
      </c>
      <c r="K93" s="101" t="s">
        <v>975</v>
      </c>
      <c r="L93" s="12"/>
      <c r="M93" s="13"/>
      <c r="N93" s="259" t="s">
        <v>83</v>
      </c>
      <c r="O93" s="259" t="s">
        <v>83</v>
      </c>
      <c r="P93" s="243"/>
      <c r="Q93" s="132" t="str">
        <f t="shared" si="22"/>
        <v>#AC571_006_6.2_1__d_Q4</v>
      </c>
      <c r="R93" s="132" t="str">
        <f t="shared" si="23"/>
        <v>#AC571_006_6.2_1__d</v>
      </c>
      <c r="S93" s="144">
        <f t="shared" si="24"/>
        <v>1</v>
      </c>
      <c r="T93" s="144">
        <f>IF(G93="","",IF(ISERROR(VLOOKUP(S93,Sheet1!B:B,1,FALSE)),0,1))</f>
        <v>0</v>
      </c>
      <c r="U93" s="144">
        <f t="shared" si="25"/>
        <v>1</v>
      </c>
      <c r="V93" s="145" t="e">
        <f>SEARCH('Key Word Search'!$J$6,J93)</f>
        <v>#VALUE!</v>
      </c>
      <c r="W93" s="145" t="e">
        <f>SEARCH('Key Word Search'!$J$6,K93)</f>
        <v>#VALUE!</v>
      </c>
      <c r="X93" s="145" t="str">
        <f t="shared" si="26"/>
        <v/>
      </c>
    </row>
    <row r="94" spans="1:24" x14ac:dyDescent="0.2">
      <c r="A94" s="250" t="str">
        <f t="shared" si="27"/>
        <v/>
      </c>
      <c r="B94" s="250"/>
      <c r="C94" s="148"/>
      <c r="D94" s="249"/>
      <c r="E94" s="237" t="str">
        <f t="shared" si="30"/>
        <v/>
      </c>
      <c r="F94" s="237" t="str">
        <f t="shared" si="30"/>
        <v/>
      </c>
      <c r="G94" s="238"/>
      <c r="H94" s="239"/>
      <c r="I94" s="237"/>
      <c r="J94" s="240"/>
      <c r="K94" s="101"/>
      <c r="L94" s="12"/>
      <c r="M94" s="13"/>
      <c r="N94" s="14"/>
      <c r="O94" s="14"/>
      <c r="P94" s="243"/>
      <c r="Q94" s="132" t="str">
        <f t="shared" si="22"/>
        <v/>
      </c>
      <c r="R94" s="132" t="str">
        <f t="shared" si="23"/>
        <v/>
      </c>
      <c r="S94" s="144" t="str">
        <f t="shared" si="24"/>
        <v/>
      </c>
      <c r="T94" s="144" t="str">
        <f>IF(G94="","",IF(ISERROR(VLOOKUP(S94,Sheet1!B:B,1,FALSE)),0,1))</f>
        <v/>
      </c>
      <c r="U94" s="144" t="str">
        <f t="shared" si="25"/>
        <v/>
      </c>
      <c r="V94" s="145" t="e">
        <f>SEARCH('Key Word Search'!$J$6,J94)</f>
        <v>#VALUE!</v>
      </c>
      <c r="W94" s="145" t="e">
        <f>SEARCH('Key Word Search'!$J$6,K94)</f>
        <v>#VALUE!</v>
      </c>
      <c r="X94" s="145" t="str">
        <f t="shared" si="26"/>
        <v/>
      </c>
    </row>
    <row r="95" spans="1:24" s="1" customFormat="1" ht="18.75" thickBot="1" x14ac:dyDescent="0.25">
      <c r="A95" s="26" t="str">
        <f t="shared" si="27"/>
        <v/>
      </c>
      <c r="B95" s="26"/>
      <c r="C95" s="32"/>
      <c r="D95" s="79" t="s">
        <v>271</v>
      </c>
      <c r="E95" s="80"/>
      <c r="F95" s="80"/>
      <c r="G95" s="81"/>
      <c r="H95" s="82"/>
      <c r="I95" s="80"/>
      <c r="J95" s="83"/>
      <c r="K95" s="161"/>
      <c r="L95" s="85"/>
      <c r="M95" s="86"/>
      <c r="N95" s="86"/>
      <c r="O95" s="86"/>
      <c r="P95" s="87"/>
      <c r="Q95" s="132" t="str">
        <f t="shared" si="22"/>
        <v/>
      </c>
      <c r="R95" s="132" t="str">
        <f t="shared" si="23"/>
        <v/>
      </c>
      <c r="S95" s="144" t="str">
        <f t="shared" si="24"/>
        <v/>
      </c>
      <c r="T95" s="144" t="str">
        <f>IF(G95="","",IF(ISERROR(VLOOKUP(S95,Sheet1!B:B,1,FALSE)),0,1))</f>
        <v/>
      </c>
      <c r="U95" s="144" t="str">
        <f t="shared" si="25"/>
        <v/>
      </c>
      <c r="V95" s="145" t="e">
        <f>SEARCH('Key Word Search'!$J$6,J95)</f>
        <v>#VALUE!</v>
      </c>
      <c r="W95" s="145" t="e">
        <f>SEARCH('Key Word Search'!$J$6,K95)</f>
        <v>#VALUE!</v>
      </c>
      <c r="X95" s="145" t="str">
        <f t="shared" si="26"/>
        <v/>
      </c>
    </row>
    <row r="96" spans="1:24" ht="60.75" x14ac:dyDescent="0.2">
      <c r="A96" s="250" t="str">
        <f t="shared" si="27"/>
        <v>#AC571_006_6.3_1_Q1</v>
      </c>
      <c r="B96" s="250"/>
      <c r="C96" s="148"/>
      <c r="D96" s="249"/>
      <c r="E96" s="237" t="str">
        <f t="shared" ref="E96:F99" si="31">IF($A96="","",IF(B96="","",HYPERLINK(B96,E$2)))</f>
        <v/>
      </c>
      <c r="F96" s="237" t="str">
        <f t="shared" si="31"/>
        <v/>
      </c>
      <c r="G96" s="238" t="s">
        <v>179</v>
      </c>
      <c r="H96" s="239" t="s">
        <v>272</v>
      </c>
      <c r="I96" s="237" t="s">
        <v>476</v>
      </c>
      <c r="J96" s="240" t="s">
        <v>930</v>
      </c>
      <c r="K96" s="152" t="s">
        <v>976</v>
      </c>
      <c r="L96" s="12"/>
      <c r="M96" s="13"/>
      <c r="N96" s="14" t="s">
        <v>83</v>
      </c>
      <c r="O96" s="14" t="s">
        <v>83</v>
      </c>
      <c r="P96" s="243"/>
      <c r="Q96" s="132" t="str">
        <f t="shared" si="22"/>
        <v>#AC571_006_6.3_1_Q1</v>
      </c>
      <c r="R96" s="132" t="str">
        <f t="shared" si="23"/>
        <v>#AC571_006_6.3_1</v>
      </c>
      <c r="S96" s="144">
        <f t="shared" si="24"/>
        <v>1</v>
      </c>
      <c r="T96" s="144">
        <f>IF(G96="","",IF(ISERROR(VLOOKUP(S96,Sheet1!B:B,1,FALSE)),0,1))</f>
        <v>0</v>
      </c>
      <c r="U96" s="144">
        <f t="shared" si="25"/>
        <v>1</v>
      </c>
      <c r="V96" s="145" t="e">
        <f>SEARCH('Key Word Search'!$J$6,J96)</f>
        <v>#VALUE!</v>
      </c>
      <c r="W96" s="145" t="e">
        <f>SEARCH('Key Word Search'!$J$6,K96)</f>
        <v>#VALUE!</v>
      </c>
      <c r="X96" s="145" t="str">
        <f t="shared" si="26"/>
        <v/>
      </c>
    </row>
    <row r="97" spans="1:24" ht="57.75" x14ac:dyDescent="0.2">
      <c r="A97" s="250" t="str">
        <f t="shared" si="27"/>
        <v>#AC571_006_6.3_2_Q2</v>
      </c>
      <c r="B97" s="250"/>
      <c r="C97" s="148"/>
      <c r="D97" s="249"/>
      <c r="E97" s="237" t="str">
        <f t="shared" si="31"/>
        <v/>
      </c>
      <c r="F97" s="237" t="str">
        <f t="shared" si="31"/>
        <v/>
      </c>
      <c r="G97" s="238" t="s">
        <v>179</v>
      </c>
      <c r="H97" s="239" t="s">
        <v>273</v>
      </c>
      <c r="I97" s="237" t="s">
        <v>477</v>
      </c>
      <c r="J97" s="240" t="s">
        <v>931</v>
      </c>
      <c r="K97" s="101" t="s">
        <v>977</v>
      </c>
      <c r="L97" s="12"/>
      <c r="M97" s="13"/>
      <c r="N97" s="259" t="s">
        <v>83</v>
      </c>
      <c r="O97" s="259" t="s">
        <v>83</v>
      </c>
      <c r="P97" s="243"/>
      <c r="Q97" s="132" t="str">
        <f t="shared" si="22"/>
        <v>#AC571_006_6.3_2_Q2</v>
      </c>
      <c r="R97" s="132" t="str">
        <f t="shared" si="23"/>
        <v>#AC571_006_6.3_2</v>
      </c>
      <c r="S97" s="144">
        <f t="shared" si="24"/>
        <v>1</v>
      </c>
      <c r="T97" s="144">
        <f>IF(G97="","",IF(ISERROR(VLOOKUP(S97,Sheet1!B:B,1,FALSE)),0,1))</f>
        <v>0</v>
      </c>
      <c r="U97" s="144">
        <f t="shared" si="25"/>
        <v>1</v>
      </c>
      <c r="V97" s="145" t="e">
        <f>SEARCH('Key Word Search'!$J$6,J97)</f>
        <v>#VALUE!</v>
      </c>
      <c r="W97" s="145" t="e">
        <f>SEARCH('Key Word Search'!$J$6,K97)</f>
        <v>#VALUE!</v>
      </c>
      <c r="X97" s="145" t="str">
        <f t="shared" si="26"/>
        <v/>
      </c>
    </row>
    <row r="98" spans="1:24" ht="72" x14ac:dyDescent="0.2">
      <c r="A98" s="250" t="str">
        <f t="shared" si="27"/>
        <v>#AC571_006_6.3_3_Q3</v>
      </c>
      <c r="B98" s="250"/>
      <c r="C98" s="148"/>
      <c r="D98" s="249"/>
      <c r="E98" s="237" t="str">
        <f t="shared" si="31"/>
        <v/>
      </c>
      <c r="F98" s="237" t="str">
        <f t="shared" si="31"/>
        <v/>
      </c>
      <c r="G98" s="238" t="s">
        <v>179</v>
      </c>
      <c r="H98" s="239" t="s">
        <v>274</v>
      </c>
      <c r="I98" s="237" t="s">
        <v>478</v>
      </c>
      <c r="J98" s="240" t="s">
        <v>932</v>
      </c>
      <c r="K98" s="101" t="s">
        <v>978</v>
      </c>
      <c r="L98" s="12"/>
      <c r="M98" s="13"/>
      <c r="N98" s="259" t="s">
        <v>83</v>
      </c>
      <c r="O98" s="259" t="s">
        <v>83</v>
      </c>
      <c r="P98" s="243"/>
      <c r="Q98" s="132" t="str">
        <f t="shared" si="22"/>
        <v>#AC571_006_6.3_3_Q3</v>
      </c>
      <c r="R98" s="132" t="str">
        <f t="shared" si="23"/>
        <v>#AC571_006_6.3_3</v>
      </c>
      <c r="S98" s="144">
        <f t="shared" si="24"/>
        <v>1</v>
      </c>
      <c r="T98" s="144">
        <f>IF(G98="","",IF(ISERROR(VLOOKUP(S98,Sheet1!B:B,1,FALSE)),0,1))</f>
        <v>0</v>
      </c>
      <c r="U98" s="144">
        <f t="shared" si="25"/>
        <v>1</v>
      </c>
      <c r="V98" s="145" t="e">
        <f>SEARCH('Key Word Search'!$J$6,J98)</f>
        <v>#VALUE!</v>
      </c>
      <c r="W98" s="145" t="e">
        <f>SEARCH('Key Word Search'!$J$6,K98)</f>
        <v>#VALUE!</v>
      </c>
      <c r="X98" s="145" t="str">
        <f t="shared" si="26"/>
        <v/>
      </c>
    </row>
    <row r="99" spans="1:24" x14ac:dyDescent="0.2">
      <c r="A99" s="250" t="str">
        <f t="shared" si="27"/>
        <v/>
      </c>
      <c r="B99" s="250"/>
      <c r="C99" s="148"/>
      <c r="D99" s="249"/>
      <c r="E99" s="237" t="str">
        <f t="shared" si="31"/>
        <v/>
      </c>
      <c r="F99" s="237" t="str">
        <f t="shared" si="31"/>
        <v/>
      </c>
      <c r="G99" s="238"/>
      <c r="H99" s="239"/>
      <c r="I99" s="237"/>
      <c r="J99" s="240"/>
      <c r="K99" s="101"/>
      <c r="L99" s="12"/>
      <c r="M99" s="13"/>
      <c r="N99" s="14"/>
      <c r="O99" s="14"/>
      <c r="P99" s="243"/>
      <c r="Q99" s="132" t="str">
        <f t="shared" si="22"/>
        <v/>
      </c>
      <c r="R99" s="132" t="str">
        <f t="shared" si="23"/>
        <v/>
      </c>
      <c r="S99" s="144" t="str">
        <f t="shared" si="24"/>
        <v/>
      </c>
      <c r="T99" s="144" t="str">
        <f>IF(G99="","",IF(ISERROR(VLOOKUP(S99,Sheet1!B:B,1,FALSE)),0,1))</f>
        <v/>
      </c>
      <c r="U99" s="144" t="str">
        <f t="shared" si="25"/>
        <v/>
      </c>
      <c r="V99" s="145" t="e">
        <f>SEARCH('Key Word Search'!$J$6,J99)</f>
        <v>#VALUE!</v>
      </c>
      <c r="W99" s="145" t="e">
        <f>SEARCH('Key Word Search'!$J$6,K99)</f>
        <v>#VALUE!</v>
      </c>
      <c r="X99" s="145" t="str">
        <f t="shared" si="26"/>
        <v/>
      </c>
    </row>
    <row r="100" spans="1:24" s="52" customFormat="1" ht="41.25" customHeight="1" thickBot="1" x14ac:dyDescent="0.25">
      <c r="A100" s="25" t="str">
        <f t="shared" si="27"/>
        <v/>
      </c>
      <c r="B100" s="25"/>
      <c r="C100" s="30"/>
      <c r="D100" s="54" t="s">
        <v>275</v>
      </c>
      <c r="E100" s="55"/>
      <c r="F100" s="55"/>
      <c r="G100" s="56"/>
      <c r="H100" s="57"/>
      <c r="I100" s="55"/>
      <c r="J100" s="58"/>
      <c r="K100" s="160"/>
      <c r="L100" s="60"/>
      <c r="M100" s="61"/>
      <c r="N100" s="62"/>
      <c r="O100" s="63"/>
      <c r="P100" s="64" t="s">
        <v>2</v>
      </c>
      <c r="Q100" s="132" t="str">
        <f t="shared" si="22"/>
        <v/>
      </c>
      <c r="R100" s="132" t="str">
        <f t="shared" si="23"/>
        <v/>
      </c>
      <c r="S100" s="144" t="str">
        <f t="shared" si="24"/>
        <v/>
      </c>
      <c r="T100" s="144" t="str">
        <f>IF(G100="","",IF(ISERROR(VLOOKUP(S100,Sheet1!B:B,1,FALSE)),0,1))</f>
        <v/>
      </c>
      <c r="U100" s="144" t="str">
        <f t="shared" si="25"/>
        <v/>
      </c>
      <c r="V100" s="145" t="e">
        <f>SEARCH('Key Word Search'!$J$6,J100)</f>
        <v>#VALUE!</v>
      </c>
      <c r="W100" s="145" t="e">
        <f>SEARCH('Key Word Search'!$J$6,K100)</f>
        <v>#VALUE!</v>
      </c>
      <c r="X100" s="145" t="str">
        <f t="shared" si="26"/>
        <v/>
      </c>
    </row>
    <row r="101" spans="1:24" s="1" customFormat="1" ht="18.75" thickBot="1" x14ac:dyDescent="0.25">
      <c r="A101" s="26" t="str">
        <f t="shared" si="27"/>
        <v/>
      </c>
      <c r="B101" s="26"/>
      <c r="C101" s="32"/>
      <c r="D101" s="79" t="s">
        <v>276</v>
      </c>
      <c r="E101" s="80"/>
      <c r="F101" s="80"/>
      <c r="G101" s="81"/>
      <c r="H101" s="82"/>
      <c r="I101" s="80"/>
      <c r="J101" s="83"/>
      <c r="K101" s="161"/>
      <c r="L101" s="85"/>
      <c r="M101" s="86"/>
      <c r="N101" s="86"/>
      <c r="O101" s="86"/>
      <c r="P101" s="87"/>
      <c r="Q101" s="132" t="str">
        <f t="shared" si="22"/>
        <v/>
      </c>
      <c r="R101" s="132" t="str">
        <f t="shared" si="23"/>
        <v/>
      </c>
      <c r="S101" s="144" t="str">
        <f t="shared" si="24"/>
        <v/>
      </c>
      <c r="T101" s="144" t="str">
        <f>IF(G101="","",IF(ISERROR(VLOOKUP(S101,Sheet1!B:B,1,FALSE)),0,1))</f>
        <v/>
      </c>
      <c r="U101" s="144" t="str">
        <f t="shared" si="25"/>
        <v/>
      </c>
      <c r="V101" s="145" t="e">
        <f>SEARCH('Key Word Search'!$J$6,J101)</f>
        <v>#VALUE!</v>
      </c>
      <c r="W101" s="145" t="e">
        <f>SEARCH('Key Word Search'!$J$6,K101)</f>
        <v>#VALUE!</v>
      </c>
      <c r="X101" s="145" t="str">
        <f t="shared" si="26"/>
        <v/>
      </c>
    </row>
    <row r="102" spans="1:24" ht="45.75" x14ac:dyDescent="0.2">
      <c r="A102" s="250" t="str">
        <f t="shared" si="27"/>
        <v>#AC571_006_7.0_1_Q1</v>
      </c>
      <c r="B102" s="250"/>
      <c r="C102" s="148"/>
      <c r="D102" s="249"/>
      <c r="E102" s="237" t="str">
        <f t="shared" ref="E102:F105" si="32">IF($A102="","",IF(B102="","",HYPERLINK(B102,E$2)))</f>
        <v/>
      </c>
      <c r="F102" s="237" t="str">
        <f t="shared" si="32"/>
        <v/>
      </c>
      <c r="G102" s="238" t="s">
        <v>179</v>
      </c>
      <c r="H102" s="239" t="s">
        <v>277</v>
      </c>
      <c r="I102" s="237" t="s">
        <v>476</v>
      </c>
      <c r="J102" s="240" t="s">
        <v>278</v>
      </c>
      <c r="K102" s="152" t="s">
        <v>1114</v>
      </c>
      <c r="L102" s="12"/>
      <c r="M102" s="13"/>
      <c r="N102" s="14" t="s">
        <v>83</v>
      </c>
      <c r="O102" s="14" t="s">
        <v>83</v>
      </c>
      <c r="P102" s="243"/>
      <c r="Q102" s="132" t="str">
        <f t="shared" si="22"/>
        <v>#AC571_006_7.0_1_Q1</v>
      </c>
      <c r="R102" s="132" t="str">
        <f t="shared" si="23"/>
        <v>#AC571_006_7.0_1</v>
      </c>
      <c r="S102" s="144">
        <f t="shared" si="24"/>
        <v>1</v>
      </c>
      <c r="T102" s="144">
        <f>IF(G102="","",IF(ISERROR(VLOOKUP(S102,Sheet1!B:B,1,FALSE)),0,1))</f>
        <v>0</v>
      </c>
      <c r="U102" s="144">
        <f t="shared" si="25"/>
        <v>1</v>
      </c>
      <c r="V102" s="145" t="e">
        <f>SEARCH('Key Word Search'!$J$6,J102)</f>
        <v>#VALUE!</v>
      </c>
      <c r="W102" s="145" t="e">
        <f>SEARCH('Key Word Search'!$J$6,K102)</f>
        <v>#VALUE!</v>
      </c>
      <c r="X102" s="145" t="str">
        <f t="shared" si="26"/>
        <v/>
      </c>
    </row>
    <row r="103" spans="1:24" ht="60.75" x14ac:dyDescent="0.2">
      <c r="A103" s="250" t="str">
        <f t="shared" si="27"/>
        <v>#AC571_006_7.0_1_Q2</v>
      </c>
      <c r="B103" s="250"/>
      <c r="C103" s="148"/>
      <c r="D103" s="249"/>
      <c r="E103" s="237" t="str">
        <f t="shared" si="32"/>
        <v/>
      </c>
      <c r="F103" s="237" t="str">
        <f t="shared" si="32"/>
        <v/>
      </c>
      <c r="G103" s="238" t="s">
        <v>179</v>
      </c>
      <c r="H103" s="239" t="s">
        <v>277</v>
      </c>
      <c r="I103" s="237" t="s">
        <v>477</v>
      </c>
      <c r="J103" s="240" t="s">
        <v>278</v>
      </c>
      <c r="K103" s="292" t="s">
        <v>1115</v>
      </c>
      <c r="L103" s="12"/>
      <c r="M103" s="13"/>
      <c r="N103" s="259" t="s">
        <v>83</v>
      </c>
      <c r="O103" s="259" t="s">
        <v>83</v>
      </c>
      <c r="P103" s="243"/>
      <c r="Q103" s="132" t="str">
        <f t="shared" si="22"/>
        <v>#AC571_006_7.0_1_Q2</v>
      </c>
      <c r="R103" s="132" t="str">
        <f t="shared" si="23"/>
        <v>#AC571_006_7.0_1</v>
      </c>
      <c r="S103" s="144">
        <f t="shared" si="24"/>
        <v>1</v>
      </c>
      <c r="T103" s="144">
        <f>IF(G103="","",IF(ISERROR(VLOOKUP(S103,Sheet1!B:B,1,FALSE)),0,1))</f>
        <v>0</v>
      </c>
      <c r="U103" s="144">
        <f t="shared" si="25"/>
        <v>1</v>
      </c>
      <c r="V103" s="145" t="e">
        <f>SEARCH('Key Word Search'!$J$6,J103)</f>
        <v>#VALUE!</v>
      </c>
      <c r="W103" s="145" t="e">
        <f>SEARCH('Key Word Search'!$J$6,K103)</f>
        <v>#VALUE!</v>
      </c>
      <c r="X103" s="145" t="str">
        <f t="shared" si="26"/>
        <v/>
      </c>
    </row>
    <row r="104" spans="1:24" ht="60.75" x14ac:dyDescent="0.2">
      <c r="A104" s="250" t="str">
        <f t="shared" si="27"/>
        <v>#AC571_006_7.0_1_Q3</v>
      </c>
      <c r="B104" s="250"/>
      <c r="C104" s="148"/>
      <c r="D104" s="249"/>
      <c r="E104" s="237" t="str">
        <f t="shared" si="32"/>
        <v/>
      </c>
      <c r="F104" s="237" t="str">
        <f t="shared" si="32"/>
        <v/>
      </c>
      <c r="G104" s="238" t="s">
        <v>179</v>
      </c>
      <c r="H104" s="239" t="s">
        <v>277</v>
      </c>
      <c r="I104" s="237" t="s">
        <v>478</v>
      </c>
      <c r="J104" s="240" t="s">
        <v>278</v>
      </c>
      <c r="K104" s="292" t="s">
        <v>1116</v>
      </c>
      <c r="L104" s="12"/>
      <c r="M104" s="13"/>
      <c r="N104" s="259" t="s">
        <v>83</v>
      </c>
      <c r="O104" s="259" t="s">
        <v>83</v>
      </c>
      <c r="P104" s="243"/>
      <c r="Q104" s="132" t="str">
        <f t="shared" si="22"/>
        <v>#AC571_006_7.0_1_Q3</v>
      </c>
      <c r="R104" s="132" t="str">
        <f t="shared" si="23"/>
        <v>#AC571_006_7.0_1</v>
      </c>
      <c r="S104" s="144">
        <f t="shared" si="24"/>
        <v>1</v>
      </c>
      <c r="T104" s="144">
        <f>IF(G104="","",IF(ISERROR(VLOOKUP(S104,Sheet1!B:B,1,FALSE)),0,1))</f>
        <v>0</v>
      </c>
      <c r="U104" s="144">
        <f t="shared" si="25"/>
        <v>1</v>
      </c>
      <c r="V104" s="145" t="e">
        <f>SEARCH('Key Word Search'!$J$6,J104)</f>
        <v>#VALUE!</v>
      </c>
      <c r="W104" s="145" t="e">
        <f>SEARCH('Key Word Search'!$J$6,K104)</f>
        <v>#VALUE!</v>
      </c>
      <c r="X104" s="145" t="str">
        <f t="shared" si="26"/>
        <v/>
      </c>
    </row>
    <row r="105" spans="1:24" ht="45.75" x14ac:dyDescent="0.2">
      <c r="A105" s="235" t="str">
        <f t="shared" si="27"/>
        <v>#AC571_006_7.0_1_Q4</v>
      </c>
      <c r="B105" s="235"/>
      <c r="C105" s="248"/>
      <c r="D105" s="249"/>
      <c r="E105" s="237" t="str">
        <f t="shared" si="32"/>
        <v/>
      </c>
      <c r="F105" s="237" t="str">
        <f t="shared" si="32"/>
        <v/>
      </c>
      <c r="G105" s="238" t="s">
        <v>179</v>
      </c>
      <c r="H105" s="239" t="s">
        <v>277</v>
      </c>
      <c r="I105" s="237" t="s">
        <v>479</v>
      </c>
      <c r="J105" s="240" t="s">
        <v>278</v>
      </c>
      <c r="K105" s="292" t="s">
        <v>1117</v>
      </c>
      <c r="L105" s="12"/>
      <c r="M105" s="13"/>
      <c r="N105" s="259" t="s">
        <v>83</v>
      </c>
      <c r="O105" s="259" t="s">
        <v>83</v>
      </c>
      <c r="P105" s="243"/>
      <c r="Q105" s="132" t="str">
        <f t="shared" si="22"/>
        <v>#AC571_006_7.0_1_Q4</v>
      </c>
      <c r="R105" s="132" t="str">
        <f t="shared" si="23"/>
        <v>#AC571_006_7.0_1</v>
      </c>
      <c r="S105" s="144">
        <f t="shared" si="24"/>
        <v>1</v>
      </c>
      <c r="T105" s="144">
        <f>IF(G105="","",IF(ISERROR(VLOOKUP(S105,Sheet1!B:B,1,FALSE)),0,1))</f>
        <v>0</v>
      </c>
      <c r="U105" s="144">
        <f t="shared" si="25"/>
        <v>1</v>
      </c>
      <c r="V105" s="145" t="e">
        <f>SEARCH('Key Word Search'!$J$6,J105)</f>
        <v>#VALUE!</v>
      </c>
      <c r="W105" s="145" t="e">
        <f>SEARCH('Key Word Search'!$J$6,K105)</f>
        <v>#VALUE!</v>
      </c>
      <c r="X105" s="145" t="str">
        <f t="shared" si="26"/>
        <v/>
      </c>
    </row>
    <row r="106" spans="1:24" x14ac:dyDescent="0.2">
      <c r="A106" s="105" t="str">
        <f t="shared" si="27"/>
        <v/>
      </c>
      <c r="Q106" s="132" t="str">
        <f t="shared" si="22"/>
        <v/>
      </c>
      <c r="R106" s="132" t="str">
        <f t="shared" si="23"/>
        <v/>
      </c>
      <c r="S106" s="144" t="str">
        <f t="shared" si="24"/>
        <v/>
      </c>
      <c r="T106" s="144" t="str">
        <f>IF(G106="","",IF(ISERROR(VLOOKUP(S106,Sheet1!B:B,1,FALSE)),0,1))</f>
        <v/>
      </c>
      <c r="U106" s="144" t="str">
        <f t="shared" si="25"/>
        <v/>
      </c>
      <c r="V106" s="145" t="e">
        <f>SEARCH('Key Word Search'!$J$6,J106)</f>
        <v>#VALUE!</v>
      </c>
      <c r="W106" s="145" t="e">
        <f>SEARCH('Key Word Search'!$J$6,K106)</f>
        <v>#VALUE!</v>
      </c>
      <c r="X106" s="145" t="str">
        <f t="shared" si="26"/>
        <v/>
      </c>
    </row>
    <row r="107" spans="1:24" x14ac:dyDescent="0.2">
      <c r="A107" s="105" t="str">
        <f t="shared" si="27"/>
        <v/>
      </c>
      <c r="Q107" s="132" t="str">
        <f t="shared" si="22"/>
        <v/>
      </c>
      <c r="R107" s="132" t="str">
        <f t="shared" si="23"/>
        <v/>
      </c>
      <c r="S107" s="144" t="str">
        <f t="shared" si="24"/>
        <v/>
      </c>
      <c r="T107" s="144" t="str">
        <f>IF(G107="","",IF(ISERROR(VLOOKUP(S107,Sheet1!B:B,1,FALSE)),0,1))</f>
        <v/>
      </c>
      <c r="U107" s="144" t="str">
        <f t="shared" si="25"/>
        <v/>
      </c>
      <c r="V107" s="145" t="e">
        <f>SEARCH('Key Word Search'!$J$6,J107)</f>
        <v>#VALUE!</v>
      </c>
      <c r="W107" s="145" t="e">
        <f>SEARCH('Key Word Search'!$J$6,K107)</f>
        <v>#VALUE!</v>
      </c>
      <c r="X107" s="145" t="str">
        <f t="shared" si="26"/>
        <v/>
      </c>
    </row>
    <row r="108" spans="1:24" x14ac:dyDescent="0.2">
      <c r="A108" s="105" t="str">
        <f t="shared" si="27"/>
        <v/>
      </c>
      <c r="Q108" s="132" t="str">
        <f t="shared" si="22"/>
        <v/>
      </c>
      <c r="R108" s="132" t="str">
        <f t="shared" si="23"/>
        <v/>
      </c>
      <c r="S108" s="144" t="str">
        <f t="shared" si="24"/>
        <v/>
      </c>
      <c r="T108" s="144" t="str">
        <f>IF(G108="","",IF(ISERROR(VLOOKUP(S108,Sheet1!B:B,1,FALSE)),0,1))</f>
        <v/>
      </c>
      <c r="U108" s="144" t="str">
        <f t="shared" si="25"/>
        <v/>
      </c>
      <c r="V108" s="145" t="e">
        <f>SEARCH('Key Word Search'!$J$6,J108)</f>
        <v>#VALUE!</v>
      </c>
      <c r="W108" s="145" t="e">
        <f>SEARCH('Key Word Search'!$J$6,K108)</f>
        <v>#VALUE!</v>
      </c>
      <c r="X108" s="145" t="str">
        <f t="shared" si="26"/>
        <v/>
      </c>
    </row>
    <row r="109" spans="1:24" x14ac:dyDescent="0.2">
      <c r="A109" s="105" t="str">
        <f t="shared" si="27"/>
        <v/>
      </c>
      <c r="Q109" s="132" t="str">
        <f t="shared" si="22"/>
        <v/>
      </c>
      <c r="R109" s="132" t="str">
        <f t="shared" si="23"/>
        <v/>
      </c>
      <c r="S109" s="144" t="str">
        <f t="shared" si="24"/>
        <v/>
      </c>
      <c r="T109" s="144" t="str">
        <f>IF(G109="","",IF(ISERROR(VLOOKUP(S109,Sheet1!B:B,1,FALSE)),0,1))</f>
        <v/>
      </c>
      <c r="U109" s="144" t="str">
        <f t="shared" si="25"/>
        <v/>
      </c>
      <c r="V109" s="145" t="e">
        <f>SEARCH('Key Word Search'!$J$6,J109)</f>
        <v>#VALUE!</v>
      </c>
      <c r="W109" s="145" t="e">
        <f>SEARCH('Key Word Search'!$J$6,K109)</f>
        <v>#VALUE!</v>
      </c>
      <c r="X109" s="145" t="str">
        <f t="shared" si="26"/>
        <v/>
      </c>
    </row>
    <row r="110" spans="1:24" x14ac:dyDescent="0.2">
      <c r="A110" s="105" t="str">
        <f t="shared" si="27"/>
        <v/>
      </c>
      <c r="Q110" s="132" t="str">
        <f t="shared" si="22"/>
        <v/>
      </c>
      <c r="R110" s="132" t="str">
        <f t="shared" si="23"/>
        <v/>
      </c>
      <c r="S110" s="144" t="str">
        <f t="shared" si="24"/>
        <v/>
      </c>
      <c r="T110" s="144" t="str">
        <f>IF(G110="","",IF(ISERROR(VLOOKUP(S110,Sheet1!B:B,1,FALSE)),0,1))</f>
        <v/>
      </c>
      <c r="U110" s="144" t="str">
        <f t="shared" si="25"/>
        <v/>
      </c>
      <c r="V110" s="145" t="e">
        <f>SEARCH('Key Word Search'!$J$6,J110)</f>
        <v>#VALUE!</v>
      </c>
      <c r="W110" s="145" t="e">
        <f>SEARCH('Key Word Search'!$J$6,K110)</f>
        <v>#VALUE!</v>
      </c>
      <c r="X110" s="145" t="str">
        <f t="shared" si="26"/>
        <v/>
      </c>
    </row>
    <row r="111" spans="1:24" x14ac:dyDescent="0.2">
      <c r="A111" s="105" t="str">
        <f t="shared" si="27"/>
        <v/>
      </c>
      <c r="Q111" s="132" t="str">
        <f t="shared" si="22"/>
        <v/>
      </c>
      <c r="R111" s="132" t="str">
        <f t="shared" si="23"/>
        <v/>
      </c>
      <c r="S111" s="144" t="str">
        <f t="shared" si="24"/>
        <v/>
      </c>
      <c r="T111" s="144" t="str">
        <f>IF(G111="","",IF(ISERROR(VLOOKUP(S111,Sheet1!B:B,1,FALSE)),0,1))</f>
        <v/>
      </c>
      <c r="U111" s="144" t="str">
        <f t="shared" si="25"/>
        <v/>
      </c>
      <c r="V111" s="145" t="e">
        <f>SEARCH('Key Word Search'!$J$6,J111)</f>
        <v>#VALUE!</v>
      </c>
      <c r="W111" s="145" t="e">
        <f>SEARCH('Key Word Search'!$J$6,K111)</f>
        <v>#VALUE!</v>
      </c>
      <c r="X111" s="145" t="str">
        <f t="shared" si="26"/>
        <v/>
      </c>
    </row>
    <row r="112" spans="1:24" x14ac:dyDescent="0.2">
      <c r="A112" s="105" t="str">
        <f t="shared" si="27"/>
        <v/>
      </c>
      <c r="Q112" s="132" t="str">
        <f t="shared" si="22"/>
        <v/>
      </c>
      <c r="R112" s="132" t="str">
        <f t="shared" si="23"/>
        <v/>
      </c>
      <c r="S112" s="144" t="str">
        <f t="shared" si="24"/>
        <v/>
      </c>
      <c r="T112" s="144" t="str">
        <f>IF(G112="","",IF(ISERROR(VLOOKUP(S112,Sheet1!B:B,1,FALSE)),0,1))</f>
        <v/>
      </c>
      <c r="U112" s="144" t="str">
        <f t="shared" si="25"/>
        <v/>
      </c>
      <c r="V112" s="145" t="e">
        <f>SEARCH('Key Word Search'!$J$6,J112)</f>
        <v>#VALUE!</v>
      </c>
      <c r="W112" s="145" t="e">
        <f>SEARCH('Key Word Search'!$J$6,K112)</f>
        <v>#VALUE!</v>
      </c>
      <c r="X112" s="145" t="str">
        <f t="shared" si="26"/>
        <v/>
      </c>
    </row>
    <row r="113" spans="1:24" x14ac:dyDescent="0.2">
      <c r="A113" s="105" t="str">
        <f t="shared" si="27"/>
        <v/>
      </c>
      <c r="Q113" s="132" t="str">
        <f t="shared" si="22"/>
        <v/>
      </c>
      <c r="R113" s="132" t="str">
        <f t="shared" si="23"/>
        <v/>
      </c>
      <c r="S113" s="144" t="str">
        <f t="shared" si="24"/>
        <v/>
      </c>
      <c r="T113" s="144" t="str">
        <f>IF(G113="","",IF(ISERROR(VLOOKUP(S113,Sheet1!B:B,1,FALSE)),0,1))</f>
        <v/>
      </c>
      <c r="U113" s="144" t="str">
        <f t="shared" si="25"/>
        <v/>
      </c>
      <c r="V113" s="145" t="e">
        <f>SEARCH('Key Word Search'!$J$6,J113)</f>
        <v>#VALUE!</v>
      </c>
      <c r="W113" s="145" t="e">
        <f>SEARCH('Key Word Search'!$J$6,K113)</f>
        <v>#VALUE!</v>
      </c>
      <c r="X113" s="145" t="str">
        <f t="shared" si="26"/>
        <v/>
      </c>
    </row>
    <row r="114" spans="1:24" x14ac:dyDescent="0.2">
      <c r="A114" s="105" t="str">
        <f t="shared" si="27"/>
        <v/>
      </c>
      <c r="Q114" s="132" t="str">
        <f t="shared" si="22"/>
        <v/>
      </c>
      <c r="R114" s="132" t="str">
        <f t="shared" si="23"/>
        <v/>
      </c>
      <c r="S114" s="144" t="str">
        <f t="shared" si="24"/>
        <v/>
      </c>
      <c r="T114" s="144" t="str">
        <f>IF(G114="","",IF(ISERROR(VLOOKUP(S114,Sheet1!B:B,1,FALSE)),0,1))</f>
        <v/>
      </c>
      <c r="U114" s="144" t="str">
        <f t="shared" si="25"/>
        <v/>
      </c>
      <c r="V114" s="145" t="e">
        <f>SEARCH('Key Word Search'!$J$6,J114)</f>
        <v>#VALUE!</v>
      </c>
      <c r="W114" s="145" t="e">
        <f>SEARCH('Key Word Search'!$J$6,K114)</f>
        <v>#VALUE!</v>
      </c>
      <c r="X114" s="145" t="str">
        <f t="shared" si="26"/>
        <v/>
      </c>
    </row>
    <row r="115" spans="1:24" x14ac:dyDescent="0.2">
      <c r="A115" s="105" t="str">
        <f t="shared" si="27"/>
        <v/>
      </c>
      <c r="Q115" s="132" t="str">
        <f t="shared" si="22"/>
        <v/>
      </c>
      <c r="R115" s="132" t="str">
        <f t="shared" si="23"/>
        <v/>
      </c>
      <c r="S115" s="144" t="str">
        <f t="shared" si="24"/>
        <v/>
      </c>
      <c r="T115" s="144" t="str">
        <f>IF(G115="","",IF(ISERROR(VLOOKUP(S115,Sheet1!B:B,1,FALSE)),0,1))</f>
        <v/>
      </c>
      <c r="U115" s="144" t="str">
        <f t="shared" si="25"/>
        <v/>
      </c>
      <c r="V115" s="145" t="e">
        <f>SEARCH('Key Word Search'!$J$6,J115)</f>
        <v>#VALUE!</v>
      </c>
      <c r="W115" s="145" t="e">
        <f>SEARCH('Key Word Search'!$J$6,K115)</f>
        <v>#VALUE!</v>
      </c>
      <c r="X115" s="145" t="str">
        <f t="shared" si="26"/>
        <v/>
      </c>
    </row>
    <row r="116" spans="1:24" x14ac:dyDescent="0.2">
      <c r="A116" s="105" t="str">
        <f t="shared" si="27"/>
        <v/>
      </c>
      <c r="Q116" s="132" t="str">
        <f t="shared" si="22"/>
        <v/>
      </c>
      <c r="R116" s="132" t="str">
        <f t="shared" si="23"/>
        <v/>
      </c>
      <c r="S116" s="144" t="str">
        <f t="shared" si="24"/>
        <v/>
      </c>
      <c r="T116" s="144" t="str">
        <f>IF(G116="","",IF(ISERROR(VLOOKUP(S116,Sheet1!B:B,1,FALSE)),0,1))</f>
        <v/>
      </c>
      <c r="U116" s="144" t="str">
        <f t="shared" si="25"/>
        <v/>
      </c>
      <c r="V116" s="145" t="e">
        <f>SEARCH('Key Word Search'!$J$6,J116)</f>
        <v>#VALUE!</v>
      </c>
      <c r="W116" s="145" t="e">
        <f>SEARCH('Key Word Search'!$J$6,K116)</f>
        <v>#VALUE!</v>
      </c>
      <c r="X116" s="145" t="str">
        <f t="shared" si="26"/>
        <v/>
      </c>
    </row>
    <row r="117" spans="1:24" x14ac:dyDescent="0.2">
      <c r="A117" s="105" t="str">
        <f t="shared" si="27"/>
        <v/>
      </c>
      <c r="Q117" s="132" t="str">
        <f t="shared" si="22"/>
        <v/>
      </c>
      <c r="R117" s="132" t="str">
        <f t="shared" si="23"/>
        <v/>
      </c>
      <c r="S117" s="144" t="str">
        <f t="shared" si="24"/>
        <v/>
      </c>
      <c r="T117" s="144" t="str">
        <f>IF(G117="","",IF(ISERROR(VLOOKUP(S117,Sheet1!B:B,1,FALSE)),0,1))</f>
        <v/>
      </c>
      <c r="U117" s="144" t="str">
        <f t="shared" si="25"/>
        <v/>
      </c>
      <c r="V117" s="145" t="e">
        <f>SEARCH('Key Word Search'!$J$6,J117)</f>
        <v>#VALUE!</v>
      </c>
      <c r="W117" s="145" t="e">
        <f>SEARCH('Key Word Search'!$J$6,K117)</f>
        <v>#VALUE!</v>
      </c>
      <c r="X117" s="145" t="str">
        <f t="shared" si="26"/>
        <v/>
      </c>
    </row>
    <row r="118" spans="1:24" x14ac:dyDescent="0.2">
      <c r="A118" s="105" t="str">
        <f t="shared" si="27"/>
        <v/>
      </c>
      <c r="Q118" s="132" t="str">
        <f t="shared" si="22"/>
        <v/>
      </c>
      <c r="R118" s="132" t="str">
        <f t="shared" si="23"/>
        <v/>
      </c>
      <c r="S118" s="144" t="str">
        <f t="shared" si="24"/>
        <v/>
      </c>
      <c r="T118" s="144" t="str">
        <f>IF(G118="","",IF(ISERROR(VLOOKUP(S118,Sheet1!B:B,1,FALSE)),0,1))</f>
        <v/>
      </c>
      <c r="U118" s="144" t="str">
        <f t="shared" si="25"/>
        <v/>
      </c>
      <c r="V118" s="145" t="e">
        <f>SEARCH('Key Word Search'!$J$6,J118)</f>
        <v>#VALUE!</v>
      </c>
      <c r="W118" s="145" t="e">
        <f>SEARCH('Key Word Search'!$J$6,K118)</f>
        <v>#VALUE!</v>
      </c>
      <c r="X118" s="145" t="str">
        <f t="shared" si="26"/>
        <v/>
      </c>
    </row>
    <row r="119" spans="1:24" x14ac:dyDescent="0.2">
      <c r="A119" s="105" t="str">
        <f t="shared" si="27"/>
        <v/>
      </c>
      <c r="Q119" s="132" t="str">
        <f t="shared" si="22"/>
        <v/>
      </c>
      <c r="R119" s="132" t="str">
        <f t="shared" si="23"/>
        <v/>
      </c>
      <c r="S119" s="144" t="str">
        <f t="shared" si="24"/>
        <v/>
      </c>
      <c r="T119" s="144" t="str">
        <f>IF(G119="","",IF(ISERROR(VLOOKUP(S119,Sheet1!B:B,1,FALSE)),0,1))</f>
        <v/>
      </c>
      <c r="U119" s="144" t="str">
        <f t="shared" si="25"/>
        <v/>
      </c>
      <c r="V119" s="145" t="e">
        <f>SEARCH('Key Word Search'!$J$6,J119)</f>
        <v>#VALUE!</v>
      </c>
      <c r="W119" s="145" t="e">
        <f>SEARCH('Key Word Search'!$J$6,K119)</f>
        <v>#VALUE!</v>
      </c>
      <c r="X119" s="145" t="str">
        <f t="shared" si="26"/>
        <v/>
      </c>
    </row>
    <row r="120" spans="1:24" x14ac:dyDescent="0.2">
      <c r="A120" s="105" t="str">
        <f t="shared" si="27"/>
        <v/>
      </c>
      <c r="Q120" s="132" t="str">
        <f t="shared" si="22"/>
        <v/>
      </c>
      <c r="R120" s="132" t="str">
        <f t="shared" si="23"/>
        <v/>
      </c>
      <c r="S120" s="144" t="str">
        <f t="shared" si="24"/>
        <v/>
      </c>
      <c r="T120" s="144" t="str">
        <f>IF(G120="","",IF(ISERROR(VLOOKUP(S120,Sheet1!B:B,1,FALSE)),0,1))</f>
        <v/>
      </c>
      <c r="U120" s="144" t="str">
        <f t="shared" si="25"/>
        <v/>
      </c>
      <c r="V120" s="145" t="e">
        <f>SEARCH('Key Word Search'!$J$6,J120)</f>
        <v>#VALUE!</v>
      </c>
      <c r="W120" s="145" t="e">
        <f>SEARCH('Key Word Search'!$J$6,K120)</f>
        <v>#VALUE!</v>
      </c>
      <c r="X120" s="145" t="str">
        <f t="shared" si="26"/>
        <v/>
      </c>
    </row>
    <row r="121" spans="1:24" x14ac:dyDescent="0.2">
      <c r="A121" s="105" t="str">
        <f t="shared" si="27"/>
        <v/>
      </c>
      <c r="Q121" s="132" t="str">
        <f t="shared" si="22"/>
        <v/>
      </c>
      <c r="R121" s="132" t="str">
        <f t="shared" si="23"/>
        <v/>
      </c>
      <c r="S121" s="144" t="str">
        <f t="shared" si="24"/>
        <v/>
      </c>
      <c r="T121" s="144" t="str">
        <f>IF(G121="","",IF(ISERROR(VLOOKUP(S121,Sheet1!B:B,1,FALSE)),0,1))</f>
        <v/>
      </c>
      <c r="U121" s="144" t="str">
        <f t="shared" si="25"/>
        <v/>
      </c>
      <c r="V121" s="145" t="e">
        <f>SEARCH('Key Word Search'!$J$6,J121)</f>
        <v>#VALUE!</v>
      </c>
      <c r="W121" s="145" t="e">
        <f>SEARCH('Key Word Search'!$J$6,K121)</f>
        <v>#VALUE!</v>
      </c>
      <c r="X121" s="145" t="str">
        <f t="shared" si="26"/>
        <v/>
      </c>
    </row>
    <row r="122" spans="1:24" x14ac:dyDescent="0.2">
      <c r="A122" s="105" t="str">
        <f t="shared" si="27"/>
        <v/>
      </c>
      <c r="Q122" s="132" t="str">
        <f t="shared" si="22"/>
        <v/>
      </c>
      <c r="R122" s="132" t="str">
        <f t="shared" si="23"/>
        <v/>
      </c>
      <c r="S122" s="144" t="str">
        <f t="shared" si="24"/>
        <v/>
      </c>
      <c r="T122" s="144" t="str">
        <f>IF(G122="","",IF(ISERROR(VLOOKUP(S122,Sheet1!B:B,1,FALSE)),0,1))</f>
        <v/>
      </c>
      <c r="U122" s="144" t="str">
        <f t="shared" si="25"/>
        <v/>
      </c>
      <c r="V122" s="145" t="e">
        <f>SEARCH('Key Word Search'!$J$6,J122)</f>
        <v>#VALUE!</v>
      </c>
      <c r="W122" s="145" t="e">
        <f>SEARCH('Key Word Search'!$J$6,K122)</f>
        <v>#VALUE!</v>
      </c>
      <c r="X122" s="145" t="str">
        <f t="shared" si="26"/>
        <v/>
      </c>
    </row>
    <row r="123" spans="1:24" x14ac:dyDescent="0.2">
      <c r="A123" s="105" t="str">
        <f t="shared" si="27"/>
        <v/>
      </c>
      <c r="Q123" s="132" t="str">
        <f t="shared" si="22"/>
        <v/>
      </c>
      <c r="R123" s="132" t="str">
        <f t="shared" si="23"/>
        <v/>
      </c>
      <c r="S123" s="144" t="str">
        <f t="shared" si="24"/>
        <v/>
      </c>
      <c r="T123" s="144" t="str">
        <f>IF(G123="","",IF(ISERROR(VLOOKUP(S123,Sheet1!B:B,1,FALSE)),0,1))</f>
        <v/>
      </c>
      <c r="U123" s="144" t="str">
        <f t="shared" si="25"/>
        <v/>
      </c>
      <c r="V123" s="145" t="e">
        <f>SEARCH('Key Word Search'!$J$6,J123)</f>
        <v>#VALUE!</v>
      </c>
      <c r="W123" s="145" t="e">
        <f>SEARCH('Key Word Search'!$J$6,K123)</f>
        <v>#VALUE!</v>
      </c>
      <c r="X123" s="145" t="str">
        <f t="shared" si="26"/>
        <v/>
      </c>
    </row>
    <row r="124" spans="1:24" x14ac:dyDescent="0.2">
      <c r="A124" s="105" t="str">
        <f t="shared" si="27"/>
        <v/>
      </c>
      <c r="Q124" s="132" t="str">
        <f t="shared" si="22"/>
        <v/>
      </c>
      <c r="R124" s="132" t="str">
        <f t="shared" si="23"/>
        <v/>
      </c>
      <c r="S124" s="144" t="str">
        <f t="shared" si="24"/>
        <v/>
      </c>
      <c r="T124" s="144" t="str">
        <f>IF(G124="","",IF(ISERROR(VLOOKUP(S124,Sheet1!B:B,1,FALSE)),0,1))</f>
        <v/>
      </c>
      <c r="U124" s="144" t="str">
        <f t="shared" si="25"/>
        <v/>
      </c>
      <c r="V124" s="145" t="e">
        <f>SEARCH('Key Word Search'!$J$6,J124)</f>
        <v>#VALUE!</v>
      </c>
      <c r="W124" s="145" t="e">
        <f>SEARCH('Key Word Search'!$J$6,K124)</f>
        <v>#VALUE!</v>
      </c>
      <c r="X124" s="145" t="str">
        <f t="shared" si="26"/>
        <v/>
      </c>
    </row>
    <row r="125" spans="1:24" x14ac:dyDescent="0.2">
      <c r="A125" s="105" t="str">
        <f t="shared" si="27"/>
        <v/>
      </c>
      <c r="Q125" s="132" t="str">
        <f t="shared" si="22"/>
        <v/>
      </c>
      <c r="R125" s="132" t="str">
        <f t="shared" si="23"/>
        <v/>
      </c>
      <c r="S125" s="144" t="str">
        <f t="shared" si="24"/>
        <v/>
      </c>
      <c r="T125" s="144" t="str">
        <f>IF(G125="","",IF(ISERROR(VLOOKUP(S125,Sheet1!B:B,1,FALSE)),0,1))</f>
        <v/>
      </c>
      <c r="U125" s="144" t="str">
        <f t="shared" si="25"/>
        <v/>
      </c>
      <c r="V125" s="145" t="e">
        <f>SEARCH('Key Word Search'!$J$6,J125)</f>
        <v>#VALUE!</v>
      </c>
      <c r="W125" s="145" t="e">
        <f>SEARCH('Key Word Search'!$J$6,K125)</f>
        <v>#VALUE!</v>
      </c>
      <c r="X125" s="145" t="str">
        <f t="shared" si="26"/>
        <v/>
      </c>
    </row>
    <row r="126" spans="1:24" x14ac:dyDescent="0.2">
      <c r="A126" s="105" t="str">
        <f t="shared" si="27"/>
        <v/>
      </c>
      <c r="Q126" s="132" t="str">
        <f t="shared" si="22"/>
        <v/>
      </c>
      <c r="R126" s="132" t="str">
        <f t="shared" si="23"/>
        <v/>
      </c>
      <c r="S126" s="144" t="str">
        <f t="shared" si="24"/>
        <v/>
      </c>
      <c r="T126" s="144" t="str">
        <f>IF(G126="","",IF(ISERROR(VLOOKUP(S126,Sheet1!B:B,1,FALSE)),0,1))</f>
        <v/>
      </c>
      <c r="U126" s="144" t="str">
        <f t="shared" si="25"/>
        <v/>
      </c>
      <c r="V126" s="145" t="e">
        <f>SEARCH('Key Word Search'!$J$6,J126)</f>
        <v>#VALUE!</v>
      </c>
      <c r="W126" s="145" t="e">
        <f>SEARCH('Key Word Search'!$J$6,K126)</f>
        <v>#VALUE!</v>
      </c>
      <c r="X126" s="145" t="str">
        <f t="shared" si="26"/>
        <v/>
      </c>
    </row>
    <row r="127" spans="1:24" x14ac:dyDescent="0.2">
      <c r="A127" s="105" t="str">
        <f t="shared" si="27"/>
        <v/>
      </c>
      <c r="Q127" s="132" t="str">
        <f t="shared" si="22"/>
        <v/>
      </c>
      <c r="R127" s="132" t="str">
        <f t="shared" si="23"/>
        <v/>
      </c>
      <c r="S127" s="144" t="str">
        <f t="shared" si="24"/>
        <v/>
      </c>
      <c r="T127" s="144" t="str">
        <f>IF(G127="","",IF(ISERROR(VLOOKUP(S127,Sheet1!B:B,1,FALSE)),0,1))</f>
        <v/>
      </c>
      <c r="U127" s="144" t="str">
        <f t="shared" si="25"/>
        <v/>
      </c>
      <c r="V127" s="145" t="e">
        <f>SEARCH('Key Word Search'!$J$6,J127)</f>
        <v>#VALUE!</v>
      </c>
      <c r="W127" s="145" t="e">
        <f>SEARCH('Key Word Search'!$J$6,K127)</f>
        <v>#VALUE!</v>
      </c>
      <c r="X127" s="145" t="str">
        <f t="shared" si="26"/>
        <v/>
      </c>
    </row>
    <row r="128" spans="1:24" x14ac:dyDescent="0.2">
      <c r="A128" s="105" t="str">
        <f t="shared" si="27"/>
        <v/>
      </c>
      <c r="Q128" s="132" t="str">
        <f t="shared" si="22"/>
        <v/>
      </c>
      <c r="R128" s="132" t="str">
        <f t="shared" si="23"/>
        <v/>
      </c>
      <c r="S128" s="144" t="str">
        <f t="shared" si="24"/>
        <v/>
      </c>
      <c r="T128" s="144" t="str">
        <f>IF(G128="","",IF(ISERROR(VLOOKUP(S128,Sheet1!B:B,1,FALSE)),0,1))</f>
        <v/>
      </c>
      <c r="U128" s="144" t="str">
        <f t="shared" si="25"/>
        <v/>
      </c>
      <c r="V128" s="145" t="e">
        <f>SEARCH('Key Word Search'!$J$6,J128)</f>
        <v>#VALUE!</v>
      </c>
      <c r="W128" s="145" t="e">
        <f>SEARCH('Key Word Search'!$J$6,K128)</f>
        <v>#VALUE!</v>
      </c>
      <c r="X128" s="145" t="str">
        <f t="shared" si="26"/>
        <v/>
      </c>
    </row>
    <row r="129" spans="1:24" x14ac:dyDescent="0.2">
      <c r="A129" s="105" t="str">
        <f t="shared" si="27"/>
        <v/>
      </c>
      <c r="Q129" s="132" t="str">
        <f t="shared" si="22"/>
        <v/>
      </c>
      <c r="R129" s="132" t="str">
        <f t="shared" si="23"/>
        <v/>
      </c>
      <c r="S129" s="144" t="str">
        <f t="shared" si="24"/>
        <v/>
      </c>
      <c r="T129" s="144" t="str">
        <f>IF(G129="","",IF(ISERROR(VLOOKUP(S129,Sheet1!B:B,1,FALSE)),0,1))</f>
        <v/>
      </c>
      <c r="U129" s="144" t="str">
        <f t="shared" si="25"/>
        <v/>
      </c>
      <c r="V129" s="145" t="e">
        <f>SEARCH('Key Word Search'!$J$6,J129)</f>
        <v>#VALUE!</v>
      </c>
      <c r="W129" s="145" t="e">
        <f>SEARCH('Key Word Search'!$J$6,K129)</f>
        <v>#VALUE!</v>
      </c>
      <c r="X129" s="145" t="str">
        <f t="shared" si="26"/>
        <v/>
      </c>
    </row>
    <row r="130" spans="1:24" x14ac:dyDescent="0.2">
      <c r="A130" s="105" t="str">
        <f t="shared" si="27"/>
        <v/>
      </c>
      <c r="Q130" s="132" t="str">
        <f t="shared" si="22"/>
        <v/>
      </c>
      <c r="R130" s="132" t="str">
        <f t="shared" si="23"/>
        <v/>
      </c>
      <c r="S130" s="144" t="str">
        <f t="shared" si="24"/>
        <v/>
      </c>
      <c r="T130" s="144" t="str">
        <f>IF(G130="","",IF(ISERROR(VLOOKUP(S130,Sheet1!B:B,1,FALSE)),0,1))</f>
        <v/>
      </c>
      <c r="U130" s="144" t="str">
        <f t="shared" si="25"/>
        <v/>
      </c>
      <c r="V130" s="145" t="e">
        <f>SEARCH('Key Word Search'!$J$6,J130)</f>
        <v>#VALUE!</v>
      </c>
      <c r="W130" s="145" t="e">
        <f>SEARCH('Key Word Search'!$J$6,K130)</f>
        <v>#VALUE!</v>
      </c>
      <c r="X130" s="145" t="str">
        <f t="shared" si="26"/>
        <v/>
      </c>
    </row>
    <row r="131" spans="1:24" x14ac:dyDescent="0.2">
      <c r="A131" s="105" t="str">
        <f t="shared" si="27"/>
        <v/>
      </c>
      <c r="Q131" s="132" t="str">
        <f t="shared" si="22"/>
        <v/>
      </c>
      <c r="R131" s="132" t="str">
        <f t="shared" si="23"/>
        <v/>
      </c>
      <c r="S131" s="144" t="str">
        <f t="shared" si="24"/>
        <v/>
      </c>
      <c r="T131" s="144" t="str">
        <f>IF(G131="","",IF(ISERROR(VLOOKUP(S131,Sheet1!B:B,1,FALSE)),0,1))</f>
        <v/>
      </c>
      <c r="U131" s="144" t="str">
        <f t="shared" si="25"/>
        <v/>
      </c>
      <c r="V131" s="145" t="e">
        <f>SEARCH('Key Word Search'!$J$6,J131)</f>
        <v>#VALUE!</v>
      </c>
      <c r="W131" s="145" t="e">
        <f>SEARCH('Key Word Search'!$J$6,K131)</f>
        <v>#VALUE!</v>
      </c>
      <c r="X131" s="145" t="str">
        <f t="shared" si="26"/>
        <v/>
      </c>
    </row>
    <row r="132" spans="1:24" x14ac:dyDescent="0.2">
      <c r="A132" s="105" t="str">
        <f t="shared" si="27"/>
        <v/>
      </c>
      <c r="Q132" s="132" t="str">
        <f t="shared" ref="Q132:Q195" si="33">IF(G132="","",SUBSTITUTE(SUBSTITUTE(SUBSTITUTE(SUBSTITUTE("#"&amp;G132&amp;"-"&amp;H132&amp;""&amp;I132," ",""),"-","_"),"(","_"),")","_"))</f>
        <v/>
      </c>
      <c r="R132" s="132" t="str">
        <f t="shared" ref="R132:R195" si="34">IF(G132="","",SUBSTITUTE(SUBSTITUTE(SUBSTITUTE(SUBSTITUTE("#"&amp;G132&amp;"-"&amp;LEFT(H132,LEN(H132)-1)," ",""),"-","_"),"(","_"),")","_"))</f>
        <v/>
      </c>
      <c r="S132" s="144" t="str">
        <f t="shared" ref="S132:S195" si="35">IF(G132="","",IF(I132&lt;&gt;"",1,MID(H132,LEN(H132),1)))</f>
        <v/>
      </c>
      <c r="T132" s="144" t="str">
        <f>IF(G132="","",IF(ISERROR(VLOOKUP(S132,Sheet1!B:B,1,FALSE)),0,1))</f>
        <v/>
      </c>
      <c r="U132" s="144" t="str">
        <f t="shared" ref="U132:U195" si="36">IF(G132="","",IF(ISERROR(S132/1),0,1))</f>
        <v/>
      </c>
      <c r="V132" s="145" t="e">
        <f>SEARCH('Key Word Search'!$J$6,J132)</f>
        <v>#VALUE!</v>
      </c>
      <c r="W132" s="145" t="e">
        <f>SEARCH('Key Word Search'!$J$6,K132)</f>
        <v>#VALUE!</v>
      </c>
      <c r="X132" s="145" t="str">
        <f t="shared" ref="X132:X195" si="37">IF(AND(ISERROR(V132),ISERROR(W132)),"",A132)</f>
        <v/>
      </c>
    </row>
    <row r="133" spans="1:24" x14ac:dyDescent="0.2">
      <c r="A133" s="105" t="str">
        <f t="shared" si="27"/>
        <v/>
      </c>
      <c r="Q133" s="132" t="str">
        <f t="shared" si="33"/>
        <v/>
      </c>
      <c r="R133" s="132" t="str">
        <f t="shared" si="34"/>
        <v/>
      </c>
      <c r="S133" s="144" t="str">
        <f t="shared" si="35"/>
        <v/>
      </c>
      <c r="T133" s="144" t="str">
        <f>IF(G133="","",IF(ISERROR(VLOOKUP(S133,Sheet1!B:B,1,FALSE)),0,1))</f>
        <v/>
      </c>
      <c r="U133" s="144" t="str">
        <f t="shared" si="36"/>
        <v/>
      </c>
      <c r="V133" s="145" t="e">
        <f>SEARCH('Key Word Search'!$J$6,J133)</f>
        <v>#VALUE!</v>
      </c>
      <c r="W133" s="145" t="e">
        <f>SEARCH('Key Word Search'!$J$6,K133)</f>
        <v>#VALUE!</v>
      </c>
      <c r="X133" s="145" t="str">
        <f t="shared" si="37"/>
        <v/>
      </c>
    </row>
    <row r="134" spans="1:24" x14ac:dyDescent="0.2">
      <c r="A134" s="105" t="str">
        <f t="shared" si="27"/>
        <v/>
      </c>
      <c r="Q134" s="132" t="str">
        <f t="shared" si="33"/>
        <v/>
      </c>
      <c r="R134" s="132" t="str">
        <f t="shared" si="34"/>
        <v/>
      </c>
      <c r="S134" s="144" t="str">
        <f t="shared" si="35"/>
        <v/>
      </c>
      <c r="T134" s="144" t="str">
        <f>IF(G134="","",IF(ISERROR(VLOOKUP(S134,Sheet1!B:B,1,FALSE)),0,1))</f>
        <v/>
      </c>
      <c r="U134" s="144" t="str">
        <f t="shared" si="36"/>
        <v/>
      </c>
      <c r="V134" s="145" t="e">
        <f>SEARCH('Key Word Search'!$J$6,J134)</f>
        <v>#VALUE!</v>
      </c>
      <c r="W134" s="145" t="e">
        <f>SEARCH('Key Word Search'!$J$6,K134)</f>
        <v>#VALUE!</v>
      </c>
      <c r="X134" s="145" t="str">
        <f t="shared" si="37"/>
        <v/>
      </c>
    </row>
    <row r="135" spans="1:24" x14ac:dyDescent="0.2">
      <c r="A135" s="105" t="str">
        <f t="shared" ref="A135:A198" si="38">IF(G135="","",IF(SUM(T135:U135)=0,R135,Q135))</f>
        <v/>
      </c>
      <c r="Q135" s="132" t="str">
        <f t="shared" si="33"/>
        <v/>
      </c>
      <c r="R135" s="132" t="str">
        <f t="shared" si="34"/>
        <v/>
      </c>
      <c r="S135" s="144" t="str">
        <f t="shared" si="35"/>
        <v/>
      </c>
      <c r="T135" s="144" t="str">
        <f>IF(G135="","",IF(ISERROR(VLOOKUP(S135,Sheet1!B:B,1,FALSE)),0,1))</f>
        <v/>
      </c>
      <c r="U135" s="144" t="str">
        <f t="shared" si="36"/>
        <v/>
      </c>
      <c r="V135" s="145" t="e">
        <f>SEARCH('Key Word Search'!$J$6,J135)</f>
        <v>#VALUE!</v>
      </c>
      <c r="W135" s="145" t="e">
        <f>SEARCH('Key Word Search'!$J$6,K135)</f>
        <v>#VALUE!</v>
      </c>
      <c r="X135" s="145" t="str">
        <f t="shared" si="37"/>
        <v/>
      </c>
    </row>
    <row r="136" spans="1:24" x14ac:dyDescent="0.2">
      <c r="A136" s="105" t="str">
        <f t="shared" si="38"/>
        <v/>
      </c>
      <c r="Q136" s="132" t="str">
        <f t="shared" si="33"/>
        <v/>
      </c>
      <c r="R136" s="132" t="str">
        <f t="shared" si="34"/>
        <v/>
      </c>
      <c r="S136" s="144" t="str">
        <f t="shared" si="35"/>
        <v/>
      </c>
      <c r="T136" s="144" t="str">
        <f>IF(G136="","",IF(ISERROR(VLOOKUP(S136,Sheet1!B:B,1,FALSE)),0,1))</f>
        <v/>
      </c>
      <c r="U136" s="144" t="str">
        <f t="shared" si="36"/>
        <v/>
      </c>
      <c r="V136" s="145" t="e">
        <f>SEARCH('Key Word Search'!$J$6,J136)</f>
        <v>#VALUE!</v>
      </c>
      <c r="W136" s="145" t="e">
        <f>SEARCH('Key Word Search'!$J$6,K136)</f>
        <v>#VALUE!</v>
      </c>
      <c r="X136" s="145" t="str">
        <f t="shared" si="37"/>
        <v/>
      </c>
    </row>
    <row r="137" spans="1:24" x14ac:dyDescent="0.2">
      <c r="A137" s="105" t="str">
        <f t="shared" si="38"/>
        <v/>
      </c>
      <c r="Q137" s="132" t="str">
        <f t="shared" si="33"/>
        <v/>
      </c>
      <c r="R137" s="132" t="str">
        <f t="shared" si="34"/>
        <v/>
      </c>
      <c r="S137" s="144" t="str">
        <f t="shared" si="35"/>
        <v/>
      </c>
      <c r="T137" s="144" t="str">
        <f>IF(G137="","",IF(ISERROR(VLOOKUP(S137,Sheet1!B:B,1,FALSE)),0,1))</f>
        <v/>
      </c>
      <c r="U137" s="144" t="str">
        <f t="shared" si="36"/>
        <v/>
      </c>
      <c r="V137" s="145" t="e">
        <f>SEARCH('Key Word Search'!$J$6,J137)</f>
        <v>#VALUE!</v>
      </c>
      <c r="W137" s="145" t="e">
        <f>SEARCH('Key Word Search'!$J$6,K137)</f>
        <v>#VALUE!</v>
      </c>
      <c r="X137" s="145" t="str">
        <f t="shared" si="37"/>
        <v/>
      </c>
    </row>
    <row r="138" spans="1:24" x14ac:dyDescent="0.2">
      <c r="A138" s="105" t="str">
        <f t="shared" si="38"/>
        <v/>
      </c>
      <c r="Q138" s="132" t="str">
        <f t="shared" si="33"/>
        <v/>
      </c>
      <c r="R138" s="132" t="str">
        <f t="shared" si="34"/>
        <v/>
      </c>
      <c r="S138" s="144" t="str">
        <f t="shared" si="35"/>
        <v/>
      </c>
      <c r="T138" s="144" t="str">
        <f>IF(G138="","",IF(ISERROR(VLOOKUP(S138,Sheet1!B:B,1,FALSE)),0,1))</f>
        <v/>
      </c>
      <c r="U138" s="144" t="str">
        <f t="shared" si="36"/>
        <v/>
      </c>
      <c r="V138" s="145" t="e">
        <f>SEARCH('Key Word Search'!$J$6,J138)</f>
        <v>#VALUE!</v>
      </c>
      <c r="W138" s="145" t="e">
        <f>SEARCH('Key Word Search'!$J$6,K138)</f>
        <v>#VALUE!</v>
      </c>
      <c r="X138" s="145" t="str">
        <f t="shared" si="37"/>
        <v/>
      </c>
    </row>
    <row r="139" spans="1:24" x14ac:dyDescent="0.2">
      <c r="A139" s="105" t="str">
        <f t="shared" si="38"/>
        <v/>
      </c>
      <c r="Q139" s="132" t="str">
        <f t="shared" si="33"/>
        <v/>
      </c>
      <c r="R139" s="132" t="str">
        <f t="shared" si="34"/>
        <v/>
      </c>
      <c r="S139" s="144" t="str">
        <f t="shared" si="35"/>
        <v/>
      </c>
      <c r="T139" s="144" t="str">
        <f>IF(G139="","",IF(ISERROR(VLOOKUP(S139,Sheet1!B:B,1,FALSE)),0,1))</f>
        <v/>
      </c>
      <c r="U139" s="144" t="str">
        <f t="shared" si="36"/>
        <v/>
      </c>
      <c r="V139" s="145" t="e">
        <f>SEARCH('Key Word Search'!$J$6,J139)</f>
        <v>#VALUE!</v>
      </c>
      <c r="W139" s="145" t="e">
        <f>SEARCH('Key Word Search'!$J$6,K139)</f>
        <v>#VALUE!</v>
      </c>
      <c r="X139" s="145" t="str">
        <f t="shared" si="37"/>
        <v/>
      </c>
    </row>
    <row r="140" spans="1:24" x14ac:dyDescent="0.2">
      <c r="A140" s="105" t="str">
        <f t="shared" si="38"/>
        <v/>
      </c>
      <c r="Q140" s="132" t="str">
        <f t="shared" si="33"/>
        <v/>
      </c>
      <c r="R140" s="132" t="str">
        <f t="shared" si="34"/>
        <v/>
      </c>
      <c r="S140" s="144" t="str">
        <f t="shared" si="35"/>
        <v/>
      </c>
      <c r="T140" s="144" t="str">
        <f>IF(G140="","",IF(ISERROR(VLOOKUP(S140,Sheet1!B:B,1,FALSE)),0,1))</f>
        <v/>
      </c>
      <c r="U140" s="144" t="str">
        <f t="shared" si="36"/>
        <v/>
      </c>
      <c r="V140" s="145" t="e">
        <f>SEARCH('Key Word Search'!$J$6,J140)</f>
        <v>#VALUE!</v>
      </c>
      <c r="W140" s="145" t="e">
        <f>SEARCH('Key Word Search'!$J$6,K140)</f>
        <v>#VALUE!</v>
      </c>
      <c r="X140" s="145" t="str">
        <f t="shared" si="37"/>
        <v/>
      </c>
    </row>
    <row r="141" spans="1:24" x14ac:dyDescent="0.2">
      <c r="A141" s="105" t="str">
        <f t="shared" si="38"/>
        <v/>
      </c>
      <c r="Q141" s="132" t="str">
        <f t="shared" si="33"/>
        <v/>
      </c>
      <c r="R141" s="132" t="str">
        <f t="shared" si="34"/>
        <v/>
      </c>
      <c r="S141" s="144" t="str">
        <f t="shared" si="35"/>
        <v/>
      </c>
      <c r="T141" s="144" t="str">
        <f>IF(G141="","",IF(ISERROR(VLOOKUP(S141,Sheet1!B:B,1,FALSE)),0,1))</f>
        <v/>
      </c>
      <c r="U141" s="144" t="str">
        <f t="shared" si="36"/>
        <v/>
      </c>
      <c r="V141" s="145" t="e">
        <f>SEARCH('Key Word Search'!$J$6,J141)</f>
        <v>#VALUE!</v>
      </c>
      <c r="W141" s="145" t="e">
        <f>SEARCH('Key Word Search'!$J$6,K141)</f>
        <v>#VALUE!</v>
      </c>
      <c r="X141" s="145" t="str">
        <f t="shared" si="37"/>
        <v/>
      </c>
    </row>
    <row r="142" spans="1:24" x14ac:dyDescent="0.2">
      <c r="A142" s="105" t="str">
        <f t="shared" si="38"/>
        <v/>
      </c>
      <c r="Q142" s="132" t="str">
        <f t="shared" si="33"/>
        <v/>
      </c>
      <c r="R142" s="132" t="str">
        <f t="shared" si="34"/>
        <v/>
      </c>
      <c r="S142" s="144" t="str">
        <f t="shared" si="35"/>
        <v/>
      </c>
      <c r="T142" s="144" t="str">
        <f>IF(G142="","",IF(ISERROR(VLOOKUP(S142,Sheet1!B:B,1,FALSE)),0,1))</f>
        <v/>
      </c>
      <c r="U142" s="144" t="str">
        <f t="shared" si="36"/>
        <v/>
      </c>
      <c r="V142" s="145" t="e">
        <f>SEARCH('Key Word Search'!$J$6,J142)</f>
        <v>#VALUE!</v>
      </c>
      <c r="W142" s="145" t="e">
        <f>SEARCH('Key Word Search'!$J$6,K142)</f>
        <v>#VALUE!</v>
      </c>
      <c r="X142" s="145" t="str">
        <f t="shared" si="37"/>
        <v/>
      </c>
    </row>
    <row r="143" spans="1:24" x14ac:dyDescent="0.2">
      <c r="A143" s="105" t="str">
        <f t="shared" si="38"/>
        <v/>
      </c>
      <c r="Q143" s="132" t="str">
        <f t="shared" si="33"/>
        <v/>
      </c>
      <c r="R143" s="132" t="str">
        <f t="shared" si="34"/>
        <v/>
      </c>
      <c r="S143" s="144" t="str">
        <f t="shared" si="35"/>
        <v/>
      </c>
      <c r="T143" s="144" t="str">
        <f>IF(G143="","",IF(ISERROR(VLOOKUP(S143,Sheet1!B:B,1,FALSE)),0,1))</f>
        <v/>
      </c>
      <c r="U143" s="144" t="str">
        <f t="shared" si="36"/>
        <v/>
      </c>
      <c r="V143" s="145" t="e">
        <f>SEARCH('Key Word Search'!$J$6,J143)</f>
        <v>#VALUE!</v>
      </c>
      <c r="W143" s="145" t="e">
        <f>SEARCH('Key Word Search'!$J$6,K143)</f>
        <v>#VALUE!</v>
      </c>
      <c r="X143" s="145" t="str">
        <f t="shared" si="37"/>
        <v/>
      </c>
    </row>
    <row r="144" spans="1:24" x14ac:dyDescent="0.2">
      <c r="A144" s="105" t="str">
        <f t="shared" si="38"/>
        <v/>
      </c>
      <c r="Q144" s="132" t="str">
        <f t="shared" si="33"/>
        <v/>
      </c>
      <c r="R144" s="132" t="str">
        <f t="shared" si="34"/>
        <v/>
      </c>
      <c r="S144" s="144" t="str">
        <f t="shared" si="35"/>
        <v/>
      </c>
      <c r="T144" s="144" t="str">
        <f>IF(G144="","",IF(ISERROR(VLOOKUP(S144,Sheet1!B:B,1,FALSE)),0,1))</f>
        <v/>
      </c>
      <c r="U144" s="144" t="str">
        <f t="shared" si="36"/>
        <v/>
      </c>
      <c r="V144" s="145" t="e">
        <f>SEARCH('Key Word Search'!$J$6,J144)</f>
        <v>#VALUE!</v>
      </c>
      <c r="W144" s="145" t="e">
        <f>SEARCH('Key Word Search'!$J$6,K144)</f>
        <v>#VALUE!</v>
      </c>
      <c r="X144" s="145" t="str">
        <f t="shared" si="37"/>
        <v/>
      </c>
    </row>
    <row r="145" spans="1:24" x14ac:dyDescent="0.2">
      <c r="A145" s="105" t="str">
        <f t="shared" si="38"/>
        <v/>
      </c>
      <c r="Q145" s="132" t="str">
        <f t="shared" si="33"/>
        <v/>
      </c>
      <c r="R145" s="132" t="str">
        <f t="shared" si="34"/>
        <v/>
      </c>
      <c r="S145" s="144" t="str">
        <f t="shared" si="35"/>
        <v/>
      </c>
      <c r="T145" s="144" t="str">
        <f>IF(G145="","",IF(ISERROR(VLOOKUP(S145,Sheet1!B:B,1,FALSE)),0,1))</f>
        <v/>
      </c>
      <c r="U145" s="144" t="str">
        <f t="shared" si="36"/>
        <v/>
      </c>
      <c r="V145" s="145" t="e">
        <f>SEARCH('Key Word Search'!$J$6,J145)</f>
        <v>#VALUE!</v>
      </c>
      <c r="W145" s="145" t="e">
        <f>SEARCH('Key Word Search'!$J$6,K145)</f>
        <v>#VALUE!</v>
      </c>
      <c r="X145" s="145" t="str">
        <f t="shared" si="37"/>
        <v/>
      </c>
    </row>
    <row r="146" spans="1:24" x14ac:dyDescent="0.2">
      <c r="A146" s="105" t="str">
        <f t="shared" si="38"/>
        <v/>
      </c>
      <c r="Q146" s="132" t="str">
        <f t="shared" si="33"/>
        <v/>
      </c>
      <c r="R146" s="132" t="str">
        <f t="shared" si="34"/>
        <v/>
      </c>
      <c r="S146" s="144" t="str">
        <f t="shared" si="35"/>
        <v/>
      </c>
      <c r="T146" s="144" t="str">
        <f>IF(G146="","",IF(ISERROR(VLOOKUP(S146,Sheet1!B:B,1,FALSE)),0,1))</f>
        <v/>
      </c>
      <c r="U146" s="144" t="str">
        <f t="shared" si="36"/>
        <v/>
      </c>
      <c r="V146" s="145" t="e">
        <f>SEARCH('Key Word Search'!$J$6,J146)</f>
        <v>#VALUE!</v>
      </c>
      <c r="W146" s="145" t="e">
        <f>SEARCH('Key Word Search'!$J$6,K146)</f>
        <v>#VALUE!</v>
      </c>
      <c r="X146" s="145" t="str">
        <f t="shared" si="37"/>
        <v/>
      </c>
    </row>
    <row r="147" spans="1:24" x14ac:dyDescent="0.2">
      <c r="A147" s="105" t="str">
        <f t="shared" si="38"/>
        <v/>
      </c>
      <c r="Q147" s="132" t="str">
        <f t="shared" si="33"/>
        <v/>
      </c>
      <c r="R147" s="132" t="str">
        <f t="shared" si="34"/>
        <v/>
      </c>
      <c r="S147" s="144" t="str">
        <f t="shared" si="35"/>
        <v/>
      </c>
      <c r="T147" s="144" t="str">
        <f>IF(G147="","",IF(ISERROR(VLOOKUP(S147,Sheet1!B:B,1,FALSE)),0,1))</f>
        <v/>
      </c>
      <c r="U147" s="144" t="str">
        <f t="shared" si="36"/>
        <v/>
      </c>
      <c r="V147" s="145" t="e">
        <f>SEARCH('Key Word Search'!$J$6,J147)</f>
        <v>#VALUE!</v>
      </c>
      <c r="W147" s="145" t="e">
        <f>SEARCH('Key Word Search'!$J$6,K147)</f>
        <v>#VALUE!</v>
      </c>
      <c r="X147" s="145" t="str">
        <f t="shared" si="37"/>
        <v/>
      </c>
    </row>
    <row r="148" spans="1:24" x14ac:dyDescent="0.2">
      <c r="A148" s="105" t="str">
        <f t="shared" si="38"/>
        <v/>
      </c>
      <c r="Q148" s="132" t="str">
        <f t="shared" si="33"/>
        <v/>
      </c>
      <c r="R148" s="132" t="str">
        <f t="shared" si="34"/>
        <v/>
      </c>
      <c r="S148" s="144" t="str">
        <f t="shared" si="35"/>
        <v/>
      </c>
      <c r="T148" s="144" t="str">
        <f>IF(G148="","",IF(ISERROR(VLOOKUP(S148,Sheet1!B:B,1,FALSE)),0,1))</f>
        <v/>
      </c>
      <c r="U148" s="144" t="str">
        <f t="shared" si="36"/>
        <v/>
      </c>
      <c r="V148" s="145" t="e">
        <f>SEARCH('Key Word Search'!$J$6,J148)</f>
        <v>#VALUE!</v>
      </c>
      <c r="W148" s="145" t="e">
        <f>SEARCH('Key Word Search'!$J$6,K148)</f>
        <v>#VALUE!</v>
      </c>
      <c r="X148" s="145" t="str">
        <f t="shared" si="37"/>
        <v/>
      </c>
    </row>
    <row r="149" spans="1:24" x14ac:dyDescent="0.2">
      <c r="A149" s="105" t="str">
        <f t="shared" si="38"/>
        <v/>
      </c>
      <c r="Q149" s="132" t="str">
        <f t="shared" si="33"/>
        <v/>
      </c>
      <c r="R149" s="132" t="str">
        <f t="shared" si="34"/>
        <v/>
      </c>
      <c r="S149" s="144" t="str">
        <f t="shared" si="35"/>
        <v/>
      </c>
      <c r="T149" s="144" t="str">
        <f>IF(G149="","",IF(ISERROR(VLOOKUP(S149,Sheet1!B:B,1,FALSE)),0,1))</f>
        <v/>
      </c>
      <c r="U149" s="144" t="str">
        <f t="shared" si="36"/>
        <v/>
      </c>
      <c r="V149" s="145" t="e">
        <f>SEARCH('Key Word Search'!$J$6,J149)</f>
        <v>#VALUE!</v>
      </c>
      <c r="W149" s="145" t="e">
        <f>SEARCH('Key Word Search'!$J$6,K149)</f>
        <v>#VALUE!</v>
      </c>
      <c r="X149" s="145" t="str">
        <f t="shared" si="37"/>
        <v/>
      </c>
    </row>
    <row r="150" spans="1:24" x14ac:dyDescent="0.2">
      <c r="A150" s="105" t="str">
        <f t="shared" si="38"/>
        <v/>
      </c>
      <c r="Q150" s="132" t="str">
        <f t="shared" si="33"/>
        <v/>
      </c>
      <c r="R150" s="132" t="str">
        <f t="shared" si="34"/>
        <v/>
      </c>
      <c r="S150" s="144" t="str">
        <f t="shared" si="35"/>
        <v/>
      </c>
      <c r="T150" s="144" t="str">
        <f>IF(G150="","",IF(ISERROR(VLOOKUP(S150,Sheet1!B:B,1,FALSE)),0,1))</f>
        <v/>
      </c>
      <c r="U150" s="144" t="str">
        <f t="shared" si="36"/>
        <v/>
      </c>
      <c r="V150" s="145" t="e">
        <f>SEARCH('Key Word Search'!$J$6,J150)</f>
        <v>#VALUE!</v>
      </c>
      <c r="W150" s="145" t="e">
        <f>SEARCH('Key Word Search'!$J$6,K150)</f>
        <v>#VALUE!</v>
      </c>
      <c r="X150" s="145" t="str">
        <f t="shared" si="37"/>
        <v/>
      </c>
    </row>
    <row r="151" spans="1:24" x14ac:dyDescent="0.2">
      <c r="A151" s="105" t="str">
        <f t="shared" si="38"/>
        <v/>
      </c>
      <c r="Q151" s="132" t="str">
        <f t="shared" si="33"/>
        <v/>
      </c>
      <c r="R151" s="132" t="str">
        <f t="shared" si="34"/>
        <v/>
      </c>
      <c r="S151" s="144" t="str">
        <f t="shared" si="35"/>
        <v/>
      </c>
      <c r="T151" s="144" t="str">
        <f>IF(G151="","",IF(ISERROR(VLOOKUP(S151,Sheet1!B:B,1,FALSE)),0,1))</f>
        <v/>
      </c>
      <c r="U151" s="144" t="str">
        <f t="shared" si="36"/>
        <v/>
      </c>
      <c r="V151" s="145" t="e">
        <f>SEARCH('Key Word Search'!$J$6,J151)</f>
        <v>#VALUE!</v>
      </c>
      <c r="W151" s="145" t="e">
        <f>SEARCH('Key Word Search'!$J$6,K151)</f>
        <v>#VALUE!</v>
      </c>
      <c r="X151" s="145" t="str">
        <f t="shared" si="37"/>
        <v/>
      </c>
    </row>
    <row r="152" spans="1:24" x14ac:dyDescent="0.2">
      <c r="A152" s="105" t="str">
        <f t="shared" si="38"/>
        <v/>
      </c>
      <c r="Q152" s="132" t="str">
        <f t="shared" si="33"/>
        <v/>
      </c>
      <c r="R152" s="132" t="str">
        <f t="shared" si="34"/>
        <v/>
      </c>
      <c r="S152" s="144" t="str">
        <f t="shared" si="35"/>
        <v/>
      </c>
      <c r="T152" s="144" t="str">
        <f>IF(G152="","",IF(ISERROR(VLOOKUP(S152,Sheet1!B:B,1,FALSE)),0,1))</f>
        <v/>
      </c>
      <c r="U152" s="144" t="str">
        <f t="shared" si="36"/>
        <v/>
      </c>
      <c r="V152" s="145" t="e">
        <f>SEARCH('Key Word Search'!$J$6,J152)</f>
        <v>#VALUE!</v>
      </c>
      <c r="W152" s="145" t="e">
        <f>SEARCH('Key Word Search'!$J$6,K152)</f>
        <v>#VALUE!</v>
      </c>
      <c r="X152" s="145" t="str">
        <f t="shared" si="37"/>
        <v/>
      </c>
    </row>
    <row r="153" spans="1:24" x14ac:dyDescent="0.2">
      <c r="A153" s="105" t="str">
        <f t="shared" si="38"/>
        <v/>
      </c>
      <c r="Q153" s="132" t="str">
        <f t="shared" si="33"/>
        <v/>
      </c>
      <c r="R153" s="132" t="str">
        <f t="shared" si="34"/>
        <v/>
      </c>
      <c r="S153" s="144" t="str">
        <f t="shared" si="35"/>
        <v/>
      </c>
      <c r="T153" s="144" t="str">
        <f>IF(G153="","",IF(ISERROR(VLOOKUP(S153,Sheet1!B:B,1,FALSE)),0,1))</f>
        <v/>
      </c>
      <c r="U153" s="144" t="str">
        <f t="shared" si="36"/>
        <v/>
      </c>
      <c r="V153" s="145" t="e">
        <f>SEARCH('Key Word Search'!$J$6,J153)</f>
        <v>#VALUE!</v>
      </c>
      <c r="W153" s="145" t="e">
        <f>SEARCH('Key Word Search'!$J$6,K153)</f>
        <v>#VALUE!</v>
      </c>
      <c r="X153" s="145" t="str">
        <f t="shared" si="37"/>
        <v/>
      </c>
    </row>
    <row r="154" spans="1:24" x14ac:dyDescent="0.2">
      <c r="A154" s="105" t="str">
        <f t="shared" si="38"/>
        <v/>
      </c>
      <c r="Q154" s="132" t="str">
        <f t="shared" si="33"/>
        <v/>
      </c>
      <c r="R154" s="132" t="str">
        <f t="shared" si="34"/>
        <v/>
      </c>
      <c r="S154" s="144" t="str">
        <f t="shared" si="35"/>
        <v/>
      </c>
      <c r="T154" s="144" t="str">
        <f>IF(G154="","",IF(ISERROR(VLOOKUP(S154,Sheet1!B:B,1,FALSE)),0,1))</f>
        <v/>
      </c>
      <c r="U154" s="144" t="str">
        <f t="shared" si="36"/>
        <v/>
      </c>
      <c r="V154" s="145" t="e">
        <f>SEARCH('Key Word Search'!$J$6,J154)</f>
        <v>#VALUE!</v>
      </c>
      <c r="W154" s="145" t="e">
        <f>SEARCH('Key Word Search'!$J$6,K154)</f>
        <v>#VALUE!</v>
      </c>
      <c r="X154" s="145" t="str">
        <f t="shared" si="37"/>
        <v/>
      </c>
    </row>
    <row r="155" spans="1:24" x14ac:dyDescent="0.2">
      <c r="A155" s="105" t="str">
        <f t="shared" si="38"/>
        <v/>
      </c>
      <c r="Q155" s="132" t="str">
        <f t="shared" si="33"/>
        <v/>
      </c>
      <c r="R155" s="132" t="str">
        <f t="shared" si="34"/>
        <v/>
      </c>
      <c r="S155" s="144" t="str">
        <f t="shared" si="35"/>
        <v/>
      </c>
      <c r="T155" s="144" t="str">
        <f>IF(G155="","",IF(ISERROR(VLOOKUP(S155,Sheet1!B:B,1,FALSE)),0,1))</f>
        <v/>
      </c>
      <c r="U155" s="144" t="str">
        <f t="shared" si="36"/>
        <v/>
      </c>
      <c r="V155" s="145" t="e">
        <f>SEARCH('Key Word Search'!$J$6,J155)</f>
        <v>#VALUE!</v>
      </c>
      <c r="W155" s="145" t="e">
        <f>SEARCH('Key Word Search'!$J$6,K155)</f>
        <v>#VALUE!</v>
      </c>
      <c r="X155" s="145" t="str">
        <f t="shared" si="37"/>
        <v/>
      </c>
    </row>
    <row r="156" spans="1:24" x14ac:dyDescent="0.2">
      <c r="A156" s="105" t="str">
        <f t="shared" si="38"/>
        <v/>
      </c>
      <c r="Q156" s="132" t="str">
        <f t="shared" si="33"/>
        <v/>
      </c>
      <c r="R156" s="132" t="str">
        <f t="shared" si="34"/>
        <v/>
      </c>
      <c r="S156" s="144" t="str">
        <f t="shared" si="35"/>
        <v/>
      </c>
      <c r="T156" s="144" t="str">
        <f>IF(G156="","",IF(ISERROR(VLOOKUP(S156,Sheet1!B:B,1,FALSE)),0,1))</f>
        <v/>
      </c>
      <c r="U156" s="144" t="str">
        <f t="shared" si="36"/>
        <v/>
      </c>
      <c r="V156" s="145" t="e">
        <f>SEARCH('Key Word Search'!$J$6,J156)</f>
        <v>#VALUE!</v>
      </c>
      <c r="W156" s="145" t="e">
        <f>SEARCH('Key Word Search'!$J$6,K156)</f>
        <v>#VALUE!</v>
      </c>
      <c r="X156" s="145" t="str">
        <f t="shared" si="37"/>
        <v/>
      </c>
    </row>
    <row r="157" spans="1:24" x14ac:dyDescent="0.2">
      <c r="A157" s="105" t="str">
        <f t="shared" si="38"/>
        <v/>
      </c>
      <c r="Q157" s="132" t="str">
        <f t="shared" si="33"/>
        <v/>
      </c>
      <c r="R157" s="132" t="str">
        <f t="shared" si="34"/>
        <v/>
      </c>
      <c r="S157" s="144" t="str">
        <f t="shared" si="35"/>
        <v/>
      </c>
      <c r="T157" s="144" t="str">
        <f>IF(G157="","",IF(ISERROR(VLOOKUP(S157,Sheet1!B:B,1,FALSE)),0,1))</f>
        <v/>
      </c>
      <c r="U157" s="144" t="str">
        <f t="shared" si="36"/>
        <v/>
      </c>
      <c r="V157" s="145" t="e">
        <f>SEARCH('Key Word Search'!$J$6,J157)</f>
        <v>#VALUE!</v>
      </c>
      <c r="W157" s="145" t="e">
        <f>SEARCH('Key Word Search'!$J$6,K157)</f>
        <v>#VALUE!</v>
      </c>
      <c r="X157" s="145" t="str">
        <f t="shared" si="37"/>
        <v/>
      </c>
    </row>
    <row r="158" spans="1:24" x14ac:dyDescent="0.2">
      <c r="A158" s="105" t="str">
        <f t="shared" si="38"/>
        <v/>
      </c>
      <c r="Q158" s="132" t="str">
        <f t="shared" si="33"/>
        <v/>
      </c>
      <c r="R158" s="132" t="str">
        <f t="shared" si="34"/>
        <v/>
      </c>
      <c r="S158" s="144" t="str">
        <f t="shared" si="35"/>
        <v/>
      </c>
      <c r="T158" s="144" t="str">
        <f>IF(G158="","",IF(ISERROR(VLOOKUP(S158,Sheet1!B:B,1,FALSE)),0,1))</f>
        <v/>
      </c>
      <c r="U158" s="144" t="str">
        <f t="shared" si="36"/>
        <v/>
      </c>
      <c r="V158" s="145" t="e">
        <f>SEARCH('Key Word Search'!$J$6,J158)</f>
        <v>#VALUE!</v>
      </c>
      <c r="W158" s="145" t="e">
        <f>SEARCH('Key Word Search'!$J$6,K158)</f>
        <v>#VALUE!</v>
      </c>
      <c r="X158" s="145" t="str">
        <f t="shared" si="37"/>
        <v/>
      </c>
    </row>
    <row r="159" spans="1:24" x14ac:dyDescent="0.2">
      <c r="A159" s="105" t="str">
        <f t="shared" si="38"/>
        <v/>
      </c>
      <c r="Q159" s="132" t="str">
        <f t="shared" si="33"/>
        <v/>
      </c>
      <c r="R159" s="132" t="str">
        <f t="shared" si="34"/>
        <v/>
      </c>
      <c r="S159" s="144" t="str">
        <f t="shared" si="35"/>
        <v/>
      </c>
      <c r="T159" s="144" t="str">
        <f>IF(G159="","",IF(ISERROR(VLOOKUP(S159,Sheet1!B:B,1,FALSE)),0,1))</f>
        <v/>
      </c>
      <c r="U159" s="144" t="str">
        <f t="shared" si="36"/>
        <v/>
      </c>
      <c r="V159" s="145" t="e">
        <f>SEARCH('Key Word Search'!$J$6,J159)</f>
        <v>#VALUE!</v>
      </c>
      <c r="W159" s="145" t="e">
        <f>SEARCH('Key Word Search'!$J$6,K159)</f>
        <v>#VALUE!</v>
      </c>
      <c r="X159" s="145" t="str">
        <f t="shared" si="37"/>
        <v/>
      </c>
    </row>
    <row r="160" spans="1:24" x14ac:dyDescent="0.2">
      <c r="A160" s="105" t="str">
        <f t="shared" si="38"/>
        <v/>
      </c>
      <c r="Q160" s="132" t="str">
        <f t="shared" si="33"/>
        <v/>
      </c>
      <c r="R160" s="132" t="str">
        <f t="shared" si="34"/>
        <v/>
      </c>
      <c r="S160" s="144" t="str">
        <f t="shared" si="35"/>
        <v/>
      </c>
      <c r="T160" s="144" t="str">
        <f>IF(G160="","",IF(ISERROR(VLOOKUP(S160,Sheet1!B:B,1,FALSE)),0,1))</f>
        <v/>
      </c>
      <c r="U160" s="144" t="str">
        <f t="shared" si="36"/>
        <v/>
      </c>
      <c r="V160" s="145" t="e">
        <f>SEARCH('Key Word Search'!$J$6,J160)</f>
        <v>#VALUE!</v>
      </c>
      <c r="W160" s="145" t="e">
        <f>SEARCH('Key Word Search'!$J$6,K160)</f>
        <v>#VALUE!</v>
      </c>
      <c r="X160" s="145" t="str">
        <f t="shared" si="37"/>
        <v/>
      </c>
    </row>
    <row r="161" spans="1:24" x14ac:dyDescent="0.2">
      <c r="A161" s="105" t="str">
        <f t="shared" si="38"/>
        <v/>
      </c>
      <c r="Q161" s="132" t="str">
        <f t="shared" si="33"/>
        <v/>
      </c>
      <c r="R161" s="132" t="str">
        <f t="shared" si="34"/>
        <v/>
      </c>
      <c r="S161" s="144" t="str">
        <f t="shared" si="35"/>
        <v/>
      </c>
      <c r="T161" s="144" t="str">
        <f>IF(G161="","",IF(ISERROR(VLOOKUP(S161,Sheet1!B:B,1,FALSE)),0,1))</f>
        <v/>
      </c>
      <c r="U161" s="144" t="str">
        <f t="shared" si="36"/>
        <v/>
      </c>
      <c r="V161" s="145" t="e">
        <f>SEARCH('Key Word Search'!$J$6,J161)</f>
        <v>#VALUE!</v>
      </c>
      <c r="W161" s="145" t="e">
        <f>SEARCH('Key Word Search'!$J$6,K161)</f>
        <v>#VALUE!</v>
      </c>
      <c r="X161" s="145" t="str">
        <f t="shared" si="37"/>
        <v/>
      </c>
    </row>
    <row r="162" spans="1:24" x14ac:dyDescent="0.2">
      <c r="A162" s="105" t="str">
        <f t="shared" si="38"/>
        <v/>
      </c>
      <c r="Q162" s="132" t="str">
        <f t="shared" si="33"/>
        <v/>
      </c>
      <c r="R162" s="132" t="str">
        <f t="shared" si="34"/>
        <v/>
      </c>
      <c r="S162" s="144" t="str">
        <f t="shared" si="35"/>
        <v/>
      </c>
      <c r="T162" s="144" t="str">
        <f>IF(G162="","",IF(ISERROR(VLOOKUP(S162,Sheet1!B:B,1,FALSE)),0,1))</f>
        <v/>
      </c>
      <c r="U162" s="144" t="str">
        <f t="shared" si="36"/>
        <v/>
      </c>
      <c r="V162" s="145" t="e">
        <f>SEARCH('Key Word Search'!$J$6,J162)</f>
        <v>#VALUE!</v>
      </c>
      <c r="W162" s="145" t="e">
        <f>SEARCH('Key Word Search'!$J$6,K162)</f>
        <v>#VALUE!</v>
      </c>
      <c r="X162" s="145" t="str">
        <f t="shared" si="37"/>
        <v/>
      </c>
    </row>
    <row r="163" spans="1:24" x14ac:dyDescent="0.2">
      <c r="A163" s="105" t="str">
        <f t="shared" si="38"/>
        <v/>
      </c>
      <c r="Q163" s="132" t="str">
        <f t="shared" si="33"/>
        <v/>
      </c>
      <c r="R163" s="132" t="str">
        <f t="shared" si="34"/>
        <v/>
      </c>
      <c r="S163" s="144" t="str">
        <f t="shared" si="35"/>
        <v/>
      </c>
      <c r="T163" s="144" t="str">
        <f>IF(G163="","",IF(ISERROR(VLOOKUP(S163,Sheet1!B:B,1,FALSE)),0,1))</f>
        <v/>
      </c>
      <c r="U163" s="144" t="str">
        <f t="shared" si="36"/>
        <v/>
      </c>
      <c r="V163" s="145" t="e">
        <f>SEARCH('Key Word Search'!$J$6,J163)</f>
        <v>#VALUE!</v>
      </c>
      <c r="W163" s="145" t="e">
        <f>SEARCH('Key Word Search'!$J$6,K163)</f>
        <v>#VALUE!</v>
      </c>
      <c r="X163" s="145" t="str">
        <f t="shared" si="37"/>
        <v/>
      </c>
    </row>
    <row r="164" spans="1:24" x14ac:dyDescent="0.2">
      <c r="A164" s="105" t="str">
        <f t="shared" si="38"/>
        <v/>
      </c>
      <c r="Q164" s="132" t="str">
        <f t="shared" si="33"/>
        <v/>
      </c>
      <c r="R164" s="132" t="str">
        <f t="shared" si="34"/>
        <v/>
      </c>
      <c r="S164" s="144" t="str">
        <f t="shared" si="35"/>
        <v/>
      </c>
      <c r="T164" s="144" t="str">
        <f>IF(G164="","",IF(ISERROR(VLOOKUP(S164,Sheet1!B:B,1,FALSE)),0,1))</f>
        <v/>
      </c>
      <c r="U164" s="144" t="str">
        <f t="shared" si="36"/>
        <v/>
      </c>
      <c r="V164" s="145" t="e">
        <f>SEARCH('Key Word Search'!$J$6,J164)</f>
        <v>#VALUE!</v>
      </c>
      <c r="W164" s="145" t="e">
        <f>SEARCH('Key Word Search'!$J$6,K164)</f>
        <v>#VALUE!</v>
      </c>
      <c r="X164" s="145" t="str">
        <f t="shared" si="37"/>
        <v/>
      </c>
    </row>
    <row r="165" spans="1:24" x14ac:dyDescent="0.2">
      <c r="A165" s="105" t="str">
        <f t="shared" si="38"/>
        <v/>
      </c>
      <c r="Q165" s="132" t="str">
        <f t="shared" si="33"/>
        <v/>
      </c>
      <c r="R165" s="132" t="str">
        <f t="shared" si="34"/>
        <v/>
      </c>
      <c r="S165" s="144" t="str">
        <f t="shared" si="35"/>
        <v/>
      </c>
      <c r="T165" s="144" t="str">
        <f>IF(G165="","",IF(ISERROR(VLOOKUP(S165,Sheet1!B:B,1,FALSE)),0,1))</f>
        <v/>
      </c>
      <c r="U165" s="144" t="str">
        <f t="shared" si="36"/>
        <v/>
      </c>
      <c r="V165" s="145" t="e">
        <f>SEARCH('Key Word Search'!$J$6,J165)</f>
        <v>#VALUE!</v>
      </c>
      <c r="W165" s="145" t="e">
        <f>SEARCH('Key Word Search'!$J$6,K165)</f>
        <v>#VALUE!</v>
      </c>
      <c r="X165" s="145" t="str">
        <f t="shared" si="37"/>
        <v/>
      </c>
    </row>
    <row r="166" spans="1:24" x14ac:dyDescent="0.2">
      <c r="A166" s="105" t="str">
        <f t="shared" si="38"/>
        <v/>
      </c>
      <c r="Q166" s="132" t="str">
        <f t="shared" si="33"/>
        <v/>
      </c>
      <c r="R166" s="132" t="str">
        <f t="shared" si="34"/>
        <v/>
      </c>
      <c r="S166" s="144" t="str">
        <f t="shared" si="35"/>
        <v/>
      </c>
      <c r="T166" s="144" t="str">
        <f>IF(G166="","",IF(ISERROR(VLOOKUP(S166,Sheet1!B:B,1,FALSE)),0,1))</f>
        <v/>
      </c>
      <c r="U166" s="144" t="str">
        <f t="shared" si="36"/>
        <v/>
      </c>
      <c r="V166" s="145" t="e">
        <f>SEARCH('Key Word Search'!$J$6,J166)</f>
        <v>#VALUE!</v>
      </c>
      <c r="W166" s="145" t="e">
        <f>SEARCH('Key Word Search'!$J$6,K166)</f>
        <v>#VALUE!</v>
      </c>
      <c r="X166" s="145" t="str">
        <f t="shared" si="37"/>
        <v/>
      </c>
    </row>
    <row r="167" spans="1:24" x14ac:dyDescent="0.2">
      <c r="A167" s="105" t="str">
        <f t="shared" si="38"/>
        <v/>
      </c>
      <c r="Q167" s="132" t="str">
        <f t="shared" si="33"/>
        <v/>
      </c>
      <c r="R167" s="132" t="str">
        <f t="shared" si="34"/>
        <v/>
      </c>
      <c r="S167" s="144" t="str">
        <f t="shared" si="35"/>
        <v/>
      </c>
      <c r="T167" s="144" t="str">
        <f>IF(G167="","",IF(ISERROR(VLOOKUP(S167,Sheet1!B:B,1,FALSE)),0,1))</f>
        <v/>
      </c>
      <c r="U167" s="144" t="str">
        <f t="shared" si="36"/>
        <v/>
      </c>
      <c r="V167" s="145" t="e">
        <f>SEARCH('Key Word Search'!$J$6,J167)</f>
        <v>#VALUE!</v>
      </c>
      <c r="W167" s="145" t="e">
        <f>SEARCH('Key Word Search'!$J$6,K167)</f>
        <v>#VALUE!</v>
      </c>
      <c r="X167" s="145" t="str">
        <f t="shared" si="37"/>
        <v/>
      </c>
    </row>
    <row r="168" spans="1:24" x14ac:dyDescent="0.2">
      <c r="A168" s="105" t="str">
        <f t="shared" si="38"/>
        <v/>
      </c>
      <c r="Q168" s="132" t="str">
        <f t="shared" si="33"/>
        <v/>
      </c>
      <c r="R168" s="132" t="str">
        <f t="shared" si="34"/>
        <v/>
      </c>
      <c r="S168" s="144" t="str">
        <f t="shared" si="35"/>
        <v/>
      </c>
      <c r="T168" s="144" t="str">
        <f>IF(G168="","",IF(ISERROR(VLOOKUP(S168,Sheet1!B:B,1,FALSE)),0,1))</f>
        <v/>
      </c>
      <c r="U168" s="144" t="str">
        <f t="shared" si="36"/>
        <v/>
      </c>
      <c r="V168" s="145" t="e">
        <f>SEARCH('Key Word Search'!$J$6,J168)</f>
        <v>#VALUE!</v>
      </c>
      <c r="W168" s="145" t="e">
        <f>SEARCH('Key Word Search'!$J$6,K168)</f>
        <v>#VALUE!</v>
      </c>
      <c r="X168" s="145" t="str">
        <f t="shared" si="37"/>
        <v/>
      </c>
    </row>
    <row r="169" spans="1:24" x14ac:dyDescent="0.2">
      <c r="A169" s="105" t="str">
        <f t="shared" si="38"/>
        <v/>
      </c>
      <c r="Q169" s="132" t="str">
        <f t="shared" si="33"/>
        <v/>
      </c>
      <c r="R169" s="132" t="str">
        <f t="shared" si="34"/>
        <v/>
      </c>
      <c r="S169" s="144" t="str">
        <f t="shared" si="35"/>
        <v/>
      </c>
      <c r="T169" s="144" t="str">
        <f>IF(G169="","",IF(ISERROR(VLOOKUP(S169,Sheet1!B:B,1,FALSE)),0,1))</f>
        <v/>
      </c>
      <c r="U169" s="144" t="str">
        <f t="shared" si="36"/>
        <v/>
      </c>
      <c r="V169" s="145" t="e">
        <f>SEARCH('Key Word Search'!$J$6,J169)</f>
        <v>#VALUE!</v>
      </c>
      <c r="W169" s="145" t="e">
        <f>SEARCH('Key Word Search'!$J$6,K169)</f>
        <v>#VALUE!</v>
      </c>
      <c r="X169" s="145" t="str">
        <f t="shared" si="37"/>
        <v/>
      </c>
    </row>
    <row r="170" spans="1:24" x14ac:dyDescent="0.2">
      <c r="A170" s="105" t="str">
        <f t="shared" si="38"/>
        <v/>
      </c>
      <c r="Q170" s="132" t="str">
        <f t="shared" si="33"/>
        <v/>
      </c>
      <c r="R170" s="132" t="str">
        <f t="shared" si="34"/>
        <v/>
      </c>
      <c r="S170" s="144" t="str">
        <f t="shared" si="35"/>
        <v/>
      </c>
      <c r="T170" s="144" t="str">
        <f>IF(G170="","",IF(ISERROR(VLOOKUP(S170,Sheet1!B:B,1,FALSE)),0,1))</f>
        <v/>
      </c>
      <c r="U170" s="144" t="str">
        <f t="shared" si="36"/>
        <v/>
      </c>
      <c r="V170" s="145" t="e">
        <f>SEARCH('Key Word Search'!$J$6,J170)</f>
        <v>#VALUE!</v>
      </c>
      <c r="W170" s="145" t="e">
        <f>SEARCH('Key Word Search'!$J$6,K170)</f>
        <v>#VALUE!</v>
      </c>
      <c r="X170" s="145" t="str">
        <f t="shared" si="37"/>
        <v/>
      </c>
    </row>
    <row r="171" spans="1:24" x14ac:dyDescent="0.2">
      <c r="A171" s="105" t="str">
        <f t="shared" si="38"/>
        <v/>
      </c>
      <c r="Q171" s="132" t="str">
        <f t="shared" si="33"/>
        <v/>
      </c>
      <c r="R171" s="132" t="str">
        <f t="shared" si="34"/>
        <v/>
      </c>
      <c r="S171" s="144" t="str">
        <f t="shared" si="35"/>
        <v/>
      </c>
      <c r="T171" s="144" t="str">
        <f>IF(G171="","",IF(ISERROR(VLOOKUP(S171,Sheet1!B:B,1,FALSE)),0,1))</f>
        <v/>
      </c>
      <c r="U171" s="144" t="str">
        <f t="shared" si="36"/>
        <v/>
      </c>
      <c r="V171" s="145" t="e">
        <f>SEARCH('Key Word Search'!$J$6,J171)</f>
        <v>#VALUE!</v>
      </c>
      <c r="W171" s="145" t="e">
        <f>SEARCH('Key Word Search'!$J$6,K171)</f>
        <v>#VALUE!</v>
      </c>
      <c r="X171" s="145" t="str">
        <f t="shared" si="37"/>
        <v/>
      </c>
    </row>
    <row r="172" spans="1:24" x14ac:dyDescent="0.2">
      <c r="A172" s="105" t="str">
        <f t="shared" si="38"/>
        <v/>
      </c>
      <c r="Q172" s="132" t="str">
        <f t="shared" si="33"/>
        <v/>
      </c>
      <c r="R172" s="132" t="str">
        <f t="shared" si="34"/>
        <v/>
      </c>
      <c r="S172" s="144" t="str">
        <f t="shared" si="35"/>
        <v/>
      </c>
      <c r="T172" s="144" t="str">
        <f>IF(G172="","",IF(ISERROR(VLOOKUP(S172,Sheet1!B:B,1,FALSE)),0,1))</f>
        <v/>
      </c>
      <c r="U172" s="144" t="str">
        <f t="shared" si="36"/>
        <v/>
      </c>
      <c r="V172" s="145" t="e">
        <f>SEARCH('Key Word Search'!$J$6,J172)</f>
        <v>#VALUE!</v>
      </c>
      <c r="W172" s="145" t="e">
        <f>SEARCH('Key Word Search'!$J$6,K172)</f>
        <v>#VALUE!</v>
      </c>
      <c r="X172" s="145" t="str">
        <f t="shared" si="37"/>
        <v/>
      </c>
    </row>
    <row r="173" spans="1:24" x14ac:dyDescent="0.2">
      <c r="A173" s="105" t="str">
        <f t="shared" si="38"/>
        <v/>
      </c>
      <c r="Q173" s="132" t="str">
        <f t="shared" si="33"/>
        <v/>
      </c>
      <c r="R173" s="132" t="str">
        <f t="shared" si="34"/>
        <v/>
      </c>
      <c r="S173" s="144" t="str">
        <f t="shared" si="35"/>
        <v/>
      </c>
      <c r="T173" s="144" t="str">
        <f>IF(G173="","",IF(ISERROR(VLOOKUP(S173,Sheet1!B:B,1,FALSE)),0,1))</f>
        <v/>
      </c>
      <c r="U173" s="144" t="str">
        <f t="shared" si="36"/>
        <v/>
      </c>
      <c r="V173" s="145" t="e">
        <f>SEARCH('Key Word Search'!$J$6,J173)</f>
        <v>#VALUE!</v>
      </c>
      <c r="W173" s="145" t="e">
        <f>SEARCH('Key Word Search'!$J$6,K173)</f>
        <v>#VALUE!</v>
      </c>
      <c r="X173" s="145" t="str">
        <f t="shared" si="37"/>
        <v/>
      </c>
    </row>
    <row r="174" spans="1:24" x14ac:dyDescent="0.2">
      <c r="A174" s="105" t="str">
        <f t="shared" si="38"/>
        <v/>
      </c>
      <c r="Q174" s="132" t="str">
        <f t="shared" si="33"/>
        <v/>
      </c>
      <c r="R174" s="132" t="str">
        <f t="shared" si="34"/>
        <v/>
      </c>
      <c r="S174" s="144" t="str">
        <f t="shared" si="35"/>
        <v/>
      </c>
      <c r="T174" s="144" t="str">
        <f>IF(G174="","",IF(ISERROR(VLOOKUP(S174,Sheet1!B:B,1,FALSE)),0,1))</f>
        <v/>
      </c>
      <c r="U174" s="144" t="str">
        <f t="shared" si="36"/>
        <v/>
      </c>
      <c r="V174" s="145" t="e">
        <f>SEARCH('Key Word Search'!$J$6,J174)</f>
        <v>#VALUE!</v>
      </c>
      <c r="W174" s="145" t="e">
        <f>SEARCH('Key Word Search'!$J$6,K174)</f>
        <v>#VALUE!</v>
      </c>
      <c r="X174" s="145" t="str">
        <f t="shared" si="37"/>
        <v/>
      </c>
    </row>
    <row r="175" spans="1:24" x14ac:dyDescent="0.2">
      <c r="A175" s="105" t="str">
        <f t="shared" si="38"/>
        <v/>
      </c>
      <c r="Q175" s="132" t="str">
        <f t="shared" si="33"/>
        <v/>
      </c>
      <c r="R175" s="132" t="str">
        <f t="shared" si="34"/>
        <v/>
      </c>
      <c r="S175" s="144" t="str">
        <f t="shared" si="35"/>
        <v/>
      </c>
      <c r="T175" s="144" t="str">
        <f>IF(G175="","",IF(ISERROR(VLOOKUP(S175,Sheet1!B:B,1,FALSE)),0,1))</f>
        <v/>
      </c>
      <c r="U175" s="144" t="str">
        <f t="shared" si="36"/>
        <v/>
      </c>
      <c r="V175" s="145" t="e">
        <f>SEARCH('Key Word Search'!$J$6,J175)</f>
        <v>#VALUE!</v>
      </c>
      <c r="W175" s="145" t="e">
        <f>SEARCH('Key Word Search'!$J$6,K175)</f>
        <v>#VALUE!</v>
      </c>
      <c r="X175" s="145" t="str">
        <f t="shared" si="37"/>
        <v/>
      </c>
    </row>
    <row r="176" spans="1:24" x14ac:dyDescent="0.2">
      <c r="A176" s="105" t="str">
        <f t="shared" si="38"/>
        <v/>
      </c>
      <c r="Q176" s="132" t="str">
        <f t="shared" si="33"/>
        <v/>
      </c>
      <c r="R176" s="132" t="str">
        <f t="shared" si="34"/>
        <v/>
      </c>
      <c r="S176" s="144" t="str">
        <f t="shared" si="35"/>
        <v/>
      </c>
      <c r="T176" s="144" t="str">
        <f>IF(G176="","",IF(ISERROR(VLOOKUP(S176,Sheet1!B:B,1,FALSE)),0,1))</f>
        <v/>
      </c>
      <c r="U176" s="144" t="str">
        <f t="shared" si="36"/>
        <v/>
      </c>
      <c r="V176" s="145" t="e">
        <f>SEARCH('Key Word Search'!$J$6,J176)</f>
        <v>#VALUE!</v>
      </c>
      <c r="W176" s="145" t="e">
        <f>SEARCH('Key Word Search'!$J$6,K176)</f>
        <v>#VALUE!</v>
      </c>
      <c r="X176" s="145" t="str">
        <f t="shared" si="37"/>
        <v/>
      </c>
    </row>
    <row r="177" spans="1:24" x14ac:dyDescent="0.2">
      <c r="A177" s="105" t="str">
        <f t="shared" si="38"/>
        <v/>
      </c>
      <c r="Q177" s="132" t="str">
        <f t="shared" si="33"/>
        <v/>
      </c>
      <c r="R177" s="132" t="str">
        <f t="shared" si="34"/>
        <v/>
      </c>
      <c r="S177" s="144" t="str">
        <f t="shared" si="35"/>
        <v/>
      </c>
      <c r="T177" s="144" t="str">
        <f>IF(G177="","",IF(ISERROR(VLOOKUP(S177,Sheet1!B:B,1,FALSE)),0,1))</f>
        <v/>
      </c>
      <c r="U177" s="144" t="str">
        <f t="shared" si="36"/>
        <v/>
      </c>
      <c r="V177" s="145" t="e">
        <f>SEARCH('Key Word Search'!$J$6,J177)</f>
        <v>#VALUE!</v>
      </c>
      <c r="W177" s="145" t="e">
        <f>SEARCH('Key Word Search'!$J$6,K177)</f>
        <v>#VALUE!</v>
      </c>
      <c r="X177" s="145" t="str">
        <f t="shared" si="37"/>
        <v/>
      </c>
    </row>
    <row r="178" spans="1:24" x14ac:dyDescent="0.2">
      <c r="A178" s="105" t="str">
        <f t="shared" si="38"/>
        <v/>
      </c>
      <c r="Q178" s="132" t="str">
        <f t="shared" si="33"/>
        <v/>
      </c>
      <c r="R178" s="132" t="str">
        <f t="shared" si="34"/>
        <v/>
      </c>
      <c r="S178" s="144" t="str">
        <f t="shared" si="35"/>
        <v/>
      </c>
      <c r="T178" s="144" t="str">
        <f>IF(G178="","",IF(ISERROR(VLOOKUP(S178,Sheet1!B:B,1,FALSE)),0,1))</f>
        <v/>
      </c>
      <c r="U178" s="144" t="str">
        <f t="shared" si="36"/>
        <v/>
      </c>
      <c r="V178" s="145" t="e">
        <f>SEARCH('Key Word Search'!$J$6,J178)</f>
        <v>#VALUE!</v>
      </c>
      <c r="W178" s="145" t="e">
        <f>SEARCH('Key Word Search'!$J$6,K178)</f>
        <v>#VALUE!</v>
      </c>
      <c r="X178" s="145" t="str">
        <f t="shared" si="37"/>
        <v/>
      </c>
    </row>
    <row r="179" spans="1:24" x14ac:dyDescent="0.2">
      <c r="A179" s="105" t="str">
        <f t="shared" si="38"/>
        <v/>
      </c>
      <c r="Q179" s="132" t="str">
        <f t="shared" si="33"/>
        <v/>
      </c>
      <c r="R179" s="132" t="str">
        <f t="shared" si="34"/>
        <v/>
      </c>
      <c r="S179" s="144" t="str">
        <f t="shared" si="35"/>
        <v/>
      </c>
      <c r="T179" s="144" t="str">
        <f>IF(G179="","",IF(ISERROR(VLOOKUP(S179,Sheet1!B:B,1,FALSE)),0,1))</f>
        <v/>
      </c>
      <c r="U179" s="144" t="str">
        <f t="shared" si="36"/>
        <v/>
      </c>
      <c r="V179" s="145" t="e">
        <f>SEARCH('Key Word Search'!$J$6,J179)</f>
        <v>#VALUE!</v>
      </c>
      <c r="W179" s="145" t="e">
        <f>SEARCH('Key Word Search'!$J$6,K179)</f>
        <v>#VALUE!</v>
      </c>
      <c r="X179" s="145" t="str">
        <f t="shared" si="37"/>
        <v/>
      </c>
    </row>
    <row r="180" spans="1:24" x14ac:dyDescent="0.2">
      <c r="A180" s="105" t="str">
        <f t="shared" si="38"/>
        <v/>
      </c>
      <c r="Q180" s="132" t="str">
        <f t="shared" si="33"/>
        <v/>
      </c>
      <c r="R180" s="132" t="str">
        <f t="shared" si="34"/>
        <v/>
      </c>
      <c r="S180" s="144" t="str">
        <f t="shared" si="35"/>
        <v/>
      </c>
      <c r="T180" s="144" t="str">
        <f>IF(G180="","",IF(ISERROR(VLOOKUP(S180,Sheet1!B:B,1,FALSE)),0,1))</f>
        <v/>
      </c>
      <c r="U180" s="144" t="str">
        <f t="shared" si="36"/>
        <v/>
      </c>
      <c r="V180" s="145" t="e">
        <f>SEARCH('Key Word Search'!$J$6,J180)</f>
        <v>#VALUE!</v>
      </c>
      <c r="W180" s="145" t="e">
        <f>SEARCH('Key Word Search'!$J$6,K180)</f>
        <v>#VALUE!</v>
      </c>
      <c r="X180" s="145" t="str">
        <f t="shared" si="37"/>
        <v/>
      </c>
    </row>
    <row r="181" spans="1:24" x14ac:dyDescent="0.2">
      <c r="A181" s="105" t="str">
        <f t="shared" si="38"/>
        <v/>
      </c>
      <c r="Q181" s="132" t="str">
        <f t="shared" si="33"/>
        <v/>
      </c>
      <c r="R181" s="132" t="str">
        <f t="shared" si="34"/>
        <v/>
      </c>
      <c r="S181" s="144" t="str">
        <f t="shared" si="35"/>
        <v/>
      </c>
      <c r="T181" s="144" t="str">
        <f>IF(G181="","",IF(ISERROR(VLOOKUP(S181,Sheet1!B:B,1,FALSE)),0,1))</f>
        <v/>
      </c>
      <c r="U181" s="144" t="str">
        <f t="shared" si="36"/>
        <v/>
      </c>
      <c r="V181" s="145" t="e">
        <f>SEARCH('Key Word Search'!$J$6,J181)</f>
        <v>#VALUE!</v>
      </c>
      <c r="W181" s="145" t="e">
        <f>SEARCH('Key Word Search'!$J$6,K181)</f>
        <v>#VALUE!</v>
      </c>
      <c r="X181" s="145" t="str">
        <f t="shared" si="37"/>
        <v/>
      </c>
    </row>
    <row r="182" spans="1:24" x14ac:dyDescent="0.2">
      <c r="A182" s="105" t="str">
        <f t="shared" si="38"/>
        <v/>
      </c>
      <c r="Q182" s="132" t="str">
        <f t="shared" si="33"/>
        <v/>
      </c>
      <c r="R182" s="132" t="str">
        <f t="shared" si="34"/>
        <v/>
      </c>
      <c r="S182" s="144" t="str">
        <f t="shared" si="35"/>
        <v/>
      </c>
      <c r="T182" s="144" t="str">
        <f>IF(G182="","",IF(ISERROR(VLOOKUP(S182,Sheet1!B:B,1,FALSE)),0,1))</f>
        <v/>
      </c>
      <c r="U182" s="144" t="str">
        <f t="shared" si="36"/>
        <v/>
      </c>
      <c r="V182" s="145" t="e">
        <f>SEARCH('Key Word Search'!$J$6,J182)</f>
        <v>#VALUE!</v>
      </c>
      <c r="W182" s="145" t="e">
        <f>SEARCH('Key Word Search'!$J$6,K182)</f>
        <v>#VALUE!</v>
      </c>
      <c r="X182" s="145" t="str">
        <f t="shared" si="37"/>
        <v/>
      </c>
    </row>
    <row r="183" spans="1:24" x14ac:dyDescent="0.2">
      <c r="A183" s="105" t="str">
        <f t="shared" si="38"/>
        <v/>
      </c>
      <c r="Q183" s="132" t="str">
        <f t="shared" si="33"/>
        <v/>
      </c>
      <c r="R183" s="132" t="str">
        <f t="shared" si="34"/>
        <v/>
      </c>
      <c r="S183" s="144" t="str">
        <f t="shared" si="35"/>
        <v/>
      </c>
      <c r="T183" s="144" t="str">
        <f>IF(G183="","",IF(ISERROR(VLOOKUP(S183,Sheet1!B:B,1,FALSE)),0,1))</f>
        <v/>
      </c>
      <c r="U183" s="144" t="str">
        <f t="shared" si="36"/>
        <v/>
      </c>
      <c r="V183" s="145" t="e">
        <f>SEARCH('Key Word Search'!$J$6,J183)</f>
        <v>#VALUE!</v>
      </c>
      <c r="W183" s="145" t="e">
        <f>SEARCH('Key Word Search'!$J$6,K183)</f>
        <v>#VALUE!</v>
      </c>
      <c r="X183" s="145" t="str">
        <f t="shared" si="37"/>
        <v/>
      </c>
    </row>
    <row r="184" spans="1:24" x14ac:dyDescent="0.2">
      <c r="A184" s="105" t="str">
        <f t="shared" si="38"/>
        <v/>
      </c>
      <c r="Q184" s="132" t="str">
        <f t="shared" si="33"/>
        <v/>
      </c>
      <c r="R184" s="132" t="str">
        <f t="shared" si="34"/>
        <v/>
      </c>
      <c r="S184" s="144" t="str">
        <f t="shared" si="35"/>
        <v/>
      </c>
      <c r="T184" s="144" t="str">
        <f>IF(G184="","",IF(ISERROR(VLOOKUP(S184,Sheet1!B:B,1,FALSE)),0,1))</f>
        <v/>
      </c>
      <c r="U184" s="144" t="str">
        <f t="shared" si="36"/>
        <v/>
      </c>
      <c r="V184" s="145" t="e">
        <f>SEARCH('Key Word Search'!$J$6,J184)</f>
        <v>#VALUE!</v>
      </c>
      <c r="W184" s="145" t="e">
        <f>SEARCH('Key Word Search'!$J$6,K184)</f>
        <v>#VALUE!</v>
      </c>
      <c r="X184" s="145" t="str">
        <f t="shared" si="37"/>
        <v/>
      </c>
    </row>
    <row r="185" spans="1:24" x14ac:dyDescent="0.2">
      <c r="A185" s="105" t="str">
        <f t="shared" si="38"/>
        <v/>
      </c>
      <c r="Q185" s="132" t="str">
        <f t="shared" si="33"/>
        <v/>
      </c>
      <c r="R185" s="132" t="str">
        <f t="shared" si="34"/>
        <v/>
      </c>
      <c r="S185" s="144" t="str">
        <f t="shared" si="35"/>
        <v/>
      </c>
      <c r="T185" s="144" t="str">
        <f>IF(G185="","",IF(ISERROR(VLOOKUP(S185,Sheet1!B:B,1,FALSE)),0,1))</f>
        <v/>
      </c>
      <c r="U185" s="144" t="str">
        <f t="shared" si="36"/>
        <v/>
      </c>
      <c r="V185" s="145" t="e">
        <f>SEARCH('Key Word Search'!$J$6,J185)</f>
        <v>#VALUE!</v>
      </c>
      <c r="W185" s="145" t="e">
        <f>SEARCH('Key Word Search'!$J$6,K185)</f>
        <v>#VALUE!</v>
      </c>
      <c r="X185" s="145" t="str">
        <f t="shared" si="37"/>
        <v/>
      </c>
    </row>
    <row r="186" spans="1:24" x14ac:dyDescent="0.2">
      <c r="A186" s="105" t="str">
        <f t="shared" si="38"/>
        <v/>
      </c>
      <c r="Q186" s="132" t="str">
        <f t="shared" si="33"/>
        <v/>
      </c>
      <c r="R186" s="132" t="str">
        <f t="shared" si="34"/>
        <v/>
      </c>
      <c r="S186" s="144" t="str">
        <f t="shared" si="35"/>
        <v/>
      </c>
      <c r="T186" s="144" t="str">
        <f>IF(G186="","",IF(ISERROR(VLOOKUP(S186,Sheet1!B:B,1,FALSE)),0,1))</f>
        <v/>
      </c>
      <c r="U186" s="144" t="str">
        <f t="shared" si="36"/>
        <v/>
      </c>
      <c r="V186" s="145" t="e">
        <f>SEARCH('Key Word Search'!$J$6,J186)</f>
        <v>#VALUE!</v>
      </c>
      <c r="W186" s="145" t="e">
        <f>SEARCH('Key Word Search'!$J$6,K186)</f>
        <v>#VALUE!</v>
      </c>
      <c r="X186" s="145" t="str">
        <f t="shared" si="37"/>
        <v/>
      </c>
    </row>
    <row r="187" spans="1:24" x14ac:dyDescent="0.2">
      <c r="A187" s="105" t="str">
        <f t="shared" si="38"/>
        <v/>
      </c>
      <c r="Q187" s="132" t="str">
        <f t="shared" si="33"/>
        <v/>
      </c>
      <c r="R187" s="132" t="str">
        <f t="shared" si="34"/>
        <v/>
      </c>
      <c r="S187" s="144" t="str">
        <f t="shared" si="35"/>
        <v/>
      </c>
      <c r="T187" s="144" t="str">
        <f>IF(G187="","",IF(ISERROR(VLOOKUP(S187,Sheet1!B:B,1,FALSE)),0,1))</f>
        <v/>
      </c>
      <c r="U187" s="144" t="str">
        <f t="shared" si="36"/>
        <v/>
      </c>
      <c r="V187" s="145" t="e">
        <f>SEARCH('Key Word Search'!$J$6,J187)</f>
        <v>#VALUE!</v>
      </c>
      <c r="W187" s="145" t="e">
        <f>SEARCH('Key Word Search'!$J$6,K187)</f>
        <v>#VALUE!</v>
      </c>
      <c r="X187" s="145" t="str">
        <f t="shared" si="37"/>
        <v/>
      </c>
    </row>
    <row r="188" spans="1:24" x14ac:dyDescent="0.2">
      <c r="A188" s="105" t="str">
        <f t="shared" si="38"/>
        <v/>
      </c>
      <c r="Q188" s="132" t="str">
        <f t="shared" si="33"/>
        <v/>
      </c>
      <c r="R188" s="132" t="str">
        <f t="shared" si="34"/>
        <v/>
      </c>
      <c r="S188" s="144" t="str">
        <f t="shared" si="35"/>
        <v/>
      </c>
      <c r="T188" s="144" t="str">
        <f>IF(G188="","",IF(ISERROR(VLOOKUP(S188,Sheet1!B:B,1,FALSE)),0,1))</f>
        <v/>
      </c>
      <c r="U188" s="144" t="str">
        <f t="shared" si="36"/>
        <v/>
      </c>
      <c r="V188" s="145" t="e">
        <f>SEARCH('Key Word Search'!$J$6,J188)</f>
        <v>#VALUE!</v>
      </c>
      <c r="W188" s="145" t="e">
        <f>SEARCH('Key Word Search'!$J$6,K188)</f>
        <v>#VALUE!</v>
      </c>
      <c r="X188" s="145" t="str">
        <f t="shared" si="37"/>
        <v/>
      </c>
    </row>
    <row r="189" spans="1:24" x14ac:dyDescent="0.2">
      <c r="A189" s="105" t="str">
        <f t="shared" si="38"/>
        <v/>
      </c>
      <c r="Q189" s="132" t="str">
        <f t="shared" si="33"/>
        <v/>
      </c>
      <c r="R189" s="132" t="str">
        <f t="shared" si="34"/>
        <v/>
      </c>
      <c r="S189" s="144" t="str">
        <f t="shared" si="35"/>
        <v/>
      </c>
      <c r="T189" s="144" t="str">
        <f>IF(G189="","",IF(ISERROR(VLOOKUP(S189,Sheet1!B:B,1,FALSE)),0,1))</f>
        <v/>
      </c>
      <c r="U189" s="144" t="str">
        <f t="shared" si="36"/>
        <v/>
      </c>
      <c r="V189" s="145" t="e">
        <f>SEARCH('Key Word Search'!$J$6,J189)</f>
        <v>#VALUE!</v>
      </c>
      <c r="W189" s="145" t="e">
        <f>SEARCH('Key Word Search'!$J$6,K189)</f>
        <v>#VALUE!</v>
      </c>
      <c r="X189" s="145" t="str">
        <f t="shared" si="37"/>
        <v/>
      </c>
    </row>
    <row r="190" spans="1:24" x14ac:dyDescent="0.2">
      <c r="A190" s="105" t="str">
        <f t="shared" si="38"/>
        <v/>
      </c>
      <c r="Q190" s="132" t="str">
        <f t="shared" si="33"/>
        <v/>
      </c>
      <c r="R190" s="132" t="str">
        <f t="shared" si="34"/>
        <v/>
      </c>
      <c r="S190" s="144" t="str">
        <f t="shared" si="35"/>
        <v/>
      </c>
      <c r="T190" s="144" t="str">
        <f>IF(G190="","",IF(ISERROR(VLOOKUP(S190,Sheet1!B:B,1,FALSE)),0,1))</f>
        <v/>
      </c>
      <c r="U190" s="144" t="str">
        <f t="shared" si="36"/>
        <v/>
      </c>
      <c r="V190" s="145" t="e">
        <f>SEARCH('Key Word Search'!$J$6,J190)</f>
        <v>#VALUE!</v>
      </c>
      <c r="W190" s="145" t="e">
        <f>SEARCH('Key Word Search'!$J$6,K190)</f>
        <v>#VALUE!</v>
      </c>
      <c r="X190" s="145" t="str">
        <f t="shared" si="37"/>
        <v/>
      </c>
    </row>
    <row r="191" spans="1:24" x14ac:dyDescent="0.2">
      <c r="A191" s="105" t="str">
        <f t="shared" si="38"/>
        <v/>
      </c>
      <c r="Q191" s="132" t="str">
        <f t="shared" si="33"/>
        <v/>
      </c>
      <c r="R191" s="132" t="str">
        <f t="shared" si="34"/>
        <v/>
      </c>
      <c r="S191" s="144" t="str">
        <f t="shared" si="35"/>
        <v/>
      </c>
      <c r="T191" s="144" t="str">
        <f>IF(G191="","",IF(ISERROR(VLOOKUP(S191,Sheet1!B:B,1,FALSE)),0,1))</f>
        <v/>
      </c>
      <c r="U191" s="144" t="str">
        <f t="shared" si="36"/>
        <v/>
      </c>
      <c r="V191" s="145" t="e">
        <f>SEARCH('Key Word Search'!$J$6,J191)</f>
        <v>#VALUE!</v>
      </c>
      <c r="W191" s="145" t="e">
        <f>SEARCH('Key Word Search'!$J$6,K191)</f>
        <v>#VALUE!</v>
      </c>
      <c r="X191" s="145" t="str">
        <f t="shared" si="37"/>
        <v/>
      </c>
    </row>
    <row r="192" spans="1:24" x14ac:dyDescent="0.2">
      <c r="A192" s="105" t="str">
        <f t="shared" si="38"/>
        <v/>
      </c>
      <c r="Q192" s="132" t="str">
        <f t="shared" si="33"/>
        <v/>
      </c>
      <c r="R192" s="132" t="str">
        <f t="shared" si="34"/>
        <v/>
      </c>
      <c r="S192" s="144" t="str">
        <f t="shared" si="35"/>
        <v/>
      </c>
      <c r="T192" s="144" t="str">
        <f>IF(G192="","",IF(ISERROR(VLOOKUP(S192,Sheet1!B:B,1,FALSE)),0,1))</f>
        <v/>
      </c>
      <c r="U192" s="144" t="str">
        <f t="shared" si="36"/>
        <v/>
      </c>
      <c r="V192" s="145" t="e">
        <f>SEARCH('Key Word Search'!$J$6,J192)</f>
        <v>#VALUE!</v>
      </c>
      <c r="W192" s="145" t="e">
        <f>SEARCH('Key Word Search'!$J$6,K192)</f>
        <v>#VALUE!</v>
      </c>
      <c r="X192" s="145" t="str">
        <f t="shared" si="37"/>
        <v/>
      </c>
    </row>
    <row r="193" spans="1:24" x14ac:dyDescent="0.2">
      <c r="A193" s="105" t="str">
        <f t="shared" si="38"/>
        <v/>
      </c>
      <c r="Q193" s="132" t="str">
        <f t="shared" si="33"/>
        <v/>
      </c>
      <c r="R193" s="132" t="str">
        <f t="shared" si="34"/>
        <v/>
      </c>
      <c r="S193" s="144" t="str">
        <f t="shared" si="35"/>
        <v/>
      </c>
      <c r="T193" s="144" t="str">
        <f>IF(G193="","",IF(ISERROR(VLOOKUP(S193,Sheet1!B:B,1,FALSE)),0,1))</f>
        <v/>
      </c>
      <c r="U193" s="144" t="str">
        <f t="shared" si="36"/>
        <v/>
      </c>
      <c r="V193" s="145" t="e">
        <f>SEARCH('Key Word Search'!$J$6,J193)</f>
        <v>#VALUE!</v>
      </c>
      <c r="W193" s="145" t="e">
        <f>SEARCH('Key Word Search'!$J$6,K193)</f>
        <v>#VALUE!</v>
      </c>
      <c r="X193" s="145" t="str">
        <f t="shared" si="37"/>
        <v/>
      </c>
    </row>
    <row r="194" spans="1:24" x14ac:dyDescent="0.2">
      <c r="A194" s="105" t="str">
        <f t="shared" si="38"/>
        <v/>
      </c>
      <c r="Q194" s="132" t="str">
        <f t="shared" si="33"/>
        <v/>
      </c>
      <c r="R194" s="132" t="str">
        <f t="shared" si="34"/>
        <v/>
      </c>
      <c r="S194" s="144" t="str">
        <f t="shared" si="35"/>
        <v/>
      </c>
      <c r="T194" s="144" t="str">
        <f>IF(G194="","",IF(ISERROR(VLOOKUP(S194,Sheet1!B:B,1,FALSE)),0,1))</f>
        <v/>
      </c>
      <c r="U194" s="144" t="str">
        <f t="shared" si="36"/>
        <v/>
      </c>
      <c r="V194" s="145" t="e">
        <f>SEARCH('Key Word Search'!$J$6,J194)</f>
        <v>#VALUE!</v>
      </c>
      <c r="W194" s="145" t="e">
        <f>SEARCH('Key Word Search'!$J$6,K194)</f>
        <v>#VALUE!</v>
      </c>
      <c r="X194" s="145" t="str">
        <f t="shared" si="37"/>
        <v/>
      </c>
    </row>
    <row r="195" spans="1:24" x14ac:dyDescent="0.2">
      <c r="A195" s="105" t="str">
        <f t="shared" si="38"/>
        <v/>
      </c>
      <c r="Q195" s="132" t="str">
        <f t="shared" si="33"/>
        <v/>
      </c>
      <c r="R195" s="132" t="str">
        <f t="shared" si="34"/>
        <v/>
      </c>
      <c r="S195" s="144" t="str">
        <f t="shared" si="35"/>
        <v/>
      </c>
      <c r="T195" s="144" t="str">
        <f>IF(G195="","",IF(ISERROR(VLOOKUP(S195,Sheet1!B:B,1,FALSE)),0,1))</f>
        <v/>
      </c>
      <c r="U195" s="144" t="str">
        <f t="shared" si="36"/>
        <v/>
      </c>
      <c r="V195" s="145" t="e">
        <f>SEARCH('Key Word Search'!$J$6,J195)</f>
        <v>#VALUE!</v>
      </c>
      <c r="W195" s="145" t="e">
        <f>SEARCH('Key Word Search'!$J$6,K195)</f>
        <v>#VALUE!</v>
      </c>
      <c r="X195" s="145" t="str">
        <f t="shared" si="37"/>
        <v/>
      </c>
    </row>
    <row r="196" spans="1:24" x14ac:dyDescent="0.2">
      <c r="A196" s="105" t="str">
        <f t="shared" si="38"/>
        <v/>
      </c>
      <c r="Q196" s="132" t="str">
        <f t="shared" ref="Q196:Q259" si="39">IF(G196="","",SUBSTITUTE(SUBSTITUTE(SUBSTITUTE(SUBSTITUTE("#"&amp;G196&amp;"-"&amp;H196&amp;""&amp;I196," ",""),"-","_"),"(","_"),")","_"))</f>
        <v/>
      </c>
      <c r="R196" s="132" t="str">
        <f t="shared" ref="R196:R259" si="40">IF(G196="","",SUBSTITUTE(SUBSTITUTE(SUBSTITUTE(SUBSTITUTE("#"&amp;G196&amp;"-"&amp;LEFT(H196,LEN(H196)-1)," ",""),"-","_"),"(","_"),")","_"))</f>
        <v/>
      </c>
      <c r="S196" s="144" t="str">
        <f t="shared" ref="S196:S259" si="41">IF(G196="","",IF(I196&lt;&gt;"",1,MID(H196,LEN(H196),1)))</f>
        <v/>
      </c>
      <c r="T196" s="144" t="str">
        <f>IF(G196="","",IF(ISERROR(VLOOKUP(S196,Sheet1!B:B,1,FALSE)),0,1))</f>
        <v/>
      </c>
      <c r="U196" s="144" t="str">
        <f t="shared" ref="U196:U259" si="42">IF(G196="","",IF(ISERROR(S196/1),0,1))</f>
        <v/>
      </c>
      <c r="V196" s="145" t="e">
        <f>SEARCH('Key Word Search'!$J$6,J196)</f>
        <v>#VALUE!</v>
      </c>
      <c r="W196" s="145" t="e">
        <f>SEARCH('Key Word Search'!$J$6,K196)</f>
        <v>#VALUE!</v>
      </c>
      <c r="X196" s="145" t="str">
        <f t="shared" ref="X196:X259" si="43">IF(AND(ISERROR(V196),ISERROR(W196)),"",A196)</f>
        <v/>
      </c>
    </row>
    <row r="197" spans="1:24" x14ac:dyDescent="0.2">
      <c r="A197" s="105" t="str">
        <f t="shared" si="38"/>
        <v/>
      </c>
      <c r="Q197" s="132" t="str">
        <f t="shared" si="39"/>
        <v/>
      </c>
      <c r="R197" s="132" t="str">
        <f t="shared" si="40"/>
        <v/>
      </c>
      <c r="S197" s="144" t="str">
        <f t="shared" si="41"/>
        <v/>
      </c>
      <c r="T197" s="144" t="str">
        <f>IF(G197="","",IF(ISERROR(VLOOKUP(S197,Sheet1!B:B,1,FALSE)),0,1))</f>
        <v/>
      </c>
      <c r="U197" s="144" t="str">
        <f t="shared" si="42"/>
        <v/>
      </c>
      <c r="V197" s="145" t="e">
        <f>SEARCH('Key Word Search'!$J$6,J197)</f>
        <v>#VALUE!</v>
      </c>
      <c r="W197" s="145" t="e">
        <f>SEARCH('Key Word Search'!$J$6,K197)</f>
        <v>#VALUE!</v>
      </c>
      <c r="X197" s="145" t="str">
        <f t="shared" si="43"/>
        <v/>
      </c>
    </row>
    <row r="198" spans="1:24" x14ac:dyDescent="0.2">
      <c r="A198" s="105" t="str">
        <f t="shared" si="38"/>
        <v/>
      </c>
      <c r="Q198" s="132" t="str">
        <f t="shared" si="39"/>
        <v/>
      </c>
      <c r="R198" s="132" t="str">
        <f t="shared" si="40"/>
        <v/>
      </c>
      <c r="S198" s="144" t="str">
        <f t="shared" si="41"/>
        <v/>
      </c>
      <c r="T198" s="144" t="str">
        <f>IF(G198="","",IF(ISERROR(VLOOKUP(S198,Sheet1!B:B,1,FALSE)),0,1))</f>
        <v/>
      </c>
      <c r="U198" s="144" t="str">
        <f t="shared" si="42"/>
        <v/>
      </c>
      <c r="V198" s="145" t="e">
        <f>SEARCH('Key Word Search'!$J$6,J198)</f>
        <v>#VALUE!</v>
      </c>
      <c r="W198" s="145" t="e">
        <f>SEARCH('Key Word Search'!$J$6,K198)</f>
        <v>#VALUE!</v>
      </c>
      <c r="X198" s="145" t="str">
        <f t="shared" si="43"/>
        <v/>
      </c>
    </row>
    <row r="199" spans="1:24" x14ac:dyDescent="0.2">
      <c r="A199" s="105" t="str">
        <f t="shared" ref="A199:A262" si="44">IF(G199="","",IF(SUM(T199:U199)=0,R199,Q199))</f>
        <v/>
      </c>
      <c r="Q199" s="132" t="str">
        <f t="shared" si="39"/>
        <v/>
      </c>
      <c r="R199" s="132" t="str">
        <f t="shared" si="40"/>
        <v/>
      </c>
      <c r="S199" s="144" t="str">
        <f t="shared" si="41"/>
        <v/>
      </c>
      <c r="T199" s="144" t="str">
        <f>IF(G199="","",IF(ISERROR(VLOOKUP(S199,Sheet1!B:B,1,FALSE)),0,1))</f>
        <v/>
      </c>
      <c r="U199" s="144" t="str">
        <f t="shared" si="42"/>
        <v/>
      </c>
      <c r="V199" s="145" t="e">
        <f>SEARCH('Key Word Search'!$J$6,J199)</f>
        <v>#VALUE!</v>
      </c>
      <c r="W199" s="145" t="e">
        <f>SEARCH('Key Word Search'!$J$6,K199)</f>
        <v>#VALUE!</v>
      </c>
      <c r="X199" s="145" t="str">
        <f t="shared" si="43"/>
        <v/>
      </c>
    </row>
    <row r="200" spans="1:24" x14ac:dyDescent="0.2">
      <c r="A200" s="105" t="str">
        <f t="shared" si="44"/>
        <v/>
      </c>
      <c r="Q200" s="132" t="str">
        <f t="shared" si="39"/>
        <v/>
      </c>
      <c r="R200" s="132" t="str">
        <f t="shared" si="40"/>
        <v/>
      </c>
      <c r="S200" s="144" t="str">
        <f t="shared" si="41"/>
        <v/>
      </c>
      <c r="T200" s="144" t="str">
        <f>IF(G200="","",IF(ISERROR(VLOOKUP(S200,Sheet1!B:B,1,FALSE)),0,1))</f>
        <v/>
      </c>
      <c r="U200" s="144" t="str">
        <f t="shared" si="42"/>
        <v/>
      </c>
      <c r="V200" s="145" t="e">
        <f>SEARCH('Key Word Search'!$J$6,J200)</f>
        <v>#VALUE!</v>
      </c>
      <c r="W200" s="145" t="e">
        <f>SEARCH('Key Word Search'!$J$6,K200)</f>
        <v>#VALUE!</v>
      </c>
      <c r="X200" s="145" t="str">
        <f t="shared" si="43"/>
        <v/>
      </c>
    </row>
    <row r="201" spans="1:24" x14ac:dyDescent="0.2">
      <c r="A201" s="105" t="str">
        <f t="shared" si="44"/>
        <v/>
      </c>
      <c r="Q201" s="132" t="str">
        <f t="shared" si="39"/>
        <v/>
      </c>
      <c r="R201" s="132" t="str">
        <f t="shared" si="40"/>
        <v/>
      </c>
      <c r="S201" s="144" t="str">
        <f t="shared" si="41"/>
        <v/>
      </c>
      <c r="T201" s="144" t="str">
        <f>IF(G201="","",IF(ISERROR(VLOOKUP(S201,Sheet1!B:B,1,FALSE)),0,1))</f>
        <v/>
      </c>
      <c r="U201" s="144" t="str">
        <f t="shared" si="42"/>
        <v/>
      </c>
      <c r="V201" s="145" t="e">
        <f>SEARCH('Key Word Search'!$J$6,J201)</f>
        <v>#VALUE!</v>
      </c>
      <c r="W201" s="145" t="e">
        <f>SEARCH('Key Word Search'!$J$6,K201)</f>
        <v>#VALUE!</v>
      </c>
      <c r="X201" s="145" t="str">
        <f t="shared" si="43"/>
        <v/>
      </c>
    </row>
    <row r="202" spans="1:24" x14ac:dyDescent="0.2">
      <c r="A202" s="105" t="str">
        <f t="shared" si="44"/>
        <v/>
      </c>
      <c r="Q202" s="132" t="str">
        <f t="shared" si="39"/>
        <v/>
      </c>
      <c r="R202" s="132" t="str">
        <f t="shared" si="40"/>
        <v/>
      </c>
      <c r="S202" s="144" t="str">
        <f t="shared" si="41"/>
        <v/>
      </c>
      <c r="T202" s="144" t="str">
        <f>IF(G202="","",IF(ISERROR(VLOOKUP(S202,Sheet1!B:B,1,FALSE)),0,1))</f>
        <v/>
      </c>
      <c r="U202" s="144" t="str">
        <f t="shared" si="42"/>
        <v/>
      </c>
      <c r="V202" s="145" t="e">
        <f>SEARCH('Key Word Search'!$J$6,J202)</f>
        <v>#VALUE!</v>
      </c>
      <c r="W202" s="145" t="e">
        <f>SEARCH('Key Word Search'!$J$6,K202)</f>
        <v>#VALUE!</v>
      </c>
      <c r="X202" s="145" t="str">
        <f t="shared" si="43"/>
        <v/>
      </c>
    </row>
    <row r="203" spans="1:24" x14ac:dyDescent="0.2">
      <c r="A203" s="105" t="str">
        <f t="shared" si="44"/>
        <v/>
      </c>
      <c r="Q203" s="132" t="str">
        <f t="shared" si="39"/>
        <v/>
      </c>
      <c r="R203" s="132" t="str">
        <f t="shared" si="40"/>
        <v/>
      </c>
      <c r="S203" s="144" t="str">
        <f t="shared" si="41"/>
        <v/>
      </c>
      <c r="T203" s="144" t="str">
        <f>IF(G203="","",IF(ISERROR(VLOOKUP(S203,Sheet1!B:B,1,FALSE)),0,1))</f>
        <v/>
      </c>
      <c r="U203" s="144" t="str">
        <f t="shared" si="42"/>
        <v/>
      </c>
      <c r="V203" s="145" t="e">
        <f>SEARCH('Key Word Search'!$J$6,J203)</f>
        <v>#VALUE!</v>
      </c>
      <c r="W203" s="145" t="e">
        <f>SEARCH('Key Word Search'!$J$6,K203)</f>
        <v>#VALUE!</v>
      </c>
      <c r="X203" s="145" t="str">
        <f t="shared" si="43"/>
        <v/>
      </c>
    </row>
    <row r="204" spans="1:24" x14ac:dyDescent="0.2">
      <c r="A204" s="105" t="str">
        <f t="shared" si="44"/>
        <v/>
      </c>
      <c r="Q204" s="132" t="str">
        <f t="shared" si="39"/>
        <v/>
      </c>
      <c r="R204" s="132" t="str">
        <f t="shared" si="40"/>
        <v/>
      </c>
      <c r="S204" s="144" t="str">
        <f t="shared" si="41"/>
        <v/>
      </c>
      <c r="T204" s="144" t="str">
        <f>IF(G204="","",IF(ISERROR(VLOOKUP(S204,Sheet1!B:B,1,FALSE)),0,1))</f>
        <v/>
      </c>
      <c r="U204" s="144" t="str">
        <f t="shared" si="42"/>
        <v/>
      </c>
      <c r="V204" s="145" t="e">
        <f>SEARCH('Key Word Search'!$J$6,J204)</f>
        <v>#VALUE!</v>
      </c>
      <c r="W204" s="145" t="e">
        <f>SEARCH('Key Word Search'!$J$6,K204)</f>
        <v>#VALUE!</v>
      </c>
      <c r="X204" s="145" t="str">
        <f t="shared" si="43"/>
        <v/>
      </c>
    </row>
    <row r="205" spans="1:24" x14ac:dyDescent="0.2">
      <c r="A205" s="105" t="str">
        <f t="shared" si="44"/>
        <v/>
      </c>
      <c r="Q205" s="132" t="str">
        <f t="shared" si="39"/>
        <v/>
      </c>
      <c r="R205" s="132" t="str">
        <f t="shared" si="40"/>
        <v/>
      </c>
      <c r="S205" s="144" t="str">
        <f t="shared" si="41"/>
        <v/>
      </c>
      <c r="T205" s="144" t="str">
        <f>IF(G205="","",IF(ISERROR(VLOOKUP(S205,Sheet1!B:B,1,FALSE)),0,1))</f>
        <v/>
      </c>
      <c r="U205" s="144" t="str">
        <f t="shared" si="42"/>
        <v/>
      </c>
      <c r="V205" s="145" t="e">
        <f>SEARCH('Key Word Search'!$J$6,J205)</f>
        <v>#VALUE!</v>
      </c>
      <c r="W205" s="145" t="e">
        <f>SEARCH('Key Word Search'!$J$6,K205)</f>
        <v>#VALUE!</v>
      </c>
      <c r="X205" s="145" t="str">
        <f t="shared" si="43"/>
        <v/>
      </c>
    </row>
    <row r="206" spans="1:24" x14ac:dyDescent="0.2">
      <c r="A206" s="105" t="str">
        <f t="shared" si="44"/>
        <v/>
      </c>
      <c r="Q206" s="132" t="str">
        <f t="shared" si="39"/>
        <v/>
      </c>
      <c r="R206" s="132" t="str">
        <f t="shared" si="40"/>
        <v/>
      </c>
      <c r="S206" s="144" t="str">
        <f t="shared" si="41"/>
        <v/>
      </c>
      <c r="T206" s="144" t="str">
        <f>IF(G206="","",IF(ISERROR(VLOOKUP(S206,Sheet1!B:B,1,FALSE)),0,1))</f>
        <v/>
      </c>
      <c r="U206" s="144" t="str">
        <f t="shared" si="42"/>
        <v/>
      </c>
      <c r="V206" s="145" t="e">
        <f>SEARCH('Key Word Search'!$J$6,J206)</f>
        <v>#VALUE!</v>
      </c>
      <c r="W206" s="145" t="e">
        <f>SEARCH('Key Word Search'!$J$6,K206)</f>
        <v>#VALUE!</v>
      </c>
      <c r="X206" s="145" t="str">
        <f t="shared" si="43"/>
        <v/>
      </c>
    </row>
    <row r="207" spans="1:24" x14ac:dyDescent="0.2">
      <c r="A207" s="105" t="str">
        <f t="shared" si="44"/>
        <v/>
      </c>
      <c r="Q207" s="132" t="str">
        <f t="shared" si="39"/>
        <v/>
      </c>
      <c r="R207" s="132" t="str">
        <f t="shared" si="40"/>
        <v/>
      </c>
      <c r="S207" s="144" t="str">
        <f t="shared" si="41"/>
        <v/>
      </c>
      <c r="T207" s="144" t="str">
        <f>IF(G207="","",IF(ISERROR(VLOOKUP(S207,Sheet1!B:B,1,FALSE)),0,1))</f>
        <v/>
      </c>
      <c r="U207" s="144" t="str">
        <f t="shared" si="42"/>
        <v/>
      </c>
      <c r="V207" s="145" t="e">
        <f>SEARCH('Key Word Search'!$J$6,J207)</f>
        <v>#VALUE!</v>
      </c>
      <c r="W207" s="145" t="e">
        <f>SEARCH('Key Word Search'!$J$6,K207)</f>
        <v>#VALUE!</v>
      </c>
      <c r="X207" s="145" t="str">
        <f t="shared" si="43"/>
        <v/>
      </c>
    </row>
    <row r="208" spans="1:24" x14ac:dyDescent="0.2">
      <c r="A208" s="105" t="str">
        <f t="shared" si="44"/>
        <v/>
      </c>
      <c r="Q208" s="132" t="str">
        <f t="shared" si="39"/>
        <v/>
      </c>
      <c r="R208" s="132" t="str">
        <f t="shared" si="40"/>
        <v/>
      </c>
      <c r="S208" s="144" t="str">
        <f t="shared" si="41"/>
        <v/>
      </c>
      <c r="T208" s="144" t="str">
        <f>IF(G208="","",IF(ISERROR(VLOOKUP(S208,Sheet1!B:B,1,FALSE)),0,1))</f>
        <v/>
      </c>
      <c r="U208" s="144" t="str">
        <f t="shared" si="42"/>
        <v/>
      </c>
      <c r="V208" s="145" t="e">
        <f>SEARCH('Key Word Search'!$J$6,J208)</f>
        <v>#VALUE!</v>
      </c>
      <c r="W208" s="145" t="e">
        <f>SEARCH('Key Word Search'!$J$6,K208)</f>
        <v>#VALUE!</v>
      </c>
      <c r="X208" s="145" t="str">
        <f t="shared" si="43"/>
        <v/>
      </c>
    </row>
    <row r="209" spans="1:24" x14ac:dyDescent="0.2">
      <c r="A209" s="105" t="str">
        <f t="shared" si="44"/>
        <v/>
      </c>
      <c r="Q209" s="132" t="str">
        <f t="shared" si="39"/>
        <v/>
      </c>
      <c r="R209" s="132" t="str">
        <f t="shared" si="40"/>
        <v/>
      </c>
      <c r="S209" s="144" t="str">
        <f t="shared" si="41"/>
        <v/>
      </c>
      <c r="T209" s="144" t="str">
        <f>IF(G209="","",IF(ISERROR(VLOOKUP(S209,Sheet1!B:B,1,FALSE)),0,1))</f>
        <v/>
      </c>
      <c r="U209" s="144" t="str">
        <f t="shared" si="42"/>
        <v/>
      </c>
      <c r="V209" s="145" t="e">
        <f>SEARCH('Key Word Search'!$J$6,J209)</f>
        <v>#VALUE!</v>
      </c>
      <c r="W209" s="145" t="e">
        <f>SEARCH('Key Word Search'!$J$6,K209)</f>
        <v>#VALUE!</v>
      </c>
      <c r="X209" s="145" t="str">
        <f t="shared" si="43"/>
        <v/>
      </c>
    </row>
    <row r="210" spans="1:24" x14ac:dyDescent="0.2">
      <c r="A210" s="105" t="str">
        <f t="shared" si="44"/>
        <v/>
      </c>
      <c r="Q210" s="132" t="str">
        <f t="shared" si="39"/>
        <v/>
      </c>
      <c r="R210" s="132" t="str">
        <f t="shared" si="40"/>
        <v/>
      </c>
      <c r="S210" s="144" t="str">
        <f t="shared" si="41"/>
        <v/>
      </c>
      <c r="T210" s="144" t="str">
        <f>IF(G210="","",IF(ISERROR(VLOOKUP(S210,Sheet1!B:B,1,FALSE)),0,1))</f>
        <v/>
      </c>
      <c r="U210" s="144" t="str">
        <f t="shared" si="42"/>
        <v/>
      </c>
      <c r="V210" s="145" t="e">
        <f>SEARCH('Key Word Search'!$J$6,J210)</f>
        <v>#VALUE!</v>
      </c>
      <c r="W210" s="145" t="e">
        <f>SEARCH('Key Word Search'!$J$6,K210)</f>
        <v>#VALUE!</v>
      </c>
      <c r="X210" s="145" t="str">
        <f t="shared" si="43"/>
        <v/>
      </c>
    </row>
    <row r="211" spans="1:24" x14ac:dyDescent="0.2">
      <c r="A211" s="105" t="str">
        <f t="shared" si="44"/>
        <v/>
      </c>
      <c r="Q211" s="132" t="str">
        <f t="shared" si="39"/>
        <v/>
      </c>
      <c r="R211" s="132" t="str">
        <f t="shared" si="40"/>
        <v/>
      </c>
      <c r="S211" s="144" t="str">
        <f t="shared" si="41"/>
        <v/>
      </c>
      <c r="T211" s="144" t="str">
        <f>IF(G211="","",IF(ISERROR(VLOOKUP(S211,Sheet1!B:B,1,FALSE)),0,1))</f>
        <v/>
      </c>
      <c r="U211" s="144" t="str">
        <f t="shared" si="42"/>
        <v/>
      </c>
      <c r="V211" s="145" t="e">
        <f>SEARCH('Key Word Search'!$J$6,J211)</f>
        <v>#VALUE!</v>
      </c>
      <c r="W211" s="145" t="e">
        <f>SEARCH('Key Word Search'!$J$6,K211)</f>
        <v>#VALUE!</v>
      </c>
      <c r="X211" s="145" t="str">
        <f t="shared" si="43"/>
        <v/>
      </c>
    </row>
    <row r="212" spans="1:24" x14ac:dyDescent="0.2">
      <c r="A212" s="105" t="str">
        <f t="shared" si="44"/>
        <v/>
      </c>
      <c r="Q212" s="132" t="str">
        <f t="shared" si="39"/>
        <v/>
      </c>
      <c r="R212" s="132" t="str">
        <f t="shared" si="40"/>
        <v/>
      </c>
      <c r="S212" s="144" t="str">
        <f t="shared" si="41"/>
        <v/>
      </c>
      <c r="T212" s="144" t="str">
        <f>IF(G212="","",IF(ISERROR(VLOOKUP(S212,Sheet1!B:B,1,FALSE)),0,1))</f>
        <v/>
      </c>
      <c r="U212" s="144" t="str">
        <f t="shared" si="42"/>
        <v/>
      </c>
      <c r="V212" s="145" t="e">
        <f>SEARCH('Key Word Search'!$J$6,J212)</f>
        <v>#VALUE!</v>
      </c>
      <c r="W212" s="145" t="e">
        <f>SEARCH('Key Word Search'!$J$6,K212)</f>
        <v>#VALUE!</v>
      </c>
      <c r="X212" s="145" t="str">
        <f t="shared" si="43"/>
        <v/>
      </c>
    </row>
    <row r="213" spans="1:24" x14ac:dyDescent="0.2">
      <c r="A213" s="105" t="str">
        <f t="shared" si="44"/>
        <v/>
      </c>
      <c r="Q213" s="132" t="str">
        <f t="shared" si="39"/>
        <v/>
      </c>
      <c r="R213" s="132" t="str">
        <f t="shared" si="40"/>
        <v/>
      </c>
      <c r="S213" s="144" t="str">
        <f t="shared" si="41"/>
        <v/>
      </c>
      <c r="T213" s="144" t="str">
        <f>IF(G213="","",IF(ISERROR(VLOOKUP(S213,Sheet1!B:B,1,FALSE)),0,1))</f>
        <v/>
      </c>
      <c r="U213" s="144" t="str">
        <f t="shared" si="42"/>
        <v/>
      </c>
      <c r="V213" s="145" t="e">
        <f>SEARCH('Key Word Search'!$J$6,J213)</f>
        <v>#VALUE!</v>
      </c>
      <c r="W213" s="145" t="e">
        <f>SEARCH('Key Word Search'!$J$6,K213)</f>
        <v>#VALUE!</v>
      </c>
      <c r="X213" s="145" t="str">
        <f t="shared" si="43"/>
        <v/>
      </c>
    </row>
    <row r="214" spans="1:24" x14ac:dyDescent="0.2">
      <c r="A214" s="105" t="str">
        <f t="shared" si="44"/>
        <v/>
      </c>
      <c r="Q214" s="132" t="str">
        <f t="shared" si="39"/>
        <v/>
      </c>
      <c r="R214" s="132" t="str">
        <f t="shared" si="40"/>
        <v/>
      </c>
      <c r="S214" s="144" t="str">
        <f t="shared" si="41"/>
        <v/>
      </c>
      <c r="T214" s="144" t="str">
        <f>IF(G214="","",IF(ISERROR(VLOOKUP(S214,Sheet1!B:B,1,FALSE)),0,1))</f>
        <v/>
      </c>
      <c r="U214" s="144" t="str">
        <f t="shared" si="42"/>
        <v/>
      </c>
      <c r="V214" s="145" t="e">
        <f>SEARCH('Key Word Search'!$J$6,J214)</f>
        <v>#VALUE!</v>
      </c>
      <c r="W214" s="145" t="e">
        <f>SEARCH('Key Word Search'!$J$6,K214)</f>
        <v>#VALUE!</v>
      </c>
      <c r="X214" s="145" t="str">
        <f t="shared" si="43"/>
        <v/>
      </c>
    </row>
    <row r="215" spans="1:24" x14ac:dyDescent="0.2">
      <c r="A215" s="105" t="str">
        <f t="shared" si="44"/>
        <v/>
      </c>
      <c r="Q215" s="132" t="str">
        <f t="shared" si="39"/>
        <v/>
      </c>
      <c r="R215" s="132" t="str">
        <f t="shared" si="40"/>
        <v/>
      </c>
      <c r="S215" s="144" t="str">
        <f t="shared" si="41"/>
        <v/>
      </c>
      <c r="T215" s="144" t="str">
        <f>IF(G215="","",IF(ISERROR(VLOOKUP(S215,Sheet1!B:B,1,FALSE)),0,1))</f>
        <v/>
      </c>
      <c r="U215" s="144" t="str">
        <f t="shared" si="42"/>
        <v/>
      </c>
      <c r="V215" s="145" t="e">
        <f>SEARCH('Key Word Search'!$J$6,J215)</f>
        <v>#VALUE!</v>
      </c>
      <c r="W215" s="145" t="e">
        <f>SEARCH('Key Word Search'!$J$6,K215)</f>
        <v>#VALUE!</v>
      </c>
      <c r="X215" s="145" t="str">
        <f t="shared" si="43"/>
        <v/>
      </c>
    </row>
    <row r="216" spans="1:24" x14ac:dyDescent="0.2">
      <c r="A216" s="105" t="str">
        <f t="shared" si="44"/>
        <v/>
      </c>
      <c r="Q216" s="132" t="str">
        <f t="shared" si="39"/>
        <v/>
      </c>
      <c r="R216" s="132" t="str">
        <f t="shared" si="40"/>
        <v/>
      </c>
      <c r="S216" s="144" t="str">
        <f t="shared" si="41"/>
        <v/>
      </c>
      <c r="T216" s="144" t="str">
        <f>IF(G216="","",IF(ISERROR(VLOOKUP(S216,Sheet1!B:B,1,FALSE)),0,1))</f>
        <v/>
      </c>
      <c r="U216" s="144" t="str">
        <f t="shared" si="42"/>
        <v/>
      </c>
      <c r="V216" s="145" t="e">
        <f>SEARCH('Key Word Search'!$J$6,J216)</f>
        <v>#VALUE!</v>
      </c>
      <c r="W216" s="145" t="e">
        <f>SEARCH('Key Word Search'!$J$6,K216)</f>
        <v>#VALUE!</v>
      </c>
      <c r="X216" s="145" t="str">
        <f t="shared" si="43"/>
        <v/>
      </c>
    </row>
    <row r="217" spans="1:24" x14ac:dyDescent="0.2">
      <c r="A217" s="105" t="str">
        <f t="shared" si="44"/>
        <v/>
      </c>
      <c r="Q217" s="132" t="str">
        <f t="shared" si="39"/>
        <v/>
      </c>
      <c r="R217" s="132" t="str">
        <f t="shared" si="40"/>
        <v/>
      </c>
      <c r="S217" s="144" t="str">
        <f t="shared" si="41"/>
        <v/>
      </c>
      <c r="T217" s="144" t="str">
        <f>IF(G217="","",IF(ISERROR(VLOOKUP(S217,Sheet1!B:B,1,FALSE)),0,1))</f>
        <v/>
      </c>
      <c r="U217" s="144" t="str">
        <f t="shared" si="42"/>
        <v/>
      </c>
      <c r="V217" s="145" t="e">
        <f>SEARCH('Key Word Search'!$J$6,J217)</f>
        <v>#VALUE!</v>
      </c>
      <c r="W217" s="145" t="e">
        <f>SEARCH('Key Word Search'!$J$6,K217)</f>
        <v>#VALUE!</v>
      </c>
      <c r="X217" s="145" t="str">
        <f t="shared" si="43"/>
        <v/>
      </c>
    </row>
    <row r="218" spans="1:24" x14ac:dyDescent="0.2">
      <c r="A218" s="105" t="str">
        <f t="shared" si="44"/>
        <v/>
      </c>
      <c r="Q218" s="132" t="str">
        <f t="shared" si="39"/>
        <v/>
      </c>
      <c r="R218" s="132" t="str">
        <f t="shared" si="40"/>
        <v/>
      </c>
      <c r="S218" s="144" t="str">
        <f t="shared" si="41"/>
        <v/>
      </c>
      <c r="T218" s="144" t="str">
        <f>IF(G218="","",IF(ISERROR(VLOOKUP(S218,Sheet1!B:B,1,FALSE)),0,1))</f>
        <v/>
      </c>
      <c r="U218" s="144" t="str">
        <f t="shared" si="42"/>
        <v/>
      </c>
      <c r="V218" s="145" t="e">
        <f>SEARCH('Key Word Search'!$J$6,J218)</f>
        <v>#VALUE!</v>
      </c>
      <c r="W218" s="145" t="e">
        <f>SEARCH('Key Word Search'!$J$6,K218)</f>
        <v>#VALUE!</v>
      </c>
      <c r="X218" s="145" t="str">
        <f t="shared" si="43"/>
        <v/>
      </c>
    </row>
    <row r="219" spans="1:24" x14ac:dyDescent="0.2">
      <c r="A219" s="105" t="str">
        <f t="shared" si="44"/>
        <v/>
      </c>
      <c r="Q219" s="132" t="str">
        <f t="shared" si="39"/>
        <v/>
      </c>
      <c r="R219" s="132" t="str">
        <f t="shared" si="40"/>
        <v/>
      </c>
      <c r="S219" s="144" t="str">
        <f t="shared" si="41"/>
        <v/>
      </c>
      <c r="T219" s="144" t="str">
        <f>IF(G219="","",IF(ISERROR(VLOOKUP(S219,Sheet1!B:B,1,FALSE)),0,1))</f>
        <v/>
      </c>
      <c r="U219" s="144" t="str">
        <f t="shared" si="42"/>
        <v/>
      </c>
      <c r="V219" s="145" t="e">
        <f>SEARCH('Key Word Search'!$J$6,J219)</f>
        <v>#VALUE!</v>
      </c>
      <c r="W219" s="145" t="e">
        <f>SEARCH('Key Word Search'!$J$6,K219)</f>
        <v>#VALUE!</v>
      </c>
      <c r="X219" s="145" t="str">
        <f t="shared" si="43"/>
        <v/>
      </c>
    </row>
    <row r="220" spans="1:24" x14ac:dyDescent="0.2">
      <c r="A220" s="105" t="str">
        <f t="shared" si="44"/>
        <v/>
      </c>
      <c r="Q220" s="132" t="str">
        <f t="shared" si="39"/>
        <v/>
      </c>
      <c r="R220" s="132" t="str">
        <f t="shared" si="40"/>
        <v/>
      </c>
      <c r="S220" s="144" t="str">
        <f t="shared" si="41"/>
        <v/>
      </c>
      <c r="T220" s="144" t="str">
        <f>IF(G220="","",IF(ISERROR(VLOOKUP(S220,Sheet1!B:B,1,FALSE)),0,1))</f>
        <v/>
      </c>
      <c r="U220" s="144" t="str">
        <f t="shared" si="42"/>
        <v/>
      </c>
      <c r="V220" s="145" t="e">
        <f>SEARCH('Key Word Search'!$J$6,J220)</f>
        <v>#VALUE!</v>
      </c>
      <c r="W220" s="145" t="e">
        <f>SEARCH('Key Word Search'!$J$6,K220)</f>
        <v>#VALUE!</v>
      </c>
      <c r="X220" s="145" t="str">
        <f t="shared" si="43"/>
        <v/>
      </c>
    </row>
    <row r="221" spans="1:24" x14ac:dyDescent="0.2">
      <c r="A221" s="105" t="str">
        <f t="shared" si="44"/>
        <v/>
      </c>
      <c r="Q221" s="132" t="str">
        <f t="shared" si="39"/>
        <v/>
      </c>
      <c r="R221" s="132" t="str">
        <f t="shared" si="40"/>
        <v/>
      </c>
      <c r="S221" s="144" t="str">
        <f t="shared" si="41"/>
        <v/>
      </c>
      <c r="T221" s="144" t="str">
        <f>IF(G221="","",IF(ISERROR(VLOOKUP(S221,Sheet1!B:B,1,FALSE)),0,1))</f>
        <v/>
      </c>
      <c r="U221" s="144" t="str">
        <f t="shared" si="42"/>
        <v/>
      </c>
      <c r="V221" s="145" t="e">
        <f>SEARCH('Key Word Search'!$J$6,J221)</f>
        <v>#VALUE!</v>
      </c>
      <c r="W221" s="145" t="e">
        <f>SEARCH('Key Word Search'!$J$6,K221)</f>
        <v>#VALUE!</v>
      </c>
      <c r="X221" s="145" t="str">
        <f t="shared" si="43"/>
        <v/>
      </c>
    </row>
    <row r="222" spans="1:24" x14ac:dyDescent="0.2">
      <c r="A222" s="105" t="str">
        <f t="shared" si="44"/>
        <v/>
      </c>
      <c r="Q222" s="132" t="str">
        <f t="shared" si="39"/>
        <v/>
      </c>
      <c r="R222" s="132" t="str">
        <f t="shared" si="40"/>
        <v/>
      </c>
      <c r="S222" s="144" t="str">
        <f t="shared" si="41"/>
        <v/>
      </c>
      <c r="T222" s="144" t="str">
        <f>IF(G222="","",IF(ISERROR(VLOOKUP(S222,Sheet1!B:B,1,FALSE)),0,1))</f>
        <v/>
      </c>
      <c r="U222" s="144" t="str">
        <f t="shared" si="42"/>
        <v/>
      </c>
      <c r="V222" s="145" t="e">
        <f>SEARCH('Key Word Search'!$J$6,J222)</f>
        <v>#VALUE!</v>
      </c>
      <c r="W222" s="145" t="e">
        <f>SEARCH('Key Word Search'!$J$6,K222)</f>
        <v>#VALUE!</v>
      </c>
      <c r="X222" s="145" t="str">
        <f t="shared" si="43"/>
        <v/>
      </c>
    </row>
    <row r="223" spans="1:24" x14ac:dyDescent="0.2">
      <c r="A223" s="105" t="str">
        <f t="shared" si="44"/>
        <v/>
      </c>
      <c r="Q223" s="132" t="str">
        <f t="shared" si="39"/>
        <v/>
      </c>
      <c r="R223" s="132" t="str">
        <f t="shared" si="40"/>
        <v/>
      </c>
      <c r="S223" s="144" t="str">
        <f t="shared" si="41"/>
        <v/>
      </c>
      <c r="T223" s="144" t="str">
        <f>IF(G223="","",IF(ISERROR(VLOOKUP(S223,Sheet1!B:B,1,FALSE)),0,1))</f>
        <v/>
      </c>
      <c r="U223" s="144" t="str">
        <f t="shared" si="42"/>
        <v/>
      </c>
      <c r="V223" s="145" t="e">
        <f>SEARCH('Key Word Search'!$J$6,J223)</f>
        <v>#VALUE!</v>
      </c>
      <c r="W223" s="145" t="e">
        <f>SEARCH('Key Word Search'!$J$6,K223)</f>
        <v>#VALUE!</v>
      </c>
      <c r="X223" s="145" t="str">
        <f t="shared" si="43"/>
        <v/>
      </c>
    </row>
    <row r="224" spans="1:24" x14ac:dyDescent="0.2">
      <c r="A224" s="105" t="str">
        <f t="shared" si="44"/>
        <v/>
      </c>
      <c r="Q224" s="132" t="str">
        <f t="shared" si="39"/>
        <v/>
      </c>
      <c r="R224" s="132" t="str">
        <f t="shared" si="40"/>
        <v/>
      </c>
      <c r="S224" s="144" t="str">
        <f t="shared" si="41"/>
        <v/>
      </c>
      <c r="T224" s="144" t="str">
        <f>IF(G224="","",IF(ISERROR(VLOOKUP(S224,Sheet1!B:B,1,FALSE)),0,1))</f>
        <v/>
      </c>
      <c r="U224" s="144" t="str">
        <f t="shared" si="42"/>
        <v/>
      </c>
      <c r="V224" s="145" t="e">
        <f>SEARCH('Key Word Search'!$J$6,J224)</f>
        <v>#VALUE!</v>
      </c>
      <c r="W224" s="145" t="e">
        <f>SEARCH('Key Word Search'!$J$6,K224)</f>
        <v>#VALUE!</v>
      </c>
      <c r="X224" s="145" t="str">
        <f t="shared" si="43"/>
        <v/>
      </c>
    </row>
    <row r="225" spans="1:24" x14ac:dyDescent="0.2">
      <c r="A225" s="105" t="str">
        <f t="shared" si="44"/>
        <v/>
      </c>
      <c r="Q225" s="132" t="str">
        <f t="shared" si="39"/>
        <v/>
      </c>
      <c r="R225" s="132" t="str">
        <f t="shared" si="40"/>
        <v/>
      </c>
      <c r="S225" s="144" t="str">
        <f t="shared" si="41"/>
        <v/>
      </c>
      <c r="T225" s="144" t="str">
        <f>IF(G225="","",IF(ISERROR(VLOOKUP(S225,Sheet1!B:B,1,FALSE)),0,1))</f>
        <v/>
      </c>
      <c r="U225" s="144" t="str">
        <f t="shared" si="42"/>
        <v/>
      </c>
      <c r="V225" s="145" t="e">
        <f>SEARCH('Key Word Search'!$J$6,J225)</f>
        <v>#VALUE!</v>
      </c>
      <c r="W225" s="145" t="e">
        <f>SEARCH('Key Word Search'!$J$6,K225)</f>
        <v>#VALUE!</v>
      </c>
      <c r="X225" s="145" t="str">
        <f t="shared" si="43"/>
        <v/>
      </c>
    </row>
    <row r="226" spans="1:24" x14ac:dyDescent="0.2">
      <c r="A226" s="105" t="str">
        <f t="shared" si="44"/>
        <v/>
      </c>
      <c r="Q226" s="132" t="str">
        <f t="shared" si="39"/>
        <v/>
      </c>
      <c r="R226" s="132" t="str">
        <f t="shared" si="40"/>
        <v/>
      </c>
      <c r="S226" s="144" t="str">
        <f t="shared" si="41"/>
        <v/>
      </c>
      <c r="T226" s="144" t="str">
        <f>IF(G226="","",IF(ISERROR(VLOOKUP(S226,Sheet1!B:B,1,FALSE)),0,1))</f>
        <v/>
      </c>
      <c r="U226" s="144" t="str">
        <f t="shared" si="42"/>
        <v/>
      </c>
      <c r="V226" s="145" t="e">
        <f>SEARCH('Key Word Search'!$J$6,J226)</f>
        <v>#VALUE!</v>
      </c>
      <c r="W226" s="145" t="e">
        <f>SEARCH('Key Word Search'!$J$6,K226)</f>
        <v>#VALUE!</v>
      </c>
      <c r="X226" s="145" t="str">
        <f t="shared" si="43"/>
        <v/>
      </c>
    </row>
    <row r="227" spans="1:24" x14ac:dyDescent="0.2">
      <c r="A227" s="105" t="str">
        <f t="shared" si="44"/>
        <v/>
      </c>
      <c r="Q227" s="132" t="str">
        <f t="shared" si="39"/>
        <v/>
      </c>
      <c r="R227" s="132" t="str">
        <f t="shared" si="40"/>
        <v/>
      </c>
      <c r="S227" s="144" t="str">
        <f t="shared" si="41"/>
        <v/>
      </c>
      <c r="T227" s="144" t="str">
        <f>IF(G227="","",IF(ISERROR(VLOOKUP(S227,Sheet1!B:B,1,FALSE)),0,1))</f>
        <v/>
      </c>
      <c r="U227" s="144" t="str">
        <f t="shared" si="42"/>
        <v/>
      </c>
      <c r="V227" s="145" t="e">
        <f>SEARCH('Key Word Search'!$J$6,J227)</f>
        <v>#VALUE!</v>
      </c>
      <c r="W227" s="145" t="e">
        <f>SEARCH('Key Word Search'!$J$6,K227)</f>
        <v>#VALUE!</v>
      </c>
      <c r="X227" s="145" t="str">
        <f t="shared" si="43"/>
        <v/>
      </c>
    </row>
    <row r="228" spans="1:24" x14ac:dyDescent="0.2">
      <c r="A228" s="105" t="str">
        <f t="shared" si="44"/>
        <v/>
      </c>
      <c r="Q228" s="132" t="str">
        <f t="shared" si="39"/>
        <v/>
      </c>
      <c r="R228" s="132" t="str">
        <f t="shared" si="40"/>
        <v/>
      </c>
      <c r="S228" s="144" t="str">
        <f t="shared" si="41"/>
        <v/>
      </c>
      <c r="T228" s="144" t="str">
        <f>IF(G228="","",IF(ISERROR(VLOOKUP(S228,Sheet1!B:B,1,FALSE)),0,1))</f>
        <v/>
      </c>
      <c r="U228" s="144" t="str">
        <f t="shared" si="42"/>
        <v/>
      </c>
      <c r="V228" s="145" t="e">
        <f>SEARCH('Key Word Search'!$J$6,J228)</f>
        <v>#VALUE!</v>
      </c>
      <c r="W228" s="145" t="e">
        <f>SEARCH('Key Word Search'!$J$6,K228)</f>
        <v>#VALUE!</v>
      </c>
      <c r="X228" s="145" t="str">
        <f t="shared" si="43"/>
        <v/>
      </c>
    </row>
    <row r="229" spans="1:24" x14ac:dyDescent="0.2">
      <c r="A229" s="105" t="str">
        <f t="shared" si="44"/>
        <v/>
      </c>
      <c r="Q229" s="132" t="str">
        <f t="shared" si="39"/>
        <v/>
      </c>
      <c r="R229" s="132" t="str">
        <f t="shared" si="40"/>
        <v/>
      </c>
      <c r="S229" s="144" t="str">
        <f t="shared" si="41"/>
        <v/>
      </c>
      <c r="T229" s="144" t="str">
        <f>IF(G229="","",IF(ISERROR(VLOOKUP(S229,Sheet1!B:B,1,FALSE)),0,1))</f>
        <v/>
      </c>
      <c r="U229" s="144" t="str">
        <f t="shared" si="42"/>
        <v/>
      </c>
      <c r="V229" s="145" t="e">
        <f>SEARCH('Key Word Search'!$J$6,J229)</f>
        <v>#VALUE!</v>
      </c>
      <c r="W229" s="145" t="e">
        <f>SEARCH('Key Word Search'!$J$6,K229)</f>
        <v>#VALUE!</v>
      </c>
      <c r="X229" s="145" t="str">
        <f t="shared" si="43"/>
        <v/>
      </c>
    </row>
    <row r="230" spans="1:24" x14ac:dyDescent="0.2">
      <c r="A230" s="105" t="str">
        <f t="shared" si="44"/>
        <v/>
      </c>
      <c r="Q230" s="132" t="str">
        <f t="shared" si="39"/>
        <v/>
      </c>
      <c r="R230" s="132" t="str">
        <f t="shared" si="40"/>
        <v/>
      </c>
      <c r="S230" s="144" t="str">
        <f t="shared" si="41"/>
        <v/>
      </c>
      <c r="T230" s="144" t="str">
        <f>IF(G230="","",IF(ISERROR(VLOOKUP(S230,Sheet1!B:B,1,FALSE)),0,1))</f>
        <v/>
      </c>
      <c r="U230" s="144" t="str">
        <f t="shared" si="42"/>
        <v/>
      </c>
      <c r="V230" s="145" t="e">
        <f>SEARCH('Key Word Search'!$J$6,J230)</f>
        <v>#VALUE!</v>
      </c>
      <c r="W230" s="145" t="e">
        <f>SEARCH('Key Word Search'!$J$6,K230)</f>
        <v>#VALUE!</v>
      </c>
      <c r="X230" s="145" t="str">
        <f t="shared" si="43"/>
        <v/>
      </c>
    </row>
    <row r="231" spans="1:24" x14ac:dyDescent="0.2">
      <c r="A231" s="105" t="str">
        <f t="shared" si="44"/>
        <v/>
      </c>
      <c r="Q231" s="132" t="str">
        <f t="shared" si="39"/>
        <v/>
      </c>
      <c r="R231" s="132" t="str">
        <f t="shared" si="40"/>
        <v/>
      </c>
      <c r="S231" s="144" t="str">
        <f t="shared" si="41"/>
        <v/>
      </c>
      <c r="T231" s="144" t="str">
        <f>IF(G231="","",IF(ISERROR(VLOOKUP(S231,Sheet1!B:B,1,FALSE)),0,1))</f>
        <v/>
      </c>
      <c r="U231" s="144" t="str">
        <f t="shared" si="42"/>
        <v/>
      </c>
      <c r="V231" s="145" t="e">
        <f>SEARCH('Key Word Search'!$J$6,J231)</f>
        <v>#VALUE!</v>
      </c>
      <c r="W231" s="145" t="e">
        <f>SEARCH('Key Word Search'!$J$6,K231)</f>
        <v>#VALUE!</v>
      </c>
      <c r="X231" s="145" t="str">
        <f t="shared" si="43"/>
        <v/>
      </c>
    </row>
    <row r="232" spans="1:24" x14ac:dyDescent="0.2">
      <c r="A232" s="105" t="str">
        <f t="shared" si="44"/>
        <v/>
      </c>
      <c r="Q232" s="132" t="str">
        <f t="shared" si="39"/>
        <v/>
      </c>
      <c r="R232" s="132" t="str">
        <f t="shared" si="40"/>
        <v/>
      </c>
      <c r="S232" s="144" t="str">
        <f t="shared" si="41"/>
        <v/>
      </c>
      <c r="T232" s="144" t="str">
        <f>IF(G232="","",IF(ISERROR(VLOOKUP(S232,Sheet1!B:B,1,FALSE)),0,1))</f>
        <v/>
      </c>
      <c r="U232" s="144" t="str">
        <f t="shared" si="42"/>
        <v/>
      </c>
      <c r="V232" s="145" t="e">
        <f>SEARCH('Key Word Search'!$J$6,J232)</f>
        <v>#VALUE!</v>
      </c>
      <c r="W232" s="145" t="e">
        <f>SEARCH('Key Word Search'!$J$6,K232)</f>
        <v>#VALUE!</v>
      </c>
      <c r="X232" s="145" t="str">
        <f t="shared" si="43"/>
        <v/>
      </c>
    </row>
    <row r="233" spans="1:24" x14ac:dyDescent="0.2">
      <c r="A233" s="105" t="str">
        <f t="shared" si="44"/>
        <v/>
      </c>
      <c r="Q233" s="132" t="str">
        <f t="shared" si="39"/>
        <v/>
      </c>
      <c r="R233" s="132" t="str">
        <f t="shared" si="40"/>
        <v/>
      </c>
      <c r="S233" s="144" t="str">
        <f t="shared" si="41"/>
        <v/>
      </c>
      <c r="T233" s="144" t="str">
        <f>IF(G233="","",IF(ISERROR(VLOOKUP(S233,Sheet1!B:B,1,FALSE)),0,1))</f>
        <v/>
      </c>
      <c r="U233" s="144" t="str">
        <f t="shared" si="42"/>
        <v/>
      </c>
      <c r="V233" s="145" t="e">
        <f>SEARCH('Key Word Search'!$J$6,J233)</f>
        <v>#VALUE!</v>
      </c>
      <c r="W233" s="145" t="e">
        <f>SEARCH('Key Word Search'!$J$6,K233)</f>
        <v>#VALUE!</v>
      </c>
      <c r="X233" s="145" t="str">
        <f t="shared" si="43"/>
        <v/>
      </c>
    </row>
    <row r="234" spans="1:24" x14ac:dyDescent="0.2">
      <c r="A234" s="105" t="str">
        <f t="shared" si="44"/>
        <v/>
      </c>
      <c r="Q234" s="132" t="str">
        <f t="shared" si="39"/>
        <v/>
      </c>
      <c r="R234" s="132" t="str">
        <f t="shared" si="40"/>
        <v/>
      </c>
      <c r="S234" s="144" t="str">
        <f t="shared" si="41"/>
        <v/>
      </c>
      <c r="T234" s="144" t="str">
        <f>IF(G234="","",IF(ISERROR(VLOOKUP(S234,Sheet1!B:B,1,FALSE)),0,1))</f>
        <v/>
      </c>
      <c r="U234" s="144" t="str">
        <f t="shared" si="42"/>
        <v/>
      </c>
      <c r="V234" s="145" t="e">
        <f>SEARCH('Key Word Search'!$J$6,J234)</f>
        <v>#VALUE!</v>
      </c>
      <c r="W234" s="145" t="e">
        <f>SEARCH('Key Word Search'!$J$6,K234)</f>
        <v>#VALUE!</v>
      </c>
      <c r="X234" s="145" t="str">
        <f t="shared" si="43"/>
        <v/>
      </c>
    </row>
    <row r="235" spans="1:24" x14ac:dyDescent="0.2">
      <c r="A235" s="105" t="str">
        <f t="shared" si="44"/>
        <v/>
      </c>
      <c r="Q235" s="132" t="str">
        <f t="shared" si="39"/>
        <v/>
      </c>
      <c r="R235" s="132" t="str">
        <f t="shared" si="40"/>
        <v/>
      </c>
      <c r="S235" s="144" t="str">
        <f t="shared" si="41"/>
        <v/>
      </c>
      <c r="T235" s="144" t="str">
        <f>IF(G235="","",IF(ISERROR(VLOOKUP(S235,Sheet1!B:B,1,FALSE)),0,1))</f>
        <v/>
      </c>
      <c r="U235" s="144" t="str">
        <f t="shared" si="42"/>
        <v/>
      </c>
      <c r="V235" s="145" t="e">
        <f>SEARCH('Key Word Search'!$J$6,J235)</f>
        <v>#VALUE!</v>
      </c>
      <c r="W235" s="145" t="e">
        <f>SEARCH('Key Word Search'!$J$6,K235)</f>
        <v>#VALUE!</v>
      </c>
      <c r="X235" s="145" t="str">
        <f t="shared" si="43"/>
        <v/>
      </c>
    </row>
    <row r="236" spans="1:24" x14ac:dyDescent="0.2">
      <c r="A236" s="105" t="str">
        <f t="shared" si="44"/>
        <v/>
      </c>
      <c r="Q236" s="132" t="str">
        <f t="shared" si="39"/>
        <v/>
      </c>
      <c r="R236" s="132" t="str">
        <f t="shared" si="40"/>
        <v/>
      </c>
      <c r="S236" s="144" t="str">
        <f t="shared" si="41"/>
        <v/>
      </c>
      <c r="T236" s="144" t="str">
        <f>IF(G236="","",IF(ISERROR(VLOOKUP(S236,Sheet1!B:B,1,FALSE)),0,1))</f>
        <v/>
      </c>
      <c r="U236" s="144" t="str">
        <f t="shared" si="42"/>
        <v/>
      </c>
      <c r="V236" s="145" t="e">
        <f>SEARCH('Key Word Search'!$J$6,J236)</f>
        <v>#VALUE!</v>
      </c>
      <c r="W236" s="145" t="e">
        <f>SEARCH('Key Word Search'!$J$6,K236)</f>
        <v>#VALUE!</v>
      </c>
      <c r="X236" s="145" t="str">
        <f t="shared" si="43"/>
        <v/>
      </c>
    </row>
    <row r="237" spans="1:24" x14ac:dyDescent="0.2">
      <c r="A237" s="105" t="str">
        <f t="shared" si="44"/>
        <v/>
      </c>
      <c r="Q237" s="132" t="str">
        <f t="shared" si="39"/>
        <v/>
      </c>
      <c r="R237" s="132" t="str">
        <f t="shared" si="40"/>
        <v/>
      </c>
      <c r="S237" s="144" t="str">
        <f t="shared" si="41"/>
        <v/>
      </c>
      <c r="T237" s="144" t="str">
        <f>IF(G237="","",IF(ISERROR(VLOOKUP(S237,Sheet1!B:B,1,FALSE)),0,1))</f>
        <v/>
      </c>
      <c r="U237" s="144" t="str">
        <f t="shared" si="42"/>
        <v/>
      </c>
      <c r="V237" s="145" t="e">
        <f>SEARCH('Key Word Search'!$J$6,J237)</f>
        <v>#VALUE!</v>
      </c>
      <c r="W237" s="145" t="e">
        <f>SEARCH('Key Word Search'!$J$6,K237)</f>
        <v>#VALUE!</v>
      </c>
      <c r="X237" s="145" t="str">
        <f t="shared" si="43"/>
        <v/>
      </c>
    </row>
    <row r="238" spans="1:24" x14ac:dyDescent="0.2">
      <c r="A238" s="105" t="str">
        <f t="shared" si="44"/>
        <v/>
      </c>
      <c r="Q238" s="132" t="str">
        <f t="shared" si="39"/>
        <v/>
      </c>
      <c r="R238" s="132" t="str">
        <f t="shared" si="40"/>
        <v/>
      </c>
      <c r="S238" s="144" t="str">
        <f t="shared" si="41"/>
        <v/>
      </c>
      <c r="T238" s="144" t="str">
        <f>IF(G238="","",IF(ISERROR(VLOOKUP(S238,Sheet1!B:B,1,FALSE)),0,1))</f>
        <v/>
      </c>
      <c r="U238" s="144" t="str">
        <f t="shared" si="42"/>
        <v/>
      </c>
      <c r="V238" s="145" t="e">
        <f>SEARCH('Key Word Search'!$J$6,J238)</f>
        <v>#VALUE!</v>
      </c>
      <c r="W238" s="145" t="e">
        <f>SEARCH('Key Word Search'!$J$6,K238)</f>
        <v>#VALUE!</v>
      </c>
      <c r="X238" s="145" t="str">
        <f t="shared" si="43"/>
        <v/>
      </c>
    </row>
    <row r="239" spans="1:24" x14ac:dyDescent="0.2">
      <c r="A239" s="105" t="str">
        <f t="shared" si="44"/>
        <v/>
      </c>
      <c r="Q239" s="132" t="str">
        <f t="shared" si="39"/>
        <v/>
      </c>
      <c r="R239" s="132" t="str">
        <f t="shared" si="40"/>
        <v/>
      </c>
      <c r="S239" s="144" t="str">
        <f t="shared" si="41"/>
        <v/>
      </c>
      <c r="T239" s="144" t="str">
        <f>IF(G239="","",IF(ISERROR(VLOOKUP(S239,Sheet1!B:B,1,FALSE)),0,1))</f>
        <v/>
      </c>
      <c r="U239" s="144" t="str">
        <f t="shared" si="42"/>
        <v/>
      </c>
      <c r="V239" s="145" t="e">
        <f>SEARCH('Key Word Search'!$J$6,J239)</f>
        <v>#VALUE!</v>
      </c>
      <c r="W239" s="145" t="e">
        <f>SEARCH('Key Word Search'!$J$6,K239)</f>
        <v>#VALUE!</v>
      </c>
      <c r="X239" s="145" t="str">
        <f t="shared" si="43"/>
        <v/>
      </c>
    </row>
    <row r="240" spans="1:24" x14ac:dyDescent="0.2">
      <c r="A240" s="105" t="str">
        <f t="shared" si="44"/>
        <v/>
      </c>
      <c r="Q240" s="132" t="str">
        <f t="shared" si="39"/>
        <v/>
      </c>
      <c r="R240" s="132" t="str">
        <f t="shared" si="40"/>
        <v/>
      </c>
      <c r="S240" s="144" t="str">
        <f t="shared" si="41"/>
        <v/>
      </c>
      <c r="T240" s="144" t="str">
        <f>IF(G240="","",IF(ISERROR(VLOOKUP(S240,Sheet1!B:B,1,FALSE)),0,1))</f>
        <v/>
      </c>
      <c r="U240" s="144" t="str">
        <f t="shared" si="42"/>
        <v/>
      </c>
      <c r="V240" s="145" t="e">
        <f>SEARCH('Key Word Search'!$J$6,J240)</f>
        <v>#VALUE!</v>
      </c>
      <c r="W240" s="145" t="e">
        <f>SEARCH('Key Word Search'!$J$6,K240)</f>
        <v>#VALUE!</v>
      </c>
      <c r="X240" s="145" t="str">
        <f t="shared" si="43"/>
        <v/>
      </c>
    </row>
    <row r="241" spans="1:24" x14ac:dyDescent="0.2">
      <c r="A241" s="105" t="str">
        <f t="shared" si="44"/>
        <v/>
      </c>
      <c r="Q241" s="132" t="str">
        <f t="shared" si="39"/>
        <v/>
      </c>
      <c r="R241" s="132" t="str">
        <f t="shared" si="40"/>
        <v/>
      </c>
      <c r="S241" s="144" t="str">
        <f t="shared" si="41"/>
        <v/>
      </c>
      <c r="T241" s="144" t="str">
        <f>IF(G241="","",IF(ISERROR(VLOOKUP(S241,Sheet1!B:B,1,FALSE)),0,1))</f>
        <v/>
      </c>
      <c r="U241" s="144" t="str">
        <f t="shared" si="42"/>
        <v/>
      </c>
      <c r="V241" s="145" t="e">
        <f>SEARCH('Key Word Search'!$J$6,J241)</f>
        <v>#VALUE!</v>
      </c>
      <c r="W241" s="145" t="e">
        <f>SEARCH('Key Word Search'!$J$6,K241)</f>
        <v>#VALUE!</v>
      </c>
      <c r="X241" s="145" t="str">
        <f t="shared" si="43"/>
        <v/>
      </c>
    </row>
    <row r="242" spans="1:24" x14ac:dyDescent="0.2">
      <c r="A242" s="105" t="str">
        <f t="shared" si="44"/>
        <v/>
      </c>
      <c r="Q242" s="132" t="str">
        <f t="shared" si="39"/>
        <v/>
      </c>
      <c r="R242" s="132" t="str">
        <f t="shared" si="40"/>
        <v/>
      </c>
      <c r="S242" s="144" t="str">
        <f t="shared" si="41"/>
        <v/>
      </c>
      <c r="T242" s="144" t="str">
        <f>IF(G242="","",IF(ISERROR(VLOOKUP(S242,Sheet1!B:B,1,FALSE)),0,1))</f>
        <v/>
      </c>
      <c r="U242" s="144" t="str">
        <f t="shared" si="42"/>
        <v/>
      </c>
      <c r="V242" s="145" t="e">
        <f>SEARCH('Key Word Search'!$J$6,J242)</f>
        <v>#VALUE!</v>
      </c>
      <c r="W242" s="145" t="e">
        <f>SEARCH('Key Word Search'!$J$6,K242)</f>
        <v>#VALUE!</v>
      </c>
      <c r="X242" s="145" t="str">
        <f t="shared" si="43"/>
        <v/>
      </c>
    </row>
    <row r="243" spans="1:24" x14ac:dyDescent="0.2">
      <c r="A243" s="105" t="str">
        <f t="shared" si="44"/>
        <v/>
      </c>
      <c r="Q243" s="132" t="str">
        <f t="shared" si="39"/>
        <v/>
      </c>
      <c r="R243" s="132" t="str">
        <f t="shared" si="40"/>
        <v/>
      </c>
      <c r="S243" s="144" t="str">
        <f t="shared" si="41"/>
        <v/>
      </c>
      <c r="T243" s="144" t="str">
        <f>IF(G243="","",IF(ISERROR(VLOOKUP(S243,Sheet1!B:B,1,FALSE)),0,1))</f>
        <v/>
      </c>
      <c r="U243" s="144" t="str">
        <f t="shared" si="42"/>
        <v/>
      </c>
      <c r="V243" s="145" t="e">
        <f>SEARCH('Key Word Search'!$J$6,J243)</f>
        <v>#VALUE!</v>
      </c>
      <c r="W243" s="145" t="e">
        <f>SEARCH('Key Word Search'!$J$6,K243)</f>
        <v>#VALUE!</v>
      </c>
      <c r="X243" s="145" t="str">
        <f t="shared" si="43"/>
        <v/>
      </c>
    </row>
    <row r="244" spans="1:24" x14ac:dyDescent="0.2">
      <c r="A244" s="105" t="str">
        <f t="shared" si="44"/>
        <v/>
      </c>
      <c r="Q244" s="132" t="str">
        <f t="shared" si="39"/>
        <v/>
      </c>
      <c r="R244" s="132" t="str">
        <f t="shared" si="40"/>
        <v/>
      </c>
      <c r="S244" s="144" t="str">
        <f t="shared" si="41"/>
        <v/>
      </c>
      <c r="T244" s="144" t="str">
        <f>IF(G244="","",IF(ISERROR(VLOOKUP(S244,Sheet1!B:B,1,FALSE)),0,1))</f>
        <v/>
      </c>
      <c r="U244" s="144" t="str">
        <f t="shared" si="42"/>
        <v/>
      </c>
      <c r="V244" s="145" t="e">
        <f>SEARCH('Key Word Search'!$J$6,J244)</f>
        <v>#VALUE!</v>
      </c>
      <c r="W244" s="145" t="e">
        <f>SEARCH('Key Word Search'!$J$6,K244)</f>
        <v>#VALUE!</v>
      </c>
      <c r="X244" s="145" t="str">
        <f t="shared" si="43"/>
        <v/>
      </c>
    </row>
    <row r="245" spans="1:24" x14ac:dyDescent="0.2">
      <c r="A245" s="105" t="str">
        <f t="shared" si="44"/>
        <v/>
      </c>
      <c r="Q245" s="132" t="str">
        <f t="shared" si="39"/>
        <v/>
      </c>
      <c r="R245" s="132" t="str">
        <f t="shared" si="40"/>
        <v/>
      </c>
      <c r="S245" s="144" t="str">
        <f t="shared" si="41"/>
        <v/>
      </c>
      <c r="T245" s="144" t="str">
        <f>IF(G245="","",IF(ISERROR(VLOOKUP(S245,Sheet1!B:B,1,FALSE)),0,1))</f>
        <v/>
      </c>
      <c r="U245" s="144" t="str">
        <f t="shared" si="42"/>
        <v/>
      </c>
      <c r="V245" s="145" t="e">
        <f>SEARCH('Key Word Search'!$J$6,J245)</f>
        <v>#VALUE!</v>
      </c>
      <c r="W245" s="145" t="e">
        <f>SEARCH('Key Word Search'!$J$6,K245)</f>
        <v>#VALUE!</v>
      </c>
      <c r="X245" s="145" t="str">
        <f t="shared" si="43"/>
        <v/>
      </c>
    </row>
    <row r="246" spans="1:24" x14ac:dyDescent="0.2">
      <c r="A246" s="105" t="str">
        <f t="shared" si="44"/>
        <v/>
      </c>
      <c r="Q246" s="132" t="str">
        <f t="shared" si="39"/>
        <v/>
      </c>
      <c r="R246" s="132" t="str">
        <f t="shared" si="40"/>
        <v/>
      </c>
      <c r="S246" s="144" t="str">
        <f t="shared" si="41"/>
        <v/>
      </c>
      <c r="T246" s="144" t="str">
        <f>IF(G246="","",IF(ISERROR(VLOOKUP(S246,Sheet1!B:B,1,FALSE)),0,1))</f>
        <v/>
      </c>
      <c r="U246" s="144" t="str">
        <f t="shared" si="42"/>
        <v/>
      </c>
      <c r="V246" s="145" t="e">
        <f>SEARCH('Key Word Search'!$J$6,J246)</f>
        <v>#VALUE!</v>
      </c>
      <c r="W246" s="145" t="e">
        <f>SEARCH('Key Word Search'!$J$6,K246)</f>
        <v>#VALUE!</v>
      </c>
      <c r="X246" s="145" t="str">
        <f t="shared" si="43"/>
        <v/>
      </c>
    </row>
    <row r="247" spans="1:24" x14ac:dyDescent="0.2">
      <c r="A247" s="105" t="str">
        <f t="shared" si="44"/>
        <v/>
      </c>
      <c r="Q247" s="132" t="str">
        <f t="shared" si="39"/>
        <v/>
      </c>
      <c r="R247" s="132" t="str">
        <f t="shared" si="40"/>
        <v/>
      </c>
      <c r="S247" s="144" t="str">
        <f t="shared" si="41"/>
        <v/>
      </c>
      <c r="T247" s="144" t="str">
        <f>IF(G247="","",IF(ISERROR(VLOOKUP(S247,Sheet1!B:B,1,FALSE)),0,1))</f>
        <v/>
      </c>
      <c r="U247" s="144" t="str">
        <f t="shared" si="42"/>
        <v/>
      </c>
      <c r="V247" s="145" t="e">
        <f>SEARCH('Key Word Search'!$J$6,J247)</f>
        <v>#VALUE!</v>
      </c>
      <c r="W247" s="145" t="e">
        <f>SEARCH('Key Word Search'!$J$6,K247)</f>
        <v>#VALUE!</v>
      </c>
      <c r="X247" s="145" t="str">
        <f t="shared" si="43"/>
        <v/>
      </c>
    </row>
    <row r="248" spans="1:24" x14ac:dyDescent="0.2">
      <c r="A248" s="105" t="str">
        <f t="shared" si="44"/>
        <v/>
      </c>
      <c r="Q248" s="132" t="str">
        <f t="shared" si="39"/>
        <v/>
      </c>
      <c r="R248" s="132" t="str">
        <f t="shared" si="40"/>
        <v/>
      </c>
      <c r="S248" s="144" t="str">
        <f t="shared" si="41"/>
        <v/>
      </c>
      <c r="T248" s="144" t="str">
        <f>IF(G248="","",IF(ISERROR(VLOOKUP(S248,Sheet1!B:B,1,FALSE)),0,1))</f>
        <v/>
      </c>
      <c r="U248" s="144" t="str">
        <f t="shared" si="42"/>
        <v/>
      </c>
      <c r="V248" s="145" t="e">
        <f>SEARCH('Key Word Search'!$J$6,J248)</f>
        <v>#VALUE!</v>
      </c>
      <c r="W248" s="145" t="e">
        <f>SEARCH('Key Word Search'!$J$6,K248)</f>
        <v>#VALUE!</v>
      </c>
      <c r="X248" s="145" t="str">
        <f t="shared" si="43"/>
        <v/>
      </c>
    </row>
    <row r="249" spans="1:24" x14ac:dyDescent="0.2">
      <c r="A249" s="105" t="str">
        <f t="shared" si="44"/>
        <v/>
      </c>
      <c r="Q249" s="132" t="str">
        <f t="shared" si="39"/>
        <v/>
      </c>
      <c r="R249" s="132" t="str">
        <f t="shared" si="40"/>
        <v/>
      </c>
      <c r="S249" s="144" t="str">
        <f t="shared" si="41"/>
        <v/>
      </c>
      <c r="T249" s="144" t="str">
        <f>IF(G249="","",IF(ISERROR(VLOOKUP(S249,Sheet1!B:B,1,FALSE)),0,1))</f>
        <v/>
      </c>
      <c r="U249" s="144" t="str">
        <f t="shared" si="42"/>
        <v/>
      </c>
      <c r="V249" s="145" t="e">
        <f>SEARCH('Key Word Search'!$J$6,J249)</f>
        <v>#VALUE!</v>
      </c>
      <c r="W249" s="145" t="e">
        <f>SEARCH('Key Word Search'!$J$6,K249)</f>
        <v>#VALUE!</v>
      </c>
      <c r="X249" s="145" t="str">
        <f t="shared" si="43"/>
        <v/>
      </c>
    </row>
    <row r="250" spans="1:24" x14ac:dyDescent="0.2">
      <c r="A250" s="105" t="str">
        <f t="shared" si="44"/>
        <v/>
      </c>
      <c r="Q250" s="132" t="str">
        <f t="shared" si="39"/>
        <v/>
      </c>
      <c r="R250" s="132" t="str">
        <f t="shared" si="40"/>
        <v/>
      </c>
      <c r="S250" s="144" t="str">
        <f t="shared" si="41"/>
        <v/>
      </c>
      <c r="T250" s="144" t="str">
        <f>IF(G250="","",IF(ISERROR(VLOOKUP(S250,Sheet1!B:B,1,FALSE)),0,1))</f>
        <v/>
      </c>
      <c r="U250" s="144" t="str">
        <f t="shared" si="42"/>
        <v/>
      </c>
      <c r="V250" s="145" t="e">
        <f>SEARCH('Key Word Search'!$J$6,J250)</f>
        <v>#VALUE!</v>
      </c>
      <c r="W250" s="145" t="e">
        <f>SEARCH('Key Word Search'!$J$6,K250)</f>
        <v>#VALUE!</v>
      </c>
      <c r="X250" s="145" t="str">
        <f t="shared" si="43"/>
        <v/>
      </c>
    </row>
    <row r="251" spans="1:24" x14ac:dyDescent="0.2">
      <c r="A251" s="105" t="str">
        <f t="shared" si="44"/>
        <v/>
      </c>
      <c r="Q251" s="132" t="str">
        <f t="shared" si="39"/>
        <v/>
      </c>
      <c r="R251" s="132" t="str">
        <f t="shared" si="40"/>
        <v/>
      </c>
      <c r="S251" s="144" t="str">
        <f t="shared" si="41"/>
        <v/>
      </c>
      <c r="T251" s="144" t="str">
        <f>IF(G251="","",IF(ISERROR(VLOOKUP(S251,Sheet1!B:B,1,FALSE)),0,1))</f>
        <v/>
      </c>
      <c r="U251" s="144" t="str">
        <f t="shared" si="42"/>
        <v/>
      </c>
      <c r="V251" s="145" t="e">
        <f>SEARCH('Key Word Search'!$J$6,J251)</f>
        <v>#VALUE!</v>
      </c>
      <c r="W251" s="145" t="e">
        <f>SEARCH('Key Word Search'!$J$6,K251)</f>
        <v>#VALUE!</v>
      </c>
      <c r="X251" s="145" t="str">
        <f t="shared" si="43"/>
        <v/>
      </c>
    </row>
    <row r="252" spans="1:24" x14ac:dyDescent="0.2">
      <c r="A252" s="105" t="str">
        <f t="shared" si="44"/>
        <v/>
      </c>
      <c r="Q252" s="132" t="str">
        <f t="shared" si="39"/>
        <v/>
      </c>
      <c r="R252" s="132" t="str">
        <f t="shared" si="40"/>
        <v/>
      </c>
      <c r="S252" s="144" t="str">
        <f t="shared" si="41"/>
        <v/>
      </c>
      <c r="T252" s="144" t="str">
        <f>IF(G252="","",IF(ISERROR(VLOOKUP(S252,Sheet1!B:B,1,FALSE)),0,1))</f>
        <v/>
      </c>
      <c r="U252" s="144" t="str">
        <f t="shared" si="42"/>
        <v/>
      </c>
      <c r="V252" s="145" t="e">
        <f>SEARCH('Key Word Search'!$J$6,J252)</f>
        <v>#VALUE!</v>
      </c>
      <c r="W252" s="145" t="e">
        <f>SEARCH('Key Word Search'!$J$6,K252)</f>
        <v>#VALUE!</v>
      </c>
      <c r="X252" s="145" t="str">
        <f t="shared" si="43"/>
        <v/>
      </c>
    </row>
    <row r="253" spans="1:24" x14ac:dyDescent="0.2">
      <c r="A253" s="105" t="str">
        <f t="shared" si="44"/>
        <v/>
      </c>
      <c r="Q253" s="132" t="str">
        <f t="shared" si="39"/>
        <v/>
      </c>
      <c r="R253" s="132" t="str">
        <f t="shared" si="40"/>
        <v/>
      </c>
      <c r="S253" s="144" t="str">
        <f t="shared" si="41"/>
        <v/>
      </c>
      <c r="T253" s="144" t="str">
        <f>IF(G253="","",IF(ISERROR(VLOOKUP(S253,Sheet1!B:B,1,FALSE)),0,1))</f>
        <v/>
      </c>
      <c r="U253" s="144" t="str">
        <f t="shared" si="42"/>
        <v/>
      </c>
      <c r="V253" s="145" t="e">
        <f>SEARCH('Key Word Search'!$J$6,J253)</f>
        <v>#VALUE!</v>
      </c>
      <c r="W253" s="145" t="e">
        <f>SEARCH('Key Word Search'!$J$6,K253)</f>
        <v>#VALUE!</v>
      </c>
      <c r="X253" s="145" t="str">
        <f t="shared" si="43"/>
        <v/>
      </c>
    </row>
    <row r="254" spans="1:24" x14ac:dyDescent="0.2">
      <c r="A254" s="105" t="str">
        <f t="shared" si="44"/>
        <v/>
      </c>
      <c r="Q254" s="132" t="str">
        <f t="shared" si="39"/>
        <v/>
      </c>
      <c r="R254" s="132" t="str">
        <f t="shared" si="40"/>
        <v/>
      </c>
      <c r="S254" s="144" t="str">
        <f t="shared" si="41"/>
        <v/>
      </c>
      <c r="T254" s="144" t="str">
        <f>IF(G254="","",IF(ISERROR(VLOOKUP(S254,Sheet1!B:B,1,FALSE)),0,1))</f>
        <v/>
      </c>
      <c r="U254" s="144" t="str">
        <f t="shared" si="42"/>
        <v/>
      </c>
      <c r="V254" s="145" t="e">
        <f>SEARCH('Key Word Search'!$J$6,J254)</f>
        <v>#VALUE!</v>
      </c>
      <c r="W254" s="145" t="e">
        <f>SEARCH('Key Word Search'!$J$6,K254)</f>
        <v>#VALUE!</v>
      </c>
      <c r="X254" s="145" t="str">
        <f t="shared" si="43"/>
        <v/>
      </c>
    </row>
    <row r="255" spans="1:24" x14ac:dyDescent="0.2">
      <c r="A255" s="105" t="str">
        <f t="shared" si="44"/>
        <v/>
      </c>
      <c r="Q255" s="132" t="str">
        <f t="shared" si="39"/>
        <v/>
      </c>
      <c r="R255" s="132" t="str">
        <f t="shared" si="40"/>
        <v/>
      </c>
      <c r="S255" s="144" t="str">
        <f t="shared" si="41"/>
        <v/>
      </c>
      <c r="T255" s="144" t="str">
        <f>IF(G255="","",IF(ISERROR(VLOOKUP(S255,Sheet1!B:B,1,FALSE)),0,1))</f>
        <v/>
      </c>
      <c r="U255" s="144" t="str">
        <f t="shared" si="42"/>
        <v/>
      </c>
      <c r="V255" s="145" t="e">
        <f>SEARCH('Key Word Search'!$J$6,J255)</f>
        <v>#VALUE!</v>
      </c>
      <c r="W255" s="145" t="e">
        <f>SEARCH('Key Word Search'!$J$6,K255)</f>
        <v>#VALUE!</v>
      </c>
      <c r="X255" s="145" t="str">
        <f t="shared" si="43"/>
        <v/>
      </c>
    </row>
    <row r="256" spans="1:24" x14ac:dyDescent="0.2">
      <c r="A256" s="105" t="str">
        <f t="shared" si="44"/>
        <v/>
      </c>
      <c r="Q256" s="132" t="str">
        <f t="shared" si="39"/>
        <v/>
      </c>
      <c r="R256" s="132" t="str">
        <f t="shared" si="40"/>
        <v/>
      </c>
      <c r="S256" s="144" t="str">
        <f t="shared" si="41"/>
        <v/>
      </c>
      <c r="T256" s="144" t="str">
        <f>IF(G256="","",IF(ISERROR(VLOOKUP(S256,Sheet1!B:B,1,FALSE)),0,1))</f>
        <v/>
      </c>
      <c r="U256" s="144" t="str">
        <f t="shared" si="42"/>
        <v/>
      </c>
      <c r="V256" s="145" t="e">
        <f>SEARCH('Key Word Search'!$J$6,J256)</f>
        <v>#VALUE!</v>
      </c>
      <c r="W256" s="145" t="e">
        <f>SEARCH('Key Word Search'!$J$6,K256)</f>
        <v>#VALUE!</v>
      </c>
      <c r="X256" s="145" t="str">
        <f t="shared" si="43"/>
        <v/>
      </c>
    </row>
    <row r="257" spans="1:24" x14ac:dyDescent="0.2">
      <c r="A257" s="105" t="str">
        <f t="shared" si="44"/>
        <v/>
      </c>
      <c r="Q257" s="132" t="str">
        <f t="shared" si="39"/>
        <v/>
      </c>
      <c r="R257" s="132" t="str">
        <f t="shared" si="40"/>
        <v/>
      </c>
      <c r="S257" s="144" t="str">
        <f t="shared" si="41"/>
        <v/>
      </c>
      <c r="T257" s="144" t="str">
        <f>IF(G257="","",IF(ISERROR(VLOOKUP(S257,Sheet1!B:B,1,FALSE)),0,1))</f>
        <v/>
      </c>
      <c r="U257" s="144" t="str">
        <f t="shared" si="42"/>
        <v/>
      </c>
      <c r="V257" s="145" t="e">
        <f>SEARCH('Key Word Search'!$J$6,J257)</f>
        <v>#VALUE!</v>
      </c>
      <c r="W257" s="145" t="e">
        <f>SEARCH('Key Word Search'!$J$6,K257)</f>
        <v>#VALUE!</v>
      </c>
      <c r="X257" s="145" t="str">
        <f t="shared" si="43"/>
        <v/>
      </c>
    </row>
    <row r="258" spans="1:24" x14ac:dyDescent="0.2">
      <c r="A258" s="105" t="str">
        <f t="shared" si="44"/>
        <v/>
      </c>
      <c r="Q258" s="132" t="str">
        <f t="shared" si="39"/>
        <v/>
      </c>
      <c r="R258" s="132" t="str">
        <f t="shared" si="40"/>
        <v/>
      </c>
      <c r="S258" s="144" t="str">
        <f t="shared" si="41"/>
        <v/>
      </c>
      <c r="T258" s="144" t="str">
        <f>IF(G258="","",IF(ISERROR(VLOOKUP(S258,Sheet1!B:B,1,FALSE)),0,1))</f>
        <v/>
      </c>
      <c r="U258" s="144" t="str">
        <f t="shared" si="42"/>
        <v/>
      </c>
      <c r="V258" s="145" t="e">
        <f>SEARCH('Key Word Search'!$J$6,J258)</f>
        <v>#VALUE!</v>
      </c>
      <c r="W258" s="145" t="e">
        <f>SEARCH('Key Word Search'!$J$6,K258)</f>
        <v>#VALUE!</v>
      </c>
      <c r="X258" s="145" t="str">
        <f t="shared" si="43"/>
        <v/>
      </c>
    </row>
    <row r="259" spans="1:24" x14ac:dyDescent="0.2">
      <c r="A259" s="105" t="str">
        <f t="shared" si="44"/>
        <v/>
      </c>
      <c r="Q259" s="132" t="str">
        <f t="shared" si="39"/>
        <v/>
      </c>
      <c r="R259" s="132" t="str">
        <f t="shared" si="40"/>
        <v/>
      </c>
      <c r="S259" s="144" t="str">
        <f t="shared" si="41"/>
        <v/>
      </c>
      <c r="T259" s="144" t="str">
        <f>IF(G259="","",IF(ISERROR(VLOOKUP(S259,Sheet1!B:B,1,FALSE)),0,1))</f>
        <v/>
      </c>
      <c r="U259" s="144" t="str">
        <f t="shared" si="42"/>
        <v/>
      </c>
      <c r="V259" s="145" t="e">
        <f>SEARCH('Key Word Search'!$J$6,J259)</f>
        <v>#VALUE!</v>
      </c>
      <c r="W259" s="145" t="e">
        <f>SEARCH('Key Word Search'!$J$6,K259)</f>
        <v>#VALUE!</v>
      </c>
      <c r="X259" s="145" t="str">
        <f t="shared" si="43"/>
        <v/>
      </c>
    </row>
    <row r="260" spans="1:24" x14ac:dyDescent="0.2">
      <c r="A260" s="105" t="str">
        <f t="shared" si="44"/>
        <v/>
      </c>
      <c r="Q260" s="132" t="str">
        <f t="shared" ref="Q260:Q323" si="45">IF(G260="","",SUBSTITUTE(SUBSTITUTE(SUBSTITUTE(SUBSTITUTE("#"&amp;G260&amp;"-"&amp;H260&amp;""&amp;I260," ",""),"-","_"),"(","_"),")","_"))</f>
        <v/>
      </c>
      <c r="R260" s="132" t="str">
        <f t="shared" ref="R260:R323" si="46">IF(G260="","",SUBSTITUTE(SUBSTITUTE(SUBSTITUTE(SUBSTITUTE("#"&amp;G260&amp;"-"&amp;LEFT(H260,LEN(H260)-1)," ",""),"-","_"),"(","_"),")","_"))</f>
        <v/>
      </c>
      <c r="S260" s="144" t="str">
        <f t="shared" ref="S260:S323" si="47">IF(G260="","",IF(I260&lt;&gt;"",1,MID(H260,LEN(H260),1)))</f>
        <v/>
      </c>
      <c r="T260" s="144" t="str">
        <f>IF(G260="","",IF(ISERROR(VLOOKUP(S260,Sheet1!B:B,1,FALSE)),0,1))</f>
        <v/>
      </c>
      <c r="U260" s="144" t="str">
        <f t="shared" ref="U260:U323" si="48">IF(G260="","",IF(ISERROR(S260/1),0,1))</f>
        <v/>
      </c>
      <c r="V260" s="145" t="e">
        <f>SEARCH('Key Word Search'!$J$6,J260)</f>
        <v>#VALUE!</v>
      </c>
      <c r="W260" s="145" t="e">
        <f>SEARCH('Key Word Search'!$J$6,K260)</f>
        <v>#VALUE!</v>
      </c>
      <c r="X260" s="145" t="str">
        <f t="shared" ref="X260:X323" si="49">IF(AND(ISERROR(V260),ISERROR(W260)),"",A260)</f>
        <v/>
      </c>
    </row>
    <row r="261" spans="1:24" x14ac:dyDescent="0.2">
      <c r="A261" s="105" t="str">
        <f t="shared" si="44"/>
        <v/>
      </c>
      <c r="Q261" s="132" t="str">
        <f t="shared" si="45"/>
        <v/>
      </c>
      <c r="R261" s="132" t="str">
        <f t="shared" si="46"/>
        <v/>
      </c>
      <c r="S261" s="144" t="str">
        <f t="shared" si="47"/>
        <v/>
      </c>
      <c r="T261" s="144" t="str">
        <f>IF(G261="","",IF(ISERROR(VLOOKUP(S261,Sheet1!B:B,1,FALSE)),0,1))</f>
        <v/>
      </c>
      <c r="U261" s="144" t="str">
        <f t="shared" si="48"/>
        <v/>
      </c>
      <c r="V261" s="145" t="e">
        <f>SEARCH('Key Word Search'!$J$6,J261)</f>
        <v>#VALUE!</v>
      </c>
      <c r="W261" s="145" t="e">
        <f>SEARCH('Key Word Search'!$J$6,K261)</f>
        <v>#VALUE!</v>
      </c>
      <c r="X261" s="145" t="str">
        <f t="shared" si="49"/>
        <v/>
      </c>
    </row>
    <row r="262" spans="1:24" x14ac:dyDescent="0.2">
      <c r="A262" s="105" t="str">
        <f t="shared" si="44"/>
        <v/>
      </c>
      <c r="Q262" s="132" t="str">
        <f t="shared" si="45"/>
        <v/>
      </c>
      <c r="R262" s="132" t="str">
        <f t="shared" si="46"/>
        <v/>
      </c>
      <c r="S262" s="144" t="str">
        <f t="shared" si="47"/>
        <v/>
      </c>
      <c r="T262" s="144" t="str">
        <f>IF(G262="","",IF(ISERROR(VLOOKUP(S262,Sheet1!B:B,1,FALSE)),0,1))</f>
        <v/>
      </c>
      <c r="U262" s="144" t="str">
        <f t="shared" si="48"/>
        <v/>
      </c>
      <c r="V262" s="145" t="e">
        <f>SEARCH('Key Word Search'!$J$6,J262)</f>
        <v>#VALUE!</v>
      </c>
      <c r="W262" s="145" t="e">
        <f>SEARCH('Key Word Search'!$J$6,K262)</f>
        <v>#VALUE!</v>
      </c>
      <c r="X262" s="145" t="str">
        <f t="shared" si="49"/>
        <v/>
      </c>
    </row>
    <row r="263" spans="1:24" x14ac:dyDescent="0.2">
      <c r="A263" s="105" t="str">
        <f t="shared" ref="A263:A326" si="50">IF(G263="","",IF(SUM(T263:U263)=0,R263,Q263))</f>
        <v/>
      </c>
      <c r="Q263" s="132" t="str">
        <f t="shared" si="45"/>
        <v/>
      </c>
      <c r="R263" s="132" t="str">
        <f t="shared" si="46"/>
        <v/>
      </c>
      <c r="S263" s="144" t="str">
        <f t="shared" si="47"/>
        <v/>
      </c>
      <c r="T263" s="144" t="str">
        <f>IF(G263="","",IF(ISERROR(VLOOKUP(S263,Sheet1!B:B,1,FALSE)),0,1))</f>
        <v/>
      </c>
      <c r="U263" s="144" t="str">
        <f t="shared" si="48"/>
        <v/>
      </c>
      <c r="V263" s="145" t="e">
        <f>SEARCH('Key Word Search'!$J$6,J263)</f>
        <v>#VALUE!</v>
      </c>
      <c r="W263" s="145" t="e">
        <f>SEARCH('Key Word Search'!$J$6,K263)</f>
        <v>#VALUE!</v>
      </c>
      <c r="X263" s="145" t="str">
        <f t="shared" si="49"/>
        <v/>
      </c>
    </row>
    <row r="264" spans="1:24" x14ac:dyDescent="0.2">
      <c r="A264" s="105" t="str">
        <f t="shared" si="50"/>
        <v/>
      </c>
      <c r="Q264" s="132" t="str">
        <f t="shared" si="45"/>
        <v/>
      </c>
      <c r="R264" s="132" t="str">
        <f t="shared" si="46"/>
        <v/>
      </c>
      <c r="S264" s="144" t="str">
        <f t="shared" si="47"/>
        <v/>
      </c>
      <c r="T264" s="144" t="str">
        <f>IF(G264="","",IF(ISERROR(VLOOKUP(S264,Sheet1!B:B,1,FALSE)),0,1))</f>
        <v/>
      </c>
      <c r="U264" s="144" t="str">
        <f t="shared" si="48"/>
        <v/>
      </c>
      <c r="V264" s="145" t="e">
        <f>SEARCH('Key Word Search'!$J$6,J264)</f>
        <v>#VALUE!</v>
      </c>
      <c r="W264" s="145" t="e">
        <f>SEARCH('Key Word Search'!$J$6,K264)</f>
        <v>#VALUE!</v>
      </c>
      <c r="X264" s="145" t="str">
        <f t="shared" si="49"/>
        <v/>
      </c>
    </row>
    <row r="265" spans="1:24" x14ac:dyDescent="0.2">
      <c r="A265" s="105" t="str">
        <f t="shared" si="50"/>
        <v/>
      </c>
      <c r="Q265" s="132" t="str">
        <f t="shared" si="45"/>
        <v/>
      </c>
      <c r="R265" s="132" t="str">
        <f t="shared" si="46"/>
        <v/>
      </c>
      <c r="S265" s="144" t="str">
        <f t="shared" si="47"/>
        <v/>
      </c>
      <c r="T265" s="144" t="str">
        <f>IF(G265="","",IF(ISERROR(VLOOKUP(S265,Sheet1!B:B,1,FALSE)),0,1))</f>
        <v/>
      </c>
      <c r="U265" s="144" t="str">
        <f t="shared" si="48"/>
        <v/>
      </c>
      <c r="V265" s="145" t="e">
        <f>SEARCH('Key Word Search'!$J$6,J265)</f>
        <v>#VALUE!</v>
      </c>
      <c r="W265" s="145" t="e">
        <f>SEARCH('Key Word Search'!$J$6,K265)</f>
        <v>#VALUE!</v>
      </c>
      <c r="X265" s="145" t="str">
        <f t="shared" si="49"/>
        <v/>
      </c>
    </row>
    <row r="266" spans="1:24" x14ac:dyDescent="0.2">
      <c r="A266" s="105" t="str">
        <f t="shared" si="50"/>
        <v/>
      </c>
      <c r="Q266" s="132" t="str">
        <f t="shared" si="45"/>
        <v/>
      </c>
      <c r="R266" s="132" t="str">
        <f t="shared" si="46"/>
        <v/>
      </c>
      <c r="S266" s="144" t="str">
        <f t="shared" si="47"/>
        <v/>
      </c>
      <c r="T266" s="144" t="str">
        <f>IF(G266="","",IF(ISERROR(VLOOKUP(S266,Sheet1!B:B,1,FALSE)),0,1))</f>
        <v/>
      </c>
      <c r="U266" s="144" t="str">
        <f t="shared" si="48"/>
        <v/>
      </c>
      <c r="V266" s="145" t="e">
        <f>SEARCH('Key Word Search'!$J$6,J266)</f>
        <v>#VALUE!</v>
      </c>
      <c r="W266" s="145" t="e">
        <f>SEARCH('Key Word Search'!$J$6,K266)</f>
        <v>#VALUE!</v>
      </c>
      <c r="X266" s="145" t="str">
        <f t="shared" si="49"/>
        <v/>
      </c>
    </row>
    <row r="267" spans="1:24" x14ac:dyDescent="0.2">
      <c r="A267" s="105" t="str">
        <f t="shared" si="50"/>
        <v/>
      </c>
      <c r="Q267" s="132" t="str">
        <f t="shared" si="45"/>
        <v/>
      </c>
      <c r="R267" s="132" t="str">
        <f t="shared" si="46"/>
        <v/>
      </c>
      <c r="S267" s="144" t="str">
        <f t="shared" si="47"/>
        <v/>
      </c>
      <c r="T267" s="144" t="str">
        <f>IF(G267="","",IF(ISERROR(VLOOKUP(S267,Sheet1!B:B,1,FALSE)),0,1))</f>
        <v/>
      </c>
      <c r="U267" s="144" t="str">
        <f t="shared" si="48"/>
        <v/>
      </c>
      <c r="V267" s="145" t="e">
        <f>SEARCH('Key Word Search'!$J$6,J267)</f>
        <v>#VALUE!</v>
      </c>
      <c r="W267" s="145" t="e">
        <f>SEARCH('Key Word Search'!$J$6,K267)</f>
        <v>#VALUE!</v>
      </c>
      <c r="X267" s="145" t="str">
        <f t="shared" si="49"/>
        <v/>
      </c>
    </row>
    <row r="268" spans="1:24" x14ac:dyDescent="0.2">
      <c r="A268" s="105" t="str">
        <f t="shared" si="50"/>
        <v/>
      </c>
      <c r="Q268" s="132" t="str">
        <f t="shared" si="45"/>
        <v/>
      </c>
      <c r="R268" s="132" t="str">
        <f t="shared" si="46"/>
        <v/>
      </c>
      <c r="S268" s="144" t="str">
        <f t="shared" si="47"/>
        <v/>
      </c>
      <c r="T268" s="144" t="str">
        <f>IF(G268="","",IF(ISERROR(VLOOKUP(S268,Sheet1!B:B,1,FALSE)),0,1))</f>
        <v/>
      </c>
      <c r="U268" s="144" t="str">
        <f t="shared" si="48"/>
        <v/>
      </c>
      <c r="V268" s="145" t="e">
        <f>SEARCH('Key Word Search'!$J$6,J268)</f>
        <v>#VALUE!</v>
      </c>
      <c r="W268" s="145" t="e">
        <f>SEARCH('Key Word Search'!$J$6,K268)</f>
        <v>#VALUE!</v>
      </c>
      <c r="X268" s="145" t="str">
        <f t="shared" si="49"/>
        <v/>
      </c>
    </row>
    <row r="269" spans="1:24" x14ac:dyDescent="0.2">
      <c r="A269" s="105" t="str">
        <f t="shared" si="50"/>
        <v/>
      </c>
      <c r="Q269" s="132" t="str">
        <f t="shared" si="45"/>
        <v/>
      </c>
      <c r="R269" s="132" t="str">
        <f t="shared" si="46"/>
        <v/>
      </c>
      <c r="S269" s="144" t="str">
        <f t="shared" si="47"/>
        <v/>
      </c>
      <c r="T269" s="144" t="str">
        <f>IF(G269="","",IF(ISERROR(VLOOKUP(S269,Sheet1!B:B,1,FALSE)),0,1))</f>
        <v/>
      </c>
      <c r="U269" s="144" t="str">
        <f t="shared" si="48"/>
        <v/>
      </c>
      <c r="V269" s="145" t="e">
        <f>SEARCH('Key Word Search'!$J$6,J269)</f>
        <v>#VALUE!</v>
      </c>
      <c r="W269" s="145" t="e">
        <f>SEARCH('Key Word Search'!$J$6,K269)</f>
        <v>#VALUE!</v>
      </c>
      <c r="X269" s="145" t="str">
        <f t="shared" si="49"/>
        <v/>
      </c>
    </row>
    <row r="270" spans="1:24" x14ac:dyDescent="0.2">
      <c r="A270" s="105" t="str">
        <f t="shared" si="50"/>
        <v/>
      </c>
      <c r="Q270" s="132" t="str">
        <f t="shared" si="45"/>
        <v/>
      </c>
      <c r="R270" s="132" t="str">
        <f t="shared" si="46"/>
        <v/>
      </c>
      <c r="S270" s="144" t="str">
        <f t="shared" si="47"/>
        <v/>
      </c>
      <c r="T270" s="144" t="str">
        <f>IF(G270="","",IF(ISERROR(VLOOKUP(S270,Sheet1!B:B,1,FALSE)),0,1))</f>
        <v/>
      </c>
      <c r="U270" s="144" t="str">
        <f t="shared" si="48"/>
        <v/>
      </c>
      <c r="V270" s="145" t="e">
        <f>SEARCH('Key Word Search'!$J$6,J270)</f>
        <v>#VALUE!</v>
      </c>
      <c r="W270" s="145" t="e">
        <f>SEARCH('Key Word Search'!$J$6,K270)</f>
        <v>#VALUE!</v>
      </c>
      <c r="X270" s="145" t="str">
        <f t="shared" si="49"/>
        <v/>
      </c>
    </row>
    <row r="271" spans="1:24" x14ac:dyDescent="0.2">
      <c r="A271" s="105" t="str">
        <f t="shared" si="50"/>
        <v/>
      </c>
      <c r="Q271" s="132" t="str">
        <f t="shared" si="45"/>
        <v/>
      </c>
      <c r="R271" s="132" t="str">
        <f t="shared" si="46"/>
        <v/>
      </c>
      <c r="S271" s="144" t="str">
        <f t="shared" si="47"/>
        <v/>
      </c>
      <c r="T271" s="144" t="str">
        <f>IF(G271="","",IF(ISERROR(VLOOKUP(S271,Sheet1!B:B,1,FALSE)),0,1))</f>
        <v/>
      </c>
      <c r="U271" s="144" t="str">
        <f t="shared" si="48"/>
        <v/>
      </c>
      <c r="V271" s="145" t="e">
        <f>SEARCH('Key Word Search'!$J$6,J271)</f>
        <v>#VALUE!</v>
      </c>
      <c r="W271" s="145" t="e">
        <f>SEARCH('Key Word Search'!$J$6,K271)</f>
        <v>#VALUE!</v>
      </c>
      <c r="X271" s="145" t="str">
        <f t="shared" si="49"/>
        <v/>
      </c>
    </row>
    <row r="272" spans="1:24" x14ac:dyDescent="0.2">
      <c r="A272" s="105" t="str">
        <f t="shared" si="50"/>
        <v/>
      </c>
      <c r="Q272" s="132" t="str">
        <f t="shared" si="45"/>
        <v/>
      </c>
      <c r="R272" s="132" t="str">
        <f t="shared" si="46"/>
        <v/>
      </c>
      <c r="S272" s="144" t="str">
        <f t="shared" si="47"/>
        <v/>
      </c>
      <c r="T272" s="144" t="str">
        <f>IF(G272="","",IF(ISERROR(VLOOKUP(S272,Sheet1!B:B,1,FALSE)),0,1))</f>
        <v/>
      </c>
      <c r="U272" s="144" t="str">
        <f t="shared" si="48"/>
        <v/>
      </c>
      <c r="V272" s="145" t="e">
        <f>SEARCH('Key Word Search'!$J$6,J272)</f>
        <v>#VALUE!</v>
      </c>
      <c r="W272" s="145" t="e">
        <f>SEARCH('Key Word Search'!$J$6,K272)</f>
        <v>#VALUE!</v>
      </c>
      <c r="X272" s="145" t="str">
        <f t="shared" si="49"/>
        <v/>
      </c>
    </row>
    <row r="273" spans="1:24" x14ac:dyDescent="0.2">
      <c r="A273" s="105" t="str">
        <f t="shared" si="50"/>
        <v/>
      </c>
      <c r="Q273" s="132" t="str">
        <f t="shared" si="45"/>
        <v/>
      </c>
      <c r="R273" s="132" t="str">
        <f t="shared" si="46"/>
        <v/>
      </c>
      <c r="S273" s="144" t="str">
        <f t="shared" si="47"/>
        <v/>
      </c>
      <c r="T273" s="144" t="str">
        <f>IF(G273="","",IF(ISERROR(VLOOKUP(S273,Sheet1!B:B,1,FALSE)),0,1))</f>
        <v/>
      </c>
      <c r="U273" s="144" t="str">
        <f t="shared" si="48"/>
        <v/>
      </c>
      <c r="V273" s="145" t="e">
        <f>SEARCH('Key Word Search'!$J$6,J273)</f>
        <v>#VALUE!</v>
      </c>
      <c r="W273" s="145" t="e">
        <f>SEARCH('Key Word Search'!$J$6,K273)</f>
        <v>#VALUE!</v>
      </c>
      <c r="X273" s="145" t="str">
        <f t="shared" si="49"/>
        <v/>
      </c>
    </row>
    <row r="274" spans="1:24" x14ac:dyDescent="0.2">
      <c r="A274" s="105" t="str">
        <f t="shared" si="50"/>
        <v/>
      </c>
      <c r="Q274" s="132" t="str">
        <f t="shared" si="45"/>
        <v/>
      </c>
      <c r="R274" s="132" t="str">
        <f t="shared" si="46"/>
        <v/>
      </c>
      <c r="S274" s="144" t="str">
        <f t="shared" si="47"/>
        <v/>
      </c>
      <c r="T274" s="144" t="str">
        <f>IF(G274="","",IF(ISERROR(VLOOKUP(S274,Sheet1!B:B,1,FALSE)),0,1))</f>
        <v/>
      </c>
      <c r="U274" s="144" t="str">
        <f t="shared" si="48"/>
        <v/>
      </c>
      <c r="V274" s="145" t="e">
        <f>SEARCH('Key Word Search'!$J$6,J274)</f>
        <v>#VALUE!</v>
      </c>
      <c r="W274" s="145" t="e">
        <f>SEARCH('Key Word Search'!$J$6,K274)</f>
        <v>#VALUE!</v>
      </c>
      <c r="X274" s="145" t="str">
        <f t="shared" si="49"/>
        <v/>
      </c>
    </row>
    <row r="275" spans="1:24" x14ac:dyDescent="0.2">
      <c r="A275" s="105" t="str">
        <f t="shared" si="50"/>
        <v/>
      </c>
      <c r="Q275" s="132" t="str">
        <f t="shared" si="45"/>
        <v/>
      </c>
      <c r="R275" s="132" t="str">
        <f t="shared" si="46"/>
        <v/>
      </c>
      <c r="S275" s="144" t="str">
        <f t="shared" si="47"/>
        <v/>
      </c>
      <c r="T275" s="144" t="str">
        <f>IF(G275="","",IF(ISERROR(VLOOKUP(S275,Sheet1!B:B,1,FALSE)),0,1))</f>
        <v/>
      </c>
      <c r="U275" s="144" t="str">
        <f t="shared" si="48"/>
        <v/>
      </c>
      <c r="V275" s="145" t="e">
        <f>SEARCH('Key Word Search'!$J$6,J275)</f>
        <v>#VALUE!</v>
      </c>
      <c r="W275" s="145" t="e">
        <f>SEARCH('Key Word Search'!$J$6,K275)</f>
        <v>#VALUE!</v>
      </c>
      <c r="X275" s="145" t="str">
        <f t="shared" si="49"/>
        <v/>
      </c>
    </row>
    <row r="276" spans="1:24" x14ac:dyDescent="0.2">
      <c r="A276" s="105" t="str">
        <f t="shared" si="50"/>
        <v/>
      </c>
      <c r="Q276" s="132" t="str">
        <f t="shared" si="45"/>
        <v/>
      </c>
      <c r="R276" s="132" t="str">
        <f t="shared" si="46"/>
        <v/>
      </c>
      <c r="S276" s="144" t="str">
        <f t="shared" si="47"/>
        <v/>
      </c>
      <c r="T276" s="144" t="str">
        <f>IF(G276="","",IF(ISERROR(VLOOKUP(S276,Sheet1!B:B,1,FALSE)),0,1))</f>
        <v/>
      </c>
      <c r="U276" s="144" t="str">
        <f t="shared" si="48"/>
        <v/>
      </c>
      <c r="V276" s="145" t="e">
        <f>SEARCH('Key Word Search'!$J$6,J276)</f>
        <v>#VALUE!</v>
      </c>
      <c r="W276" s="145" t="e">
        <f>SEARCH('Key Word Search'!$J$6,K276)</f>
        <v>#VALUE!</v>
      </c>
      <c r="X276" s="145" t="str">
        <f t="shared" si="49"/>
        <v/>
      </c>
    </row>
    <row r="277" spans="1:24" x14ac:dyDescent="0.2">
      <c r="A277" s="105" t="str">
        <f t="shared" si="50"/>
        <v/>
      </c>
      <c r="Q277" s="132" t="str">
        <f t="shared" si="45"/>
        <v/>
      </c>
      <c r="R277" s="132" t="str">
        <f t="shared" si="46"/>
        <v/>
      </c>
      <c r="S277" s="144" t="str">
        <f t="shared" si="47"/>
        <v/>
      </c>
      <c r="T277" s="144" t="str">
        <f>IF(G277="","",IF(ISERROR(VLOOKUP(S277,Sheet1!B:B,1,FALSE)),0,1))</f>
        <v/>
      </c>
      <c r="U277" s="144" t="str">
        <f t="shared" si="48"/>
        <v/>
      </c>
      <c r="V277" s="145" t="e">
        <f>SEARCH('Key Word Search'!$J$6,J277)</f>
        <v>#VALUE!</v>
      </c>
      <c r="W277" s="145" t="e">
        <f>SEARCH('Key Word Search'!$J$6,K277)</f>
        <v>#VALUE!</v>
      </c>
      <c r="X277" s="145" t="str">
        <f t="shared" si="49"/>
        <v/>
      </c>
    </row>
    <row r="278" spans="1:24" x14ac:dyDescent="0.2">
      <c r="A278" s="105" t="str">
        <f t="shared" si="50"/>
        <v/>
      </c>
      <c r="Q278" s="132" t="str">
        <f t="shared" si="45"/>
        <v/>
      </c>
      <c r="R278" s="132" t="str">
        <f t="shared" si="46"/>
        <v/>
      </c>
      <c r="S278" s="144" t="str">
        <f t="shared" si="47"/>
        <v/>
      </c>
      <c r="T278" s="144" t="str">
        <f>IF(G278="","",IF(ISERROR(VLOOKUP(S278,Sheet1!B:B,1,FALSE)),0,1))</f>
        <v/>
      </c>
      <c r="U278" s="144" t="str">
        <f t="shared" si="48"/>
        <v/>
      </c>
      <c r="V278" s="145" t="e">
        <f>SEARCH('Key Word Search'!$J$6,J278)</f>
        <v>#VALUE!</v>
      </c>
      <c r="W278" s="145" t="e">
        <f>SEARCH('Key Word Search'!$J$6,K278)</f>
        <v>#VALUE!</v>
      </c>
      <c r="X278" s="145" t="str">
        <f t="shared" si="49"/>
        <v/>
      </c>
    </row>
    <row r="279" spans="1:24" x14ac:dyDescent="0.2">
      <c r="A279" s="105" t="str">
        <f t="shared" si="50"/>
        <v/>
      </c>
      <c r="Q279" s="132" t="str">
        <f t="shared" si="45"/>
        <v/>
      </c>
      <c r="R279" s="132" t="str">
        <f t="shared" si="46"/>
        <v/>
      </c>
      <c r="S279" s="144" t="str">
        <f t="shared" si="47"/>
        <v/>
      </c>
      <c r="T279" s="144" t="str">
        <f>IF(G279="","",IF(ISERROR(VLOOKUP(S279,Sheet1!B:B,1,FALSE)),0,1))</f>
        <v/>
      </c>
      <c r="U279" s="144" t="str">
        <f t="shared" si="48"/>
        <v/>
      </c>
      <c r="V279" s="145" t="e">
        <f>SEARCH('Key Word Search'!$J$6,J279)</f>
        <v>#VALUE!</v>
      </c>
      <c r="W279" s="145" t="e">
        <f>SEARCH('Key Word Search'!$J$6,K279)</f>
        <v>#VALUE!</v>
      </c>
      <c r="X279" s="145" t="str">
        <f t="shared" si="49"/>
        <v/>
      </c>
    </row>
    <row r="280" spans="1:24" x14ac:dyDescent="0.2">
      <c r="A280" s="105" t="str">
        <f t="shared" si="50"/>
        <v/>
      </c>
      <c r="Q280" s="132" t="str">
        <f t="shared" si="45"/>
        <v/>
      </c>
      <c r="R280" s="132" t="str">
        <f t="shared" si="46"/>
        <v/>
      </c>
      <c r="S280" s="144" t="str">
        <f t="shared" si="47"/>
        <v/>
      </c>
      <c r="T280" s="144" t="str">
        <f>IF(G280="","",IF(ISERROR(VLOOKUP(S280,Sheet1!B:B,1,FALSE)),0,1))</f>
        <v/>
      </c>
      <c r="U280" s="144" t="str">
        <f t="shared" si="48"/>
        <v/>
      </c>
      <c r="V280" s="145" t="e">
        <f>SEARCH('Key Word Search'!$J$6,J280)</f>
        <v>#VALUE!</v>
      </c>
      <c r="W280" s="145" t="e">
        <f>SEARCH('Key Word Search'!$J$6,K280)</f>
        <v>#VALUE!</v>
      </c>
      <c r="X280" s="145" t="str">
        <f t="shared" si="49"/>
        <v/>
      </c>
    </row>
    <row r="281" spans="1:24" x14ac:dyDescent="0.2">
      <c r="A281" s="105" t="str">
        <f t="shared" si="50"/>
        <v/>
      </c>
      <c r="Q281" s="132" t="str">
        <f t="shared" si="45"/>
        <v/>
      </c>
      <c r="R281" s="132" t="str">
        <f t="shared" si="46"/>
        <v/>
      </c>
      <c r="S281" s="144" t="str">
        <f t="shared" si="47"/>
        <v/>
      </c>
      <c r="T281" s="144" t="str">
        <f>IF(G281="","",IF(ISERROR(VLOOKUP(S281,Sheet1!B:B,1,FALSE)),0,1))</f>
        <v/>
      </c>
      <c r="U281" s="144" t="str">
        <f t="shared" si="48"/>
        <v/>
      </c>
      <c r="V281" s="145" t="e">
        <f>SEARCH('Key Word Search'!$J$6,J281)</f>
        <v>#VALUE!</v>
      </c>
      <c r="W281" s="145" t="e">
        <f>SEARCH('Key Word Search'!$J$6,K281)</f>
        <v>#VALUE!</v>
      </c>
      <c r="X281" s="145" t="str">
        <f t="shared" si="49"/>
        <v/>
      </c>
    </row>
    <row r="282" spans="1:24" x14ac:dyDescent="0.2">
      <c r="A282" s="105" t="str">
        <f t="shared" si="50"/>
        <v/>
      </c>
      <c r="Q282" s="132" t="str">
        <f t="shared" si="45"/>
        <v/>
      </c>
      <c r="R282" s="132" t="str">
        <f t="shared" si="46"/>
        <v/>
      </c>
      <c r="S282" s="144" t="str">
        <f t="shared" si="47"/>
        <v/>
      </c>
      <c r="T282" s="144" t="str">
        <f>IF(G282="","",IF(ISERROR(VLOOKUP(S282,Sheet1!B:B,1,FALSE)),0,1))</f>
        <v/>
      </c>
      <c r="U282" s="144" t="str">
        <f t="shared" si="48"/>
        <v/>
      </c>
      <c r="V282" s="145" t="e">
        <f>SEARCH('Key Word Search'!$J$6,J282)</f>
        <v>#VALUE!</v>
      </c>
      <c r="W282" s="145" t="e">
        <f>SEARCH('Key Word Search'!$J$6,K282)</f>
        <v>#VALUE!</v>
      </c>
      <c r="X282" s="145" t="str">
        <f t="shared" si="49"/>
        <v/>
      </c>
    </row>
    <row r="283" spans="1:24" x14ac:dyDescent="0.2">
      <c r="A283" s="105" t="str">
        <f t="shared" si="50"/>
        <v/>
      </c>
      <c r="Q283" s="132" t="str">
        <f t="shared" si="45"/>
        <v/>
      </c>
      <c r="R283" s="132" t="str">
        <f t="shared" si="46"/>
        <v/>
      </c>
      <c r="S283" s="144" t="str">
        <f t="shared" si="47"/>
        <v/>
      </c>
      <c r="T283" s="144" t="str">
        <f>IF(G283="","",IF(ISERROR(VLOOKUP(S283,Sheet1!B:B,1,FALSE)),0,1))</f>
        <v/>
      </c>
      <c r="U283" s="144" t="str">
        <f t="shared" si="48"/>
        <v/>
      </c>
      <c r="V283" s="145" t="e">
        <f>SEARCH('Key Word Search'!$J$6,J283)</f>
        <v>#VALUE!</v>
      </c>
      <c r="W283" s="145" t="e">
        <f>SEARCH('Key Word Search'!$J$6,K283)</f>
        <v>#VALUE!</v>
      </c>
      <c r="X283" s="145" t="str">
        <f t="shared" si="49"/>
        <v/>
      </c>
    </row>
    <row r="284" spans="1:24" x14ac:dyDescent="0.2">
      <c r="A284" s="105" t="str">
        <f t="shared" si="50"/>
        <v/>
      </c>
      <c r="Q284" s="132" t="str">
        <f t="shared" si="45"/>
        <v/>
      </c>
      <c r="R284" s="132" t="str">
        <f t="shared" si="46"/>
        <v/>
      </c>
      <c r="S284" s="144" t="str">
        <f t="shared" si="47"/>
        <v/>
      </c>
      <c r="T284" s="144" t="str">
        <f>IF(G284="","",IF(ISERROR(VLOOKUP(S284,Sheet1!B:B,1,FALSE)),0,1))</f>
        <v/>
      </c>
      <c r="U284" s="144" t="str">
        <f t="shared" si="48"/>
        <v/>
      </c>
      <c r="V284" s="145" t="e">
        <f>SEARCH('Key Word Search'!$J$6,J284)</f>
        <v>#VALUE!</v>
      </c>
      <c r="W284" s="145" t="e">
        <f>SEARCH('Key Word Search'!$J$6,K284)</f>
        <v>#VALUE!</v>
      </c>
      <c r="X284" s="145" t="str">
        <f t="shared" si="49"/>
        <v/>
      </c>
    </row>
    <row r="285" spans="1:24" x14ac:dyDescent="0.2">
      <c r="A285" s="105" t="str">
        <f t="shared" si="50"/>
        <v/>
      </c>
      <c r="Q285" s="132" t="str">
        <f t="shared" si="45"/>
        <v/>
      </c>
      <c r="R285" s="132" t="str">
        <f t="shared" si="46"/>
        <v/>
      </c>
      <c r="S285" s="144" t="str">
        <f t="shared" si="47"/>
        <v/>
      </c>
      <c r="T285" s="144" t="str">
        <f>IF(G285="","",IF(ISERROR(VLOOKUP(S285,Sheet1!B:B,1,FALSE)),0,1))</f>
        <v/>
      </c>
      <c r="U285" s="144" t="str">
        <f t="shared" si="48"/>
        <v/>
      </c>
      <c r="V285" s="145" t="e">
        <f>SEARCH('Key Word Search'!$J$6,J285)</f>
        <v>#VALUE!</v>
      </c>
      <c r="W285" s="145" t="e">
        <f>SEARCH('Key Word Search'!$J$6,K285)</f>
        <v>#VALUE!</v>
      </c>
      <c r="X285" s="145" t="str">
        <f t="shared" si="49"/>
        <v/>
      </c>
    </row>
    <row r="286" spans="1:24" x14ac:dyDescent="0.2">
      <c r="A286" s="105" t="str">
        <f t="shared" si="50"/>
        <v/>
      </c>
      <c r="Q286" s="132" t="str">
        <f t="shared" si="45"/>
        <v/>
      </c>
      <c r="R286" s="132" t="str">
        <f t="shared" si="46"/>
        <v/>
      </c>
      <c r="S286" s="144" t="str">
        <f t="shared" si="47"/>
        <v/>
      </c>
      <c r="T286" s="144" t="str">
        <f>IF(G286="","",IF(ISERROR(VLOOKUP(S286,Sheet1!B:B,1,FALSE)),0,1))</f>
        <v/>
      </c>
      <c r="U286" s="144" t="str">
        <f t="shared" si="48"/>
        <v/>
      </c>
      <c r="V286" s="145" t="e">
        <f>SEARCH('Key Word Search'!$J$6,J286)</f>
        <v>#VALUE!</v>
      </c>
      <c r="W286" s="145" t="e">
        <f>SEARCH('Key Word Search'!$J$6,K286)</f>
        <v>#VALUE!</v>
      </c>
      <c r="X286" s="145" t="str">
        <f t="shared" si="49"/>
        <v/>
      </c>
    </row>
    <row r="287" spans="1:24" x14ac:dyDescent="0.2">
      <c r="A287" s="105" t="str">
        <f t="shared" si="50"/>
        <v/>
      </c>
      <c r="Q287" s="132" t="str">
        <f t="shared" si="45"/>
        <v/>
      </c>
      <c r="R287" s="132" t="str">
        <f t="shared" si="46"/>
        <v/>
      </c>
      <c r="S287" s="144" t="str">
        <f t="shared" si="47"/>
        <v/>
      </c>
      <c r="T287" s="144" t="str">
        <f>IF(G287="","",IF(ISERROR(VLOOKUP(S287,Sheet1!B:B,1,FALSE)),0,1))</f>
        <v/>
      </c>
      <c r="U287" s="144" t="str">
        <f t="shared" si="48"/>
        <v/>
      </c>
      <c r="V287" s="145" t="e">
        <f>SEARCH('Key Word Search'!$J$6,J287)</f>
        <v>#VALUE!</v>
      </c>
      <c r="W287" s="145" t="e">
        <f>SEARCH('Key Word Search'!$J$6,K287)</f>
        <v>#VALUE!</v>
      </c>
      <c r="X287" s="145" t="str">
        <f t="shared" si="49"/>
        <v/>
      </c>
    </row>
    <row r="288" spans="1:24" x14ac:dyDescent="0.2">
      <c r="A288" s="105" t="str">
        <f t="shared" si="50"/>
        <v/>
      </c>
      <c r="Q288" s="132" t="str">
        <f t="shared" si="45"/>
        <v/>
      </c>
      <c r="R288" s="132" t="str">
        <f t="shared" si="46"/>
        <v/>
      </c>
      <c r="S288" s="144" t="str">
        <f t="shared" si="47"/>
        <v/>
      </c>
      <c r="T288" s="144" t="str">
        <f>IF(G288="","",IF(ISERROR(VLOOKUP(S288,Sheet1!B:B,1,FALSE)),0,1))</f>
        <v/>
      </c>
      <c r="U288" s="144" t="str">
        <f t="shared" si="48"/>
        <v/>
      </c>
      <c r="V288" s="145" t="e">
        <f>SEARCH('Key Word Search'!$J$6,J288)</f>
        <v>#VALUE!</v>
      </c>
      <c r="W288" s="145" t="e">
        <f>SEARCH('Key Word Search'!$J$6,K288)</f>
        <v>#VALUE!</v>
      </c>
      <c r="X288" s="145" t="str">
        <f t="shared" si="49"/>
        <v/>
      </c>
    </row>
    <row r="289" spans="1:24" x14ac:dyDescent="0.2">
      <c r="A289" s="105" t="str">
        <f t="shared" si="50"/>
        <v/>
      </c>
      <c r="Q289" s="132" t="str">
        <f t="shared" si="45"/>
        <v/>
      </c>
      <c r="R289" s="132" t="str">
        <f t="shared" si="46"/>
        <v/>
      </c>
      <c r="S289" s="144" t="str">
        <f t="shared" si="47"/>
        <v/>
      </c>
      <c r="T289" s="144" t="str">
        <f>IF(G289="","",IF(ISERROR(VLOOKUP(S289,Sheet1!B:B,1,FALSE)),0,1))</f>
        <v/>
      </c>
      <c r="U289" s="144" t="str">
        <f t="shared" si="48"/>
        <v/>
      </c>
      <c r="V289" s="145" t="e">
        <f>SEARCH('Key Word Search'!$J$6,J289)</f>
        <v>#VALUE!</v>
      </c>
      <c r="W289" s="145" t="e">
        <f>SEARCH('Key Word Search'!$J$6,K289)</f>
        <v>#VALUE!</v>
      </c>
      <c r="X289" s="145" t="str">
        <f t="shared" si="49"/>
        <v/>
      </c>
    </row>
    <row r="290" spans="1:24" x14ac:dyDescent="0.2">
      <c r="A290" s="105" t="str">
        <f t="shared" si="50"/>
        <v/>
      </c>
      <c r="Q290" s="132" t="str">
        <f t="shared" si="45"/>
        <v/>
      </c>
      <c r="R290" s="132" t="str">
        <f t="shared" si="46"/>
        <v/>
      </c>
      <c r="S290" s="144" t="str">
        <f t="shared" si="47"/>
        <v/>
      </c>
      <c r="T290" s="144" t="str">
        <f>IF(G290="","",IF(ISERROR(VLOOKUP(S290,Sheet1!B:B,1,FALSE)),0,1))</f>
        <v/>
      </c>
      <c r="U290" s="144" t="str">
        <f t="shared" si="48"/>
        <v/>
      </c>
      <c r="V290" s="145" t="e">
        <f>SEARCH('Key Word Search'!$J$6,J290)</f>
        <v>#VALUE!</v>
      </c>
      <c r="W290" s="145" t="e">
        <f>SEARCH('Key Word Search'!$J$6,K290)</f>
        <v>#VALUE!</v>
      </c>
      <c r="X290" s="145" t="str">
        <f t="shared" si="49"/>
        <v/>
      </c>
    </row>
    <row r="291" spans="1:24" x14ac:dyDescent="0.2">
      <c r="A291" s="105" t="str">
        <f t="shared" si="50"/>
        <v/>
      </c>
      <c r="Q291" s="132" t="str">
        <f t="shared" si="45"/>
        <v/>
      </c>
      <c r="R291" s="132" t="str">
        <f t="shared" si="46"/>
        <v/>
      </c>
      <c r="S291" s="144" t="str">
        <f t="shared" si="47"/>
        <v/>
      </c>
      <c r="T291" s="144" t="str">
        <f>IF(G291="","",IF(ISERROR(VLOOKUP(S291,Sheet1!B:B,1,FALSE)),0,1))</f>
        <v/>
      </c>
      <c r="U291" s="144" t="str">
        <f t="shared" si="48"/>
        <v/>
      </c>
      <c r="V291" s="145" t="e">
        <f>SEARCH('Key Word Search'!$J$6,J291)</f>
        <v>#VALUE!</v>
      </c>
      <c r="W291" s="145" t="e">
        <f>SEARCH('Key Word Search'!$J$6,K291)</f>
        <v>#VALUE!</v>
      </c>
      <c r="X291" s="145" t="str">
        <f t="shared" si="49"/>
        <v/>
      </c>
    </row>
    <row r="292" spans="1:24" x14ac:dyDescent="0.2">
      <c r="A292" s="105" t="str">
        <f t="shared" si="50"/>
        <v/>
      </c>
      <c r="Q292" s="132" t="str">
        <f t="shared" si="45"/>
        <v/>
      </c>
      <c r="R292" s="132" t="str">
        <f t="shared" si="46"/>
        <v/>
      </c>
      <c r="S292" s="144" t="str">
        <f t="shared" si="47"/>
        <v/>
      </c>
      <c r="T292" s="144" t="str">
        <f>IF(G292="","",IF(ISERROR(VLOOKUP(S292,Sheet1!B:B,1,FALSE)),0,1))</f>
        <v/>
      </c>
      <c r="U292" s="144" t="str">
        <f t="shared" si="48"/>
        <v/>
      </c>
      <c r="V292" s="145" t="e">
        <f>SEARCH('Key Word Search'!$J$6,J292)</f>
        <v>#VALUE!</v>
      </c>
      <c r="W292" s="145" t="e">
        <f>SEARCH('Key Word Search'!$J$6,K292)</f>
        <v>#VALUE!</v>
      </c>
      <c r="X292" s="145" t="str">
        <f t="shared" si="49"/>
        <v/>
      </c>
    </row>
    <row r="293" spans="1:24" x14ac:dyDescent="0.2">
      <c r="A293" s="105" t="str">
        <f t="shared" si="50"/>
        <v/>
      </c>
      <c r="Q293" s="132" t="str">
        <f t="shared" si="45"/>
        <v/>
      </c>
      <c r="R293" s="132" t="str">
        <f t="shared" si="46"/>
        <v/>
      </c>
      <c r="S293" s="144" t="str">
        <f t="shared" si="47"/>
        <v/>
      </c>
      <c r="T293" s="144" t="str">
        <f>IF(G293="","",IF(ISERROR(VLOOKUP(S293,Sheet1!B:B,1,FALSE)),0,1))</f>
        <v/>
      </c>
      <c r="U293" s="144" t="str">
        <f t="shared" si="48"/>
        <v/>
      </c>
      <c r="V293" s="145" t="e">
        <f>SEARCH('Key Word Search'!$J$6,J293)</f>
        <v>#VALUE!</v>
      </c>
      <c r="W293" s="145" t="e">
        <f>SEARCH('Key Word Search'!$J$6,K293)</f>
        <v>#VALUE!</v>
      </c>
      <c r="X293" s="145" t="str">
        <f t="shared" si="49"/>
        <v/>
      </c>
    </row>
    <row r="294" spans="1:24" x14ac:dyDescent="0.2">
      <c r="A294" s="105" t="str">
        <f t="shared" si="50"/>
        <v/>
      </c>
      <c r="Q294" s="132" t="str">
        <f t="shared" si="45"/>
        <v/>
      </c>
      <c r="R294" s="132" t="str">
        <f t="shared" si="46"/>
        <v/>
      </c>
      <c r="S294" s="144" t="str">
        <f t="shared" si="47"/>
        <v/>
      </c>
      <c r="T294" s="144" t="str">
        <f>IF(G294="","",IF(ISERROR(VLOOKUP(S294,Sheet1!B:B,1,FALSE)),0,1))</f>
        <v/>
      </c>
      <c r="U294" s="144" t="str">
        <f t="shared" si="48"/>
        <v/>
      </c>
      <c r="V294" s="145" t="e">
        <f>SEARCH('Key Word Search'!$J$6,J294)</f>
        <v>#VALUE!</v>
      </c>
      <c r="W294" s="145" t="e">
        <f>SEARCH('Key Word Search'!$J$6,K294)</f>
        <v>#VALUE!</v>
      </c>
      <c r="X294" s="145" t="str">
        <f t="shared" si="49"/>
        <v/>
      </c>
    </row>
    <row r="295" spans="1:24" x14ac:dyDescent="0.2">
      <c r="A295" s="105" t="str">
        <f t="shared" si="50"/>
        <v/>
      </c>
      <c r="Q295" s="132" t="str">
        <f t="shared" si="45"/>
        <v/>
      </c>
      <c r="R295" s="132" t="str">
        <f t="shared" si="46"/>
        <v/>
      </c>
      <c r="S295" s="144" t="str">
        <f t="shared" si="47"/>
        <v/>
      </c>
      <c r="T295" s="144" t="str">
        <f>IF(G295="","",IF(ISERROR(VLOOKUP(S295,Sheet1!B:B,1,FALSE)),0,1))</f>
        <v/>
      </c>
      <c r="U295" s="144" t="str">
        <f t="shared" si="48"/>
        <v/>
      </c>
      <c r="V295" s="145" t="e">
        <f>SEARCH('Key Word Search'!$J$6,J295)</f>
        <v>#VALUE!</v>
      </c>
      <c r="W295" s="145" t="e">
        <f>SEARCH('Key Word Search'!$J$6,K295)</f>
        <v>#VALUE!</v>
      </c>
      <c r="X295" s="145" t="str">
        <f t="shared" si="49"/>
        <v/>
      </c>
    </row>
    <row r="296" spans="1:24" x14ac:dyDescent="0.2">
      <c r="A296" s="105" t="str">
        <f t="shared" si="50"/>
        <v/>
      </c>
      <c r="Q296" s="132" t="str">
        <f t="shared" si="45"/>
        <v/>
      </c>
      <c r="R296" s="132" t="str">
        <f t="shared" si="46"/>
        <v/>
      </c>
      <c r="S296" s="144" t="str">
        <f t="shared" si="47"/>
        <v/>
      </c>
      <c r="T296" s="144" t="str">
        <f>IF(G296="","",IF(ISERROR(VLOOKUP(S296,Sheet1!B:B,1,FALSE)),0,1))</f>
        <v/>
      </c>
      <c r="U296" s="144" t="str">
        <f t="shared" si="48"/>
        <v/>
      </c>
      <c r="V296" s="145" t="e">
        <f>SEARCH('Key Word Search'!$J$6,J296)</f>
        <v>#VALUE!</v>
      </c>
      <c r="W296" s="145" t="e">
        <f>SEARCH('Key Word Search'!$J$6,K296)</f>
        <v>#VALUE!</v>
      </c>
      <c r="X296" s="145" t="str">
        <f t="shared" si="49"/>
        <v/>
      </c>
    </row>
    <row r="297" spans="1:24" x14ac:dyDescent="0.2">
      <c r="A297" s="105" t="str">
        <f t="shared" si="50"/>
        <v/>
      </c>
      <c r="Q297" s="132" t="str">
        <f t="shared" si="45"/>
        <v/>
      </c>
      <c r="R297" s="132" t="str">
        <f t="shared" si="46"/>
        <v/>
      </c>
      <c r="S297" s="144" t="str">
        <f t="shared" si="47"/>
        <v/>
      </c>
      <c r="T297" s="144" t="str">
        <f>IF(G297="","",IF(ISERROR(VLOOKUP(S297,Sheet1!B:B,1,FALSE)),0,1))</f>
        <v/>
      </c>
      <c r="U297" s="144" t="str">
        <f t="shared" si="48"/>
        <v/>
      </c>
      <c r="V297" s="145" t="e">
        <f>SEARCH('Key Word Search'!$J$6,J297)</f>
        <v>#VALUE!</v>
      </c>
      <c r="W297" s="145" t="e">
        <f>SEARCH('Key Word Search'!$J$6,K297)</f>
        <v>#VALUE!</v>
      </c>
      <c r="X297" s="145" t="str">
        <f t="shared" si="49"/>
        <v/>
      </c>
    </row>
    <row r="298" spans="1:24" x14ac:dyDescent="0.2">
      <c r="A298" s="105" t="str">
        <f t="shared" si="50"/>
        <v/>
      </c>
      <c r="Q298" s="132" t="str">
        <f t="shared" si="45"/>
        <v/>
      </c>
      <c r="R298" s="132" t="str">
        <f t="shared" si="46"/>
        <v/>
      </c>
      <c r="S298" s="144" t="str">
        <f t="shared" si="47"/>
        <v/>
      </c>
      <c r="T298" s="144" t="str">
        <f>IF(G298="","",IF(ISERROR(VLOOKUP(S298,Sheet1!B:B,1,FALSE)),0,1))</f>
        <v/>
      </c>
      <c r="U298" s="144" t="str">
        <f t="shared" si="48"/>
        <v/>
      </c>
      <c r="V298" s="145" t="e">
        <f>SEARCH('Key Word Search'!$J$6,J298)</f>
        <v>#VALUE!</v>
      </c>
      <c r="W298" s="145" t="e">
        <f>SEARCH('Key Word Search'!$J$6,K298)</f>
        <v>#VALUE!</v>
      </c>
      <c r="X298" s="145" t="str">
        <f t="shared" si="49"/>
        <v/>
      </c>
    </row>
    <row r="299" spans="1:24" x14ac:dyDescent="0.2">
      <c r="A299" s="105" t="str">
        <f t="shared" si="50"/>
        <v/>
      </c>
      <c r="Q299" s="132" t="str">
        <f t="shared" si="45"/>
        <v/>
      </c>
      <c r="R299" s="132" t="str">
        <f t="shared" si="46"/>
        <v/>
      </c>
      <c r="S299" s="144" t="str">
        <f t="shared" si="47"/>
        <v/>
      </c>
      <c r="T299" s="144" t="str">
        <f>IF(G299="","",IF(ISERROR(VLOOKUP(S299,Sheet1!B:B,1,FALSE)),0,1))</f>
        <v/>
      </c>
      <c r="U299" s="144" t="str">
        <f t="shared" si="48"/>
        <v/>
      </c>
      <c r="V299" s="145" t="e">
        <f>SEARCH('Key Word Search'!$J$6,J299)</f>
        <v>#VALUE!</v>
      </c>
      <c r="W299" s="145" t="e">
        <f>SEARCH('Key Word Search'!$J$6,K299)</f>
        <v>#VALUE!</v>
      </c>
      <c r="X299" s="145" t="str">
        <f t="shared" si="49"/>
        <v/>
      </c>
    </row>
    <row r="300" spans="1:24" x14ac:dyDescent="0.2">
      <c r="A300" s="105" t="str">
        <f t="shared" si="50"/>
        <v/>
      </c>
      <c r="Q300" s="132" t="str">
        <f t="shared" si="45"/>
        <v/>
      </c>
      <c r="R300" s="132" t="str">
        <f t="shared" si="46"/>
        <v/>
      </c>
      <c r="S300" s="144" t="str">
        <f t="shared" si="47"/>
        <v/>
      </c>
      <c r="T300" s="144" t="str">
        <f>IF(G300="","",IF(ISERROR(VLOOKUP(S300,Sheet1!B:B,1,FALSE)),0,1))</f>
        <v/>
      </c>
      <c r="U300" s="144" t="str">
        <f t="shared" si="48"/>
        <v/>
      </c>
      <c r="V300" s="145" t="e">
        <f>SEARCH('Key Word Search'!$J$6,J300)</f>
        <v>#VALUE!</v>
      </c>
      <c r="W300" s="145" t="e">
        <f>SEARCH('Key Word Search'!$J$6,K300)</f>
        <v>#VALUE!</v>
      </c>
      <c r="X300" s="145" t="str">
        <f t="shared" si="49"/>
        <v/>
      </c>
    </row>
    <row r="301" spans="1:24" x14ac:dyDescent="0.2">
      <c r="A301" s="105" t="str">
        <f t="shared" si="50"/>
        <v/>
      </c>
      <c r="Q301" s="132" t="str">
        <f t="shared" si="45"/>
        <v/>
      </c>
      <c r="R301" s="132" t="str">
        <f t="shared" si="46"/>
        <v/>
      </c>
      <c r="S301" s="144" t="str">
        <f t="shared" si="47"/>
        <v/>
      </c>
      <c r="T301" s="144" t="str">
        <f>IF(G301="","",IF(ISERROR(VLOOKUP(S301,Sheet1!B:B,1,FALSE)),0,1))</f>
        <v/>
      </c>
      <c r="U301" s="144" t="str">
        <f t="shared" si="48"/>
        <v/>
      </c>
      <c r="V301" s="145" t="e">
        <f>SEARCH('Key Word Search'!$J$6,J301)</f>
        <v>#VALUE!</v>
      </c>
      <c r="W301" s="145" t="e">
        <f>SEARCH('Key Word Search'!$J$6,K301)</f>
        <v>#VALUE!</v>
      </c>
      <c r="X301" s="145" t="str">
        <f t="shared" si="49"/>
        <v/>
      </c>
    </row>
    <row r="302" spans="1:24" x14ac:dyDescent="0.2">
      <c r="A302" s="105" t="str">
        <f t="shared" si="50"/>
        <v/>
      </c>
      <c r="Q302" s="132" t="str">
        <f t="shared" si="45"/>
        <v/>
      </c>
      <c r="R302" s="132" t="str">
        <f t="shared" si="46"/>
        <v/>
      </c>
      <c r="S302" s="144" t="str">
        <f t="shared" si="47"/>
        <v/>
      </c>
      <c r="T302" s="144" t="str">
        <f>IF(G302="","",IF(ISERROR(VLOOKUP(S302,Sheet1!B:B,1,FALSE)),0,1))</f>
        <v/>
      </c>
      <c r="U302" s="144" t="str">
        <f t="shared" si="48"/>
        <v/>
      </c>
      <c r="V302" s="145" t="e">
        <f>SEARCH('Key Word Search'!$J$6,J302)</f>
        <v>#VALUE!</v>
      </c>
      <c r="W302" s="145" t="e">
        <f>SEARCH('Key Word Search'!$J$6,K302)</f>
        <v>#VALUE!</v>
      </c>
      <c r="X302" s="145" t="str">
        <f t="shared" si="49"/>
        <v/>
      </c>
    </row>
    <row r="303" spans="1:24" x14ac:dyDescent="0.2">
      <c r="A303" s="105" t="str">
        <f t="shared" si="50"/>
        <v/>
      </c>
      <c r="Q303" s="132" t="str">
        <f t="shared" si="45"/>
        <v/>
      </c>
      <c r="R303" s="132" t="str">
        <f t="shared" si="46"/>
        <v/>
      </c>
      <c r="S303" s="144" t="str">
        <f t="shared" si="47"/>
        <v/>
      </c>
      <c r="T303" s="144" t="str">
        <f>IF(G303="","",IF(ISERROR(VLOOKUP(S303,Sheet1!B:B,1,FALSE)),0,1))</f>
        <v/>
      </c>
      <c r="U303" s="144" t="str">
        <f t="shared" si="48"/>
        <v/>
      </c>
      <c r="V303" s="145" t="e">
        <f>SEARCH('Key Word Search'!$J$6,J303)</f>
        <v>#VALUE!</v>
      </c>
      <c r="W303" s="145" t="e">
        <f>SEARCH('Key Word Search'!$J$6,K303)</f>
        <v>#VALUE!</v>
      </c>
      <c r="X303" s="145" t="str">
        <f t="shared" si="49"/>
        <v/>
      </c>
    </row>
    <row r="304" spans="1:24" x14ac:dyDescent="0.2">
      <c r="A304" s="105" t="str">
        <f t="shared" si="50"/>
        <v/>
      </c>
      <c r="Q304" s="132" t="str">
        <f t="shared" si="45"/>
        <v/>
      </c>
      <c r="R304" s="132" t="str">
        <f t="shared" si="46"/>
        <v/>
      </c>
      <c r="S304" s="144" t="str">
        <f t="shared" si="47"/>
        <v/>
      </c>
      <c r="T304" s="144" t="str">
        <f>IF(G304="","",IF(ISERROR(VLOOKUP(S304,Sheet1!B:B,1,FALSE)),0,1))</f>
        <v/>
      </c>
      <c r="U304" s="144" t="str">
        <f t="shared" si="48"/>
        <v/>
      </c>
      <c r="V304" s="145" t="e">
        <f>SEARCH('Key Word Search'!$J$6,J304)</f>
        <v>#VALUE!</v>
      </c>
      <c r="W304" s="145" t="e">
        <f>SEARCH('Key Word Search'!$J$6,K304)</f>
        <v>#VALUE!</v>
      </c>
      <c r="X304" s="145" t="str">
        <f t="shared" si="49"/>
        <v/>
      </c>
    </row>
    <row r="305" spans="1:24" x14ac:dyDescent="0.2">
      <c r="A305" s="105" t="str">
        <f t="shared" si="50"/>
        <v/>
      </c>
      <c r="Q305" s="132" t="str">
        <f t="shared" si="45"/>
        <v/>
      </c>
      <c r="R305" s="132" t="str">
        <f t="shared" si="46"/>
        <v/>
      </c>
      <c r="S305" s="144" t="str">
        <f t="shared" si="47"/>
        <v/>
      </c>
      <c r="T305" s="144" t="str">
        <f>IF(G305="","",IF(ISERROR(VLOOKUP(S305,Sheet1!B:B,1,FALSE)),0,1))</f>
        <v/>
      </c>
      <c r="U305" s="144" t="str">
        <f t="shared" si="48"/>
        <v/>
      </c>
      <c r="V305" s="145" t="e">
        <f>SEARCH('Key Word Search'!$J$6,J305)</f>
        <v>#VALUE!</v>
      </c>
      <c r="W305" s="145" t="e">
        <f>SEARCH('Key Word Search'!$J$6,K305)</f>
        <v>#VALUE!</v>
      </c>
      <c r="X305" s="145" t="str">
        <f t="shared" si="49"/>
        <v/>
      </c>
    </row>
    <row r="306" spans="1:24" x14ac:dyDescent="0.2">
      <c r="A306" s="105" t="str">
        <f t="shared" si="50"/>
        <v/>
      </c>
      <c r="Q306" s="132" t="str">
        <f t="shared" si="45"/>
        <v/>
      </c>
      <c r="R306" s="132" t="str">
        <f t="shared" si="46"/>
        <v/>
      </c>
      <c r="S306" s="144" t="str">
        <f t="shared" si="47"/>
        <v/>
      </c>
      <c r="T306" s="144" t="str">
        <f>IF(G306="","",IF(ISERROR(VLOOKUP(S306,Sheet1!B:B,1,FALSE)),0,1))</f>
        <v/>
      </c>
      <c r="U306" s="144" t="str">
        <f t="shared" si="48"/>
        <v/>
      </c>
      <c r="V306" s="145" t="e">
        <f>SEARCH('Key Word Search'!$J$6,J306)</f>
        <v>#VALUE!</v>
      </c>
      <c r="W306" s="145" t="e">
        <f>SEARCH('Key Word Search'!$J$6,K306)</f>
        <v>#VALUE!</v>
      </c>
      <c r="X306" s="145" t="str">
        <f t="shared" si="49"/>
        <v/>
      </c>
    </row>
    <row r="307" spans="1:24" x14ac:dyDescent="0.2">
      <c r="A307" s="105" t="str">
        <f t="shared" si="50"/>
        <v/>
      </c>
      <c r="Q307" s="132" t="str">
        <f t="shared" si="45"/>
        <v/>
      </c>
      <c r="R307" s="132" t="str">
        <f t="shared" si="46"/>
        <v/>
      </c>
      <c r="S307" s="144" t="str">
        <f t="shared" si="47"/>
        <v/>
      </c>
      <c r="T307" s="144" t="str">
        <f>IF(G307="","",IF(ISERROR(VLOOKUP(S307,Sheet1!B:B,1,FALSE)),0,1))</f>
        <v/>
      </c>
      <c r="U307" s="144" t="str">
        <f t="shared" si="48"/>
        <v/>
      </c>
      <c r="V307" s="145" t="e">
        <f>SEARCH('Key Word Search'!$J$6,J307)</f>
        <v>#VALUE!</v>
      </c>
      <c r="W307" s="145" t="e">
        <f>SEARCH('Key Word Search'!$J$6,K307)</f>
        <v>#VALUE!</v>
      </c>
      <c r="X307" s="145" t="str">
        <f t="shared" si="49"/>
        <v/>
      </c>
    </row>
    <row r="308" spans="1:24" x14ac:dyDescent="0.2">
      <c r="A308" s="105" t="str">
        <f t="shared" si="50"/>
        <v/>
      </c>
      <c r="Q308" s="132" t="str">
        <f t="shared" si="45"/>
        <v/>
      </c>
      <c r="R308" s="132" t="str">
        <f t="shared" si="46"/>
        <v/>
      </c>
      <c r="S308" s="144" t="str">
        <f t="shared" si="47"/>
        <v/>
      </c>
      <c r="T308" s="144" t="str">
        <f>IF(G308="","",IF(ISERROR(VLOOKUP(S308,Sheet1!B:B,1,FALSE)),0,1))</f>
        <v/>
      </c>
      <c r="U308" s="144" t="str">
        <f t="shared" si="48"/>
        <v/>
      </c>
      <c r="V308" s="145" t="e">
        <f>SEARCH('Key Word Search'!$J$6,J308)</f>
        <v>#VALUE!</v>
      </c>
      <c r="W308" s="145" t="e">
        <f>SEARCH('Key Word Search'!$J$6,K308)</f>
        <v>#VALUE!</v>
      </c>
      <c r="X308" s="145" t="str">
        <f t="shared" si="49"/>
        <v/>
      </c>
    </row>
    <row r="309" spans="1:24" x14ac:dyDescent="0.2">
      <c r="A309" s="105" t="str">
        <f t="shared" si="50"/>
        <v/>
      </c>
      <c r="Q309" s="132" t="str">
        <f t="shared" si="45"/>
        <v/>
      </c>
      <c r="R309" s="132" t="str">
        <f t="shared" si="46"/>
        <v/>
      </c>
      <c r="S309" s="144" t="str">
        <f t="shared" si="47"/>
        <v/>
      </c>
      <c r="T309" s="144" t="str">
        <f>IF(G309="","",IF(ISERROR(VLOOKUP(S309,Sheet1!B:B,1,FALSE)),0,1))</f>
        <v/>
      </c>
      <c r="U309" s="144" t="str">
        <f t="shared" si="48"/>
        <v/>
      </c>
      <c r="V309" s="145" t="e">
        <f>SEARCH('Key Word Search'!$J$6,J309)</f>
        <v>#VALUE!</v>
      </c>
      <c r="W309" s="145" t="e">
        <f>SEARCH('Key Word Search'!$J$6,K309)</f>
        <v>#VALUE!</v>
      </c>
      <c r="X309" s="145" t="str">
        <f t="shared" si="49"/>
        <v/>
      </c>
    </row>
    <row r="310" spans="1:24" x14ac:dyDescent="0.2">
      <c r="A310" s="105" t="str">
        <f t="shared" si="50"/>
        <v/>
      </c>
      <c r="Q310" s="132" t="str">
        <f t="shared" si="45"/>
        <v/>
      </c>
      <c r="R310" s="132" t="str">
        <f t="shared" si="46"/>
        <v/>
      </c>
      <c r="S310" s="144" t="str">
        <f t="shared" si="47"/>
        <v/>
      </c>
      <c r="T310" s="144" t="str">
        <f>IF(G310="","",IF(ISERROR(VLOOKUP(S310,Sheet1!B:B,1,FALSE)),0,1))</f>
        <v/>
      </c>
      <c r="U310" s="144" t="str">
        <f t="shared" si="48"/>
        <v/>
      </c>
      <c r="V310" s="145" t="e">
        <f>SEARCH('Key Word Search'!$J$6,J310)</f>
        <v>#VALUE!</v>
      </c>
      <c r="W310" s="145" t="e">
        <f>SEARCH('Key Word Search'!$J$6,K310)</f>
        <v>#VALUE!</v>
      </c>
      <c r="X310" s="145" t="str">
        <f t="shared" si="49"/>
        <v/>
      </c>
    </row>
    <row r="311" spans="1:24" x14ac:dyDescent="0.2">
      <c r="A311" s="105" t="str">
        <f t="shared" si="50"/>
        <v/>
      </c>
      <c r="Q311" s="132" t="str">
        <f t="shared" si="45"/>
        <v/>
      </c>
      <c r="R311" s="132" t="str">
        <f t="shared" si="46"/>
        <v/>
      </c>
      <c r="S311" s="144" t="str">
        <f t="shared" si="47"/>
        <v/>
      </c>
      <c r="T311" s="144" t="str">
        <f>IF(G311="","",IF(ISERROR(VLOOKUP(S311,Sheet1!B:B,1,FALSE)),0,1))</f>
        <v/>
      </c>
      <c r="U311" s="144" t="str">
        <f t="shared" si="48"/>
        <v/>
      </c>
      <c r="V311" s="145" t="e">
        <f>SEARCH('Key Word Search'!$J$6,J311)</f>
        <v>#VALUE!</v>
      </c>
      <c r="W311" s="145" t="e">
        <f>SEARCH('Key Word Search'!$J$6,K311)</f>
        <v>#VALUE!</v>
      </c>
      <c r="X311" s="145" t="str">
        <f t="shared" si="49"/>
        <v/>
      </c>
    </row>
    <row r="312" spans="1:24" x14ac:dyDescent="0.2">
      <c r="A312" s="105" t="str">
        <f t="shared" si="50"/>
        <v/>
      </c>
      <c r="Q312" s="132" t="str">
        <f t="shared" si="45"/>
        <v/>
      </c>
      <c r="R312" s="132" t="str">
        <f t="shared" si="46"/>
        <v/>
      </c>
      <c r="S312" s="144" t="str">
        <f t="shared" si="47"/>
        <v/>
      </c>
      <c r="T312" s="144" t="str">
        <f>IF(G312="","",IF(ISERROR(VLOOKUP(S312,Sheet1!B:B,1,FALSE)),0,1))</f>
        <v/>
      </c>
      <c r="U312" s="144" t="str">
        <f t="shared" si="48"/>
        <v/>
      </c>
      <c r="V312" s="145" t="e">
        <f>SEARCH('Key Word Search'!$J$6,J312)</f>
        <v>#VALUE!</v>
      </c>
      <c r="W312" s="145" t="e">
        <f>SEARCH('Key Word Search'!$J$6,K312)</f>
        <v>#VALUE!</v>
      </c>
      <c r="X312" s="145" t="str">
        <f t="shared" si="49"/>
        <v/>
      </c>
    </row>
    <row r="313" spans="1:24" x14ac:dyDescent="0.2">
      <c r="A313" s="105" t="str">
        <f t="shared" si="50"/>
        <v/>
      </c>
      <c r="Q313" s="132" t="str">
        <f t="shared" si="45"/>
        <v/>
      </c>
      <c r="R313" s="132" t="str">
        <f t="shared" si="46"/>
        <v/>
      </c>
      <c r="S313" s="144" t="str">
        <f t="shared" si="47"/>
        <v/>
      </c>
      <c r="T313" s="144" t="str">
        <f>IF(G313="","",IF(ISERROR(VLOOKUP(S313,Sheet1!B:B,1,FALSE)),0,1))</f>
        <v/>
      </c>
      <c r="U313" s="144" t="str">
        <f t="shared" si="48"/>
        <v/>
      </c>
      <c r="V313" s="145" t="e">
        <f>SEARCH('Key Word Search'!$J$6,J313)</f>
        <v>#VALUE!</v>
      </c>
      <c r="W313" s="145" t="e">
        <f>SEARCH('Key Word Search'!$J$6,K313)</f>
        <v>#VALUE!</v>
      </c>
      <c r="X313" s="145" t="str">
        <f t="shared" si="49"/>
        <v/>
      </c>
    </row>
    <row r="314" spans="1:24" x14ac:dyDescent="0.2">
      <c r="A314" s="105" t="str">
        <f t="shared" si="50"/>
        <v/>
      </c>
      <c r="Q314" s="132" t="str">
        <f t="shared" si="45"/>
        <v/>
      </c>
      <c r="R314" s="132" t="str">
        <f t="shared" si="46"/>
        <v/>
      </c>
      <c r="S314" s="144" t="str">
        <f t="shared" si="47"/>
        <v/>
      </c>
      <c r="T314" s="144" t="str">
        <f>IF(G314="","",IF(ISERROR(VLOOKUP(S314,Sheet1!B:B,1,FALSE)),0,1))</f>
        <v/>
      </c>
      <c r="U314" s="144" t="str">
        <f t="shared" si="48"/>
        <v/>
      </c>
      <c r="V314" s="145" t="e">
        <f>SEARCH('Key Word Search'!$J$6,J314)</f>
        <v>#VALUE!</v>
      </c>
      <c r="W314" s="145" t="e">
        <f>SEARCH('Key Word Search'!$J$6,K314)</f>
        <v>#VALUE!</v>
      </c>
      <c r="X314" s="145" t="str">
        <f t="shared" si="49"/>
        <v/>
      </c>
    </row>
    <row r="315" spans="1:24" x14ac:dyDescent="0.2">
      <c r="A315" s="105" t="str">
        <f t="shared" si="50"/>
        <v/>
      </c>
      <c r="Q315" s="132" t="str">
        <f t="shared" si="45"/>
        <v/>
      </c>
      <c r="R315" s="132" t="str">
        <f t="shared" si="46"/>
        <v/>
      </c>
      <c r="S315" s="144" t="str">
        <f t="shared" si="47"/>
        <v/>
      </c>
      <c r="T315" s="144" t="str">
        <f>IF(G315="","",IF(ISERROR(VLOOKUP(S315,Sheet1!B:B,1,FALSE)),0,1))</f>
        <v/>
      </c>
      <c r="U315" s="144" t="str">
        <f t="shared" si="48"/>
        <v/>
      </c>
      <c r="V315" s="145" t="e">
        <f>SEARCH('Key Word Search'!$J$6,J315)</f>
        <v>#VALUE!</v>
      </c>
      <c r="W315" s="145" t="e">
        <f>SEARCH('Key Word Search'!$J$6,K315)</f>
        <v>#VALUE!</v>
      </c>
      <c r="X315" s="145" t="str">
        <f t="shared" si="49"/>
        <v/>
      </c>
    </row>
    <row r="316" spans="1:24" x14ac:dyDescent="0.2">
      <c r="A316" s="105" t="str">
        <f t="shared" si="50"/>
        <v/>
      </c>
      <c r="Q316" s="132" t="str">
        <f t="shared" si="45"/>
        <v/>
      </c>
      <c r="R316" s="132" t="str">
        <f t="shared" si="46"/>
        <v/>
      </c>
      <c r="S316" s="144" t="str">
        <f t="shared" si="47"/>
        <v/>
      </c>
      <c r="T316" s="144" t="str">
        <f>IF(G316="","",IF(ISERROR(VLOOKUP(S316,Sheet1!B:B,1,FALSE)),0,1))</f>
        <v/>
      </c>
      <c r="U316" s="144" t="str">
        <f t="shared" si="48"/>
        <v/>
      </c>
      <c r="V316" s="145" t="e">
        <f>SEARCH('Key Word Search'!$J$6,J316)</f>
        <v>#VALUE!</v>
      </c>
      <c r="W316" s="145" t="e">
        <f>SEARCH('Key Word Search'!$J$6,K316)</f>
        <v>#VALUE!</v>
      </c>
      <c r="X316" s="145" t="str">
        <f t="shared" si="49"/>
        <v/>
      </c>
    </row>
    <row r="317" spans="1:24" x14ac:dyDescent="0.2">
      <c r="A317" s="105" t="str">
        <f t="shared" si="50"/>
        <v/>
      </c>
      <c r="Q317" s="132" t="str">
        <f t="shared" si="45"/>
        <v/>
      </c>
      <c r="R317" s="132" t="str">
        <f t="shared" si="46"/>
        <v/>
      </c>
      <c r="S317" s="144" t="str">
        <f t="shared" si="47"/>
        <v/>
      </c>
      <c r="T317" s="144" t="str">
        <f>IF(G317="","",IF(ISERROR(VLOOKUP(S317,Sheet1!B:B,1,FALSE)),0,1))</f>
        <v/>
      </c>
      <c r="U317" s="144" t="str">
        <f t="shared" si="48"/>
        <v/>
      </c>
      <c r="V317" s="145" t="e">
        <f>SEARCH('Key Word Search'!$J$6,J317)</f>
        <v>#VALUE!</v>
      </c>
      <c r="W317" s="145" t="e">
        <f>SEARCH('Key Word Search'!$J$6,K317)</f>
        <v>#VALUE!</v>
      </c>
      <c r="X317" s="145" t="str">
        <f t="shared" si="49"/>
        <v/>
      </c>
    </row>
    <row r="318" spans="1:24" x14ac:dyDescent="0.2">
      <c r="A318" s="105" t="str">
        <f t="shared" si="50"/>
        <v/>
      </c>
      <c r="Q318" s="132" t="str">
        <f t="shared" si="45"/>
        <v/>
      </c>
      <c r="R318" s="132" t="str">
        <f t="shared" si="46"/>
        <v/>
      </c>
      <c r="S318" s="144" t="str">
        <f t="shared" si="47"/>
        <v/>
      </c>
      <c r="T318" s="144" t="str">
        <f>IF(G318="","",IF(ISERROR(VLOOKUP(S318,Sheet1!B:B,1,FALSE)),0,1))</f>
        <v/>
      </c>
      <c r="U318" s="144" t="str">
        <f t="shared" si="48"/>
        <v/>
      </c>
      <c r="V318" s="145" t="e">
        <f>SEARCH('Key Word Search'!$J$6,J318)</f>
        <v>#VALUE!</v>
      </c>
      <c r="W318" s="145" t="e">
        <f>SEARCH('Key Word Search'!$J$6,K318)</f>
        <v>#VALUE!</v>
      </c>
      <c r="X318" s="145" t="str">
        <f t="shared" si="49"/>
        <v/>
      </c>
    </row>
    <row r="319" spans="1:24" x14ac:dyDescent="0.2">
      <c r="A319" s="105" t="str">
        <f t="shared" si="50"/>
        <v/>
      </c>
      <c r="Q319" s="132" t="str">
        <f t="shared" si="45"/>
        <v/>
      </c>
      <c r="R319" s="132" t="str">
        <f t="shared" si="46"/>
        <v/>
      </c>
      <c r="S319" s="144" t="str">
        <f t="shared" si="47"/>
        <v/>
      </c>
      <c r="T319" s="144" t="str">
        <f>IF(G319="","",IF(ISERROR(VLOOKUP(S319,Sheet1!B:B,1,FALSE)),0,1))</f>
        <v/>
      </c>
      <c r="U319" s="144" t="str">
        <f t="shared" si="48"/>
        <v/>
      </c>
      <c r="V319" s="145" t="e">
        <f>SEARCH('Key Word Search'!$J$6,J319)</f>
        <v>#VALUE!</v>
      </c>
      <c r="W319" s="145" t="e">
        <f>SEARCH('Key Word Search'!$J$6,K319)</f>
        <v>#VALUE!</v>
      </c>
      <c r="X319" s="145" t="str">
        <f t="shared" si="49"/>
        <v/>
      </c>
    </row>
    <row r="320" spans="1:24" x14ac:dyDescent="0.2">
      <c r="A320" s="105" t="str">
        <f t="shared" si="50"/>
        <v/>
      </c>
      <c r="Q320" s="132" t="str">
        <f t="shared" si="45"/>
        <v/>
      </c>
      <c r="R320" s="132" t="str">
        <f t="shared" si="46"/>
        <v/>
      </c>
      <c r="S320" s="144" t="str">
        <f t="shared" si="47"/>
        <v/>
      </c>
      <c r="T320" s="144" t="str">
        <f>IF(G320="","",IF(ISERROR(VLOOKUP(S320,Sheet1!B:B,1,FALSE)),0,1))</f>
        <v/>
      </c>
      <c r="U320" s="144" t="str">
        <f t="shared" si="48"/>
        <v/>
      </c>
      <c r="V320" s="145" t="e">
        <f>SEARCH('Key Word Search'!$J$6,J320)</f>
        <v>#VALUE!</v>
      </c>
      <c r="W320" s="145" t="e">
        <f>SEARCH('Key Word Search'!$J$6,K320)</f>
        <v>#VALUE!</v>
      </c>
      <c r="X320" s="145" t="str">
        <f t="shared" si="49"/>
        <v/>
      </c>
    </row>
    <row r="321" spans="1:24" x14ac:dyDescent="0.2">
      <c r="A321" s="105" t="str">
        <f t="shared" si="50"/>
        <v/>
      </c>
      <c r="Q321" s="132" t="str">
        <f t="shared" si="45"/>
        <v/>
      </c>
      <c r="R321" s="132" t="str">
        <f t="shared" si="46"/>
        <v/>
      </c>
      <c r="S321" s="144" t="str">
        <f t="shared" si="47"/>
        <v/>
      </c>
      <c r="T321" s="144" t="str">
        <f>IF(G321="","",IF(ISERROR(VLOOKUP(S321,Sheet1!B:B,1,FALSE)),0,1))</f>
        <v/>
      </c>
      <c r="U321" s="144" t="str">
        <f t="shared" si="48"/>
        <v/>
      </c>
      <c r="V321" s="145" t="e">
        <f>SEARCH('Key Word Search'!$J$6,J321)</f>
        <v>#VALUE!</v>
      </c>
      <c r="W321" s="145" t="e">
        <f>SEARCH('Key Word Search'!$J$6,K321)</f>
        <v>#VALUE!</v>
      </c>
      <c r="X321" s="145" t="str">
        <f t="shared" si="49"/>
        <v/>
      </c>
    </row>
    <row r="322" spans="1:24" x14ac:dyDescent="0.2">
      <c r="A322" s="105" t="str">
        <f t="shared" si="50"/>
        <v/>
      </c>
      <c r="Q322" s="132" t="str">
        <f t="shared" si="45"/>
        <v/>
      </c>
      <c r="R322" s="132" t="str">
        <f t="shared" si="46"/>
        <v/>
      </c>
      <c r="S322" s="144" t="str">
        <f t="shared" si="47"/>
        <v/>
      </c>
      <c r="T322" s="144" t="str">
        <f>IF(G322="","",IF(ISERROR(VLOOKUP(S322,Sheet1!B:B,1,FALSE)),0,1))</f>
        <v/>
      </c>
      <c r="U322" s="144" t="str">
        <f t="shared" si="48"/>
        <v/>
      </c>
      <c r="V322" s="145" t="e">
        <f>SEARCH('Key Word Search'!$J$6,J322)</f>
        <v>#VALUE!</v>
      </c>
      <c r="W322" s="145" t="e">
        <f>SEARCH('Key Word Search'!$J$6,K322)</f>
        <v>#VALUE!</v>
      </c>
      <c r="X322" s="145" t="str">
        <f t="shared" si="49"/>
        <v/>
      </c>
    </row>
    <row r="323" spans="1:24" x14ac:dyDescent="0.2">
      <c r="A323" s="105" t="str">
        <f t="shared" si="50"/>
        <v/>
      </c>
      <c r="Q323" s="132" t="str">
        <f t="shared" si="45"/>
        <v/>
      </c>
      <c r="R323" s="132" t="str">
        <f t="shared" si="46"/>
        <v/>
      </c>
      <c r="S323" s="144" t="str">
        <f t="shared" si="47"/>
        <v/>
      </c>
      <c r="T323" s="144" t="str">
        <f>IF(G323="","",IF(ISERROR(VLOOKUP(S323,Sheet1!B:B,1,FALSE)),0,1))</f>
        <v/>
      </c>
      <c r="U323" s="144" t="str">
        <f t="shared" si="48"/>
        <v/>
      </c>
      <c r="V323" s="145" t="e">
        <f>SEARCH('Key Word Search'!$J$6,J323)</f>
        <v>#VALUE!</v>
      </c>
      <c r="W323" s="145" t="e">
        <f>SEARCH('Key Word Search'!$J$6,K323)</f>
        <v>#VALUE!</v>
      </c>
      <c r="X323" s="145" t="str">
        <f t="shared" si="49"/>
        <v/>
      </c>
    </row>
    <row r="324" spans="1:24" x14ac:dyDescent="0.2">
      <c r="A324" s="105" t="str">
        <f t="shared" si="50"/>
        <v/>
      </c>
      <c r="Q324" s="132" t="str">
        <f t="shared" ref="Q324:Q387" si="51">IF(G324="","",SUBSTITUTE(SUBSTITUTE(SUBSTITUTE(SUBSTITUTE("#"&amp;G324&amp;"-"&amp;H324&amp;""&amp;I324," ",""),"-","_"),"(","_"),")","_"))</f>
        <v/>
      </c>
      <c r="R324" s="132" t="str">
        <f t="shared" ref="R324:R387" si="52">IF(G324="","",SUBSTITUTE(SUBSTITUTE(SUBSTITUTE(SUBSTITUTE("#"&amp;G324&amp;"-"&amp;LEFT(H324,LEN(H324)-1)," ",""),"-","_"),"(","_"),")","_"))</f>
        <v/>
      </c>
      <c r="S324" s="144" t="str">
        <f t="shared" ref="S324:S387" si="53">IF(G324="","",IF(I324&lt;&gt;"",1,MID(H324,LEN(H324),1)))</f>
        <v/>
      </c>
      <c r="T324" s="144" t="str">
        <f>IF(G324="","",IF(ISERROR(VLOOKUP(S324,Sheet1!B:B,1,FALSE)),0,1))</f>
        <v/>
      </c>
      <c r="U324" s="144" t="str">
        <f t="shared" ref="U324:U387" si="54">IF(G324="","",IF(ISERROR(S324/1),0,1))</f>
        <v/>
      </c>
      <c r="V324" s="145" t="e">
        <f>SEARCH('Key Word Search'!$J$6,J324)</f>
        <v>#VALUE!</v>
      </c>
      <c r="W324" s="145" t="e">
        <f>SEARCH('Key Word Search'!$J$6,K324)</f>
        <v>#VALUE!</v>
      </c>
      <c r="X324" s="145" t="str">
        <f t="shared" ref="X324:X387" si="55">IF(AND(ISERROR(V324),ISERROR(W324)),"",A324)</f>
        <v/>
      </c>
    </row>
    <row r="325" spans="1:24" x14ac:dyDescent="0.2">
      <c r="A325" s="105" t="str">
        <f t="shared" si="50"/>
        <v/>
      </c>
      <c r="Q325" s="132" t="str">
        <f t="shared" si="51"/>
        <v/>
      </c>
      <c r="R325" s="132" t="str">
        <f t="shared" si="52"/>
        <v/>
      </c>
      <c r="S325" s="144" t="str">
        <f t="shared" si="53"/>
        <v/>
      </c>
      <c r="T325" s="144" t="str">
        <f>IF(G325="","",IF(ISERROR(VLOOKUP(S325,Sheet1!B:B,1,FALSE)),0,1))</f>
        <v/>
      </c>
      <c r="U325" s="144" t="str">
        <f t="shared" si="54"/>
        <v/>
      </c>
      <c r="V325" s="145" t="e">
        <f>SEARCH('Key Word Search'!$J$6,J325)</f>
        <v>#VALUE!</v>
      </c>
      <c r="W325" s="145" t="e">
        <f>SEARCH('Key Word Search'!$J$6,K325)</f>
        <v>#VALUE!</v>
      </c>
      <c r="X325" s="145" t="str">
        <f t="shared" si="55"/>
        <v/>
      </c>
    </row>
    <row r="326" spans="1:24" x14ac:dyDescent="0.2">
      <c r="A326" s="105" t="str">
        <f t="shared" si="50"/>
        <v/>
      </c>
      <c r="Q326" s="132" t="str">
        <f t="shared" si="51"/>
        <v/>
      </c>
      <c r="R326" s="132" t="str">
        <f t="shared" si="52"/>
        <v/>
      </c>
      <c r="S326" s="144" t="str">
        <f t="shared" si="53"/>
        <v/>
      </c>
      <c r="T326" s="144" t="str">
        <f>IF(G326="","",IF(ISERROR(VLOOKUP(S326,Sheet1!B:B,1,FALSE)),0,1))</f>
        <v/>
      </c>
      <c r="U326" s="144" t="str">
        <f t="shared" si="54"/>
        <v/>
      </c>
      <c r="V326" s="145" t="e">
        <f>SEARCH('Key Word Search'!$J$6,J326)</f>
        <v>#VALUE!</v>
      </c>
      <c r="W326" s="145" t="e">
        <f>SEARCH('Key Word Search'!$J$6,K326)</f>
        <v>#VALUE!</v>
      </c>
      <c r="X326" s="145" t="str">
        <f t="shared" si="55"/>
        <v/>
      </c>
    </row>
    <row r="327" spans="1:24" x14ac:dyDescent="0.2">
      <c r="A327" s="105" t="str">
        <f t="shared" ref="A327:A390" si="56">IF(G327="","",IF(SUM(T327:U327)=0,R327,Q327))</f>
        <v/>
      </c>
      <c r="Q327" s="132" t="str">
        <f t="shared" si="51"/>
        <v/>
      </c>
      <c r="R327" s="132" t="str">
        <f t="shared" si="52"/>
        <v/>
      </c>
      <c r="S327" s="144" t="str">
        <f t="shared" si="53"/>
        <v/>
      </c>
      <c r="T327" s="144" t="str">
        <f>IF(G327="","",IF(ISERROR(VLOOKUP(S327,Sheet1!B:B,1,FALSE)),0,1))</f>
        <v/>
      </c>
      <c r="U327" s="144" t="str">
        <f t="shared" si="54"/>
        <v/>
      </c>
      <c r="V327" s="145" t="e">
        <f>SEARCH('Key Word Search'!$J$6,J327)</f>
        <v>#VALUE!</v>
      </c>
      <c r="W327" s="145" t="e">
        <f>SEARCH('Key Word Search'!$J$6,K327)</f>
        <v>#VALUE!</v>
      </c>
      <c r="X327" s="145" t="str">
        <f t="shared" si="55"/>
        <v/>
      </c>
    </row>
    <row r="328" spans="1:24" x14ac:dyDescent="0.2">
      <c r="A328" s="105" t="str">
        <f t="shared" si="56"/>
        <v/>
      </c>
      <c r="Q328" s="132" t="str">
        <f t="shared" si="51"/>
        <v/>
      </c>
      <c r="R328" s="132" t="str">
        <f t="shared" si="52"/>
        <v/>
      </c>
      <c r="S328" s="144" t="str">
        <f t="shared" si="53"/>
        <v/>
      </c>
      <c r="T328" s="144" t="str">
        <f>IF(G328="","",IF(ISERROR(VLOOKUP(S328,Sheet1!B:B,1,FALSE)),0,1))</f>
        <v/>
      </c>
      <c r="U328" s="144" t="str">
        <f t="shared" si="54"/>
        <v/>
      </c>
      <c r="V328" s="145" t="e">
        <f>SEARCH('Key Word Search'!$J$6,J328)</f>
        <v>#VALUE!</v>
      </c>
      <c r="W328" s="145" t="e">
        <f>SEARCH('Key Word Search'!$J$6,K328)</f>
        <v>#VALUE!</v>
      </c>
      <c r="X328" s="145" t="str">
        <f t="shared" si="55"/>
        <v/>
      </c>
    </row>
    <row r="329" spans="1:24" x14ac:dyDescent="0.2">
      <c r="A329" s="105" t="str">
        <f t="shared" si="56"/>
        <v/>
      </c>
      <c r="Q329" s="132" t="str">
        <f t="shared" si="51"/>
        <v/>
      </c>
      <c r="R329" s="132" t="str">
        <f t="shared" si="52"/>
        <v/>
      </c>
      <c r="S329" s="144" t="str">
        <f t="shared" si="53"/>
        <v/>
      </c>
      <c r="T329" s="144" t="str">
        <f>IF(G329="","",IF(ISERROR(VLOOKUP(S329,Sheet1!B:B,1,FALSE)),0,1))</f>
        <v/>
      </c>
      <c r="U329" s="144" t="str">
        <f t="shared" si="54"/>
        <v/>
      </c>
      <c r="V329" s="145" t="e">
        <f>SEARCH('Key Word Search'!$J$6,J329)</f>
        <v>#VALUE!</v>
      </c>
      <c r="W329" s="145" t="e">
        <f>SEARCH('Key Word Search'!$J$6,K329)</f>
        <v>#VALUE!</v>
      </c>
      <c r="X329" s="145" t="str">
        <f t="shared" si="55"/>
        <v/>
      </c>
    </row>
    <row r="330" spans="1:24" x14ac:dyDescent="0.2">
      <c r="A330" s="105" t="str">
        <f t="shared" si="56"/>
        <v/>
      </c>
      <c r="Q330" s="132" t="str">
        <f t="shared" si="51"/>
        <v/>
      </c>
      <c r="R330" s="132" t="str">
        <f t="shared" si="52"/>
        <v/>
      </c>
      <c r="S330" s="144" t="str">
        <f t="shared" si="53"/>
        <v/>
      </c>
      <c r="T330" s="144" t="str">
        <f>IF(G330="","",IF(ISERROR(VLOOKUP(S330,Sheet1!B:B,1,FALSE)),0,1))</f>
        <v/>
      </c>
      <c r="U330" s="144" t="str">
        <f t="shared" si="54"/>
        <v/>
      </c>
      <c r="V330" s="145" t="e">
        <f>SEARCH('Key Word Search'!$J$6,J330)</f>
        <v>#VALUE!</v>
      </c>
      <c r="W330" s="145" t="e">
        <f>SEARCH('Key Word Search'!$J$6,K330)</f>
        <v>#VALUE!</v>
      </c>
      <c r="X330" s="145" t="str">
        <f t="shared" si="55"/>
        <v/>
      </c>
    </row>
    <row r="331" spans="1:24" x14ac:dyDescent="0.2">
      <c r="A331" s="105" t="str">
        <f t="shared" si="56"/>
        <v/>
      </c>
      <c r="Q331" s="132" t="str">
        <f t="shared" si="51"/>
        <v/>
      </c>
      <c r="R331" s="132" t="str">
        <f t="shared" si="52"/>
        <v/>
      </c>
      <c r="S331" s="144" t="str">
        <f t="shared" si="53"/>
        <v/>
      </c>
      <c r="T331" s="144" t="str">
        <f>IF(G331="","",IF(ISERROR(VLOOKUP(S331,Sheet1!B:B,1,FALSE)),0,1))</f>
        <v/>
      </c>
      <c r="U331" s="144" t="str">
        <f t="shared" si="54"/>
        <v/>
      </c>
      <c r="V331" s="145" t="e">
        <f>SEARCH('Key Word Search'!$J$6,J331)</f>
        <v>#VALUE!</v>
      </c>
      <c r="W331" s="145" t="e">
        <f>SEARCH('Key Word Search'!$J$6,K331)</f>
        <v>#VALUE!</v>
      </c>
      <c r="X331" s="145" t="str">
        <f t="shared" si="55"/>
        <v/>
      </c>
    </row>
    <row r="332" spans="1:24" x14ac:dyDescent="0.2">
      <c r="A332" s="105" t="str">
        <f t="shared" si="56"/>
        <v/>
      </c>
      <c r="Q332" s="132" t="str">
        <f t="shared" si="51"/>
        <v/>
      </c>
      <c r="R332" s="132" t="str">
        <f t="shared" si="52"/>
        <v/>
      </c>
      <c r="S332" s="144" t="str">
        <f t="shared" si="53"/>
        <v/>
      </c>
      <c r="T332" s="144" t="str">
        <f>IF(G332="","",IF(ISERROR(VLOOKUP(S332,Sheet1!B:B,1,FALSE)),0,1))</f>
        <v/>
      </c>
      <c r="U332" s="144" t="str">
        <f t="shared" si="54"/>
        <v/>
      </c>
      <c r="V332" s="145" t="e">
        <f>SEARCH('Key Word Search'!$J$6,J332)</f>
        <v>#VALUE!</v>
      </c>
      <c r="W332" s="145" t="e">
        <f>SEARCH('Key Word Search'!$J$6,K332)</f>
        <v>#VALUE!</v>
      </c>
      <c r="X332" s="145" t="str">
        <f t="shared" si="55"/>
        <v/>
      </c>
    </row>
    <row r="333" spans="1:24" x14ac:dyDescent="0.2">
      <c r="A333" s="105" t="str">
        <f t="shared" si="56"/>
        <v/>
      </c>
      <c r="Q333" s="132" t="str">
        <f t="shared" si="51"/>
        <v/>
      </c>
      <c r="R333" s="132" t="str">
        <f t="shared" si="52"/>
        <v/>
      </c>
      <c r="S333" s="144" t="str">
        <f t="shared" si="53"/>
        <v/>
      </c>
      <c r="T333" s="144" t="str">
        <f>IF(G333="","",IF(ISERROR(VLOOKUP(S333,Sheet1!B:B,1,FALSE)),0,1))</f>
        <v/>
      </c>
      <c r="U333" s="144" t="str">
        <f t="shared" si="54"/>
        <v/>
      </c>
      <c r="V333" s="145" t="e">
        <f>SEARCH('Key Word Search'!$J$6,J333)</f>
        <v>#VALUE!</v>
      </c>
      <c r="W333" s="145" t="e">
        <f>SEARCH('Key Word Search'!$J$6,K333)</f>
        <v>#VALUE!</v>
      </c>
      <c r="X333" s="145" t="str">
        <f t="shared" si="55"/>
        <v/>
      </c>
    </row>
    <row r="334" spans="1:24" x14ac:dyDescent="0.2">
      <c r="A334" s="105" t="str">
        <f t="shared" si="56"/>
        <v/>
      </c>
      <c r="Q334" s="132" t="str">
        <f t="shared" si="51"/>
        <v/>
      </c>
      <c r="R334" s="132" t="str">
        <f t="shared" si="52"/>
        <v/>
      </c>
      <c r="S334" s="144" t="str">
        <f t="shared" si="53"/>
        <v/>
      </c>
      <c r="T334" s="144" t="str">
        <f>IF(G334="","",IF(ISERROR(VLOOKUP(S334,Sheet1!B:B,1,FALSE)),0,1))</f>
        <v/>
      </c>
      <c r="U334" s="144" t="str">
        <f t="shared" si="54"/>
        <v/>
      </c>
      <c r="V334" s="145" t="e">
        <f>SEARCH('Key Word Search'!$J$6,J334)</f>
        <v>#VALUE!</v>
      </c>
      <c r="W334" s="145" t="e">
        <f>SEARCH('Key Word Search'!$J$6,K334)</f>
        <v>#VALUE!</v>
      </c>
      <c r="X334" s="145" t="str">
        <f t="shared" si="55"/>
        <v/>
      </c>
    </row>
    <row r="335" spans="1:24" x14ac:dyDescent="0.2">
      <c r="A335" s="105" t="str">
        <f t="shared" si="56"/>
        <v/>
      </c>
      <c r="Q335" s="132" t="str">
        <f t="shared" si="51"/>
        <v/>
      </c>
      <c r="R335" s="132" t="str">
        <f t="shared" si="52"/>
        <v/>
      </c>
      <c r="S335" s="144" t="str">
        <f t="shared" si="53"/>
        <v/>
      </c>
      <c r="T335" s="144" t="str">
        <f>IF(G335="","",IF(ISERROR(VLOOKUP(S335,Sheet1!B:B,1,FALSE)),0,1))</f>
        <v/>
      </c>
      <c r="U335" s="144" t="str">
        <f t="shared" si="54"/>
        <v/>
      </c>
      <c r="V335" s="145" t="e">
        <f>SEARCH('Key Word Search'!$J$6,J335)</f>
        <v>#VALUE!</v>
      </c>
      <c r="W335" s="145" t="e">
        <f>SEARCH('Key Word Search'!$J$6,K335)</f>
        <v>#VALUE!</v>
      </c>
      <c r="X335" s="145" t="str">
        <f t="shared" si="55"/>
        <v/>
      </c>
    </row>
    <row r="336" spans="1:24" x14ac:dyDescent="0.2">
      <c r="A336" s="105" t="str">
        <f t="shared" si="56"/>
        <v/>
      </c>
      <c r="Q336" s="132" t="str">
        <f t="shared" si="51"/>
        <v/>
      </c>
      <c r="R336" s="132" t="str">
        <f t="shared" si="52"/>
        <v/>
      </c>
      <c r="S336" s="144" t="str">
        <f t="shared" si="53"/>
        <v/>
      </c>
      <c r="T336" s="144" t="str">
        <f>IF(G336="","",IF(ISERROR(VLOOKUP(S336,Sheet1!B:B,1,FALSE)),0,1))</f>
        <v/>
      </c>
      <c r="U336" s="144" t="str">
        <f t="shared" si="54"/>
        <v/>
      </c>
      <c r="V336" s="145" t="e">
        <f>SEARCH('Key Word Search'!$J$6,J336)</f>
        <v>#VALUE!</v>
      </c>
      <c r="W336" s="145" t="e">
        <f>SEARCH('Key Word Search'!$J$6,K336)</f>
        <v>#VALUE!</v>
      </c>
      <c r="X336" s="145" t="str">
        <f t="shared" si="55"/>
        <v/>
      </c>
    </row>
    <row r="337" spans="1:24" x14ac:dyDescent="0.2">
      <c r="A337" s="105" t="str">
        <f t="shared" si="56"/>
        <v/>
      </c>
      <c r="Q337" s="132" t="str">
        <f t="shared" si="51"/>
        <v/>
      </c>
      <c r="R337" s="132" t="str">
        <f t="shared" si="52"/>
        <v/>
      </c>
      <c r="S337" s="144" t="str">
        <f t="shared" si="53"/>
        <v/>
      </c>
      <c r="T337" s="144" t="str">
        <f>IF(G337="","",IF(ISERROR(VLOOKUP(S337,Sheet1!B:B,1,FALSE)),0,1))</f>
        <v/>
      </c>
      <c r="U337" s="144" t="str">
        <f t="shared" si="54"/>
        <v/>
      </c>
      <c r="V337" s="145" t="e">
        <f>SEARCH('Key Word Search'!$J$6,J337)</f>
        <v>#VALUE!</v>
      </c>
      <c r="W337" s="145" t="e">
        <f>SEARCH('Key Word Search'!$J$6,K337)</f>
        <v>#VALUE!</v>
      </c>
      <c r="X337" s="145" t="str">
        <f t="shared" si="55"/>
        <v/>
      </c>
    </row>
    <row r="338" spans="1:24" x14ac:dyDescent="0.2">
      <c r="A338" s="105" t="str">
        <f t="shared" si="56"/>
        <v/>
      </c>
      <c r="Q338" s="132" t="str">
        <f t="shared" si="51"/>
        <v/>
      </c>
      <c r="R338" s="132" t="str">
        <f t="shared" si="52"/>
        <v/>
      </c>
      <c r="S338" s="144" t="str">
        <f t="shared" si="53"/>
        <v/>
      </c>
      <c r="T338" s="144" t="str">
        <f>IF(G338="","",IF(ISERROR(VLOOKUP(S338,Sheet1!B:B,1,FALSE)),0,1))</f>
        <v/>
      </c>
      <c r="U338" s="144" t="str">
        <f t="shared" si="54"/>
        <v/>
      </c>
      <c r="V338" s="145" t="e">
        <f>SEARCH('Key Word Search'!$J$6,J338)</f>
        <v>#VALUE!</v>
      </c>
      <c r="W338" s="145" t="e">
        <f>SEARCH('Key Word Search'!$J$6,K338)</f>
        <v>#VALUE!</v>
      </c>
      <c r="X338" s="145" t="str">
        <f t="shared" si="55"/>
        <v/>
      </c>
    </row>
    <row r="339" spans="1:24" x14ac:dyDescent="0.2">
      <c r="A339" s="105" t="str">
        <f t="shared" si="56"/>
        <v/>
      </c>
      <c r="Q339" s="132" t="str">
        <f t="shared" si="51"/>
        <v/>
      </c>
      <c r="R339" s="132" t="str">
        <f t="shared" si="52"/>
        <v/>
      </c>
      <c r="S339" s="144" t="str">
        <f t="shared" si="53"/>
        <v/>
      </c>
      <c r="T339" s="144" t="str">
        <f>IF(G339="","",IF(ISERROR(VLOOKUP(S339,Sheet1!B:B,1,FALSE)),0,1))</f>
        <v/>
      </c>
      <c r="U339" s="144" t="str">
        <f t="shared" si="54"/>
        <v/>
      </c>
      <c r="V339" s="145" t="e">
        <f>SEARCH('Key Word Search'!$J$6,J339)</f>
        <v>#VALUE!</v>
      </c>
      <c r="W339" s="145" t="e">
        <f>SEARCH('Key Word Search'!$J$6,K339)</f>
        <v>#VALUE!</v>
      </c>
      <c r="X339" s="145" t="str">
        <f t="shared" si="55"/>
        <v/>
      </c>
    </row>
    <row r="340" spans="1:24" x14ac:dyDescent="0.2">
      <c r="A340" s="105" t="str">
        <f t="shared" si="56"/>
        <v/>
      </c>
      <c r="Q340" s="132" t="str">
        <f t="shared" si="51"/>
        <v/>
      </c>
      <c r="R340" s="132" t="str">
        <f t="shared" si="52"/>
        <v/>
      </c>
      <c r="S340" s="144" t="str">
        <f t="shared" si="53"/>
        <v/>
      </c>
      <c r="T340" s="144" t="str">
        <f>IF(G340="","",IF(ISERROR(VLOOKUP(S340,Sheet1!B:B,1,FALSE)),0,1))</f>
        <v/>
      </c>
      <c r="U340" s="144" t="str">
        <f t="shared" si="54"/>
        <v/>
      </c>
      <c r="V340" s="145" t="e">
        <f>SEARCH('Key Word Search'!$J$6,J340)</f>
        <v>#VALUE!</v>
      </c>
      <c r="W340" s="145" t="e">
        <f>SEARCH('Key Word Search'!$J$6,K340)</f>
        <v>#VALUE!</v>
      </c>
      <c r="X340" s="145" t="str">
        <f t="shared" si="55"/>
        <v/>
      </c>
    </row>
    <row r="341" spans="1:24" x14ac:dyDescent="0.2">
      <c r="A341" s="105" t="str">
        <f t="shared" si="56"/>
        <v/>
      </c>
      <c r="Q341" s="132" t="str">
        <f t="shared" si="51"/>
        <v/>
      </c>
      <c r="R341" s="132" t="str">
        <f t="shared" si="52"/>
        <v/>
      </c>
      <c r="S341" s="144" t="str">
        <f t="shared" si="53"/>
        <v/>
      </c>
      <c r="T341" s="144" t="str">
        <f>IF(G341="","",IF(ISERROR(VLOOKUP(S341,Sheet1!B:B,1,FALSE)),0,1))</f>
        <v/>
      </c>
      <c r="U341" s="144" t="str">
        <f t="shared" si="54"/>
        <v/>
      </c>
      <c r="V341" s="145" t="e">
        <f>SEARCH('Key Word Search'!$J$6,J341)</f>
        <v>#VALUE!</v>
      </c>
      <c r="W341" s="145" t="e">
        <f>SEARCH('Key Word Search'!$J$6,K341)</f>
        <v>#VALUE!</v>
      </c>
      <c r="X341" s="145" t="str">
        <f t="shared" si="55"/>
        <v/>
      </c>
    </row>
    <row r="342" spans="1:24" x14ac:dyDescent="0.2">
      <c r="A342" s="105" t="str">
        <f t="shared" si="56"/>
        <v/>
      </c>
      <c r="Q342" s="132" t="str">
        <f t="shared" si="51"/>
        <v/>
      </c>
      <c r="R342" s="132" t="str">
        <f t="shared" si="52"/>
        <v/>
      </c>
      <c r="S342" s="144" t="str">
        <f t="shared" si="53"/>
        <v/>
      </c>
      <c r="T342" s="144" t="str">
        <f>IF(G342="","",IF(ISERROR(VLOOKUP(S342,Sheet1!B:B,1,FALSE)),0,1))</f>
        <v/>
      </c>
      <c r="U342" s="144" t="str">
        <f t="shared" si="54"/>
        <v/>
      </c>
      <c r="V342" s="145" t="e">
        <f>SEARCH('Key Word Search'!$J$6,J342)</f>
        <v>#VALUE!</v>
      </c>
      <c r="W342" s="145" t="e">
        <f>SEARCH('Key Word Search'!$J$6,K342)</f>
        <v>#VALUE!</v>
      </c>
      <c r="X342" s="145" t="str">
        <f t="shared" si="55"/>
        <v/>
      </c>
    </row>
    <row r="343" spans="1:24" x14ac:dyDescent="0.2">
      <c r="A343" s="105" t="str">
        <f t="shared" si="56"/>
        <v/>
      </c>
      <c r="Q343" s="132" t="str">
        <f t="shared" si="51"/>
        <v/>
      </c>
      <c r="R343" s="132" t="str">
        <f t="shared" si="52"/>
        <v/>
      </c>
      <c r="S343" s="144" t="str">
        <f t="shared" si="53"/>
        <v/>
      </c>
      <c r="T343" s="144" t="str">
        <f>IF(G343="","",IF(ISERROR(VLOOKUP(S343,Sheet1!B:B,1,FALSE)),0,1))</f>
        <v/>
      </c>
      <c r="U343" s="144" t="str">
        <f t="shared" si="54"/>
        <v/>
      </c>
      <c r="V343" s="145" t="e">
        <f>SEARCH('Key Word Search'!$J$6,J343)</f>
        <v>#VALUE!</v>
      </c>
      <c r="W343" s="145" t="e">
        <f>SEARCH('Key Word Search'!$J$6,K343)</f>
        <v>#VALUE!</v>
      </c>
      <c r="X343" s="145" t="str">
        <f t="shared" si="55"/>
        <v/>
      </c>
    </row>
    <row r="344" spans="1:24" x14ac:dyDescent="0.2">
      <c r="A344" s="105" t="str">
        <f t="shared" si="56"/>
        <v/>
      </c>
      <c r="Q344" s="132" t="str">
        <f t="shared" si="51"/>
        <v/>
      </c>
      <c r="R344" s="132" t="str">
        <f t="shared" si="52"/>
        <v/>
      </c>
      <c r="S344" s="144" t="str">
        <f t="shared" si="53"/>
        <v/>
      </c>
      <c r="T344" s="144" t="str">
        <f>IF(G344="","",IF(ISERROR(VLOOKUP(S344,Sheet1!B:B,1,FALSE)),0,1))</f>
        <v/>
      </c>
      <c r="U344" s="144" t="str">
        <f t="shared" si="54"/>
        <v/>
      </c>
      <c r="V344" s="145" t="e">
        <f>SEARCH('Key Word Search'!$J$6,J344)</f>
        <v>#VALUE!</v>
      </c>
      <c r="W344" s="145" t="e">
        <f>SEARCH('Key Word Search'!$J$6,K344)</f>
        <v>#VALUE!</v>
      </c>
      <c r="X344" s="145" t="str">
        <f t="shared" si="55"/>
        <v/>
      </c>
    </row>
    <row r="345" spans="1:24" x14ac:dyDescent="0.2">
      <c r="A345" s="105" t="str">
        <f t="shared" si="56"/>
        <v/>
      </c>
      <c r="Q345" s="132" t="str">
        <f t="shared" si="51"/>
        <v/>
      </c>
      <c r="R345" s="132" t="str">
        <f t="shared" si="52"/>
        <v/>
      </c>
      <c r="S345" s="144" t="str">
        <f t="shared" si="53"/>
        <v/>
      </c>
      <c r="T345" s="144" t="str">
        <f>IF(G345="","",IF(ISERROR(VLOOKUP(S345,Sheet1!B:B,1,FALSE)),0,1))</f>
        <v/>
      </c>
      <c r="U345" s="144" t="str">
        <f t="shared" si="54"/>
        <v/>
      </c>
      <c r="V345" s="145" t="e">
        <f>SEARCH('Key Word Search'!$J$6,J345)</f>
        <v>#VALUE!</v>
      </c>
      <c r="W345" s="145" t="e">
        <f>SEARCH('Key Word Search'!$J$6,K345)</f>
        <v>#VALUE!</v>
      </c>
      <c r="X345" s="145" t="str">
        <f t="shared" si="55"/>
        <v/>
      </c>
    </row>
    <row r="346" spans="1:24" x14ac:dyDescent="0.2">
      <c r="A346" s="105" t="str">
        <f t="shared" si="56"/>
        <v/>
      </c>
      <c r="Q346" s="132" t="str">
        <f t="shared" si="51"/>
        <v/>
      </c>
      <c r="R346" s="132" t="str">
        <f t="shared" si="52"/>
        <v/>
      </c>
      <c r="S346" s="144" t="str">
        <f t="shared" si="53"/>
        <v/>
      </c>
      <c r="T346" s="144" t="str">
        <f>IF(G346="","",IF(ISERROR(VLOOKUP(S346,Sheet1!B:B,1,FALSE)),0,1))</f>
        <v/>
      </c>
      <c r="U346" s="144" t="str">
        <f t="shared" si="54"/>
        <v/>
      </c>
      <c r="V346" s="145" t="e">
        <f>SEARCH('Key Word Search'!$J$6,J346)</f>
        <v>#VALUE!</v>
      </c>
      <c r="W346" s="145" t="e">
        <f>SEARCH('Key Word Search'!$J$6,K346)</f>
        <v>#VALUE!</v>
      </c>
      <c r="X346" s="145" t="str">
        <f t="shared" si="55"/>
        <v/>
      </c>
    </row>
    <row r="347" spans="1:24" x14ac:dyDescent="0.2">
      <c r="A347" s="105" t="str">
        <f t="shared" si="56"/>
        <v/>
      </c>
      <c r="Q347" s="132" t="str">
        <f t="shared" si="51"/>
        <v/>
      </c>
      <c r="R347" s="132" t="str">
        <f t="shared" si="52"/>
        <v/>
      </c>
      <c r="S347" s="144" t="str">
        <f t="shared" si="53"/>
        <v/>
      </c>
      <c r="T347" s="144" t="str">
        <f>IF(G347="","",IF(ISERROR(VLOOKUP(S347,Sheet1!B:B,1,FALSE)),0,1))</f>
        <v/>
      </c>
      <c r="U347" s="144" t="str">
        <f t="shared" si="54"/>
        <v/>
      </c>
      <c r="V347" s="145" t="e">
        <f>SEARCH('Key Word Search'!$J$6,J347)</f>
        <v>#VALUE!</v>
      </c>
      <c r="W347" s="145" t="e">
        <f>SEARCH('Key Word Search'!$J$6,K347)</f>
        <v>#VALUE!</v>
      </c>
      <c r="X347" s="145" t="str">
        <f t="shared" si="55"/>
        <v/>
      </c>
    </row>
    <row r="348" spans="1:24" x14ac:dyDescent="0.2">
      <c r="A348" s="105" t="str">
        <f t="shared" si="56"/>
        <v/>
      </c>
      <c r="Q348" s="132" t="str">
        <f t="shared" si="51"/>
        <v/>
      </c>
      <c r="R348" s="132" t="str">
        <f t="shared" si="52"/>
        <v/>
      </c>
      <c r="S348" s="144" t="str">
        <f t="shared" si="53"/>
        <v/>
      </c>
      <c r="T348" s="144" t="str">
        <f>IF(G348="","",IF(ISERROR(VLOOKUP(S348,Sheet1!B:B,1,FALSE)),0,1))</f>
        <v/>
      </c>
      <c r="U348" s="144" t="str">
        <f t="shared" si="54"/>
        <v/>
      </c>
      <c r="V348" s="145" t="e">
        <f>SEARCH('Key Word Search'!$J$6,J348)</f>
        <v>#VALUE!</v>
      </c>
      <c r="W348" s="145" t="e">
        <f>SEARCH('Key Word Search'!$J$6,K348)</f>
        <v>#VALUE!</v>
      </c>
      <c r="X348" s="145" t="str">
        <f t="shared" si="55"/>
        <v/>
      </c>
    </row>
    <row r="349" spans="1:24" x14ac:dyDescent="0.2">
      <c r="A349" s="105" t="str">
        <f t="shared" si="56"/>
        <v/>
      </c>
      <c r="Q349" s="132" t="str">
        <f t="shared" si="51"/>
        <v/>
      </c>
      <c r="R349" s="132" t="str">
        <f t="shared" si="52"/>
        <v/>
      </c>
      <c r="S349" s="144" t="str">
        <f t="shared" si="53"/>
        <v/>
      </c>
      <c r="T349" s="144" t="str">
        <f>IF(G349="","",IF(ISERROR(VLOOKUP(S349,Sheet1!B:B,1,FALSE)),0,1))</f>
        <v/>
      </c>
      <c r="U349" s="144" t="str">
        <f t="shared" si="54"/>
        <v/>
      </c>
      <c r="V349" s="145" t="e">
        <f>SEARCH('Key Word Search'!$J$6,J349)</f>
        <v>#VALUE!</v>
      </c>
      <c r="W349" s="145" t="e">
        <f>SEARCH('Key Word Search'!$J$6,K349)</f>
        <v>#VALUE!</v>
      </c>
      <c r="X349" s="145" t="str">
        <f t="shared" si="55"/>
        <v/>
      </c>
    </row>
    <row r="350" spans="1:24" x14ac:dyDescent="0.2">
      <c r="A350" s="105" t="str">
        <f t="shared" si="56"/>
        <v/>
      </c>
      <c r="Q350" s="132" t="str">
        <f t="shared" si="51"/>
        <v/>
      </c>
      <c r="R350" s="132" t="str">
        <f t="shared" si="52"/>
        <v/>
      </c>
      <c r="S350" s="144" t="str">
        <f t="shared" si="53"/>
        <v/>
      </c>
      <c r="T350" s="144" t="str">
        <f>IF(G350="","",IF(ISERROR(VLOOKUP(S350,Sheet1!B:B,1,FALSE)),0,1))</f>
        <v/>
      </c>
      <c r="U350" s="144" t="str">
        <f t="shared" si="54"/>
        <v/>
      </c>
      <c r="V350" s="145" t="e">
        <f>SEARCH('Key Word Search'!$J$6,J350)</f>
        <v>#VALUE!</v>
      </c>
      <c r="W350" s="145" t="e">
        <f>SEARCH('Key Word Search'!$J$6,K350)</f>
        <v>#VALUE!</v>
      </c>
      <c r="X350" s="145" t="str">
        <f t="shared" si="55"/>
        <v/>
      </c>
    </row>
    <row r="351" spans="1:24" x14ac:dyDescent="0.2">
      <c r="A351" s="105" t="str">
        <f t="shared" si="56"/>
        <v/>
      </c>
      <c r="Q351" s="132" t="str">
        <f t="shared" si="51"/>
        <v/>
      </c>
      <c r="R351" s="132" t="str">
        <f t="shared" si="52"/>
        <v/>
      </c>
      <c r="S351" s="144" t="str">
        <f t="shared" si="53"/>
        <v/>
      </c>
      <c r="T351" s="144" t="str">
        <f>IF(G351="","",IF(ISERROR(VLOOKUP(S351,Sheet1!B:B,1,FALSE)),0,1))</f>
        <v/>
      </c>
      <c r="U351" s="144" t="str">
        <f t="shared" si="54"/>
        <v/>
      </c>
      <c r="V351" s="145" t="e">
        <f>SEARCH('Key Word Search'!$J$6,J351)</f>
        <v>#VALUE!</v>
      </c>
      <c r="W351" s="145" t="e">
        <f>SEARCH('Key Word Search'!$J$6,K351)</f>
        <v>#VALUE!</v>
      </c>
      <c r="X351" s="145" t="str">
        <f t="shared" si="55"/>
        <v/>
      </c>
    </row>
    <row r="352" spans="1:24" x14ac:dyDescent="0.2">
      <c r="A352" s="105" t="str">
        <f t="shared" si="56"/>
        <v/>
      </c>
      <c r="Q352" s="132" t="str">
        <f t="shared" si="51"/>
        <v/>
      </c>
      <c r="R352" s="132" t="str">
        <f t="shared" si="52"/>
        <v/>
      </c>
      <c r="S352" s="144" t="str">
        <f t="shared" si="53"/>
        <v/>
      </c>
      <c r="T352" s="144" t="str">
        <f>IF(G352="","",IF(ISERROR(VLOOKUP(S352,Sheet1!B:B,1,FALSE)),0,1))</f>
        <v/>
      </c>
      <c r="U352" s="144" t="str">
        <f t="shared" si="54"/>
        <v/>
      </c>
      <c r="V352" s="145" t="e">
        <f>SEARCH('Key Word Search'!$J$6,J352)</f>
        <v>#VALUE!</v>
      </c>
      <c r="W352" s="145" t="e">
        <f>SEARCH('Key Word Search'!$J$6,K352)</f>
        <v>#VALUE!</v>
      </c>
      <c r="X352" s="145" t="str">
        <f t="shared" si="55"/>
        <v/>
      </c>
    </row>
    <row r="353" spans="1:24" x14ac:dyDescent="0.2">
      <c r="A353" s="105" t="str">
        <f t="shared" si="56"/>
        <v/>
      </c>
      <c r="Q353" s="132" t="str">
        <f t="shared" si="51"/>
        <v/>
      </c>
      <c r="R353" s="132" t="str">
        <f t="shared" si="52"/>
        <v/>
      </c>
      <c r="S353" s="144" t="str">
        <f t="shared" si="53"/>
        <v/>
      </c>
      <c r="T353" s="144" t="str">
        <f>IF(G353="","",IF(ISERROR(VLOOKUP(S353,Sheet1!B:B,1,FALSE)),0,1))</f>
        <v/>
      </c>
      <c r="U353" s="144" t="str">
        <f t="shared" si="54"/>
        <v/>
      </c>
      <c r="V353" s="145" t="e">
        <f>SEARCH('Key Word Search'!$J$6,J353)</f>
        <v>#VALUE!</v>
      </c>
      <c r="W353" s="145" t="e">
        <f>SEARCH('Key Word Search'!$J$6,K353)</f>
        <v>#VALUE!</v>
      </c>
      <c r="X353" s="145" t="str">
        <f t="shared" si="55"/>
        <v/>
      </c>
    </row>
    <row r="354" spans="1:24" x14ac:dyDescent="0.2">
      <c r="A354" s="105" t="str">
        <f t="shared" si="56"/>
        <v/>
      </c>
      <c r="Q354" s="132" t="str">
        <f t="shared" si="51"/>
        <v/>
      </c>
      <c r="R354" s="132" t="str">
        <f t="shared" si="52"/>
        <v/>
      </c>
      <c r="S354" s="144" t="str">
        <f t="shared" si="53"/>
        <v/>
      </c>
      <c r="T354" s="144" t="str">
        <f>IF(G354="","",IF(ISERROR(VLOOKUP(S354,Sheet1!B:B,1,FALSE)),0,1))</f>
        <v/>
      </c>
      <c r="U354" s="144" t="str">
        <f t="shared" si="54"/>
        <v/>
      </c>
      <c r="V354" s="145" t="e">
        <f>SEARCH('Key Word Search'!$J$6,J354)</f>
        <v>#VALUE!</v>
      </c>
      <c r="W354" s="145" t="e">
        <f>SEARCH('Key Word Search'!$J$6,K354)</f>
        <v>#VALUE!</v>
      </c>
      <c r="X354" s="145" t="str">
        <f t="shared" si="55"/>
        <v/>
      </c>
    </row>
    <row r="355" spans="1:24" x14ac:dyDescent="0.2">
      <c r="A355" s="105" t="str">
        <f t="shared" si="56"/>
        <v/>
      </c>
      <c r="Q355" s="132" t="str">
        <f t="shared" si="51"/>
        <v/>
      </c>
      <c r="R355" s="132" t="str">
        <f t="shared" si="52"/>
        <v/>
      </c>
      <c r="S355" s="144" t="str">
        <f t="shared" si="53"/>
        <v/>
      </c>
      <c r="T355" s="144" t="str">
        <f>IF(G355="","",IF(ISERROR(VLOOKUP(S355,Sheet1!B:B,1,FALSE)),0,1))</f>
        <v/>
      </c>
      <c r="U355" s="144" t="str">
        <f t="shared" si="54"/>
        <v/>
      </c>
      <c r="V355" s="145" t="e">
        <f>SEARCH('Key Word Search'!$J$6,J355)</f>
        <v>#VALUE!</v>
      </c>
      <c r="W355" s="145" t="e">
        <f>SEARCH('Key Word Search'!$J$6,K355)</f>
        <v>#VALUE!</v>
      </c>
      <c r="X355" s="145" t="str">
        <f t="shared" si="55"/>
        <v/>
      </c>
    </row>
    <row r="356" spans="1:24" x14ac:dyDescent="0.2">
      <c r="A356" s="105" t="str">
        <f t="shared" si="56"/>
        <v/>
      </c>
      <c r="Q356" s="132" t="str">
        <f t="shared" si="51"/>
        <v/>
      </c>
      <c r="R356" s="132" t="str">
        <f t="shared" si="52"/>
        <v/>
      </c>
      <c r="S356" s="144" t="str">
        <f t="shared" si="53"/>
        <v/>
      </c>
      <c r="T356" s="144" t="str">
        <f>IF(G356="","",IF(ISERROR(VLOOKUP(S356,Sheet1!B:B,1,FALSE)),0,1))</f>
        <v/>
      </c>
      <c r="U356" s="144" t="str">
        <f t="shared" si="54"/>
        <v/>
      </c>
      <c r="V356" s="145" t="e">
        <f>SEARCH('Key Word Search'!$J$6,J356)</f>
        <v>#VALUE!</v>
      </c>
      <c r="W356" s="145" t="e">
        <f>SEARCH('Key Word Search'!$J$6,K356)</f>
        <v>#VALUE!</v>
      </c>
      <c r="X356" s="145" t="str">
        <f t="shared" si="55"/>
        <v/>
      </c>
    </row>
    <row r="357" spans="1:24" x14ac:dyDescent="0.2">
      <c r="A357" s="105" t="str">
        <f t="shared" si="56"/>
        <v/>
      </c>
      <c r="Q357" s="132" t="str">
        <f t="shared" si="51"/>
        <v/>
      </c>
      <c r="R357" s="132" t="str">
        <f t="shared" si="52"/>
        <v/>
      </c>
      <c r="S357" s="144" t="str">
        <f t="shared" si="53"/>
        <v/>
      </c>
      <c r="T357" s="144" t="str">
        <f>IF(G357="","",IF(ISERROR(VLOOKUP(S357,Sheet1!B:B,1,FALSE)),0,1))</f>
        <v/>
      </c>
      <c r="U357" s="144" t="str">
        <f t="shared" si="54"/>
        <v/>
      </c>
      <c r="V357" s="145" t="e">
        <f>SEARCH('Key Word Search'!$J$6,J357)</f>
        <v>#VALUE!</v>
      </c>
      <c r="W357" s="145" t="e">
        <f>SEARCH('Key Word Search'!$J$6,K357)</f>
        <v>#VALUE!</v>
      </c>
      <c r="X357" s="145" t="str">
        <f t="shared" si="55"/>
        <v/>
      </c>
    </row>
    <row r="358" spans="1:24" x14ac:dyDescent="0.2">
      <c r="A358" s="105" t="str">
        <f t="shared" si="56"/>
        <v/>
      </c>
      <c r="Q358" s="132" t="str">
        <f t="shared" si="51"/>
        <v/>
      </c>
      <c r="R358" s="132" t="str">
        <f t="shared" si="52"/>
        <v/>
      </c>
      <c r="S358" s="144" t="str">
        <f t="shared" si="53"/>
        <v/>
      </c>
      <c r="T358" s="144" t="str">
        <f>IF(G358="","",IF(ISERROR(VLOOKUP(S358,Sheet1!B:B,1,FALSE)),0,1))</f>
        <v/>
      </c>
      <c r="U358" s="144" t="str">
        <f t="shared" si="54"/>
        <v/>
      </c>
      <c r="V358" s="145" t="e">
        <f>SEARCH('Key Word Search'!$J$6,J358)</f>
        <v>#VALUE!</v>
      </c>
      <c r="W358" s="145" t="e">
        <f>SEARCH('Key Word Search'!$J$6,K358)</f>
        <v>#VALUE!</v>
      </c>
      <c r="X358" s="145" t="str">
        <f t="shared" si="55"/>
        <v/>
      </c>
    </row>
    <row r="359" spans="1:24" x14ac:dyDescent="0.2">
      <c r="A359" s="105" t="str">
        <f t="shared" si="56"/>
        <v/>
      </c>
      <c r="Q359" s="132" t="str">
        <f t="shared" si="51"/>
        <v/>
      </c>
      <c r="R359" s="132" t="str">
        <f t="shared" si="52"/>
        <v/>
      </c>
      <c r="S359" s="144" t="str">
        <f t="shared" si="53"/>
        <v/>
      </c>
      <c r="T359" s="144" t="str">
        <f>IF(G359="","",IF(ISERROR(VLOOKUP(S359,Sheet1!B:B,1,FALSE)),0,1))</f>
        <v/>
      </c>
      <c r="U359" s="144" t="str">
        <f t="shared" si="54"/>
        <v/>
      </c>
      <c r="V359" s="145" t="e">
        <f>SEARCH('Key Word Search'!$J$6,J359)</f>
        <v>#VALUE!</v>
      </c>
      <c r="W359" s="145" t="e">
        <f>SEARCH('Key Word Search'!$J$6,K359)</f>
        <v>#VALUE!</v>
      </c>
      <c r="X359" s="145" t="str">
        <f t="shared" si="55"/>
        <v/>
      </c>
    </row>
    <row r="360" spans="1:24" x14ac:dyDescent="0.2">
      <c r="A360" s="105" t="str">
        <f t="shared" si="56"/>
        <v/>
      </c>
      <c r="Q360" s="132" t="str">
        <f t="shared" si="51"/>
        <v/>
      </c>
      <c r="R360" s="132" t="str">
        <f t="shared" si="52"/>
        <v/>
      </c>
      <c r="S360" s="144" t="str">
        <f t="shared" si="53"/>
        <v/>
      </c>
      <c r="T360" s="144" t="str">
        <f>IF(G360="","",IF(ISERROR(VLOOKUP(S360,Sheet1!B:B,1,FALSE)),0,1))</f>
        <v/>
      </c>
      <c r="U360" s="144" t="str">
        <f t="shared" si="54"/>
        <v/>
      </c>
      <c r="V360" s="145" t="e">
        <f>SEARCH('Key Word Search'!$J$6,J360)</f>
        <v>#VALUE!</v>
      </c>
      <c r="W360" s="145" t="e">
        <f>SEARCH('Key Word Search'!$J$6,K360)</f>
        <v>#VALUE!</v>
      </c>
      <c r="X360" s="145" t="str">
        <f t="shared" si="55"/>
        <v/>
      </c>
    </row>
    <row r="361" spans="1:24" x14ac:dyDescent="0.2">
      <c r="A361" s="105" t="str">
        <f t="shared" si="56"/>
        <v/>
      </c>
      <c r="Q361" s="132" t="str">
        <f t="shared" si="51"/>
        <v/>
      </c>
      <c r="R361" s="132" t="str">
        <f t="shared" si="52"/>
        <v/>
      </c>
      <c r="S361" s="144" t="str">
        <f t="shared" si="53"/>
        <v/>
      </c>
      <c r="T361" s="144" t="str">
        <f>IF(G361="","",IF(ISERROR(VLOOKUP(S361,Sheet1!B:B,1,FALSE)),0,1))</f>
        <v/>
      </c>
      <c r="U361" s="144" t="str">
        <f t="shared" si="54"/>
        <v/>
      </c>
      <c r="V361" s="145" t="e">
        <f>SEARCH('Key Word Search'!$J$6,J361)</f>
        <v>#VALUE!</v>
      </c>
      <c r="W361" s="145" t="e">
        <f>SEARCH('Key Word Search'!$J$6,K361)</f>
        <v>#VALUE!</v>
      </c>
      <c r="X361" s="145" t="str">
        <f t="shared" si="55"/>
        <v/>
      </c>
    </row>
    <row r="362" spans="1:24" x14ac:dyDescent="0.2">
      <c r="A362" s="105" t="str">
        <f t="shared" si="56"/>
        <v/>
      </c>
      <c r="Q362" s="132" t="str">
        <f t="shared" si="51"/>
        <v/>
      </c>
      <c r="R362" s="132" t="str">
        <f t="shared" si="52"/>
        <v/>
      </c>
      <c r="S362" s="144" t="str">
        <f t="shared" si="53"/>
        <v/>
      </c>
      <c r="T362" s="144" t="str">
        <f>IF(G362="","",IF(ISERROR(VLOOKUP(S362,Sheet1!B:B,1,FALSE)),0,1))</f>
        <v/>
      </c>
      <c r="U362" s="144" t="str">
        <f t="shared" si="54"/>
        <v/>
      </c>
      <c r="V362" s="145" t="e">
        <f>SEARCH('Key Word Search'!$J$6,J362)</f>
        <v>#VALUE!</v>
      </c>
      <c r="W362" s="145" t="e">
        <f>SEARCH('Key Word Search'!$J$6,K362)</f>
        <v>#VALUE!</v>
      </c>
      <c r="X362" s="145" t="str">
        <f t="shared" si="55"/>
        <v/>
      </c>
    </row>
    <row r="363" spans="1:24" x14ac:dyDescent="0.2">
      <c r="A363" s="105" t="str">
        <f t="shared" si="56"/>
        <v/>
      </c>
      <c r="Q363" s="132" t="str">
        <f t="shared" si="51"/>
        <v/>
      </c>
      <c r="R363" s="132" t="str">
        <f t="shared" si="52"/>
        <v/>
      </c>
      <c r="S363" s="144" t="str">
        <f t="shared" si="53"/>
        <v/>
      </c>
      <c r="T363" s="144" t="str">
        <f>IF(G363="","",IF(ISERROR(VLOOKUP(S363,Sheet1!B:B,1,FALSE)),0,1))</f>
        <v/>
      </c>
      <c r="U363" s="144" t="str">
        <f t="shared" si="54"/>
        <v/>
      </c>
      <c r="V363" s="145" t="e">
        <f>SEARCH('Key Word Search'!$J$6,J363)</f>
        <v>#VALUE!</v>
      </c>
      <c r="W363" s="145" t="e">
        <f>SEARCH('Key Word Search'!$J$6,K363)</f>
        <v>#VALUE!</v>
      </c>
      <c r="X363" s="145" t="str">
        <f t="shared" si="55"/>
        <v/>
      </c>
    </row>
    <row r="364" spans="1:24" x14ac:dyDescent="0.2">
      <c r="A364" s="105" t="str">
        <f t="shared" si="56"/>
        <v/>
      </c>
      <c r="Q364" s="132" t="str">
        <f t="shared" si="51"/>
        <v/>
      </c>
      <c r="R364" s="132" t="str">
        <f t="shared" si="52"/>
        <v/>
      </c>
      <c r="S364" s="144" t="str">
        <f t="shared" si="53"/>
        <v/>
      </c>
      <c r="T364" s="144" t="str">
        <f>IF(G364="","",IF(ISERROR(VLOOKUP(S364,Sheet1!B:B,1,FALSE)),0,1))</f>
        <v/>
      </c>
      <c r="U364" s="144" t="str">
        <f t="shared" si="54"/>
        <v/>
      </c>
      <c r="V364" s="145" t="e">
        <f>SEARCH('Key Word Search'!$J$6,J364)</f>
        <v>#VALUE!</v>
      </c>
      <c r="W364" s="145" t="e">
        <f>SEARCH('Key Word Search'!$J$6,K364)</f>
        <v>#VALUE!</v>
      </c>
      <c r="X364" s="145" t="str">
        <f t="shared" si="55"/>
        <v/>
      </c>
    </row>
    <row r="365" spans="1:24" x14ac:dyDescent="0.2">
      <c r="A365" s="105" t="str">
        <f t="shared" si="56"/>
        <v/>
      </c>
      <c r="Q365" s="132" t="str">
        <f t="shared" si="51"/>
        <v/>
      </c>
      <c r="R365" s="132" t="str">
        <f t="shared" si="52"/>
        <v/>
      </c>
      <c r="S365" s="144" t="str">
        <f t="shared" si="53"/>
        <v/>
      </c>
      <c r="T365" s="144" t="str">
        <f>IF(G365="","",IF(ISERROR(VLOOKUP(S365,Sheet1!B:B,1,FALSE)),0,1))</f>
        <v/>
      </c>
      <c r="U365" s="144" t="str">
        <f t="shared" si="54"/>
        <v/>
      </c>
      <c r="V365" s="145" t="e">
        <f>SEARCH('Key Word Search'!$J$6,J365)</f>
        <v>#VALUE!</v>
      </c>
      <c r="W365" s="145" t="e">
        <f>SEARCH('Key Word Search'!$J$6,K365)</f>
        <v>#VALUE!</v>
      </c>
      <c r="X365" s="145" t="str">
        <f t="shared" si="55"/>
        <v/>
      </c>
    </row>
    <row r="366" spans="1:24" x14ac:dyDescent="0.2">
      <c r="A366" s="105" t="str">
        <f t="shared" si="56"/>
        <v/>
      </c>
      <c r="Q366" s="132" t="str">
        <f t="shared" si="51"/>
        <v/>
      </c>
      <c r="R366" s="132" t="str">
        <f t="shared" si="52"/>
        <v/>
      </c>
      <c r="S366" s="144" t="str">
        <f t="shared" si="53"/>
        <v/>
      </c>
      <c r="T366" s="144" t="str">
        <f>IF(G366="","",IF(ISERROR(VLOOKUP(S366,Sheet1!B:B,1,FALSE)),0,1))</f>
        <v/>
      </c>
      <c r="U366" s="144" t="str">
        <f t="shared" si="54"/>
        <v/>
      </c>
      <c r="V366" s="145" t="e">
        <f>SEARCH('Key Word Search'!$J$6,J366)</f>
        <v>#VALUE!</v>
      </c>
      <c r="W366" s="145" t="e">
        <f>SEARCH('Key Word Search'!$J$6,K366)</f>
        <v>#VALUE!</v>
      </c>
      <c r="X366" s="145" t="str">
        <f t="shared" si="55"/>
        <v/>
      </c>
    </row>
    <row r="367" spans="1:24" x14ac:dyDescent="0.2">
      <c r="A367" s="105" t="str">
        <f t="shared" si="56"/>
        <v/>
      </c>
      <c r="Q367" s="132" t="str">
        <f t="shared" si="51"/>
        <v/>
      </c>
      <c r="R367" s="132" t="str">
        <f t="shared" si="52"/>
        <v/>
      </c>
      <c r="S367" s="144" t="str">
        <f t="shared" si="53"/>
        <v/>
      </c>
      <c r="T367" s="144" t="str">
        <f>IF(G367="","",IF(ISERROR(VLOOKUP(S367,Sheet1!B:B,1,FALSE)),0,1))</f>
        <v/>
      </c>
      <c r="U367" s="144" t="str">
        <f t="shared" si="54"/>
        <v/>
      </c>
      <c r="V367" s="145" t="e">
        <f>SEARCH('Key Word Search'!$J$6,J367)</f>
        <v>#VALUE!</v>
      </c>
      <c r="W367" s="145" t="e">
        <f>SEARCH('Key Word Search'!$J$6,K367)</f>
        <v>#VALUE!</v>
      </c>
      <c r="X367" s="145" t="str">
        <f t="shared" si="55"/>
        <v/>
      </c>
    </row>
    <row r="368" spans="1:24" x14ac:dyDescent="0.2">
      <c r="A368" s="105" t="str">
        <f t="shared" si="56"/>
        <v/>
      </c>
      <c r="Q368" s="132" t="str">
        <f t="shared" si="51"/>
        <v/>
      </c>
      <c r="R368" s="132" t="str">
        <f t="shared" si="52"/>
        <v/>
      </c>
      <c r="S368" s="144" t="str">
        <f t="shared" si="53"/>
        <v/>
      </c>
      <c r="T368" s="144" t="str">
        <f>IF(G368="","",IF(ISERROR(VLOOKUP(S368,Sheet1!B:B,1,FALSE)),0,1))</f>
        <v/>
      </c>
      <c r="U368" s="144" t="str">
        <f t="shared" si="54"/>
        <v/>
      </c>
      <c r="V368" s="145" t="e">
        <f>SEARCH('Key Word Search'!$J$6,J368)</f>
        <v>#VALUE!</v>
      </c>
      <c r="W368" s="145" t="e">
        <f>SEARCH('Key Word Search'!$J$6,K368)</f>
        <v>#VALUE!</v>
      </c>
      <c r="X368" s="145" t="str">
        <f t="shared" si="55"/>
        <v/>
      </c>
    </row>
    <row r="369" spans="1:24" x14ac:dyDescent="0.2">
      <c r="A369" s="105" t="str">
        <f t="shared" si="56"/>
        <v/>
      </c>
      <c r="Q369" s="132" t="str">
        <f t="shared" si="51"/>
        <v/>
      </c>
      <c r="R369" s="132" t="str">
        <f t="shared" si="52"/>
        <v/>
      </c>
      <c r="S369" s="144" t="str">
        <f t="shared" si="53"/>
        <v/>
      </c>
      <c r="T369" s="144" t="str">
        <f>IF(G369="","",IF(ISERROR(VLOOKUP(S369,Sheet1!B:B,1,FALSE)),0,1))</f>
        <v/>
      </c>
      <c r="U369" s="144" t="str">
        <f t="shared" si="54"/>
        <v/>
      </c>
      <c r="V369" s="145" t="e">
        <f>SEARCH('Key Word Search'!$J$6,J369)</f>
        <v>#VALUE!</v>
      </c>
      <c r="W369" s="145" t="e">
        <f>SEARCH('Key Word Search'!$J$6,K369)</f>
        <v>#VALUE!</v>
      </c>
      <c r="X369" s="145" t="str">
        <f t="shared" si="55"/>
        <v/>
      </c>
    </row>
    <row r="370" spans="1:24" x14ac:dyDescent="0.2">
      <c r="A370" s="105" t="str">
        <f t="shared" si="56"/>
        <v/>
      </c>
      <c r="Q370" s="132" t="str">
        <f t="shared" si="51"/>
        <v/>
      </c>
      <c r="R370" s="132" t="str">
        <f t="shared" si="52"/>
        <v/>
      </c>
      <c r="S370" s="144" t="str">
        <f t="shared" si="53"/>
        <v/>
      </c>
      <c r="T370" s="144" t="str">
        <f>IF(G370="","",IF(ISERROR(VLOOKUP(S370,Sheet1!B:B,1,FALSE)),0,1))</f>
        <v/>
      </c>
      <c r="U370" s="144" t="str">
        <f t="shared" si="54"/>
        <v/>
      </c>
      <c r="V370" s="145" t="e">
        <f>SEARCH('Key Word Search'!$J$6,J370)</f>
        <v>#VALUE!</v>
      </c>
      <c r="W370" s="145" t="e">
        <f>SEARCH('Key Word Search'!$J$6,K370)</f>
        <v>#VALUE!</v>
      </c>
      <c r="X370" s="145" t="str">
        <f t="shared" si="55"/>
        <v/>
      </c>
    </row>
    <row r="371" spans="1:24" x14ac:dyDescent="0.2">
      <c r="A371" s="105" t="str">
        <f t="shared" si="56"/>
        <v/>
      </c>
      <c r="Q371" s="132" t="str">
        <f t="shared" si="51"/>
        <v/>
      </c>
      <c r="R371" s="132" t="str">
        <f t="shared" si="52"/>
        <v/>
      </c>
      <c r="S371" s="144" t="str">
        <f t="shared" si="53"/>
        <v/>
      </c>
      <c r="T371" s="144" t="str">
        <f>IF(G371="","",IF(ISERROR(VLOOKUP(S371,Sheet1!B:B,1,FALSE)),0,1))</f>
        <v/>
      </c>
      <c r="U371" s="144" t="str">
        <f t="shared" si="54"/>
        <v/>
      </c>
      <c r="V371" s="145" t="e">
        <f>SEARCH('Key Word Search'!$J$6,J371)</f>
        <v>#VALUE!</v>
      </c>
      <c r="W371" s="145" t="e">
        <f>SEARCH('Key Word Search'!$J$6,K371)</f>
        <v>#VALUE!</v>
      </c>
      <c r="X371" s="145" t="str">
        <f t="shared" si="55"/>
        <v/>
      </c>
    </row>
    <row r="372" spans="1:24" x14ac:dyDescent="0.2">
      <c r="A372" s="105" t="str">
        <f t="shared" si="56"/>
        <v/>
      </c>
      <c r="Q372" s="132" t="str">
        <f t="shared" si="51"/>
        <v/>
      </c>
      <c r="R372" s="132" t="str">
        <f t="shared" si="52"/>
        <v/>
      </c>
      <c r="S372" s="144" t="str">
        <f t="shared" si="53"/>
        <v/>
      </c>
      <c r="T372" s="144" t="str">
        <f>IF(G372="","",IF(ISERROR(VLOOKUP(S372,Sheet1!B:B,1,FALSE)),0,1))</f>
        <v/>
      </c>
      <c r="U372" s="144" t="str">
        <f t="shared" si="54"/>
        <v/>
      </c>
      <c r="V372" s="145" t="e">
        <f>SEARCH('Key Word Search'!$J$6,J372)</f>
        <v>#VALUE!</v>
      </c>
      <c r="W372" s="145" t="e">
        <f>SEARCH('Key Word Search'!$J$6,K372)</f>
        <v>#VALUE!</v>
      </c>
      <c r="X372" s="145" t="str">
        <f t="shared" si="55"/>
        <v/>
      </c>
    </row>
    <row r="373" spans="1:24" x14ac:dyDescent="0.2">
      <c r="A373" s="105" t="str">
        <f t="shared" si="56"/>
        <v/>
      </c>
      <c r="Q373" s="132" t="str">
        <f t="shared" si="51"/>
        <v/>
      </c>
      <c r="R373" s="132" t="str">
        <f t="shared" si="52"/>
        <v/>
      </c>
      <c r="S373" s="144" t="str">
        <f t="shared" si="53"/>
        <v/>
      </c>
      <c r="T373" s="144" t="str">
        <f>IF(G373="","",IF(ISERROR(VLOOKUP(S373,Sheet1!B:B,1,FALSE)),0,1))</f>
        <v/>
      </c>
      <c r="U373" s="144" t="str">
        <f t="shared" si="54"/>
        <v/>
      </c>
      <c r="V373" s="145" t="e">
        <f>SEARCH('Key Word Search'!$J$6,J373)</f>
        <v>#VALUE!</v>
      </c>
      <c r="W373" s="145" t="e">
        <f>SEARCH('Key Word Search'!$J$6,K373)</f>
        <v>#VALUE!</v>
      </c>
      <c r="X373" s="145" t="str">
        <f t="shared" si="55"/>
        <v/>
      </c>
    </row>
    <row r="374" spans="1:24" x14ac:dyDescent="0.2">
      <c r="A374" s="105" t="str">
        <f t="shared" si="56"/>
        <v/>
      </c>
      <c r="Q374" s="132" t="str">
        <f t="shared" si="51"/>
        <v/>
      </c>
      <c r="R374" s="132" t="str">
        <f t="shared" si="52"/>
        <v/>
      </c>
      <c r="S374" s="144" t="str">
        <f t="shared" si="53"/>
        <v/>
      </c>
      <c r="T374" s="144" t="str">
        <f>IF(G374="","",IF(ISERROR(VLOOKUP(S374,Sheet1!B:B,1,FALSE)),0,1))</f>
        <v/>
      </c>
      <c r="U374" s="144" t="str">
        <f t="shared" si="54"/>
        <v/>
      </c>
      <c r="V374" s="145" t="e">
        <f>SEARCH('Key Word Search'!$J$6,J374)</f>
        <v>#VALUE!</v>
      </c>
      <c r="W374" s="145" t="e">
        <f>SEARCH('Key Word Search'!$J$6,K374)</f>
        <v>#VALUE!</v>
      </c>
      <c r="X374" s="145" t="str">
        <f t="shared" si="55"/>
        <v/>
      </c>
    </row>
    <row r="375" spans="1:24" x14ac:dyDescent="0.2">
      <c r="A375" s="105" t="str">
        <f t="shared" si="56"/>
        <v/>
      </c>
      <c r="Q375" s="132" t="str">
        <f t="shared" si="51"/>
        <v/>
      </c>
      <c r="R375" s="132" t="str">
        <f t="shared" si="52"/>
        <v/>
      </c>
      <c r="S375" s="144" t="str">
        <f t="shared" si="53"/>
        <v/>
      </c>
      <c r="T375" s="144" t="str">
        <f>IF(G375="","",IF(ISERROR(VLOOKUP(S375,Sheet1!B:B,1,FALSE)),0,1))</f>
        <v/>
      </c>
      <c r="U375" s="144" t="str">
        <f t="shared" si="54"/>
        <v/>
      </c>
      <c r="V375" s="145" t="e">
        <f>SEARCH('Key Word Search'!$J$6,J375)</f>
        <v>#VALUE!</v>
      </c>
      <c r="W375" s="145" t="e">
        <f>SEARCH('Key Word Search'!$J$6,K375)</f>
        <v>#VALUE!</v>
      </c>
      <c r="X375" s="145" t="str">
        <f t="shared" si="55"/>
        <v/>
      </c>
    </row>
    <row r="376" spans="1:24" x14ac:dyDescent="0.2">
      <c r="A376" s="105" t="str">
        <f t="shared" si="56"/>
        <v/>
      </c>
      <c r="Q376" s="132" t="str">
        <f t="shared" si="51"/>
        <v/>
      </c>
      <c r="R376" s="132" t="str">
        <f t="shared" si="52"/>
        <v/>
      </c>
      <c r="S376" s="144" t="str">
        <f t="shared" si="53"/>
        <v/>
      </c>
      <c r="T376" s="144" t="str">
        <f>IF(G376="","",IF(ISERROR(VLOOKUP(S376,Sheet1!B:B,1,FALSE)),0,1))</f>
        <v/>
      </c>
      <c r="U376" s="144" t="str">
        <f t="shared" si="54"/>
        <v/>
      </c>
      <c r="V376" s="145" t="e">
        <f>SEARCH('Key Word Search'!$J$6,J376)</f>
        <v>#VALUE!</v>
      </c>
      <c r="W376" s="145" t="e">
        <f>SEARCH('Key Word Search'!$J$6,K376)</f>
        <v>#VALUE!</v>
      </c>
      <c r="X376" s="145" t="str">
        <f t="shared" si="55"/>
        <v/>
      </c>
    </row>
    <row r="377" spans="1:24" x14ac:dyDescent="0.2">
      <c r="A377" s="105" t="str">
        <f t="shared" si="56"/>
        <v/>
      </c>
      <c r="Q377" s="132" t="str">
        <f t="shared" si="51"/>
        <v/>
      </c>
      <c r="R377" s="132" t="str">
        <f t="shared" si="52"/>
        <v/>
      </c>
      <c r="S377" s="144" t="str">
        <f t="shared" si="53"/>
        <v/>
      </c>
      <c r="T377" s="144" t="str">
        <f>IF(G377="","",IF(ISERROR(VLOOKUP(S377,Sheet1!B:B,1,FALSE)),0,1))</f>
        <v/>
      </c>
      <c r="U377" s="144" t="str">
        <f t="shared" si="54"/>
        <v/>
      </c>
      <c r="V377" s="145" t="e">
        <f>SEARCH('Key Word Search'!$J$6,J377)</f>
        <v>#VALUE!</v>
      </c>
      <c r="W377" s="145" t="e">
        <f>SEARCH('Key Word Search'!$J$6,K377)</f>
        <v>#VALUE!</v>
      </c>
      <c r="X377" s="145" t="str">
        <f t="shared" si="55"/>
        <v/>
      </c>
    </row>
    <row r="378" spans="1:24" x14ac:dyDescent="0.2">
      <c r="A378" s="105" t="str">
        <f t="shared" si="56"/>
        <v/>
      </c>
      <c r="Q378" s="132" t="str">
        <f t="shared" si="51"/>
        <v/>
      </c>
      <c r="R378" s="132" t="str">
        <f t="shared" si="52"/>
        <v/>
      </c>
      <c r="S378" s="144" t="str">
        <f t="shared" si="53"/>
        <v/>
      </c>
      <c r="T378" s="144" t="str">
        <f>IF(G378="","",IF(ISERROR(VLOOKUP(S378,Sheet1!B:B,1,FALSE)),0,1))</f>
        <v/>
      </c>
      <c r="U378" s="144" t="str">
        <f t="shared" si="54"/>
        <v/>
      </c>
      <c r="V378" s="145" t="e">
        <f>SEARCH('Key Word Search'!$J$6,J378)</f>
        <v>#VALUE!</v>
      </c>
      <c r="W378" s="145" t="e">
        <f>SEARCH('Key Word Search'!$J$6,K378)</f>
        <v>#VALUE!</v>
      </c>
      <c r="X378" s="145" t="str">
        <f t="shared" si="55"/>
        <v/>
      </c>
    </row>
    <row r="379" spans="1:24" x14ac:dyDescent="0.2">
      <c r="A379" s="105" t="str">
        <f t="shared" si="56"/>
        <v/>
      </c>
      <c r="Q379" s="132" t="str">
        <f t="shared" si="51"/>
        <v/>
      </c>
      <c r="R379" s="132" t="str">
        <f t="shared" si="52"/>
        <v/>
      </c>
      <c r="S379" s="144" t="str">
        <f t="shared" si="53"/>
        <v/>
      </c>
      <c r="T379" s="144" t="str">
        <f>IF(G379="","",IF(ISERROR(VLOOKUP(S379,Sheet1!B:B,1,FALSE)),0,1))</f>
        <v/>
      </c>
      <c r="U379" s="144" t="str">
        <f t="shared" si="54"/>
        <v/>
      </c>
      <c r="V379" s="145" t="e">
        <f>SEARCH('Key Word Search'!$J$6,J379)</f>
        <v>#VALUE!</v>
      </c>
      <c r="W379" s="145" t="e">
        <f>SEARCH('Key Word Search'!$J$6,K379)</f>
        <v>#VALUE!</v>
      </c>
      <c r="X379" s="145" t="str">
        <f t="shared" si="55"/>
        <v/>
      </c>
    </row>
    <row r="380" spans="1:24" x14ac:dyDescent="0.2">
      <c r="A380" s="105" t="str">
        <f t="shared" si="56"/>
        <v/>
      </c>
      <c r="Q380" s="132" t="str">
        <f t="shared" si="51"/>
        <v/>
      </c>
      <c r="R380" s="132" t="str">
        <f t="shared" si="52"/>
        <v/>
      </c>
      <c r="S380" s="144" t="str">
        <f t="shared" si="53"/>
        <v/>
      </c>
      <c r="T380" s="144" t="str">
        <f>IF(G380="","",IF(ISERROR(VLOOKUP(S380,Sheet1!B:B,1,FALSE)),0,1))</f>
        <v/>
      </c>
      <c r="U380" s="144" t="str">
        <f t="shared" si="54"/>
        <v/>
      </c>
      <c r="V380" s="145" t="e">
        <f>SEARCH('Key Word Search'!$J$6,J380)</f>
        <v>#VALUE!</v>
      </c>
      <c r="W380" s="145" t="e">
        <f>SEARCH('Key Word Search'!$J$6,K380)</f>
        <v>#VALUE!</v>
      </c>
      <c r="X380" s="145" t="str">
        <f t="shared" si="55"/>
        <v/>
      </c>
    </row>
    <row r="381" spans="1:24" x14ac:dyDescent="0.2">
      <c r="A381" s="105" t="str">
        <f t="shared" si="56"/>
        <v/>
      </c>
      <c r="Q381" s="132" t="str">
        <f t="shared" si="51"/>
        <v/>
      </c>
      <c r="R381" s="132" t="str">
        <f t="shared" si="52"/>
        <v/>
      </c>
      <c r="S381" s="144" t="str">
        <f t="shared" si="53"/>
        <v/>
      </c>
      <c r="T381" s="144" t="str">
        <f>IF(G381="","",IF(ISERROR(VLOOKUP(S381,Sheet1!B:B,1,FALSE)),0,1))</f>
        <v/>
      </c>
      <c r="U381" s="144" t="str">
        <f t="shared" si="54"/>
        <v/>
      </c>
      <c r="V381" s="145" t="e">
        <f>SEARCH('Key Word Search'!$J$6,J381)</f>
        <v>#VALUE!</v>
      </c>
      <c r="W381" s="145" t="e">
        <f>SEARCH('Key Word Search'!$J$6,K381)</f>
        <v>#VALUE!</v>
      </c>
      <c r="X381" s="145" t="str">
        <f t="shared" si="55"/>
        <v/>
      </c>
    </row>
    <row r="382" spans="1:24" x14ac:dyDescent="0.2">
      <c r="A382" s="105" t="str">
        <f t="shared" si="56"/>
        <v/>
      </c>
      <c r="Q382" s="132" t="str">
        <f t="shared" si="51"/>
        <v/>
      </c>
      <c r="R382" s="132" t="str">
        <f t="shared" si="52"/>
        <v/>
      </c>
      <c r="S382" s="144" t="str">
        <f t="shared" si="53"/>
        <v/>
      </c>
      <c r="T382" s="144" t="str">
        <f>IF(G382="","",IF(ISERROR(VLOOKUP(S382,Sheet1!B:B,1,FALSE)),0,1))</f>
        <v/>
      </c>
      <c r="U382" s="144" t="str">
        <f t="shared" si="54"/>
        <v/>
      </c>
      <c r="V382" s="145" t="e">
        <f>SEARCH('Key Word Search'!$J$6,J382)</f>
        <v>#VALUE!</v>
      </c>
      <c r="W382" s="145" t="e">
        <f>SEARCH('Key Word Search'!$J$6,K382)</f>
        <v>#VALUE!</v>
      </c>
      <c r="X382" s="145" t="str">
        <f t="shared" si="55"/>
        <v/>
      </c>
    </row>
    <row r="383" spans="1:24" x14ac:dyDescent="0.2">
      <c r="A383" s="105" t="str">
        <f t="shared" si="56"/>
        <v/>
      </c>
      <c r="Q383" s="132" t="str">
        <f t="shared" si="51"/>
        <v/>
      </c>
      <c r="R383" s="132" t="str">
        <f t="shared" si="52"/>
        <v/>
      </c>
      <c r="S383" s="144" t="str">
        <f t="shared" si="53"/>
        <v/>
      </c>
      <c r="T383" s="144" t="str">
        <f>IF(G383="","",IF(ISERROR(VLOOKUP(S383,Sheet1!B:B,1,FALSE)),0,1))</f>
        <v/>
      </c>
      <c r="U383" s="144" t="str">
        <f t="shared" si="54"/>
        <v/>
      </c>
      <c r="V383" s="145" t="e">
        <f>SEARCH('Key Word Search'!$J$6,J383)</f>
        <v>#VALUE!</v>
      </c>
      <c r="W383" s="145" t="e">
        <f>SEARCH('Key Word Search'!$J$6,K383)</f>
        <v>#VALUE!</v>
      </c>
      <c r="X383" s="145" t="str">
        <f t="shared" si="55"/>
        <v/>
      </c>
    </row>
    <row r="384" spans="1:24" x14ac:dyDescent="0.2">
      <c r="A384" s="105" t="str">
        <f t="shared" si="56"/>
        <v/>
      </c>
      <c r="Q384" s="132" t="str">
        <f t="shared" si="51"/>
        <v/>
      </c>
      <c r="R384" s="132" t="str">
        <f t="shared" si="52"/>
        <v/>
      </c>
      <c r="S384" s="144" t="str">
        <f t="shared" si="53"/>
        <v/>
      </c>
      <c r="T384" s="144" t="str">
        <f>IF(G384="","",IF(ISERROR(VLOOKUP(S384,Sheet1!B:B,1,FALSE)),0,1))</f>
        <v/>
      </c>
      <c r="U384" s="144" t="str">
        <f t="shared" si="54"/>
        <v/>
      </c>
      <c r="V384" s="145" t="e">
        <f>SEARCH('Key Word Search'!$J$6,J384)</f>
        <v>#VALUE!</v>
      </c>
      <c r="W384" s="145" t="e">
        <f>SEARCH('Key Word Search'!$J$6,K384)</f>
        <v>#VALUE!</v>
      </c>
      <c r="X384" s="145" t="str">
        <f t="shared" si="55"/>
        <v/>
      </c>
    </row>
    <row r="385" spans="1:24" x14ac:dyDescent="0.2">
      <c r="A385" s="105" t="str">
        <f t="shared" si="56"/>
        <v/>
      </c>
      <c r="Q385" s="132" t="str">
        <f t="shared" si="51"/>
        <v/>
      </c>
      <c r="R385" s="132" t="str">
        <f t="shared" si="52"/>
        <v/>
      </c>
      <c r="S385" s="144" t="str">
        <f t="shared" si="53"/>
        <v/>
      </c>
      <c r="T385" s="144" t="str">
        <f>IF(G385="","",IF(ISERROR(VLOOKUP(S385,Sheet1!B:B,1,FALSE)),0,1))</f>
        <v/>
      </c>
      <c r="U385" s="144" t="str">
        <f t="shared" si="54"/>
        <v/>
      </c>
      <c r="V385" s="145" t="e">
        <f>SEARCH('Key Word Search'!$J$6,J385)</f>
        <v>#VALUE!</v>
      </c>
      <c r="W385" s="145" t="e">
        <f>SEARCH('Key Word Search'!$J$6,K385)</f>
        <v>#VALUE!</v>
      </c>
      <c r="X385" s="145" t="str">
        <f t="shared" si="55"/>
        <v/>
      </c>
    </row>
    <row r="386" spans="1:24" x14ac:dyDescent="0.2">
      <c r="A386" s="105" t="str">
        <f t="shared" si="56"/>
        <v/>
      </c>
      <c r="Q386" s="132" t="str">
        <f t="shared" si="51"/>
        <v/>
      </c>
      <c r="R386" s="132" t="str">
        <f t="shared" si="52"/>
        <v/>
      </c>
      <c r="S386" s="144" t="str">
        <f t="shared" si="53"/>
        <v/>
      </c>
      <c r="T386" s="144" t="str">
        <f>IF(G386="","",IF(ISERROR(VLOOKUP(S386,Sheet1!B:B,1,FALSE)),0,1))</f>
        <v/>
      </c>
      <c r="U386" s="144" t="str">
        <f t="shared" si="54"/>
        <v/>
      </c>
      <c r="V386" s="145" t="e">
        <f>SEARCH('Key Word Search'!$J$6,J386)</f>
        <v>#VALUE!</v>
      </c>
      <c r="W386" s="145" t="e">
        <f>SEARCH('Key Word Search'!$J$6,K386)</f>
        <v>#VALUE!</v>
      </c>
      <c r="X386" s="145" t="str">
        <f t="shared" si="55"/>
        <v/>
      </c>
    </row>
    <row r="387" spans="1:24" x14ac:dyDescent="0.2">
      <c r="A387" s="105" t="str">
        <f t="shared" si="56"/>
        <v/>
      </c>
      <c r="Q387" s="132" t="str">
        <f t="shared" si="51"/>
        <v/>
      </c>
      <c r="R387" s="132" t="str">
        <f t="shared" si="52"/>
        <v/>
      </c>
      <c r="S387" s="144" t="str">
        <f t="shared" si="53"/>
        <v/>
      </c>
      <c r="T387" s="144" t="str">
        <f>IF(G387="","",IF(ISERROR(VLOOKUP(S387,Sheet1!B:B,1,FALSE)),0,1))</f>
        <v/>
      </c>
      <c r="U387" s="144" t="str">
        <f t="shared" si="54"/>
        <v/>
      </c>
      <c r="V387" s="145" t="e">
        <f>SEARCH('Key Word Search'!$J$6,J387)</f>
        <v>#VALUE!</v>
      </c>
      <c r="W387" s="145" t="e">
        <f>SEARCH('Key Word Search'!$J$6,K387)</f>
        <v>#VALUE!</v>
      </c>
      <c r="X387" s="145" t="str">
        <f t="shared" si="55"/>
        <v/>
      </c>
    </row>
    <row r="388" spans="1:24" x14ac:dyDescent="0.2">
      <c r="A388" s="105" t="str">
        <f t="shared" si="56"/>
        <v/>
      </c>
      <c r="Q388" s="132" t="str">
        <f t="shared" ref="Q388:Q451" si="57">IF(G388="","",SUBSTITUTE(SUBSTITUTE(SUBSTITUTE(SUBSTITUTE("#"&amp;G388&amp;"-"&amp;H388&amp;""&amp;I388," ",""),"-","_"),"(","_"),")","_"))</f>
        <v/>
      </c>
      <c r="R388" s="132" t="str">
        <f t="shared" ref="R388:R451" si="58">IF(G388="","",SUBSTITUTE(SUBSTITUTE(SUBSTITUTE(SUBSTITUTE("#"&amp;G388&amp;"-"&amp;LEFT(H388,LEN(H388)-1)," ",""),"-","_"),"(","_"),")","_"))</f>
        <v/>
      </c>
      <c r="S388" s="144" t="str">
        <f t="shared" ref="S388:S451" si="59">IF(G388="","",IF(I388&lt;&gt;"",1,MID(H388,LEN(H388),1)))</f>
        <v/>
      </c>
      <c r="T388" s="144" t="str">
        <f>IF(G388="","",IF(ISERROR(VLOOKUP(S388,Sheet1!B:B,1,FALSE)),0,1))</f>
        <v/>
      </c>
      <c r="U388" s="144" t="str">
        <f t="shared" ref="U388:U451" si="60">IF(G388="","",IF(ISERROR(S388/1),0,1))</f>
        <v/>
      </c>
      <c r="V388" s="145" t="e">
        <f>SEARCH('Key Word Search'!$J$6,J388)</f>
        <v>#VALUE!</v>
      </c>
      <c r="W388" s="145" t="e">
        <f>SEARCH('Key Word Search'!$J$6,K388)</f>
        <v>#VALUE!</v>
      </c>
      <c r="X388" s="145" t="str">
        <f t="shared" ref="X388:X451" si="61">IF(AND(ISERROR(V388),ISERROR(W388)),"",A388)</f>
        <v/>
      </c>
    </row>
    <row r="389" spans="1:24" x14ac:dyDescent="0.2">
      <c r="A389" s="105" t="str">
        <f t="shared" si="56"/>
        <v/>
      </c>
      <c r="Q389" s="132" t="str">
        <f t="shared" si="57"/>
        <v/>
      </c>
      <c r="R389" s="132" t="str">
        <f t="shared" si="58"/>
        <v/>
      </c>
      <c r="S389" s="144" t="str">
        <f t="shared" si="59"/>
        <v/>
      </c>
      <c r="T389" s="144" t="str">
        <f>IF(G389="","",IF(ISERROR(VLOOKUP(S389,Sheet1!B:B,1,FALSE)),0,1))</f>
        <v/>
      </c>
      <c r="U389" s="144" t="str">
        <f t="shared" si="60"/>
        <v/>
      </c>
      <c r="V389" s="145" t="e">
        <f>SEARCH('Key Word Search'!$J$6,J389)</f>
        <v>#VALUE!</v>
      </c>
      <c r="W389" s="145" t="e">
        <f>SEARCH('Key Word Search'!$J$6,K389)</f>
        <v>#VALUE!</v>
      </c>
      <c r="X389" s="145" t="str">
        <f t="shared" si="61"/>
        <v/>
      </c>
    </row>
    <row r="390" spans="1:24" x14ac:dyDescent="0.2">
      <c r="A390" s="105" t="str">
        <f t="shared" si="56"/>
        <v/>
      </c>
      <c r="Q390" s="132" t="str">
        <f t="shared" si="57"/>
        <v/>
      </c>
      <c r="R390" s="132" t="str">
        <f t="shared" si="58"/>
        <v/>
      </c>
      <c r="S390" s="144" t="str">
        <f t="shared" si="59"/>
        <v/>
      </c>
      <c r="T390" s="144" t="str">
        <f>IF(G390="","",IF(ISERROR(VLOOKUP(S390,Sheet1!B:B,1,FALSE)),0,1))</f>
        <v/>
      </c>
      <c r="U390" s="144" t="str">
        <f t="shared" si="60"/>
        <v/>
      </c>
      <c r="V390" s="145" t="e">
        <f>SEARCH('Key Word Search'!$J$6,J390)</f>
        <v>#VALUE!</v>
      </c>
      <c r="W390" s="145" t="e">
        <f>SEARCH('Key Word Search'!$J$6,K390)</f>
        <v>#VALUE!</v>
      </c>
      <c r="X390" s="145" t="str">
        <f t="shared" si="61"/>
        <v/>
      </c>
    </row>
    <row r="391" spans="1:24" x14ac:dyDescent="0.2">
      <c r="A391" s="105" t="str">
        <f t="shared" ref="A391:A454" si="62">IF(G391="","",IF(SUM(T391:U391)=0,R391,Q391))</f>
        <v/>
      </c>
      <c r="Q391" s="132" t="str">
        <f t="shared" si="57"/>
        <v/>
      </c>
      <c r="R391" s="132" t="str">
        <f t="shared" si="58"/>
        <v/>
      </c>
      <c r="S391" s="144" t="str">
        <f t="shared" si="59"/>
        <v/>
      </c>
      <c r="T391" s="144" t="str">
        <f>IF(G391="","",IF(ISERROR(VLOOKUP(S391,Sheet1!B:B,1,FALSE)),0,1))</f>
        <v/>
      </c>
      <c r="U391" s="144" t="str">
        <f t="shared" si="60"/>
        <v/>
      </c>
      <c r="V391" s="145" t="e">
        <f>SEARCH('Key Word Search'!$J$6,J391)</f>
        <v>#VALUE!</v>
      </c>
      <c r="W391" s="145" t="e">
        <f>SEARCH('Key Word Search'!$J$6,K391)</f>
        <v>#VALUE!</v>
      </c>
      <c r="X391" s="145" t="str">
        <f t="shared" si="61"/>
        <v/>
      </c>
    </row>
    <row r="392" spans="1:24" x14ac:dyDescent="0.2">
      <c r="A392" s="105" t="str">
        <f t="shared" si="62"/>
        <v/>
      </c>
      <c r="Q392" s="132" t="str">
        <f t="shared" si="57"/>
        <v/>
      </c>
      <c r="R392" s="132" t="str">
        <f t="shared" si="58"/>
        <v/>
      </c>
      <c r="S392" s="144" t="str">
        <f t="shared" si="59"/>
        <v/>
      </c>
      <c r="T392" s="144" t="str">
        <f>IF(G392="","",IF(ISERROR(VLOOKUP(S392,Sheet1!B:B,1,FALSE)),0,1))</f>
        <v/>
      </c>
      <c r="U392" s="144" t="str">
        <f t="shared" si="60"/>
        <v/>
      </c>
      <c r="V392" s="145" t="e">
        <f>SEARCH('Key Word Search'!$J$6,J392)</f>
        <v>#VALUE!</v>
      </c>
      <c r="W392" s="145" t="e">
        <f>SEARCH('Key Word Search'!$J$6,K392)</f>
        <v>#VALUE!</v>
      </c>
      <c r="X392" s="145" t="str">
        <f t="shared" si="61"/>
        <v/>
      </c>
    </row>
    <row r="393" spans="1:24" x14ac:dyDescent="0.2">
      <c r="A393" s="105" t="str">
        <f t="shared" si="62"/>
        <v/>
      </c>
      <c r="Q393" s="132" t="str">
        <f t="shared" si="57"/>
        <v/>
      </c>
      <c r="R393" s="132" t="str">
        <f t="shared" si="58"/>
        <v/>
      </c>
      <c r="S393" s="144" t="str">
        <f t="shared" si="59"/>
        <v/>
      </c>
      <c r="T393" s="144" t="str">
        <f>IF(G393="","",IF(ISERROR(VLOOKUP(S393,Sheet1!B:B,1,FALSE)),0,1))</f>
        <v/>
      </c>
      <c r="U393" s="144" t="str">
        <f t="shared" si="60"/>
        <v/>
      </c>
      <c r="V393" s="145" t="e">
        <f>SEARCH('Key Word Search'!$J$6,J393)</f>
        <v>#VALUE!</v>
      </c>
      <c r="W393" s="145" t="e">
        <f>SEARCH('Key Word Search'!$J$6,K393)</f>
        <v>#VALUE!</v>
      </c>
      <c r="X393" s="145" t="str">
        <f t="shared" si="61"/>
        <v/>
      </c>
    </row>
    <row r="394" spans="1:24" x14ac:dyDescent="0.2">
      <c r="A394" s="105" t="str">
        <f t="shared" si="62"/>
        <v/>
      </c>
      <c r="Q394" s="132" t="str">
        <f t="shared" si="57"/>
        <v/>
      </c>
      <c r="R394" s="132" t="str">
        <f t="shared" si="58"/>
        <v/>
      </c>
      <c r="S394" s="144" t="str">
        <f t="shared" si="59"/>
        <v/>
      </c>
      <c r="T394" s="144" t="str">
        <f>IF(G394="","",IF(ISERROR(VLOOKUP(S394,Sheet1!B:B,1,FALSE)),0,1))</f>
        <v/>
      </c>
      <c r="U394" s="144" t="str">
        <f t="shared" si="60"/>
        <v/>
      </c>
      <c r="V394" s="145" t="e">
        <f>SEARCH('Key Word Search'!$J$6,J394)</f>
        <v>#VALUE!</v>
      </c>
      <c r="W394" s="145" t="e">
        <f>SEARCH('Key Word Search'!$J$6,K394)</f>
        <v>#VALUE!</v>
      </c>
      <c r="X394" s="145" t="str">
        <f t="shared" si="61"/>
        <v/>
      </c>
    </row>
    <row r="395" spans="1:24" x14ac:dyDescent="0.2">
      <c r="A395" s="105" t="str">
        <f t="shared" si="62"/>
        <v/>
      </c>
      <c r="Q395" s="132" t="str">
        <f t="shared" si="57"/>
        <v/>
      </c>
      <c r="R395" s="132" t="str">
        <f t="shared" si="58"/>
        <v/>
      </c>
      <c r="S395" s="144" t="str">
        <f t="shared" si="59"/>
        <v/>
      </c>
      <c r="T395" s="144" t="str">
        <f>IF(G395="","",IF(ISERROR(VLOOKUP(S395,Sheet1!B:B,1,FALSE)),0,1))</f>
        <v/>
      </c>
      <c r="U395" s="144" t="str">
        <f t="shared" si="60"/>
        <v/>
      </c>
      <c r="V395" s="145" t="e">
        <f>SEARCH('Key Word Search'!$J$6,J395)</f>
        <v>#VALUE!</v>
      </c>
      <c r="W395" s="145" t="e">
        <f>SEARCH('Key Word Search'!$J$6,K395)</f>
        <v>#VALUE!</v>
      </c>
      <c r="X395" s="145" t="str">
        <f t="shared" si="61"/>
        <v/>
      </c>
    </row>
    <row r="396" spans="1:24" x14ac:dyDescent="0.2">
      <c r="A396" s="105" t="str">
        <f t="shared" si="62"/>
        <v/>
      </c>
      <c r="Q396" s="132" t="str">
        <f t="shared" si="57"/>
        <v/>
      </c>
      <c r="R396" s="132" t="str">
        <f t="shared" si="58"/>
        <v/>
      </c>
      <c r="S396" s="144" t="str">
        <f t="shared" si="59"/>
        <v/>
      </c>
      <c r="T396" s="144" t="str">
        <f>IF(G396="","",IF(ISERROR(VLOOKUP(S396,Sheet1!B:B,1,FALSE)),0,1))</f>
        <v/>
      </c>
      <c r="U396" s="144" t="str">
        <f t="shared" si="60"/>
        <v/>
      </c>
      <c r="V396" s="145" t="e">
        <f>SEARCH('Key Word Search'!$J$6,J396)</f>
        <v>#VALUE!</v>
      </c>
      <c r="W396" s="145" t="e">
        <f>SEARCH('Key Word Search'!$J$6,K396)</f>
        <v>#VALUE!</v>
      </c>
      <c r="X396" s="145" t="str">
        <f t="shared" si="61"/>
        <v/>
      </c>
    </row>
    <row r="397" spans="1:24" x14ac:dyDescent="0.2">
      <c r="A397" s="105" t="str">
        <f t="shared" si="62"/>
        <v/>
      </c>
      <c r="Q397" s="132" t="str">
        <f t="shared" si="57"/>
        <v/>
      </c>
      <c r="R397" s="132" t="str">
        <f t="shared" si="58"/>
        <v/>
      </c>
      <c r="S397" s="144" t="str">
        <f t="shared" si="59"/>
        <v/>
      </c>
      <c r="T397" s="144" t="str">
        <f>IF(G397="","",IF(ISERROR(VLOOKUP(S397,Sheet1!B:B,1,FALSE)),0,1))</f>
        <v/>
      </c>
      <c r="U397" s="144" t="str">
        <f t="shared" si="60"/>
        <v/>
      </c>
      <c r="V397" s="145" t="e">
        <f>SEARCH('Key Word Search'!$J$6,J397)</f>
        <v>#VALUE!</v>
      </c>
      <c r="W397" s="145" t="e">
        <f>SEARCH('Key Word Search'!$J$6,K397)</f>
        <v>#VALUE!</v>
      </c>
      <c r="X397" s="145" t="str">
        <f t="shared" si="61"/>
        <v/>
      </c>
    </row>
    <row r="398" spans="1:24" x14ac:dyDescent="0.2">
      <c r="A398" s="105" t="str">
        <f t="shared" si="62"/>
        <v/>
      </c>
      <c r="Q398" s="132" t="str">
        <f t="shared" si="57"/>
        <v/>
      </c>
      <c r="R398" s="132" t="str">
        <f t="shared" si="58"/>
        <v/>
      </c>
      <c r="S398" s="144" t="str">
        <f t="shared" si="59"/>
        <v/>
      </c>
      <c r="T398" s="144" t="str">
        <f>IF(G398="","",IF(ISERROR(VLOOKUP(S398,Sheet1!B:B,1,FALSE)),0,1))</f>
        <v/>
      </c>
      <c r="U398" s="144" t="str">
        <f t="shared" si="60"/>
        <v/>
      </c>
      <c r="V398" s="145" t="e">
        <f>SEARCH('Key Word Search'!$J$6,J398)</f>
        <v>#VALUE!</v>
      </c>
      <c r="W398" s="145" t="e">
        <f>SEARCH('Key Word Search'!$J$6,K398)</f>
        <v>#VALUE!</v>
      </c>
      <c r="X398" s="145" t="str">
        <f t="shared" si="61"/>
        <v/>
      </c>
    </row>
    <row r="399" spans="1:24" x14ac:dyDescent="0.2">
      <c r="A399" s="105" t="str">
        <f t="shared" si="62"/>
        <v/>
      </c>
      <c r="Q399" s="132" t="str">
        <f t="shared" si="57"/>
        <v/>
      </c>
      <c r="R399" s="132" t="str">
        <f t="shared" si="58"/>
        <v/>
      </c>
      <c r="S399" s="144" t="str">
        <f t="shared" si="59"/>
        <v/>
      </c>
      <c r="T399" s="144" t="str">
        <f>IF(G399="","",IF(ISERROR(VLOOKUP(S399,Sheet1!B:B,1,FALSE)),0,1))</f>
        <v/>
      </c>
      <c r="U399" s="144" t="str">
        <f t="shared" si="60"/>
        <v/>
      </c>
      <c r="V399" s="145" t="e">
        <f>SEARCH('Key Word Search'!$J$6,J399)</f>
        <v>#VALUE!</v>
      </c>
      <c r="W399" s="145" t="e">
        <f>SEARCH('Key Word Search'!$J$6,K399)</f>
        <v>#VALUE!</v>
      </c>
      <c r="X399" s="145" t="str">
        <f t="shared" si="61"/>
        <v/>
      </c>
    </row>
    <row r="400" spans="1:24" x14ac:dyDescent="0.2">
      <c r="A400" s="105" t="str">
        <f t="shared" si="62"/>
        <v/>
      </c>
      <c r="Q400" s="132" t="str">
        <f t="shared" si="57"/>
        <v/>
      </c>
      <c r="R400" s="132" t="str">
        <f t="shared" si="58"/>
        <v/>
      </c>
      <c r="S400" s="144" t="str">
        <f t="shared" si="59"/>
        <v/>
      </c>
      <c r="T400" s="144" t="str">
        <f>IF(G400="","",IF(ISERROR(VLOOKUP(S400,Sheet1!B:B,1,FALSE)),0,1))</f>
        <v/>
      </c>
      <c r="U400" s="144" t="str">
        <f t="shared" si="60"/>
        <v/>
      </c>
      <c r="V400" s="145" t="e">
        <f>SEARCH('Key Word Search'!$J$6,J400)</f>
        <v>#VALUE!</v>
      </c>
      <c r="W400" s="145" t="e">
        <f>SEARCH('Key Word Search'!$J$6,K400)</f>
        <v>#VALUE!</v>
      </c>
      <c r="X400" s="145" t="str">
        <f t="shared" si="61"/>
        <v/>
      </c>
    </row>
    <row r="401" spans="1:24" x14ac:dyDescent="0.2">
      <c r="A401" s="105" t="str">
        <f t="shared" si="62"/>
        <v/>
      </c>
      <c r="Q401" s="132" t="str">
        <f t="shared" si="57"/>
        <v/>
      </c>
      <c r="R401" s="132" t="str">
        <f t="shared" si="58"/>
        <v/>
      </c>
      <c r="S401" s="144" t="str">
        <f t="shared" si="59"/>
        <v/>
      </c>
      <c r="T401" s="144" t="str">
        <f>IF(G401="","",IF(ISERROR(VLOOKUP(S401,Sheet1!B:B,1,FALSE)),0,1))</f>
        <v/>
      </c>
      <c r="U401" s="144" t="str">
        <f t="shared" si="60"/>
        <v/>
      </c>
      <c r="V401" s="145" t="e">
        <f>SEARCH('Key Word Search'!$J$6,J401)</f>
        <v>#VALUE!</v>
      </c>
      <c r="W401" s="145" t="e">
        <f>SEARCH('Key Word Search'!$J$6,K401)</f>
        <v>#VALUE!</v>
      </c>
      <c r="X401" s="145" t="str">
        <f t="shared" si="61"/>
        <v/>
      </c>
    </row>
    <row r="402" spans="1:24" x14ac:dyDescent="0.2">
      <c r="A402" s="105" t="str">
        <f t="shared" si="62"/>
        <v/>
      </c>
      <c r="Q402" s="132" t="str">
        <f t="shared" si="57"/>
        <v/>
      </c>
      <c r="R402" s="132" t="str">
        <f t="shared" si="58"/>
        <v/>
      </c>
      <c r="S402" s="144" t="str">
        <f t="shared" si="59"/>
        <v/>
      </c>
      <c r="T402" s="144" t="str">
        <f>IF(G402="","",IF(ISERROR(VLOOKUP(S402,Sheet1!B:B,1,FALSE)),0,1))</f>
        <v/>
      </c>
      <c r="U402" s="144" t="str">
        <f t="shared" si="60"/>
        <v/>
      </c>
      <c r="V402" s="145" t="e">
        <f>SEARCH('Key Word Search'!$J$6,J402)</f>
        <v>#VALUE!</v>
      </c>
      <c r="W402" s="145" t="e">
        <f>SEARCH('Key Word Search'!$J$6,K402)</f>
        <v>#VALUE!</v>
      </c>
      <c r="X402" s="145" t="str">
        <f t="shared" si="61"/>
        <v/>
      </c>
    </row>
    <row r="403" spans="1:24" x14ac:dyDescent="0.2">
      <c r="A403" s="105" t="str">
        <f t="shared" si="62"/>
        <v/>
      </c>
      <c r="Q403" s="132" t="str">
        <f t="shared" si="57"/>
        <v/>
      </c>
      <c r="R403" s="132" t="str">
        <f t="shared" si="58"/>
        <v/>
      </c>
      <c r="S403" s="144" t="str">
        <f t="shared" si="59"/>
        <v/>
      </c>
      <c r="T403" s="144" t="str">
        <f>IF(G403="","",IF(ISERROR(VLOOKUP(S403,Sheet1!B:B,1,FALSE)),0,1))</f>
        <v/>
      </c>
      <c r="U403" s="144" t="str">
        <f t="shared" si="60"/>
        <v/>
      </c>
      <c r="V403" s="145" t="e">
        <f>SEARCH('Key Word Search'!$J$6,J403)</f>
        <v>#VALUE!</v>
      </c>
      <c r="W403" s="145" t="e">
        <f>SEARCH('Key Word Search'!$J$6,K403)</f>
        <v>#VALUE!</v>
      </c>
      <c r="X403" s="145" t="str">
        <f t="shared" si="61"/>
        <v/>
      </c>
    </row>
    <row r="404" spans="1:24" x14ac:dyDescent="0.2">
      <c r="A404" s="105" t="str">
        <f t="shared" si="62"/>
        <v/>
      </c>
      <c r="Q404" s="132" t="str">
        <f t="shared" si="57"/>
        <v/>
      </c>
      <c r="R404" s="132" t="str">
        <f t="shared" si="58"/>
        <v/>
      </c>
      <c r="S404" s="144" t="str">
        <f t="shared" si="59"/>
        <v/>
      </c>
      <c r="T404" s="144" t="str">
        <f>IF(G404="","",IF(ISERROR(VLOOKUP(S404,Sheet1!B:B,1,FALSE)),0,1))</f>
        <v/>
      </c>
      <c r="U404" s="144" t="str">
        <f t="shared" si="60"/>
        <v/>
      </c>
      <c r="V404" s="145" t="e">
        <f>SEARCH('Key Word Search'!$J$6,J404)</f>
        <v>#VALUE!</v>
      </c>
      <c r="W404" s="145" t="e">
        <f>SEARCH('Key Word Search'!$J$6,K404)</f>
        <v>#VALUE!</v>
      </c>
      <c r="X404" s="145" t="str">
        <f t="shared" si="61"/>
        <v/>
      </c>
    </row>
    <row r="405" spans="1:24" x14ac:dyDescent="0.2">
      <c r="A405" s="105" t="str">
        <f t="shared" si="62"/>
        <v/>
      </c>
      <c r="Q405" s="132" t="str">
        <f t="shared" si="57"/>
        <v/>
      </c>
      <c r="R405" s="132" t="str">
        <f t="shared" si="58"/>
        <v/>
      </c>
      <c r="S405" s="144" t="str">
        <f t="shared" si="59"/>
        <v/>
      </c>
      <c r="T405" s="144" t="str">
        <f>IF(G405="","",IF(ISERROR(VLOOKUP(S405,Sheet1!B:B,1,FALSE)),0,1))</f>
        <v/>
      </c>
      <c r="U405" s="144" t="str">
        <f t="shared" si="60"/>
        <v/>
      </c>
      <c r="V405" s="145" t="e">
        <f>SEARCH('Key Word Search'!$J$6,J405)</f>
        <v>#VALUE!</v>
      </c>
      <c r="W405" s="145" t="e">
        <f>SEARCH('Key Word Search'!$J$6,K405)</f>
        <v>#VALUE!</v>
      </c>
      <c r="X405" s="145" t="str">
        <f t="shared" si="61"/>
        <v/>
      </c>
    </row>
    <row r="406" spans="1:24" x14ac:dyDescent="0.2">
      <c r="A406" s="105" t="str">
        <f t="shared" si="62"/>
        <v/>
      </c>
      <c r="Q406" s="132" t="str">
        <f t="shared" si="57"/>
        <v/>
      </c>
      <c r="R406" s="132" t="str">
        <f t="shared" si="58"/>
        <v/>
      </c>
      <c r="S406" s="144" t="str">
        <f t="shared" si="59"/>
        <v/>
      </c>
      <c r="T406" s="144" t="str">
        <f>IF(G406="","",IF(ISERROR(VLOOKUP(S406,Sheet1!B:B,1,FALSE)),0,1))</f>
        <v/>
      </c>
      <c r="U406" s="144" t="str">
        <f t="shared" si="60"/>
        <v/>
      </c>
      <c r="V406" s="145" t="e">
        <f>SEARCH('Key Word Search'!$J$6,J406)</f>
        <v>#VALUE!</v>
      </c>
      <c r="W406" s="145" t="e">
        <f>SEARCH('Key Word Search'!$J$6,K406)</f>
        <v>#VALUE!</v>
      </c>
      <c r="X406" s="145" t="str">
        <f t="shared" si="61"/>
        <v/>
      </c>
    </row>
    <row r="407" spans="1:24" x14ac:dyDescent="0.2">
      <c r="A407" s="105" t="str">
        <f t="shared" si="62"/>
        <v/>
      </c>
      <c r="Q407" s="132" t="str">
        <f t="shared" si="57"/>
        <v/>
      </c>
      <c r="R407" s="132" t="str">
        <f t="shared" si="58"/>
        <v/>
      </c>
      <c r="S407" s="144" t="str">
        <f t="shared" si="59"/>
        <v/>
      </c>
      <c r="T407" s="144" t="str">
        <f>IF(G407="","",IF(ISERROR(VLOOKUP(S407,Sheet1!B:B,1,FALSE)),0,1))</f>
        <v/>
      </c>
      <c r="U407" s="144" t="str">
        <f t="shared" si="60"/>
        <v/>
      </c>
      <c r="V407" s="145" t="e">
        <f>SEARCH('Key Word Search'!$J$6,J407)</f>
        <v>#VALUE!</v>
      </c>
      <c r="W407" s="145" t="e">
        <f>SEARCH('Key Word Search'!$J$6,K407)</f>
        <v>#VALUE!</v>
      </c>
      <c r="X407" s="145" t="str">
        <f t="shared" si="61"/>
        <v/>
      </c>
    </row>
    <row r="408" spans="1:24" x14ac:dyDescent="0.2">
      <c r="A408" s="105" t="str">
        <f t="shared" si="62"/>
        <v/>
      </c>
      <c r="Q408" s="132" t="str">
        <f t="shared" si="57"/>
        <v/>
      </c>
      <c r="R408" s="132" t="str">
        <f t="shared" si="58"/>
        <v/>
      </c>
      <c r="S408" s="144" t="str">
        <f t="shared" si="59"/>
        <v/>
      </c>
      <c r="T408" s="144" t="str">
        <f>IF(G408="","",IF(ISERROR(VLOOKUP(S408,Sheet1!B:B,1,FALSE)),0,1))</f>
        <v/>
      </c>
      <c r="U408" s="144" t="str">
        <f t="shared" si="60"/>
        <v/>
      </c>
      <c r="V408" s="145" t="e">
        <f>SEARCH('Key Word Search'!$J$6,J408)</f>
        <v>#VALUE!</v>
      </c>
      <c r="W408" s="145" t="e">
        <f>SEARCH('Key Word Search'!$J$6,K408)</f>
        <v>#VALUE!</v>
      </c>
      <c r="X408" s="145" t="str">
        <f t="shared" si="61"/>
        <v/>
      </c>
    </row>
    <row r="409" spans="1:24" x14ac:dyDescent="0.2">
      <c r="A409" s="105" t="str">
        <f t="shared" si="62"/>
        <v/>
      </c>
      <c r="Q409" s="132" t="str">
        <f t="shared" si="57"/>
        <v/>
      </c>
      <c r="R409" s="132" t="str">
        <f t="shared" si="58"/>
        <v/>
      </c>
      <c r="S409" s="144" t="str">
        <f t="shared" si="59"/>
        <v/>
      </c>
      <c r="T409" s="144" t="str">
        <f>IF(G409="","",IF(ISERROR(VLOOKUP(S409,Sheet1!B:B,1,FALSE)),0,1))</f>
        <v/>
      </c>
      <c r="U409" s="144" t="str">
        <f t="shared" si="60"/>
        <v/>
      </c>
      <c r="V409" s="145" t="e">
        <f>SEARCH('Key Word Search'!$J$6,J409)</f>
        <v>#VALUE!</v>
      </c>
      <c r="W409" s="145" t="e">
        <f>SEARCH('Key Word Search'!$J$6,K409)</f>
        <v>#VALUE!</v>
      </c>
      <c r="X409" s="145" t="str">
        <f t="shared" si="61"/>
        <v/>
      </c>
    </row>
    <row r="410" spans="1:24" x14ac:dyDescent="0.2">
      <c r="A410" s="105" t="str">
        <f t="shared" si="62"/>
        <v/>
      </c>
      <c r="Q410" s="132" t="str">
        <f t="shared" si="57"/>
        <v/>
      </c>
      <c r="R410" s="132" t="str">
        <f t="shared" si="58"/>
        <v/>
      </c>
      <c r="S410" s="144" t="str">
        <f t="shared" si="59"/>
        <v/>
      </c>
      <c r="T410" s="144" t="str">
        <f>IF(G410="","",IF(ISERROR(VLOOKUP(S410,Sheet1!B:B,1,FALSE)),0,1))</f>
        <v/>
      </c>
      <c r="U410" s="144" t="str">
        <f t="shared" si="60"/>
        <v/>
      </c>
      <c r="V410" s="145" t="e">
        <f>SEARCH('Key Word Search'!$J$6,J410)</f>
        <v>#VALUE!</v>
      </c>
      <c r="W410" s="145" t="e">
        <f>SEARCH('Key Word Search'!$J$6,K410)</f>
        <v>#VALUE!</v>
      </c>
      <c r="X410" s="145" t="str">
        <f t="shared" si="61"/>
        <v/>
      </c>
    </row>
    <row r="411" spans="1:24" x14ac:dyDescent="0.2">
      <c r="A411" s="105" t="str">
        <f t="shared" si="62"/>
        <v/>
      </c>
      <c r="Q411" s="132" t="str">
        <f t="shared" si="57"/>
        <v/>
      </c>
      <c r="R411" s="132" t="str">
        <f t="shared" si="58"/>
        <v/>
      </c>
      <c r="S411" s="144" t="str">
        <f t="shared" si="59"/>
        <v/>
      </c>
      <c r="T411" s="144" t="str">
        <f>IF(G411="","",IF(ISERROR(VLOOKUP(S411,Sheet1!B:B,1,FALSE)),0,1))</f>
        <v/>
      </c>
      <c r="U411" s="144" t="str">
        <f t="shared" si="60"/>
        <v/>
      </c>
      <c r="V411" s="145" t="e">
        <f>SEARCH('Key Word Search'!$J$6,J411)</f>
        <v>#VALUE!</v>
      </c>
      <c r="W411" s="145" t="e">
        <f>SEARCH('Key Word Search'!$J$6,K411)</f>
        <v>#VALUE!</v>
      </c>
      <c r="X411" s="145" t="str">
        <f t="shared" si="61"/>
        <v/>
      </c>
    </row>
    <row r="412" spans="1:24" x14ac:dyDescent="0.2">
      <c r="A412" s="105" t="str">
        <f t="shared" si="62"/>
        <v/>
      </c>
      <c r="Q412" s="132" t="str">
        <f t="shared" si="57"/>
        <v/>
      </c>
      <c r="R412" s="132" t="str">
        <f t="shared" si="58"/>
        <v/>
      </c>
      <c r="S412" s="144" t="str">
        <f t="shared" si="59"/>
        <v/>
      </c>
      <c r="T412" s="144" t="str">
        <f>IF(G412="","",IF(ISERROR(VLOOKUP(S412,Sheet1!B:B,1,FALSE)),0,1))</f>
        <v/>
      </c>
      <c r="U412" s="144" t="str">
        <f t="shared" si="60"/>
        <v/>
      </c>
      <c r="V412" s="145" t="e">
        <f>SEARCH('Key Word Search'!$J$6,J412)</f>
        <v>#VALUE!</v>
      </c>
      <c r="W412" s="145" t="e">
        <f>SEARCH('Key Word Search'!$J$6,K412)</f>
        <v>#VALUE!</v>
      </c>
      <c r="X412" s="145" t="str">
        <f t="shared" si="61"/>
        <v/>
      </c>
    </row>
    <row r="413" spans="1:24" x14ac:dyDescent="0.2">
      <c r="A413" s="105" t="str">
        <f t="shared" si="62"/>
        <v/>
      </c>
      <c r="Q413" s="132" t="str">
        <f t="shared" si="57"/>
        <v/>
      </c>
      <c r="R413" s="132" t="str">
        <f t="shared" si="58"/>
        <v/>
      </c>
      <c r="S413" s="144" t="str">
        <f t="shared" si="59"/>
        <v/>
      </c>
      <c r="T413" s="144" t="str">
        <f>IF(G413="","",IF(ISERROR(VLOOKUP(S413,Sheet1!B:B,1,FALSE)),0,1))</f>
        <v/>
      </c>
      <c r="U413" s="144" t="str">
        <f t="shared" si="60"/>
        <v/>
      </c>
      <c r="V413" s="145" t="e">
        <f>SEARCH('Key Word Search'!$J$6,J413)</f>
        <v>#VALUE!</v>
      </c>
      <c r="W413" s="145" t="e">
        <f>SEARCH('Key Word Search'!$J$6,K413)</f>
        <v>#VALUE!</v>
      </c>
      <c r="X413" s="145" t="str">
        <f t="shared" si="61"/>
        <v/>
      </c>
    </row>
    <row r="414" spans="1:24" x14ac:dyDescent="0.2">
      <c r="A414" s="105" t="str">
        <f t="shared" si="62"/>
        <v/>
      </c>
      <c r="Q414" s="132" t="str">
        <f t="shared" si="57"/>
        <v/>
      </c>
      <c r="R414" s="132" t="str">
        <f t="shared" si="58"/>
        <v/>
      </c>
      <c r="S414" s="144" t="str">
        <f t="shared" si="59"/>
        <v/>
      </c>
      <c r="T414" s="144" t="str">
        <f>IF(G414="","",IF(ISERROR(VLOOKUP(S414,Sheet1!B:B,1,FALSE)),0,1))</f>
        <v/>
      </c>
      <c r="U414" s="144" t="str">
        <f t="shared" si="60"/>
        <v/>
      </c>
      <c r="V414" s="145" t="e">
        <f>SEARCH('Key Word Search'!$J$6,J414)</f>
        <v>#VALUE!</v>
      </c>
      <c r="W414" s="145" t="e">
        <f>SEARCH('Key Word Search'!$J$6,K414)</f>
        <v>#VALUE!</v>
      </c>
      <c r="X414" s="145" t="str">
        <f t="shared" si="61"/>
        <v/>
      </c>
    </row>
    <row r="415" spans="1:24" x14ac:dyDescent="0.2">
      <c r="A415" s="105" t="str">
        <f t="shared" si="62"/>
        <v/>
      </c>
      <c r="Q415" s="132" t="str">
        <f t="shared" si="57"/>
        <v/>
      </c>
      <c r="R415" s="132" t="str">
        <f t="shared" si="58"/>
        <v/>
      </c>
      <c r="S415" s="144" t="str">
        <f t="shared" si="59"/>
        <v/>
      </c>
      <c r="T415" s="144" t="str">
        <f>IF(G415="","",IF(ISERROR(VLOOKUP(S415,Sheet1!B:B,1,FALSE)),0,1))</f>
        <v/>
      </c>
      <c r="U415" s="144" t="str">
        <f t="shared" si="60"/>
        <v/>
      </c>
      <c r="V415" s="145" t="e">
        <f>SEARCH('Key Word Search'!$J$6,J415)</f>
        <v>#VALUE!</v>
      </c>
      <c r="W415" s="145" t="e">
        <f>SEARCH('Key Word Search'!$J$6,K415)</f>
        <v>#VALUE!</v>
      </c>
      <c r="X415" s="145" t="str">
        <f t="shared" si="61"/>
        <v/>
      </c>
    </row>
    <row r="416" spans="1:24" x14ac:dyDescent="0.2">
      <c r="A416" s="105" t="str">
        <f t="shared" si="62"/>
        <v/>
      </c>
      <c r="Q416" s="132" t="str">
        <f t="shared" si="57"/>
        <v/>
      </c>
      <c r="R416" s="132" t="str">
        <f t="shared" si="58"/>
        <v/>
      </c>
      <c r="S416" s="144" t="str">
        <f t="shared" si="59"/>
        <v/>
      </c>
      <c r="T416" s="144" t="str">
        <f>IF(G416="","",IF(ISERROR(VLOOKUP(S416,Sheet1!B:B,1,FALSE)),0,1))</f>
        <v/>
      </c>
      <c r="U416" s="144" t="str">
        <f t="shared" si="60"/>
        <v/>
      </c>
      <c r="V416" s="145" t="e">
        <f>SEARCH('Key Word Search'!$J$6,J416)</f>
        <v>#VALUE!</v>
      </c>
      <c r="W416" s="145" t="e">
        <f>SEARCH('Key Word Search'!$J$6,K416)</f>
        <v>#VALUE!</v>
      </c>
      <c r="X416" s="145" t="str">
        <f t="shared" si="61"/>
        <v/>
      </c>
    </row>
    <row r="417" spans="1:24" x14ac:dyDescent="0.2">
      <c r="A417" s="105" t="str">
        <f t="shared" si="62"/>
        <v/>
      </c>
      <c r="Q417" s="132" t="str">
        <f t="shared" si="57"/>
        <v/>
      </c>
      <c r="R417" s="132" t="str">
        <f t="shared" si="58"/>
        <v/>
      </c>
      <c r="S417" s="144" t="str">
        <f t="shared" si="59"/>
        <v/>
      </c>
      <c r="T417" s="144" t="str">
        <f>IF(G417="","",IF(ISERROR(VLOOKUP(S417,Sheet1!B:B,1,FALSE)),0,1))</f>
        <v/>
      </c>
      <c r="U417" s="144" t="str">
        <f t="shared" si="60"/>
        <v/>
      </c>
      <c r="V417" s="145" t="e">
        <f>SEARCH('Key Word Search'!$J$6,J417)</f>
        <v>#VALUE!</v>
      </c>
      <c r="W417" s="145" t="e">
        <f>SEARCH('Key Word Search'!$J$6,K417)</f>
        <v>#VALUE!</v>
      </c>
      <c r="X417" s="145" t="str">
        <f t="shared" si="61"/>
        <v/>
      </c>
    </row>
    <row r="418" spans="1:24" x14ac:dyDescent="0.2">
      <c r="A418" s="105" t="str">
        <f t="shared" si="62"/>
        <v/>
      </c>
      <c r="Q418" s="132" t="str">
        <f t="shared" si="57"/>
        <v/>
      </c>
      <c r="R418" s="132" t="str">
        <f t="shared" si="58"/>
        <v/>
      </c>
      <c r="S418" s="144" t="str">
        <f t="shared" si="59"/>
        <v/>
      </c>
      <c r="T418" s="144" t="str">
        <f>IF(G418="","",IF(ISERROR(VLOOKUP(S418,Sheet1!B:B,1,FALSE)),0,1))</f>
        <v/>
      </c>
      <c r="U418" s="144" t="str">
        <f t="shared" si="60"/>
        <v/>
      </c>
      <c r="V418" s="145" t="e">
        <f>SEARCH('Key Word Search'!$J$6,J418)</f>
        <v>#VALUE!</v>
      </c>
      <c r="W418" s="145" t="e">
        <f>SEARCH('Key Word Search'!$J$6,K418)</f>
        <v>#VALUE!</v>
      </c>
      <c r="X418" s="145" t="str">
        <f t="shared" si="61"/>
        <v/>
      </c>
    </row>
    <row r="419" spans="1:24" x14ac:dyDescent="0.2">
      <c r="A419" s="105" t="str">
        <f t="shared" si="62"/>
        <v/>
      </c>
      <c r="Q419" s="132" t="str">
        <f t="shared" si="57"/>
        <v/>
      </c>
      <c r="R419" s="132" t="str">
        <f t="shared" si="58"/>
        <v/>
      </c>
      <c r="S419" s="144" t="str">
        <f t="shared" si="59"/>
        <v/>
      </c>
      <c r="T419" s="144" t="str">
        <f>IF(G419="","",IF(ISERROR(VLOOKUP(S419,Sheet1!B:B,1,FALSE)),0,1))</f>
        <v/>
      </c>
      <c r="U419" s="144" t="str">
        <f t="shared" si="60"/>
        <v/>
      </c>
      <c r="V419" s="145" t="e">
        <f>SEARCH('Key Word Search'!$J$6,J419)</f>
        <v>#VALUE!</v>
      </c>
      <c r="W419" s="145" t="e">
        <f>SEARCH('Key Word Search'!$J$6,K419)</f>
        <v>#VALUE!</v>
      </c>
      <c r="X419" s="145" t="str">
        <f t="shared" si="61"/>
        <v/>
      </c>
    </row>
    <row r="420" spans="1:24" x14ac:dyDescent="0.2">
      <c r="A420" s="105" t="str">
        <f t="shared" si="62"/>
        <v/>
      </c>
      <c r="Q420" s="132" t="str">
        <f t="shared" si="57"/>
        <v/>
      </c>
      <c r="R420" s="132" t="str">
        <f t="shared" si="58"/>
        <v/>
      </c>
      <c r="S420" s="144" t="str">
        <f t="shared" si="59"/>
        <v/>
      </c>
      <c r="T420" s="144" t="str">
        <f>IF(G420="","",IF(ISERROR(VLOOKUP(S420,Sheet1!B:B,1,FALSE)),0,1))</f>
        <v/>
      </c>
      <c r="U420" s="144" t="str">
        <f t="shared" si="60"/>
        <v/>
      </c>
      <c r="V420" s="145" t="e">
        <f>SEARCH('Key Word Search'!$J$6,J420)</f>
        <v>#VALUE!</v>
      </c>
      <c r="W420" s="145" t="e">
        <f>SEARCH('Key Word Search'!$J$6,K420)</f>
        <v>#VALUE!</v>
      </c>
      <c r="X420" s="145" t="str">
        <f t="shared" si="61"/>
        <v/>
      </c>
    </row>
    <row r="421" spans="1:24" x14ac:dyDescent="0.2">
      <c r="A421" s="105" t="str">
        <f t="shared" si="62"/>
        <v/>
      </c>
      <c r="Q421" s="132" t="str">
        <f t="shared" si="57"/>
        <v/>
      </c>
      <c r="R421" s="132" t="str">
        <f t="shared" si="58"/>
        <v/>
      </c>
      <c r="S421" s="144" t="str">
        <f t="shared" si="59"/>
        <v/>
      </c>
      <c r="T421" s="144" t="str">
        <f>IF(G421="","",IF(ISERROR(VLOOKUP(S421,Sheet1!B:B,1,FALSE)),0,1))</f>
        <v/>
      </c>
      <c r="U421" s="144" t="str">
        <f t="shared" si="60"/>
        <v/>
      </c>
      <c r="V421" s="145" t="e">
        <f>SEARCH('Key Word Search'!$J$6,J421)</f>
        <v>#VALUE!</v>
      </c>
      <c r="W421" s="145" t="e">
        <f>SEARCH('Key Word Search'!$J$6,K421)</f>
        <v>#VALUE!</v>
      </c>
      <c r="X421" s="145" t="str">
        <f t="shared" si="61"/>
        <v/>
      </c>
    </row>
    <row r="422" spans="1:24" x14ac:dyDescent="0.2">
      <c r="A422" s="105" t="str">
        <f t="shared" si="62"/>
        <v/>
      </c>
      <c r="Q422" s="132" t="str">
        <f t="shared" si="57"/>
        <v/>
      </c>
      <c r="R422" s="132" t="str">
        <f t="shared" si="58"/>
        <v/>
      </c>
      <c r="S422" s="144" t="str">
        <f t="shared" si="59"/>
        <v/>
      </c>
      <c r="T422" s="144" t="str">
        <f>IF(G422="","",IF(ISERROR(VLOOKUP(S422,Sheet1!B:B,1,FALSE)),0,1))</f>
        <v/>
      </c>
      <c r="U422" s="144" t="str">
        <f t="shared" si="60"/>
        <v/>
      </c>
      <c r="V422" s="145" t="e">
        <f>SEARCH('Key Word Search'!$J$6,J422)</f>
        <v>#VALUE!</v>
      </c>
      <c r="W422" s="145" t="e">
        <f>SEARCH('Key Word Search'!$J$6,K422)</f>
        <v>#VALUE!</v>
      </c>
      <c r="X422" s="145" t="str">
        <f t="shared" si="61"/>
        <v/>
      </c>
    </row>
    <row r="423" spans="1:24" x14ac:dyDescent="0.2">
      <c r="A423" s="105" t="str">
        <f t="shared" si="62"/>
        <v/>
      </c>
      <c r="Q423" s="132" t="str">
        <f t="shared" si="57"/>
        <v/>
      </c>
      <c r="R423" s="132" t="str">
        <f t="shared" si="58"/>
        <v/>
      </c>
      <c r="S423" s="144" t="str">
        <f t="shared" si="59"/>
        <v/>
      </c>
      <c r="T423" s="144" t="str">
        <f>IF(G423="","",IF(ISERROR(VLOOKUP(S423,Sheet1!B:B,1,FALSE)),0,1))</f>
        <v/>
      </c>
      <c r="U423" s="144" t="str">
        <f t="shared" si="60"/>
        <v/>
      </c>
      <c r="V423" s="145" t="e">
        <f>SEARCH('Key Word Search'!$J$6,J423)</f>
        <v>#VALUE!</v>
      </c>
      <c r="W423" s="145" t="e">
        <f>SEARCH('Key Word Search'!$J$6,K423)</f>
        <v>#VALUE!</v>
      </c>
      <c r="X423" s="145" t="str">
        <f t="shared" si="61"/>
        <v/>
      </c>
    </row>
    <row r="424" spans="1:24" x14ac:dyDescent="0.2">
      <c r="A424" s="105" t="str">
        <f t="shared" si="62"/>
        <v/>
      </c>
      <c r="Q424" s="132" t="str">
        <f t="shared" si="57"/>
        <v/>
      </c>
      <c r="R424" s="132" t="str">
        <f t="shared" si="58"/>
        <v/>
      </c>
      <c r="S424" s="144" t="str">
        <f t="shared" si="59"/>
        <v/>
      </c>
      <c r="T424" s="144" t="str">
        <f>IF(G424="","",IF(ISERROR(VLOOKUP(S424,Sheet1!B:B,1,FALSE)),0,1))</f>
        <v/>
      </c>
      <c r="U424" s="144" t="str">
        <f t="shared" si="60"/>
        <v/>
      </c>
      <c r="V424" s="145" t="e">
        <f>SEARCH('Key Word Search'!$J$6,J424)</f>
        <v>#VALUE!</v>
      </c>
      <c r="W424" s="145" t="e">
        <f>SEARCH('Key Word Search'!$J$6,K424)</f>
        <v>#VALUE!</v>
      </c>
      <c r="X424" s="145" t="str">
        <f t="shared" si="61"/>
        <v/>
      </c>
    </row>
    <row r="425" spans="1:24" x14ac:dyDescent="0.2">
      <c r="A425" s="105" t="str">
        <f t="shared" si="62"/>
        <v/>
      </c>
      <c r="Q425" s="132" t="str">
        <f t="shared" si="57"/>
        <v/>
      </c>
      <c r="R425" s="132" t="str">
        <f t="shared" si="58"/>
        <v/>
      </c>
      <c r="S425" s="144" t="str">
        <f t="shared" si="59"/>
        <v/>
      </c>
      <c r="T425" s="144" t="str">
        <f>IF(G425="","",IF(ISERROR(VLOOKUP(S425,Sheet1!B:B,1,FALSE)),0,1))</f>
        <v/>
      </c>
      <c r="U425" s="144" t="str">
        <f t="shared" si="60"/>
        <v/>
      </c>
      <c r="V425" s="145" t="e">
        <f>SEARCH('Key Word Search'!$J$6,J425)</f>
        <v>#VALUE!</v>
      </c>
      <c r="W425" s="145" t="e">
        <f>SEARCH('Key Word Search'!$J$6,K425)</f>
        <v>#VALUE!</v>
      </c>
      <c r="X425" s="145" t="str">
        <f t="shared" si="61"/>
        <v/>
      </c>
    </row>
    <row r="426" spans="1:24" x14ac:dyDescent="0.2">
      <c r="A426" s="105" t="str">
        <f t="shared" si="62"/>
        <v/>
      </c>
      <c r="Q426" s="132" t="str">
        <f t="shared" si="57"/>
        <v/>
      </c>
      <c r="R426" s="132" t="str">
        <f t="shared" si="58"/>
        <v/>
      </c>
      <c r="S426" s="144" t="str">
        <f t="shared" si="59"/>
        <v/>
      </c>
      <c r="T426" s="144" t="str">
        <f>IF(G426="","",IF(ISERROR(VLOOKUP(S426,Sheet1!B:B,1,FALSE)),0,1))</f>
        <v/>
      </c>
      <c r="U426" s="144" t="str">
        <f t="shared" si="60"/>
        <v/>
      </c>
      <c r="V426" s="145" t="e">
        <f>SEARCH('Key Word Search'!$J$6,J426)</f>
        <v>#VALUE!</v>
      </c>
      <c r="W426" s="145" t="e">
        <f>SEARCH('Key Word Search'!$J$6,K426)</f>
        <v>#VALUE!</v>
      </c>
      <c r="X426" s="145" t="str">
        <f t="shared" si="61"/>
        <v/>
      </c>
    </row>
    <row r="427" spans="1:24" x14ac:dyDescent="0.2">
      <c r="A427" s="105" t="str">
        <f t="shared" si="62"/>
        <v/>
      </c>
      <c r="Q427" s="132" t="str">
        <f t="shared" si="57"/>
        <v/>
      </c>
      <c r="R427" s="132" t="str">
        <f t="shared" si="58"/>
        <v/>
      </c>
      <c r="S427" s="144" t="str">
        <f t="shared" si="59"/>
        <v/>
      </c>
      <c r="T427" s="144" t="str">
        <f>IF(G427="","",IF(ISERROR(VLOOKUP(S427,Sheet1!B:B,1,FALSE)),0,1))</f>
        <v/>
      </c>
      <c r="U427" s="144" t="str">
        <f t="shared" si="60"/>
        <v/>
      </c>
      <c r="V427" s="145" t="e">
        <f>SEARCH('Key Word Search'!$J$6,J427)</f>
        <v>#VALUE!</v>
      </c>
      <c r="W427" s="145" t="e">
        <f>SEARCH('Key Word Search'!$J$6,K427)</f>
        <v>#VALUE!</v>
      </c>
      <c r="X427" s="145" t="str">
        <f t="shared" si="61"/>
        <v/>
      </c>
    </row>
    <row r="428" spans="1:24" x14ac:dyDescent="0.2">
      <c r="A428" s="105" t="str">
        <f t="shared" si="62"/>
        <v/>
      </c>
      <c r="Q428" s="132" t="str">
        <f t="shared" si="57"/>
        <v/>
      </c>
      <c r="R428" s="132" t="str">
        <f t="shared" si="58"/>
        <v/>
      </c>
      <c r="S428" s="144" t="str">
        <f t="shared" si="59"/>
        <v/>
      </c>
      <c r="T428" s="144" t="str">
        <f>IF(G428="","",IF(ISERROR(VLOOKUP(S428,Sheet1!B:B,1,FALSE)),0,1))</f>
        <v/>
      </c>
      <c r="U428" s="144" t="str">
        <f t="shared" si="60"/>
        <v/>
      </c>
      <c r="V428" s="145" t="e">
        <f>SEARCH('Key Word Search'!$J$6,J428)</f>
        <v>#VALUE!</v>
      </c>
      <c r="W428" s="145" t="e">
        <f>SEARCH('Key Word Search'!$J$6,K428)</f>
        <v>#VALUE!</v>
      </c>
      <c r="X428" s="145" t="str">
        <f t="shared" si="61"/>
        <v/>
      </c>
    </row>
    <row r="429" spans="1:24" x14ac:dyDescent="0.2">
      <c r="A429" s="105" t="str">
        <f t="shared" si="62"/>
        <v/>
      </c>
      <c r="Q429" s="132" t="str">
        <f t="shared" si="57"/>
        <v/>
      </c>
      <c r="R429" s="132" t="str">
        <f t="shared" si="58"/>
        <v/>
      </c>
      <c r="S429" s="144" t="str">
        <f t="shared" si="59"/>
        <v/>
      </c>
      <c r="T429" s="144" t="str">
        <f>IF(G429="","",IF(ISERROR(VLOOKUP(S429,Sheet1!B:B,1,FALSE)),0,1))</f>
        <v/>
      </c>
      <c r="U429" s="144" t="str">
        <f t="shared" si="60"/>
        <v/>
      </c>
      <c r="V429" s="145" t="e">
        <f>SEARCH('Key Word Search'!$J$6,J429)</f>
        <v>#VALUE!</v>
      </c>
      <c r="W429" s="145" t="e">
        <f>SEARCH('Key Word Search'!$J$6,K429)</f>
        <v>#VALUE!</v>
      </c>
      <c r="X429" s="145" t="str">
        <f t="shared" si="61"/>
        <v/>
      </c>
    </row>
    <row r="430" spans="1:24" x14ac:dyDescent="0.2">
      <c r="A430" s="105" t="str">
        <f t="shared" si="62"/>
        <v/>
      </c>
      <c r="Q430" s="132" t="str">
        <f t="shared" si="57"/>
        <v/>
      </c>
      <c r="R430" s="132" t="str">
        <f t="shared" si="58"/>
        <v/>
      </c>
      <c r="S430" s="144" t="str">
        <f t="shared" si="59"/>
        <v/>
      </c>
      <c r="T430" s="144" t="str">
        <f>IF(G430="","",IF(ISERROR(VLOOKUP(S430,Sheet1!B:B,1,FALSE)),0,1))</f>
        <v/>
      </c>
      <c r="U430" s="144" t="str">
        <f t="shared" si="60"/>
        <v/>
      </c>
      <c r="V430" s="145" t="e">
        <f>SEARCH('Key Word Search'!$J$6,J430)</f>
        <v>#VALUE!</v>
      </c>
      <c r="W430" s="145" t="e">
        <f>SEARCH('Key Word Search'!$J$6,K430)</f>
        <v>#VALUE!</v>
      </c>
      <c r="X430" s="145" t="str">
        <f t="shared" si="61"/>
        <v/>
      </c>
    </row>
    <row r="431" spans="1:24" x14ac:dyDescent="0.2">
      <c r="A431" s="105" t="str">
        <f t="shared" si="62"/>
        <v/>
      </c>
      <c r="Q431" s="132" t="str">
        <f t="shared" si="57"/>
        <v/>
      </c>
      <c r="R431" s="132" t="str">
        <f t="shared" si="58"/>
        <v/>
      </c>
      <c r="S431" s="144" t="str">
        <f t="shared" si="59"/>
        <v/>
      </c>
      <c r="T431" s="144" t="str">
        <f>IF(G431="","",IF(ISERROR(VLOOKUP(S431,Sheet1!B:B,1,FALSE)),0,1))</f>
        <v/>
      </c>
      <c r="U431" s="144" t="str">
        <f t="shared" si="60"/>
        <v/>
      </c>
      <c r="V431" s="145" t="e">
        <f>SEARCH('Key Word Search'!$J$6,J431)</f>
        <v>#VALUE!</v>
      </c>
      <c r="W431" s="145" t="e">
        <f>SEARCH('Key Word Search'!$J$6,K431)</f>
        <v>#VALUE!</v>
      </c>
      <c r="X431" s="145" t="str">
        <f t="shared" si="61"/>
        <v/>
      </c>
    </row>
    <row r="432" spans="1:24" x14ac:dyDescent="0.2">
      <c r="A432" s="105" t="str">
        <f t="shared" si="62"/>
        <v/>
      </c>
      <c r="Q432" s="132" t="str">
        <f t="shared" si="57"/>
        <v/>
      </c>
      <c r="R432" s="132" t="str">
        <f t="shared" si="58"/>
        <v/>
      </c>
      <c r="S432" s="144" t="str">
        <f t="shared" si="59"/>
        <v/>
      </c>
      <c r="T432" s="144" t="str">
        <f>IF(G432="","",IF(ISERROR(VLOOKUP(S432,Sheet1!B:B,1,FALSE)),0,1))</f>
        <v/>
      </c>
      <c r="U432" s="144" t="str">
        <f t="shared" si="60"/>
        <v/>
      </c>
      <c r="V432" s="145" t="e">
        <f>SEARCH('Key Word Search'!$J$6,J432)</f>
        <v>#VALUE!</v>
      </c>
      <c r="W432" s="145" t="e">
        <f>SEARCH('Key Word Search'!$J$6,K432)</f>
        <v>#VALUE!</v>
      </c>
      <c r="X432" s="145" t="str">
        <f t="shared" si="61"/>
        <v/>
      </c>
    </row>
    <row r="433" spans="1:24" x14ac:dyDescent="0.2">
      <c r="A433" s="105" t="str">
        <f t="shared" si="62"/>
        <v/>
      </c>
      <c r="Q433" s="132" t="str">
        <f t="shared" si="57"/>
        <v/>
      </c>
      <c r="R433" s="132" t="str">
        <f t="shared" si="58"/>
        <v/>
      </c>
      <c r="S433" s="144" t="str">
        <f t="shared" si="59"/>
        <v/>
      </c>
      <c r="T433" s="144" t="str">
        <f>IF(G433="","",IF(ISERROR(VLOOKUP(S433,Sheet1!B:B,1,FALSE)),0,1))</f>
        <v/>
      </c>
      <c r="U433" s="144" t="str">
        <f t="shared" si="60"/>
        <v/>
      </c>
      <c r="V433" s="145" t="e">
        <f>SEARCH('Key Word Search'!$J$6,J433)</f>
        <v>#VALUE!</v>
      </c>
      <c r="W433" s="145" t="e">
        <f>SEARCH('Key Word Search'!$J$6,K433)</f>
        <v>#VALUE!</v>
      </c>
      <c r="X433" s="145" t="str">
        <f t="shared" si="61"/>
        <v/>
      </c>
    </row>
    <row r="434" spans="1:24" x14ac:dyDescent="0.2">
      <c r="A434" s="105" t="str">
        <f t="shared" si="62"/>
        <v/>
      </c>
      <c r="Q434" s="132" t="str">
        <f t="shared" si="57"/>
        <v/>
      </c>
      <c r="R434" s="132" t="str">
        <f t="shared" si="58"/>
        <v/>
      </c>
      <c r="S434" s="144" t="str">
        <f t="shared" si="59"/>
        <v/>
      </c>
      <c r="T434" s="144" t="str">
        <f>IF(G434="","",IF(ISERROR(VLOOKUP(S434,Sheet1!B:B,1,FALSE)),0,1))</f>
        <v/>
      </c>
      <c r="U434" s="144" t="str">
        <f t="shared" si="60"/>
        <v/>
      </c>
      <c r="V434" s="145" t="e">
        <f>SEARCH('Key Word Search'!$J$6,J434)</f>
        <v>#VALUE!</v>
      </c>
      <c r="W434" s="145" t="e">
        <f>SEARCH('Key Word Search'!$J$6,K434)</f>
        <v>#VALUE!</v>
      </c>
      <c r="X434" s="145" t="str">
        <f t="shared" si="61"/>
        <v/>
      </c>
    </row>
    <row r="435" spans="1:24" x14ac:dyDescent="0.2">
      <c r="A435" s="105" t="str">
        <f t="shared" si="62"/>
        <v/>
      </c>
      <c r="Q435" s="132" t="str">
        <f t="shared" si="57"/>
        <v/>
      </c>
      <c r="R435" s="132" t="str">
        <f t="shared" si="58"/>
        <v/>
      </c>
      <c r="S435" s="144" t="str">
        <f t="shared" si="59"/>
        <v/>
      </c>
      <c r="T435" s="144" t="str">
        <f>IF(G435="","",IF(ISERROR(VLOOKUP(S435,Sheet1!B:B,1,FALSE)),0,1))</f>
        <v/>
      </c>
      <c r="U435" s="144" t="str">
        <f t="shared" si="60"/>
        <v/>
      </c>
      <c r="V435" s="145" t="e">
        <f>SEARCH('Key Word Search'!$J$6,J435)</f>
        <v>#VALUE!</v>
      </c>
      <c r="W435" s="145" t="e">
        <f>SEARCH('Key Word Search'!$J$6,K435)</f>
        <v>#VALUE!</v>
      </c>
      <c r="X435" s="145" t="str">
        <f t="shared" si="61"/>
        <v/>
      </c>
    </row>
    <row r="436" spans="1:24" x14ac:dyDescent="0.2">
      <c r="A436" s="105" t="str">
        <f t="shared" si="62"/>
        <v/>
      </c>
      <c r="Q436" s="132" t="str">
        <f t="shared" si="57"/>
        <v/>
      </c>
      <c r="R436" s="132" t="str">
        <f t="shared" si="58"/>
        <v/>
      </c>
      <c r="S436" s="144" t="str">
        <f t="shared" si="59"/>
        <v/>
      </c>
      <c r="T436" s="144" t="str">
        <f>IF(G436="","",IF(ISERROR(VLOOKUP(S436,Sheet1!B:B,1,FALSE)),0,1))</f>
        <v/>
      </c>
      <c r="U436" s="144" t="str">
        <f t="shared" si="60"/>
        <v/>
      </c>
      <c r="V436" s="145" t="e">
        <f>SEARCH('Key Word Search'!$J$6,J436)</f>
        <v>#VALUE!</v>
      </c>
      <c r="W436" s="145" t="e">
        <f>SEARCH('Key Word Search'!$J$6,K436)</f>
        <v>#VALUE!</v>
      </c>
      <c r="X436" s="145" t="str">
        <f t="shared" si="61"/>
        <v/>
      </c>
    </row>
    <row r="437" spans="1:24" x14ac:dyDescent="0.2">
      <c r="A437" s="105" t="str">
        <f t="shared" si="62"/>
        <v/>
      </c>
      <c r="Q437" s="132" t="str">
        <f t="shared" si="57"/>
        <v/>
      </c>
      <c r="R437" s="132" t="str">
        <f t="shared" si="58"/>
        <v/>
      </c>
      <c r="S437" s="144" t="str">
        <f t="shared" si="59"/>
        <v/>
      </c>
      <c r="T437" s="144" t="str">
        <f>IF(G437="","",IF(ISERROR(VLOOKUP(S437,Sheet1!B:B,1,FALSE)),0,1))</f>
        <v/>
      </c>
      <c r="U437" s="144" t="str">
        <f t="shared" si="60"/>
        <v/>
      </c>
      <c r="V437" s="145" t="e">
        <f>SEARCH('Key Word Search'!$J$6,J437)</f>
        <v>#VALUE!</v>
      </c>
      <c r="W437" s="145" t="e">
        <f>SEARCH('Key Word Search'!$J$6,K437)</f>
        <v>#VALUE!</v>
      </c>
      <c r="X437" s="145" t="str">
        <f t="shared" si="61"/>
        <v/>
      </c>
    </row>
    <row r="438" spans="1:24" x14ac:dyDescent="0.2">
      <c r="A438" s="105" t="str">
        <f t="shared" si="62"/>
        <v/>
      </c>
      <c r="Q438" s="132" t="str">
        <f t="shared" si="57"/>
        <v/>
      </c>
      <c r="R438" s="132" t="str">
        <f t="shared" si="58"/>
        <v/>
      </c>
      <c r="S438" s="144" t="str">
        <f t="shared" si="59"/>
        <v/>
      </c>
      <c r="T438" s="144" t="str">
        <f>IF(G438="","",IF(ISERROR(VLOOKUP(S438,Sheet1!B:B,1,FALSE)),0,1))</f>
        <v/>
      </c>
      <c r="U438" s="144" t="str">
        <f t="shared" si="60"/>
        <v/>
      </c>
      <c r="V438" s="145" t="e">
        <f>SEARCH('Key Word Search'!$J$6,J438)</f>
        <v>#VALUE!</v>
      </c>
      <c r="W438" s="145" t="e">
        <f>SEARCH('Key Word Search'!$J$6,K438)</f>
        <v>#VALUE!</v>
      </c>
      <c r="X438" s="145" t="str">
        <f t="shared" si="61"/>
        <v/>
      </c>
    </row>
    <row r="439" spans="1:24" x14ac:dyDescent="0.2">
      <c r="A439" s="105" t="str">
        <f t="shared" si="62"/>
        <v/>
      </c>
      <c r="Q439" s="132" t="str">
        <f t="shared" si="57"/>
        <v/>
      </c>
      <c r="R439" s="132" t="str">
        <f t="shared" si="58"/>
        <v/>
      </c>
      <c r="S439" s="144" t="str">
        <f t="shared" si="59"/>
        <v/>
      </c>
      <c r="T439" s="144" t="str">
        <f>IF(G439="","",IF(ISERROR(VLOOKUP(S439,Sheet1!B:B,1,FALSE)),0,1))</f>
        <v/>
      </c>
      <c r="U439" s="144" t="str">
        <f t="shared" si="60"/>
        <v/>
      </c>
      <c r="V439" s="145" t="e">
        <f>SEARCH('Key Word Search'!$J$6,J439)</f>
        <v>#VALUE!</v>
      </c>
      <c r="W439" s="145" t="e">
        <f>SEARCH('Key Word Search'!$J$6,K439)</f>
        <v>#VALUE!</v>
      </c>
      <c r="X439" s="145" t="str">
        <f t="shared" si="61"/>
        <v/>
      </c>
    </row>
    <row r="440" spans="1:24" x14ac:dyDescent="0.2">
      <c r="A440" s="105" t="str">
        <f t="shared" si="62"/>
        <v/>
      </c>
      <c r="Q440" s="132" t="str">
        <f t="shared" si="57"/>
        <v/>
      </c>
      <c r="R440" s="132" t="str">
        <f t="shared" si="58"/>
        <v/>
      </c>
      <c r="S440" s="144" t="str">
        <f t="shared" si="59"/>
        <v/>
      </c>
      <c r="T440" s="144" t="str">
        <f>IF(G440="","",IF(ISERROR(VLOOKUP(S440,Sheet1!B:B,1,FALSE)),0,1))</f>
        <v/>
      </c>
      <c r="U440" s="144" t="str">
        <f t="shared" si="60"/>
        <v/>
      </c>
      <c r="V440" s="145" t="e">
        <f>SEARCH('Key Word Search'!$J$6,J440)</f>
        <v>#VALUE!</v>
      </c>
      <c r="W440" s="145" t="e">
        <f>SEARCH('Key Word Search'!$J$6,K440)</f>
        <v>#VALUE!</v>
      </c>
      <c r="X440" s="145" t="str">
        <f t="shared" si="61"/>
        <v/>
      </c>
    </row>
    <row r="441" spans="1:24" x14ac:dyDescent="0.2">
      <c r="A441" s="105" t="str">
        <f t="shared" si="62"/>
        <v/>
      </c>
      <c r="Q441" s="132" t="str">
        <f t="shared" si="57"/>
        <v/>
      </c>
      <c r="R441" s="132" t="str">
        <f t="shared" si="58"/>
        <v/>
      </c>
      <c r="S441" s="144" t="str">
        <f t="shared" si="59"/>
        <v/>
      </c>
      <c r="T441" s="144" t="str">
        <f>IF(G441="","",IF(ISERROR(VLOOKUP(S441,Sheet1!B:B,1,FALSE)),0,1))</f>
        <v/>
      </c>
      <c r="U441" s="144" t="str">
        <f t="shared" si="60"/>
        <v/>
      </c>
      <c r="V441" s="145" t="e">
        <f>SEARCH('Key Word Search'!$J$6,J441)</f>
        <v>#VALUE!</v>
      </c>
      <c r="W441" s="145" t="e">
        <f>SEARCH('Key Word Search'!$J$6,K441)</f>
        <v>#VALUE!</v>
      </c>
      <c r="X441" s="145" t="str">
        <f t="shared" si="61"/>
        <v/>
      </c>
    </row>
    <row r="442" spans="1:24" x14ac:dyDescent="0.2">
      <c r="A442" s="105" t="str">
        <f t="shared" si="62"/>
        <v/>
      </c>
      <c r="Q442" s="132" t="str">
        <f t="shared" si="57"/>
        <v/>
      </c>
      <c r="R442" s="132" t="str">
        <f t="shared" si="58"/>
        <v/>
      </c>
      <c r="S442" s="144" t="str">
        <f t="shared" si="59"/>
        <v/>
      </c>
      <c r="T442" s="144" t="str">
        <f>IF(G442="","",IF(ISERROR(VLOOKUP(S442,Sheet1!B:B,1,FALSE)),0,1))</f>
        <v/>
      </c>
      <c r="U442" s="144" t="str">
        <f t="shared" si="60"/>
        <v/>
      </c>
      <c r="V442" s="145" t="e">
        <f>SEARCH('Key Word Search'!$J$6,J442)</f>
        <v>#VALUE!</v>
      </c>
      <c r="W442" s="145" t="e">
        <f>SEARCH('Key Word Search'!$J$6,K442)</f>
        <v>#VALUE!</v>
      </c>
      <c r="X442" s="145" t="str">
        <f t="shared" si="61"/>
        <v/>
      </c>
    </row>
    <row r="443" spans="1:24" x14ac:dyDescent="0.2">
      <c r="A443" s="105" t="str">
        <f t="shared" si="62"/>
        <v/>
      </c>
      <c r="Q443" s="132" t="str">
        <f t="shared" si="57"/>
        <v/>
      </c>
      <c r="R443" s="132" t="str">
        <f t="shared" si="58"/>
        <v/>
      </c>
      <c r="S443" s="144" t="str">
        <f t="shared" si="59"/>
        <v/>
      </c>
      <c r="T443" s="144" t="str">
        <f>IF(G443="","",IF(ISERROR(VLOOKUP(S443,Sheet1!B:B,1,FALSE)),0,1))</f>
        <v/>
      </c>
      <c r="U443" s="144" t="str">
        <f t="shared" si="60"/>
        <v/>
      </c>
      <c r="V443" s="145" t="e">
        <f>SEARCH('Key Word Search'!$J$6,J443)</f>
        <v>#VALUE!</v>
      </c>
      <c r="W443" s="145" t="e">
        <f>SEARCH('Key Word Search'!$J$6,K443)</f>
        <v>#VALUE!</v>
      </c>
      <c r="X443" s="145" t="str">
        <f t="shared" si="61"/>
        <v/>
      </c>
    </row>
    <row r="444" spans="1:24" x14ac:dyDescent="0.2">
      <c r="A444" s="105" t="str">
        <f t="shared" si="62"/>
        <v/>
      </c>
      <c r="Q444" s="132" t="str">
        <f t="shared" si="57"/>
        <v/>
      </c>
      <c r="R444" s="132" t="str">
        <f t="shared" si="58"/>
        <v/>
      </c>
      <c r="S444" s="144" t="str">
        <f t="shared" si="59"/>
        <v/>
      </c>
      <c r="T444" s="144" t="str">
        <f>IF(G444="","",IF(ISERROR(VLOOKUP(S444,Sheet1!B:B,1,FALSE)),0,1))</f>
        <v/>
      </c>
      <c r="U444" s="144" t="str">
        <f t="shared" si="60"/>
        <v/>
      </c>
      <c r="V444" s="145" t="e">
        <f>SEARCH('Key Word Search'!$J$6,J444)</f>
        <v>#VALUE!</v>
      </c>
      <c r="W444" s="145" t="e">
        <f>SEARCH('Key Word Search'!$J$6,K444)</f>
        <v>#VALUE!</v>
      </c>
      <c r="X444" s="145" t="str">
        <f t="shared" si="61"/>
        <v/>
      </c>
    </row>
    <row r="445" spans="1:24" x14ac:dyDescent="0.2">
      <c r="A445" s="105" t="str">
        <f t="shared" si="62"/>
        <v/>
      </c>
      <c r="Q445" s="132" t="str">
        <f t="shared" si="57"/>
        <v/>
      </c>
      <c r="R445" s="132" t="str">
        <f t="shared" si="58"/>
        <v/>
      </c>
      <c r="S445" s="144" t="str">
        <f t="shared" si="59"/>
        <v/>
      </c>
      <c r="T445" s="144" t="str">
        <f>IF(G445="","",IF(ISERROR(VLOOKUP(S445,Sheet1!B:B,1,FALSE)),0,1))</f>
        <v/>
      </c>
      <c r="U445" s="144" t="str">
        <f t="shared" si="60"/>
        <v/>
      </c>
      <c r="V445" s="145" t="e">
        <f>SEARCH('Key Word Search'!$J$6,J445)</f>
        <v>#VALUE!</v>
      </c>
      <c r="W445" s="145" t="e">
        <f>SEARCH('Key Word Search'!$J$6,K445)</f>
        <v>#VALUE!</v>
      </c>
      <c r="X445" s="145" t="str">
        <f t="shared" si="61"/>
        <v/>
      </c>
    </row>
    <row r="446" spans="1:24" x14ac:dyDescent="0.2">
      <c r="A446" s="105" t="str">
        <f t="shared" si="62"/>
        <v/>
      </c>
      <c r="Q446" s="132" t="str">
        <f t="shared" si="57"/>
        <v/>
      </c>
      <c r="R446" s="132" t="str">
        <f t="shared" si="58"/>
        <v/>
      </c>
      <c r="S446" s="144" t="str">
        <f t="shared" si="59"/>
        <v/>
      </c>
      <c r="T446" s="144" t="str">
        <f>IF(G446="","",IF(ISERROR(VLOOKUP(S446,Sheet1!B:B,1,FALSE)),0,1))</f>
        <v/>
      </c>
      <c r="U446" s="144" t="str">
        <f t="shared" si="60"/>
        <v/>
      </c>
      <c r="V446" s="145" t="e">
        <f>SEARCH('Key Word Search'!$J$6,J446)</f>
        <v>#VALUE!</v>
      </c>
      <c r="W446" s="145" t="e">
        <f>SEARCH('Key Word Search'!$J$6,K446)</f>
        <v>#VALUE!</v>
      </c>
      <c r="X446" s="145" t="str">
        <f t="shared" si="61"/>
        <v/>
      </c>
    </row>
    <row r="447" spans="1:24" x14ac:dyDescent="0.2">
      <c r="A447" s="105" t="str">
        <f t="shared" si="62"/>
        <v/>
      </c>
      <c r="Q447" s="132" t="str">
        <f t="shared" si="57"/>
        <v/>
      </c>
      <c r="R447" s="132" t="str">
        <f t="shared" si="58"/>
        <v/>
      </c>
      <c r="S447" s="144" t="str">
        <f t="shared" si="59"/>
        <v/>
      </c>
      <c r="T447" s="144" t="str">
        <f>IF(G447="","",IF(ISERROR(VLOOKUP(S447,Sheet1!B:B,1,FALSE)),0,1))</f>
        <v/>
      </c>
      <c r="U447" s="144" t="str">
        <f t="shared" si="60"/>
        <v/>
      </c>
      <c r="V447" s="145" t="e">
        <f>SEARCH('Key Word Search'!$J$6,J447)</f>
        <v>#VALUE!</v>
      </c>
      <c r="W447" s="145" t="e">
        <f>SEARCH('Key Word Search'!$J$6,K447)</f>
        <v>#VALUE!</v>
      </c>
      <c r="X447" s="145" t="str">
        <f t="shared" si="61"/>
        <v/>
      </c>
    </row>
    <row r="448" spans="1:24" x14ac:dyDescent="0.2">
      <c r="A448" s="105" t="str">
        <f t="shared" si="62"/>
        <v/>
      </c>
      <c r="Q448" s="132" t="str">
        <f t="shared" si="57"/>
        <v/>
      </c>
      <c r="R448" s="132" t="str">
        <f t="shared" si="58"/>
        <v/>
      </c>
      <c r="S448" s="144" t="str">
        <f t="shared" si="59"/>
        <v/>
      </c>
      <c r="T448" s="144" t="str">
        <f>IF(G448="","",IF(ISERROR(VLOOKUP(S448,Sheet1!B:B,1,FALSE)),0,1))</f>
        <v/>
      </c>
      <c r="U448" s="144" t="str">
        <f t="shared" si="60"/>
        <v/>
      </c>
      <c r="V448" s="145" t="e">
        <f>SEARCH('Key Word Search'!$J$6,J448)</f>
        <v>#VALUE!</v>
      </c>
      <c r="W448" s="145" t="e">
        <f>SEARCH('Key Word Search'!$J$6,K448)</f>
        <v>#VALUE!</v>
      </c>
      <c r="X448" s="145" t="str">
        <f t="shared" si="61"/>
        <v/>
      </c>
    </row>
    <row r="449" spans="1:24" x14ac:dyDescent="0.2">
      <c r="A449" s="105" t="str">
        <f t="shared" si="62"/>
        <v/>
      </c>
      <c r="Q449" s="132" t="str">
        <f t="shared" si="57"/>
        <v/>
      </c>
      <c r="R449" s="132" t="str">
        <f t="shared" si="58"/>
        <v/>
      </c>
      <c r="S449" s="144" t="str">
        <f t="shared" si="59"/>
        <v/>
      </c>
      <c r="T449" s="144" t="str">
        <f>IF(G449="","",IF(ISERROR(VLOOKUP(S449,Sheet1!B:B,1,FALSE)),0,1))</f>
        <v/>
      </c>
      <c r="U449" s="144" t="str">
        <f t="shared" si="60"/>
        <v/>
      </c>
      <c r="V449" s="145" t="e">
        <f>SEARCH('Key Word Search'!$J$6,J449)</f>
        <v>#VALUE!</v>
      </c>
      <c r="W449" s="145" t="e">
        <f>SEARCH('Key Word Search'!$J$6,K449)</f>
        <v>#VALUE!</v>
      </c>
      <c r="X449" s="145" t="str">
        <f t="shared" si="61"/>
        <v/>
      </c>
    </row>
    <row r="450" spans="1:24" x14ac:dyDescent="0.2">
      <c r="A450" s="105" t="str">
        <f t="shared" si="62"/>
        <v/>
      </c>
      <c r="Q450" s="132" t="str">
        <f t="shared" si="57"/>
        <v/>
      </c>
      <c r="R450" s="132" t="str">
        <f t="shared" si="58"/>
        <v/>
      </c>
      <c r="S450" s="144" t="str">
        <f t="shared" si="59"/>
        <v/>
      </c>
      <c r="T450" s="144" t="str">
        <f>IF(G450="","",IF(ISERROR(VLOOKUP(S450,Sheet1!B:B,1,FALSE)),0,1))</f>
        <v/>
      </c>
      <c r="U450" s="144" t="str">
        <f t="shared" si="60"/>
        <v/>
      </c>
      <c r="V450" s="145" t="e">
        <f>SEARCH('Key Word Search'!$J$6,J450)</f>
        <v>#VALUE!</v>
      </c>
      <c r="W450" s="145" t="e">
        <f>SEARCH('Key Word Search'!$J$6,K450)</f>
        <v>#VALUE!</v>
      </c>
      <c r="X450" s="145" t="str">
        <f t="shared" si="61"/>
        <v/>
      </c>
    </row>
    <row r="451" spans="1:24" x14ac:dyDescent="0.2">
      <c r="A451" s="105" t="str">
        <f t="shared" si="62"/>
        <v/>
      </c>
      <c r="Q451" s="132" t="str">
        <f t="shared" si="57"/>
        <v/>
      </c>
      <c r="R451" s="132" t="str">
        <f t="shared" si="58"/>
        <v/>
      </c>
      <c r="S451" s="144" t="str">
        <f t="shared" si="59"/>
        <v/>
      </c>
      <c r="T451" s="144" t="str">
        <f>IF(G451="","",IF(ISERROR(VLOOKUP(S451,Sheet1!B:B,1,FALSE)),0,1))</f>
        <v/>
      </c>
      <c r="U451" s="144" t="str">
        <f t="shared" si="60"/>
        <v/>
      </c>
      <c r="V451" s="145" t="e">
        <f>SEARCH('Key Word Search'!$J$6,J451)</f>
        <v>#VALUE!</v>
      </c>
      <c r="W451" s="145" t="e">
        <f>SEARCH('Key Word Search'!$J$6,K451)</f>
        <v>#VALUE!</v>
      </c>
      <c r="X451" s="145" t="str">
        <f t="shared" si="61"/>
        <v/>
      </c>
    </row>
    <row r="452" spans="1:24" x14ac:dyDescent="0.2">
      <c r="A452" s="105" t="str">
        <f t="shared" si="62"/>
        <v/>
      </c>
      <c r="Q452" s="132" t="str">
        <f t="shared" ref="Q452:Q500" si="63">IF(G452="","",SUBSTITUTE(SUBSTITUTE(SUBSTITUTE(SUBSTITUTE("#"&amp;G452&amp;"-"&amp;H452&amp;""&amp;I452," ",""),"-","_"),"(","_"),")","_"))</f>
        <v/>
      </c>
      <c r="R452" s="132" t="str">
        <f t="shared" ref="R452:R500" si="64">IF(G452="","",SUBSTITUTE(SUBSTITUTE(SUBSTITUTE(SUBSTITUTE("#"&amp;G452&amp;"-"&amp;LEFT(H452,LEN(H452)-1)," ",""),"-","_"),"(","_"),")","_"))</f>
        <v/>
      </c>
      <c r="S452" s="144" t="str">
        <f t="shared" ref="S452:S500" si="65">IF(G452="","",IF(I452&lt;&gt;"",1,MID(H452,LEN(H452),1)))</f>
        <v/>
      </c>
      <c r="T452" s="144" t="str">
        <f>IF(G452="","",IF(ISERROR(VLOOKUP(S452,Sheet1!B:B,1,FALSE)),0,1))</f>
        <v/>
      </c>
      <c r="U452" s="144" t="str">
        <f t="shared" ref="U452:U500" si="66">IF(G452="","",IF(ISERROR(S452/1),0,1))</f>
        <v/>
      </c>
      <c r="V452" s="145" t="e">
        <f>SEARCH('Key Word Search'!$J$6,J452)</f>
        <v>#VALUE!</v>
      </c>
      <c r="W452" s="145" t="e">
        <f>SEARCH('Key Word Search'!$J$6,K452)</f>
        <v>#VALUE!</v>
      </c>
      <c r="X452" s="145" t="str">
        <f t="shared" ref="X452:X500" si="67">IF(AND(ISERROR(V452),ISERROR(W452)),"",A452)</f>
        <v/>
      </c>
    </row>
    <row r="453" spans="1:24" x14ac:dyDescent="0.2">
      <c r="A453" s="105" t="str">
        <f t="shared" si="62"/>
        <v/>
      </c>
      <c r="Q453" s="132" t="str">
        <f t="shared" si="63"/>
        <v/>
      </c>
      <c r="R453" s="132" t="str">
        <f t="shared" si="64"/>
        <v/>
      </c>
      <c r="S453" s="144" t="str">
        <f t="shared" si="65"/>
        <v/>
      </c>
      <c r="T453" s="144" t="str">
        <f>IF(G453="","",IF(ISERROR(VLOOKUP(S453,Sheet1!B:B,1,FALSE)),0,1))</f>
        <v/>
      </c>
      <c r="U453" s="144" t="str">
        <f t="shared" si="66"/>
        <v/>
      </c>
      <c r="V453" s="145" t="e">
        <f>SEARCH('Key Word Search'!$J$6,J453)</f>
        <v>#VALUE!</v>
      </c>
      <c r="W453" s="145" t="e">
        <f>SEARCH('Key Word Search'!$J$6,K453)</f>
        <v>#VALUE!</v>
      </c>
      <c r="X453" s="145" t="str">
        <f t="shared" si="67"/>
        <v/>
      </c>
    </row>
    <row r="454" spans="1:24" x14ac:dyDescent="0.2">
      <c r="A454" s="105" t="str">
        <f t="shared" si="62"/>
        <v/>
      </c>
      <c r="Q454" s="132" t="str">
        <f t="shared" si="63"/>
        <v/>
      </c>
      <c r="R454" s="132" t="str">
        <f t="shared" si="64"/>
        <v/>
      </c>
      <c r="S454" s="144" t="str">
        <f t="shared" si="65"/>
        <v/>
      </c>
      <c r="T454" s="144" t="str">
        <f>IF(G454="","",IF(ISERROR(VLOOKUP(S454,Sheet1!B:B,1,FALSE)),0,1))</f>
        <v/>
      </c>
      <c r="U454" s="144" t="str">
        <f t="shared" si="66"/>
        <v/>
      </c>
      <c r="V454" s="145" t="e">
        <f>SEARCH('Key Word Search'!$J$6,J454)</f>
        <v>#VALUE!</v>
      </c>
      <c r="W454" s="145" t="e">
        <f>SEARCH('Key Word Search'!$J$6,K454)</f>
        <v>#VALUE!</v>
      </c>
      <c r="X454" s="145" t="str">
        <f t="shared" si="67"/>
        <v/>
      </c>
    </row>
    <row r="455" spans="1:24" x14ac:dyDescent="0.2">
      <c r="A455" s="105" t="str">
        <f t="shared" ref="A455:A500" si="68">IF(G455="","",IF(SUM(T455:U455)=0,R455,Q455))</f>
        <v/>
      </c>
      <c r="Q455" s="132" t="str">
        <f t="shared" si="63"/>
        <v/>
      </c>
      <c r="R455" s="132" t="str">
        <f t="shared" si="64"/>
        <v/>
      </c>
      <c r="S455" s="144" t="str">
        <f t="shared" si="65"/>
        <v/>
      </c>
      <c r="T455" s="144" t="str">
        <f>IF(G455="","",IF(ISERROR(VLOOKUP(S455,Sheet1!B:B,1,FALSE)),0,1))</f>
        <v/>
      </c>
      <c r="U455" s="144" t="str">
        <f t="shared" si="66"/>
        <v/>
      </c>
      <c r="V455" s="145" t="e">
        <f>SEARCH('Key Word Search'!$J$6,J455)</f>
        <v>#VALUE!</v>
      </c>
      <c r="W455" s="145" t="e">
        <f>SEARCH('Key Word Search'!$J$6,K455)</f>
        <v>#VALUE!</v>
      </c>
      <c r="X455" s="145" t="str">
        <f t="shared" si="67"/>
        <v/>
      </c>
    </row>
    <row r="456" spans="1:24" x14ac:dyDescent="0.2">
      <c r="A456" s="105" t="str">
        <f t="shared" si="68"/>
        <v/>
      </c>
      <c r="Q456" s="132" t="str">
        <f t="shared" si="63"/>
        <v/>
      </c>
      <c r="R456" s="132" t="str">
        <f t="shared" si="64"/>
        <v/>
      </c>
      <c r="S456" s="144" t="str">
        <f t="shared" si="65"/>
        <v/>
      </c>
      <c r="T456" s="144" t="str">
        <f>IF(G456="","",IF(ISERROR(VLOOKUP(S456,Sheet1!B:B,1,FALSE)),0,1))</f>
        <v/>
      </c>
      <c r="U456" s="144" t="str">
        <f t="shared" si="66"/>
        <v/>
      </c>
      <c r="V456" s="145" t="e">
        <f>SEARCH('Key Word Search'!$J$6,J456)</f>
        <v>#VALUE!</v>
      </c>
      <c r="W456" s="145" t="e">
        <f>SEARCH('Key Word Search'!$J$6,K456)</f>
        <v>#VALUE!</v>
      </c>
      <c r="X456" s="145" t="str">
        <f t="shared" si="67"/>
        <v/>
      </c>
    </row>
    <row r="457" spans="1:24" x14ac:dyDescent="0.2">
      <c r="A457" s="105" t="str">
        <f t="shared" si="68"/>
        <v/>
      </c>
      <c r="Q457" s="132" t="str">
        <f t="shared" si="63"/>
        <v/>
      </c>
      <c r="R457" s="132" t="str">
        <f t="shared" si="64"/>
        <v/>
      </c>
      <c r="S457" s="144" t="str">
        <f t="shared" si="65"/>
        <v/>
      </c>
      <c r="T457" s="144" t="str">
        <f>IF(G457="","",IF(ISERROR(VLOOKUP(S457,Sheet1!B:B,1,FALSE)),0,1))</f>
        <v/>
      </c>
      <c r="U457" s="144" t="str">
        <f t="shared" si="66"/>
        <v/>
      </c>
      <c r="V457" s="145" t="e">
        <f>SEARCH('Key Word Search'!$J$6,J457)</f>
        <v>#VALUE!</v>
      </c>
      <c r="W457" s="145" t="e">
        <f>SEARCH('Key Word Search'!$J$6,K457)</f>
        <v>#VALUE!</v>
      </c>
      <c r="X457" s="145" t="str">
        <f t="shared" si="67"/>
        <v/>
      </c>
    </row>
    <row r="458" spans="1:24" x14ac:dyDescent="0.2">
      <c r="A458" s="105" t="str">
        <f t="shared" si="68"/>
        <v/>
      </c>
      <c r="Q458" s="132" t="str">
        <f t="shared" si="63"/>
        <v/>
      </c>
      <c r="R458" s="132" t="str">
        <f t="shared" si="64"/>
        <v/>
      </c>
      <c r="S458" s="144" t="str">
        <f t="shared" si="65"/>
        <v/>
      </c>
      <c r="T458" s="144" t="str">
        <f>IF(G458="","",IF(ISERROR(VLOOKUP(S458,Sheet1!B:B,1,FALSE)),0,1))</f>
        <v/>
      </c>
      <c r="U458" s="144" t="str">
        <f t="shared" si="66"/>
        <v/>
      </c>
      <c r="V458" s="145" t="e">
        <f>SEARCH('Key Word Search'!$J$6,J458)</f>
        <v>#VALUE!</v>
      </c>
      <c r="W458" s="145" t="e">
        <f>SEARCH('Key Word Search'!$J$6,K458)</f>
        <v>#VALUE!</v>
      </c>
      <c r="X458" s="145" t="str">
        <f t="shared" si="67"/>
        <v/>
      </c>
    </row>
    <row r="459" spans="1:24" x14ac:dyDescent="0.2">
      <c r="A459" s="105" t="str">
        <f t="shared" si="68"/>
        <v/>
      </c>
      <c r="Q459" s="132" t="str">
        <f t="shared" si="63"/>
        <v/>
      </c>
      <c r="R459" s="132" t="str">
        <f t="shared" si="64"/>
        <v/>
      </c>
      <c r="S459" s="144" t="str">
        <f t="shared" si="65"/>
        <v/>
      </c>
      <c r="T459" s="144" t="str">
        <f>IF(G459="","",IF(ISERROR(VLOOKUP(S459,Sheet1!B:B,1,FALSE)),0,1))</f>
        <v/>
      </c>
      <c r="U459" s="144" t="str">
        <f t="shared" si="66"/>
        <v/>
      </c>
      <c r="V459" s="145" t="e">
        <f>SEARCH('Key Word Search'!$J$6,J459)</f>
        <v>#VALUE!</v>
      </c>
      <c r="W459" s="145" t="e">
        <f>SEARCH('Key Word Search'!$J$6,K459)</f>
        <v>#VALUE!</v>
      </c>
      <c r="X459" s="145" t="str">
        <f t="shared" si="67"/>
        <v/>
      </c>
    </row>
    <row r="460" spans="1:24" x14ac:dyDescent="0.2">
      <c r="A460" s="105" t="str">
        <f t="shared" si="68"/>
        <v/>
      </c>
      <c r="Q460" s="132" t="str">
        <f t="shared" si="63"/>
        <v/>
      </c>
      <c r="R460" s="132" t="str">
        <f t="shared" si="64"/>
        <v/>
      </c>
      <c r="S460" s="144" t="str">
        <f t="shared" si="65"/>
        <v/>
      </c>
      <c r="T460" s="144" t="str">
        <f>IF(G460="","",IF(ISERROR(VLOOKUP(S460,Sheet1!B:B,1,FALSE)),0,1))</f>
        <v/>
      </c>
      <c r="U460" s="144" t="str">
        <f t="shared" si="66"/>
        <v/>
      </c>
      <c r="V460" s="145" t="e">
        <f>SEARCH('Key Word Search'!$J$6,J460)</f>
        <v>#VALUE!</v>
      </c>
      <c r="W460" s="145" t="e">
        <f>SEARCH('Key Word Search'!$J$6,K460)</f>
        <v>#VALUE!</v>
      </c>
      <c r="X460" s="145" t="str">
        <f t="shared" si="67"/>
        <v/>
      </c>
    </row>
    <row r="461" spans="1:24" x14ac:dyDescent="0.2">
      <c r="A461" s="105" t="str">
        <f t="shared" si="68"/>
        <v/>
      </c>
      <c r="Q461" s="132" t="str">
        <f t="shared" si="63"/>
        <v/>
      </c>
      <c r="R461" s="132" t="str">
        <f t="shared" si="64"/>
        <v/>
      </c>
      <c r="S461" s="144" t="str">
        <f t="shared" si="65"/>
        <v/>
      </c>
      <c r="T461" s="144" t="str">
        <f>IF(G461="","",IF(ISERROR(VLOOKUP(S461,Sheet1!B:B,1,FALSE)),0,1))</f>
        <v/>
      </c>
      <c r="U461" s="144" t="str">
        <f t="shared" si="66"/>
        <v/>
      </c>
      <c r="V461" s="145" t="e">
        <f>SEARCH('Key Word Search'!$J$6,J461)</f>
        <v>#VALUE!</v>
      </c>
      <c r="W461" s="145" t="e">
        <f>SEARCH('Key Word Search'!$J$6,K461)</f>
        <v>#VALUE!</v>
      </c>
      <c r="X461" s="145" t="str">
        <f t="shared" si="67"/>
        <v/>
      </c>
    </row>
    <row r="462" spans="1:24" x14ac:dyDescent="0.2">
      <c r="A462" s="105" t="str">
        <f t="shared" si="68"/>
        <v/>
      </c>
      <c r="Q462" s="132" t="str">
        <f t="shared" si="63"/>
        <v/>
      </c>
      <c r="R462" s="132" t="str">
        <f t="shared" si="64"/>
        <v/>
      </c>
      <c r="S462" s="144" t="str">
        <f t="shared" si="65"/>
        <v/>
      </c>
      <c r="T462" s="144" t="str">
        <f>IF(G462="","",IF(ISERROR(VLOOKUP(S462,Sheet1!B:B,1,FALSE)),0,1))</f>
        <v/>
      </c>
      <c r="U462" s="144" t="str">
        <f t="shared" si="66"/>
        <v/>
      </c>
      <c r="V462" s="145" t="e">
        <f>SEARCH('Key Word Search'!$J$6,J462)</f>
        <v>#VALUE!</v>
      </c>
      <c r="W462" s="145" t="e">
        <f>SEARCH('Key Word Search'!$J$6,K462)</f>
        <v>#VALUE!</v>
      </c>
      <c r="X462" s="145" t="str">
        <f t="shared" si="67"/>
        <v/>
      </c>
    </row>
    <row r="463" spans="1:24" x14ac:dyDescent="0.2">
      <c r="A463" s="105" t="str">
        <f t="shared" si="68"/>
        <v/>
      </c>
      <c r="Q463" s="132" t="str">
        <f t="shared" si="63"/>
        <v/>
      </c>
      <c r="R463" s="132" t="str">
        <f t="shared" si="64"/>
        <v/>
      </c>
      <c r="S463" s="144" t="str">
        <f t="shared" si="65"/>
        <v/>
      </c>
      <c r="T463" s="144" t="str">
        <f>IF(G463="","",IF(ISERROR(VLOOKUP(S463,Sheet1!B:B,1,FALSE)),0,1))</f>
        <v/>
      </c>
      <c r="U463" s="144" t="str">
        <f t="shared" si="66"/>
        <v/>
      </c>
      <c r="V463" s="145" t="e">
        <f>SEARCH('Key Word Search'!$J$6,J463)</f>
        <v>#VALUE!</v>
      </c>
      <c r="W463" s="145" t="e">
        <f>SEARCH('Key Word Search'!$J$6,K463)</f>
        <v>#VALUE!</v>
      </c>
      <c r="X463" s="145" t="str">
        <f t="shared" si="67"/>
        <v/>
      </c>
    </row>
    <row r="464" spans="1:24" x14ac:dyDescent="0.2">
      <c r="A464" s="105" t="str">
        <f t="shared" si="68"/>
        <v/>
      </c>
      <c r="Q464" s="132" t="str">
        <f t="shared" si="63"/>
        <v/>
      </c>
      <c r="R464" s="132" t="str">
        <f t="shared" si="64"/>
        <v/>
      </c>
      <c r="S464" s="144" t="str">
        <f t="shared" si="65"/>
        <v/>
      </c>
      <c r="T464" s="144" t="str">
        <f>IF(G464="","",IF(ISERROR(VLOOKUP(S464,Sheet1!B:B,1,FALSE)),0,1))</f>
        <v/>
      </c>
      <c r="U464" s="144" t="str">
        <f t="shared" si="66"/>
        <v/>
      </c>
      <c r="V464" s="145" t="e">
        <f>SEARCH('Key Word Search'!$J$6,J464)</f>
        <v>#VALUE!</v>
      </c>
      <c r="W464" s="145" t="e">
        <f>SEARCH('Key Word Search'!$J$6,K464)</f>
        <v>#VALUE!</v>
      </c>
      <c r="X464" s="145" t="str">
        <f t="shared" si="67"/>
        <v/>
      </c>
    </row>
    <row r="465" spans="1:24" x14ac:dyDescent="0.2">
      <c r="A465" s="105" t="str">
        <f t="shared" si="68"/>
        <v/>
      </c>
      <c r="Q465" s="132" t="str">
        <f t="shared" si="63"/>
        <v/>
      </c>
      <c r="R465" s="132" t="str">
        <f t="shared" si="64"/>
        <v/>
      </c>
      <c r="S465" s="144" t="str">
        <f t="shared" si="65"/>
        <v/>
      </c>
      <c r="T465" s="144" t="str">
        <f>IF(G465="","",IF(ISERROR(VLOOKUP(S465,Sheet1!B:B,1,FALSE)),0,1))</f>
        <v/>
      </c>
      <c r="U465" s="144" t="str">
        <f t="shared" si="66"/>
        <v/>
      </c>
      <c r="V465" s="145" t="e">
        <f>SEARCH('Key Word Search'!$J$6,J465)</f>
        <v>#VALUE!</v>
      </c>
      <c r="W465" s="145" t="e">
        <f>SEARCH('Key Word Search'!$J$6,K465)</f>
        <v>#VALUE!</v>
      </c>
      <c r="X465" s="145" t="str">
        <f t="shared" si="67"/>
        <v/>
      </c>
    </row>
    <row r="466" spans="1:24" x14ac:dyDescent="0.2">
      <c r="A466" s="105" t="str">
        <f t="shared" si="68"/>
        <v/>
      </c>
      <c r="Q466" s="132" t="str">
        <f t="shared" si="63"/>
        <v/>
      </c>
      <c r="R466" s="132" t="str">
        <f t="shared" si="64"/>
        <v/>
      </c>
      <c r="S466" s="144" t="str">
        <f t="shared" si="65"/>
        <v/>
      </c>
      <c r="T466" s="144" t="str">
        <f>IF(G466="","",IF(ISERROR(VLOOKUP(S466,Sheet1!B:B,1,FALSE)),0,1))</f>
        <v/>
      </c>
      <c r="U466" s="144" t="str">
        <f t="shared" si="66"/>
        <v/>
      </c>
      <c r="V466" s="145" t="e">
        <f>SEARCH('Key Word Search'!$J$6,J466)</f>
        <v>#VALUE!</v>
      </c>
      <c r="W466" s="145" t="e">
        <f>SEARCH('Key Word Search'!$J$6,K466)</f>
        <v>#VALUE!</v>
      </c>
      <c r="X466" s="145" t="str">
        <f t="shared" si="67"/>
        <v/>
      </c>
    </row>
    <row r="467" spans="1:24" x14ac:dyDescent="0.2">
      <c r="A467" s="105" t="str">
        <f t="shared" si="68"/>
        <v/>
      </c>
      <c r="Q467" s="132" t="str">
        <f t="shared" si="63"/>
        <v/>
      </c>
      <c r="R467" s="132" t="str">
        <f t="shared" si="64"/>
        <v/>
      </c>
      <c r="S467" s="144" t="str">
        <f t="shared" si="65"/>
        <v/>
      </c>
      <c r="T467" s="144" t="str">
        <f>IF(G467="","",IF(ISERROR(VLOOKUP(S467,Sheet1!B:B,1,FALSE)),0,1))</f>
        <v/>
      </c>
      <c r="U467" s="144" t="str">
        <f t="shared" si="66"/>
        <v/>
      </c>
      <c r="V467" s="145" t="e">
        <f>SEARCH('Key Word Search'!$J$6,J467)</f>
        <v>#VALUE!</v>
      </c>
      <c r="W467" s="145" t="e">
        <f>SEARCH('Key Word Search'!$J$6,K467)</f>
        <v>#VALUE!</v>
      </c>
      <c r="X467" s="145" t="str">
        <f t="shared" si="67"/>
        <v/>
      </c>
    </row>
    <row r="468" spans="1:24" x14ac:dyDescent="0.2">
      <c r="A468" s="105" t="str">
        <f t="shared" si="68"/>
        <v/>
      </c>
      <c r="Q468" s="132" t="str">
        <f t="shared" si="63"/>
        <v/>
      </c>
      <c r="R468" s="132" t="str">
        <f t="shared" si="64"/>
        <v/>
      </c>
      <c r="S468" s="144" t="str">
        <f t="shared" si="65"/>
        <v/>
      </c>
      <c r="T468" s="144" t="str">
        <f>IF(G468="","",IF(ISERROR(VLOOKUP(S468,Sheet1!B:B,1,FALSE)),0,1))</f>
        <v/>
      </c>
      <c r="U468" s="144" t="str">
        <f t="shared" si="66"/>
        <v/>
      </c>
      <c r="V468" s="145" t="e">
        <f>SEARCH('Key Word Search'!$J$6,J468)</f>
        <v>#VALUE!</v>
      </c>
      <c r="W468" s="145" t="e">
        <f>SEARCH('Key Word Search'!$J$6,K468)</f>
        <v>#VALUE!</v>
      </c>
      <c r="X468" s="145" t="str">
        <f t="shared" si="67"/>
        <v/>
      </c>
    </row>
    <row r="469" spans="1:24" x14ac:dyDescent="0.2">
      <c r="A469" s="105" t="str">
        <f t="shared" si="68"/>
        <v/>
      </c>
      <c r="Q469" s="132" t="str">
        <f t="shared" si="63"/>
        <v/>
      </c>
      <c r="R469" s="132" t="str">
        <f t="shared" si="64"/>
        <v/>
      </c>
      <c r="S469" s="144" t="str">
        <f t="shared" si="65"/>
        <v/>
      </c>
      <c r="T469" s="144" t="str">
        <f>IF(G469="","",IF(ISERROR(VLOOKUP(S469,Sheet1!B:B,1,FALSE)),0,1))</f>
        <v/>
      </c>
      <c r="U469" s="144" t="str">
        <f t="shared" si="66"/>
        <v/>
      </c>
      <c r="V469" s="145" t="e">
        <f>SEARCH('Key Word Search'!$J$6,J469)</f>
        <v>#VALUE!</v>
      </c>
      <c r="W469" s="145" t="e">
        <f>SEARCH('Key Word Search'!$J$6,K469)</f>
        <v>#VALUE!</v>
      </c>
      <c r="X469" s="145" t="str">
        <f t="shared" si="67"/>
        <v/>
      </c>
    </row>
    <row r="470" spans="1:24" x14ac:dyDescent="0.2">
      <c r="A470" s="105" t="str">
        <f t="shared" si="68"/>
        <v/>
      </c>
      <c r="Q470" s="132" t="str">
        <f t="shared" si="63"/>
        <v/>
      </c>
      <c r="R470" s="132" t="str">
        <f t="shared" si="64"/>
        <v/>
      </c>
      <c r="S470" s="144" t="str">
        <f t="shared" si="65"/>
        <v/>
      </c>
      <c r="T470" s="144" t="str">
        <f>IF(G470="","",IF(ISERROR(VLOOKUP(S470,Sheet1!B:B,1,FALSE)),0,1))</f>
        <v/>
      </c>
      <c r="U470" s="144" t="str">
        <f t="shared" si="66"/>
        <v/>
      </c>
      <c r="V470" s="145" t="e">
        <f>SEARCH('Key Word Search'!$J$6,J470)</f>
        <v>#VALUE!</v>
      </c>
      <c r="W470" s="145" t="e">
        <f>SEARCH('Key Word Search'!$J$6,K470)</f>
        <v>#VALUE!</v>
      </c>
      <c r="X470" s="145" t="str">
        <f t="shared" si="67"/>
        <v/>
      </c>
    </row>
    <row r="471" spans="1:24" x14ac:dyDescent="0.2">
      <c r="A471" s="105" t="str">
        <f t="shared" si="68"/>
        <v/>
      </c>
      <c r="Q471" s="132" t="str">
        <f t="shared" si="63"/>
        <v/>
      </c>
      <c r="R471" s="132" t="str">
        <f t="shared" si="64"/>
        <v/>
      </c>
      <c r="S471" s="144" t="str">
        <f t="shared" si="65"/>
        <v/>
      </c>
      <c r="T471" s="144" t="str">
        <f>IF(G471="","",IF(ISERROR(VLOOKUP(S471,Sheet1!B:B,1,FALSE)),0,1))</f>
        <v/>
      </c>
      <c r="U471" s="144" t="str">
        <f t="shared" si="66"/>
        <v/>
      </c>
      <c r="V471" s="145" t="e">
        <f>SEARCH('Key Word Search'!$J$6,J471)</f>
        <v>#VALUE!</v>
      </c>
      <c r="W471" s="145" t="e">
        <f>SEARCH('Key Word Search'!$J$6,K471)</f>
        <v>#VALUE!</v>
      </c>
      <c r="X471" s="145" t="str">
        <f t="shared" si="67"/>
        <v/>
      </c>
    </row>
    <row r="472" spans="1:24" x14ac:dyDescent="0.2">
      <c r="A472" s="105" t="str">
        <f t="shared" si="68"/>
        <v/>
      </c>
      <c r="Q472" s="132" t="str">
        <f t="shared" si="63"/>
        <v/>
      </c>
      <c r="R472" s="132" t="str">
        <f t="shared" si="64"/>
        <v/>
      </c>
      <c r="S472" s="144" t="str">
        <f t="shared" si="65"/>
        <v/>
      </c>
      <c r="T472" s="144" t="str">
        <f>IF(G472="","",IF(ISERROR(VLOOKUP(S472,Sheet1!B:B,1,FALSE)),0,1))</f>
        <v/>
      </c>
      <c r="U472" s="144" t="str">
        <f t="shared" si="66"/>
        <v/>
      </c>
      <c r="V472" s="145" t="e">
        <f>SEARCH('Key Word Search'!$J$6,J472)</f>
        <v>#VALUE!</v>
      </c>
      <c r="W472" s="145" t="e">
        <f>SEARCH('Key Word Search'!$J$6,K472)</f>
        <v>#VALUE!</v>
      </c>
      <c r="X472" s="145" t="str">
        <f t="shared" si="67"/>
        <v/>
      </c>
    </row>
    <row r="473" spans="1:24" x14ac:dyDescent="0.2">
      <c r="A473" s="105" t="str">
        <f t="shared" si="68"/>
        <v/>
      </c>
      <c r="Q473" s="132" t="str">
        <f t="shared" si="63"/>
        <v/>
      </c>
      <c r="R473" s="132" t="str">
        <f t="shared" si="64"/>
        <v/>
      </c>
      <c r="S473" s="144" t="str">
        <f t="shared" si="65"/>
        <v/>
      </c>
      <c r="T473" s="144" t="str">
        <f>IF(G473="","",IF(ISERROR(VLOOKUP(S473,Sheet1!B:B,1,FALSE)),0,1))</f>
        <v/>
      </c>
      <c r="U473" s="144" t="str">
        <f t="shared" si="66"/>
        <v/>
      </c>
      <c r="V473" s="145" t="e">
        <f>SEARCH('Key Word Search'!$J$6,J473)</f>
        <v>#VALUE!</v>
      </c>
      <c r="W473" s="145" t="e">
        <f>SEARCH('Key Word Search'!$J$6,K473)</f>
        <v>#VALUE!</v>
      </c>
      <c r="X473" s="145" t="str">
        <f t="shared" si="67"/>
        <v/>
      </c>
    </row>
    <row r="474" spans="1:24" x14ac:dyDescent="0.2">
      <c r="A474" s="105" t="str">
        <f t="shared" si="68"/>
        <v/>
      </c>
      <c r="Q474" s="132" t="str">
        <f t="shared" si="63"/>
        <v/>
      </c>
      <c r="R474" s="132" t="str">
        <f t="shared" si="64"/>
        <v/>
      </c>
      <c r="S474" s="144" t="str">
        <f t="shared" si="65"/>
        <v/>
      </c>
      <c r="T474" s="144" t="str">
        <f>IF(G474="","",IF(ISERROR(VLOOKUP(S474,Sheet1!B:B,1,FALSE)),0,1))</f>
        <v/>
      </c>
      <c r="U474" s="144" t="str">
        <f t="shared" si="66"/>
        <v/>
      </c>
      <c r="V474" s="145" t="e">
        <f>SEARCH('Key Word Search'!$J$6,J474)</f>
        <v>#VALUE!</v>
      </c>
      <c r="W474" s="145" t="e">
        <f>SEARCH('Key Word Search'!$J$6,K474)</f>
        <v>#VALUE!</v>
      </c>
      <c r="X474" s="145" t="str">
        <f t="shared" si="67"/>
        <v/>
      </c>
    </row>
    <row r="475" spans="1:24" x14ac:dyDescent="0.2">
      <c r="A475" s="105" t="str">
        <f t="shared" si="68"/>
        <v/>
      </c>
      <c r="Q475" s="132" t="str">
        <f t="shared" si="63"/>
        <v/>
      </c>
      <c r="R475" s="132" t="str">
        <f t="shared" si="64"/>
        <v/>
      </c>
      <c r="S475" s="144" t="str">
        <f t="shared" si="65"/>
        <v/>
      </c>
      <c r="T475" s="144" t="str">
        <f>IF(G475="","",IF(ISERROR(VLOOKUP(S475,Sheet1!B:B,1,FALSE)),0,1))</f>
        <v/>
      </c>
      <c r="U475" s="144" t="str">
        <f t="shared" si="66"/>
        <v/>
      </c>
      <c r="V475" s="145" t="e">
        <f>SEARCH('Key Word Search'!$J$6,J475)</f>
        <v>#VALUE!</v>
      </c>
      <c r="W475" s="145" t="e">
        <f>SEARCH('Key Word Search'!$J$6,K475)</f>
        <v>#VALUE!</v>
      </c>
      <c r="X475" s="145" t="str">
        <f t="shared" si="67"/>
        <v/>
      </c>
    </row>
    <row r="476" spans="1:24" x14ac:dyDescent="0.2">
      <c r="A476" s="105" t="str">
        <f t="shared" si="68"/>
        <v/>
      </c>
      <c r="Q476" s="132" t="str">
        <f t="shared" si="63"/>
        <v/>
      </c>
      <c r="R476" s="132" t="str">
        <f t="shared" si="64"/>
        <v/>
      </c>
      <c r="S476" s="144" t="str">
        <f t="shared" si="65"/>
        <v/>
      </c>
      <c r="T476" s="144" t="str">
        <f>IF(G476="","",IF(ISERROR(VLOOKUP(S476,Sheet1!B:B,1,FALSE)),0,1))</f>
        <v/>
      </c>
      <c r="U476" s="144" t="str">
        <f t="shared" si="66"/>
        <v/>
      </c>
      <c r="V476" s="145" t="e">
        <f>SEARCH('Key Word Search'!$J$6,J476)</f>
        <v>#VALUE!</v>
      </c>
      <c r="W476" s="145" t="e">
        <f>SEARCH('Key Word Search'!$J$6,K476)</f>
        <v>#VALUE!</v>
      </c>
      <c r="X476" s="145" t="str">
        <f t="shared" si="67"/>
        <v/>
      </c>
    </row>
    <row r="477" spans="1:24" x14ac:dyDescent="0.2">
      <c r="A477" s="105" t="str">
        <f t="shared" si="68"/>
        <v/>
      </c>
      <c r="Q477" s="132" t="str">
        <f t="shared" si="63"/>
        <v/>
      </c>
      <c r="R477" s="132" t="str">
        <f t="shared" si="64"/>
        <v/>
      </c>
      <c r="S477" s="144" t="str">
        <f t="shared" si="65"/>
        <v/>
      </c>
      <c r="T477" s="144" t="str">
        <f>IF(G477="","",IF(ISERROR(VLOOKUP(S477,Sheet1!B:B,1,FALSE)),0,1))</f>
        <v/>
      </c>
      <c r="U477" s="144" t="str">
        <f t="shared" si="66"/>
        <v/>
      </c>
      <c r="V477" s="145" t="e">
        <f>SEARCH('Key Word Search'!$J$6,J477)</f>
        <v>#VALUE!</v>
      </c>
      <c r="W477" s="145" t="e">
        <f>SEARCH('Key Word Search'!$J$6,K477)</f>
        <v>#VALUE!</v>
      </c>
      <c r="X477" s="145" t="str">
        <f t="shared" si="67"/>
        <v/>
      </c>
    </row>
    <row r="478" spans="1:24" x14ac:dyDescent="0.2">
      <c r="A478" s="105" t="str">
        <f t="shared" si="68"/>
        <v/>
      </c>
      <c r="Q478" s="132" t="str">
        <f t="shared" si="63"/>
        <v/>
      </c>
      <c r="R478" s="132" t="str">
        <f t="shared" si="64"/>
        <v/>
      </c>
      <c r="S478" s="144" t="str">
        <f t="shared" si="65"/>
        <v/>
      </c>
      <c r="T478" s="144" t="str">
        <f>IF(G478="","",IF(ISERROR(VLOOKUP(S478,Sheet1!B:B,1,FALSE)),0,1))</f>
        <v/>
      </c>
      <c r="U478" s="144" t="str">
        <f t="shared" si="66"/>
        <v/>
      </c>
      <c r="V478" s="145" t="e">
        <f>SEARCH('Key Word Search'!$J$6,J478)</f>
        <v>#VALUE!</v>
      </c>
      <c r="W478" s="145" t="e">
        <f>SEARCH('Key Word Search'!$J$6,K478)</f>
        <v>#VALUE!</v>
      </c>
      <c r="X478" s="145" t="str">
        <f t="shared" si="67"/>
        <v/>
      </c>
    </row>
    <row r="479" spans="1:24" x14ac:dyDescent="0.2">
      <c r="A479" s="105" t="str">
        <f t="shared" si="68"/>
        <v/>
      </c>
      <c r="Q479" s="132" t="str">
        <f t="shared" si="63"/>
        <v/>
      </c>
      <c r="R479" s="132" t="str">
        <f t="shared" si="64"/>
        <v/>
      </c>
      <c r="S479" s="144" t="str">
        <f t="shared" si="65"/>
        <v/>
      </c>
      <c r="T479" s="144" t="str">
        <f>IF(G479="","",IF(ISERROR(VLOOKUP(S479,Sheet1!B:B,1,FALSE)),0,1))</f>
        <v/>
      </c>
      <c r="U479" s="144" t="str">
        <f t="shared" si="66"/>
        <v/>
      </c>
      <c r="V479" s="145" t="e">
        <f>SEARCH('Key Word Search'!$J$6,J479)</f>
        <v>#VALUE!</v>
      </c>
      <c r="W479" s="145" t="e">
        <f>SEARCH('Key Word Search'!$J$6,K479)</f>
        <v>#VALUE!</v>
      </c>
      <c r="X479" s="145" t="str">
        <f t="shared" si="67"/>
        <v/>
      </c>
    </row>
    <row r="480" spans="1:24" x14ac:dyDescent="0.2">
      <c r="A480" s="105" t="str">
        <f t="shared" si="68"/>
        <v/>
      </c>
      <c r="Q480" s="132" t="str">
        <f t="shared" si="63"/>
        <v/>
      </c>
      <c r="R480" s="132" t="str">
        <f t="shared" si="64"/>
        <v/>
      </c>
      <c r="S480" s="144" t="str">
        <f t="shared" si="65"/>
        <v/>
      </c>
      <c r="T480" s="144" t="str">
        <f>IF(G480="","",IF(ISERROR(VLOOKUP(S480,Sheet1!B:B,1,FALSE)),0,1))</f>
        <v/>
      </c>
      <c r="U480" s="144" t="str">
        <f t="shared" si="66"/>
        <v/>
      </c>
      <c r="V480" s="145" t="e">
        <f>SEARCH('Key Word Search'!$J$6,J480)</f>
        <v>#VALUE!</v>
      </c>
      <c r="W480" s="145" t="e">
        <f>SEARCH('Key Word Search'!$J$6,K480)</f>
        <v>#VALUE!</v>
      </c>
      <c r="X480" s="145" t="str">
        <f t="shared" si="67"/>
        <v/>
      </c>
    </row>
    <row r="481" spans="1:24" x14ac:dyDescent="0.2">
      <c r="A481" s="105" t="str">
        <f t="shared" si="68"/>
        <v/>
      </c>
      <c r="Q481" s="132" t="str">
        <f t="shared" si="63"/>
        <v/>
      </c>
      <c r="R481" s="132" t="str">
        <f t="shared" si="64"/>
        <v/>
      </c>
      <c r="S481" s="144" t="str">
        <f t="shared" si="65"/>
        <v/>
      </c>
      <c r="T481" s="144" t="str">
        <f>IF(G481="","",IF(ISERROR(VLOOKUP(S481,Sheet1!B:B,1,FALSE)),0,1))</f>
        <v/>
      </c>
      <c r="U481" s="144" t="str">
        <f t="shared" si="66"/>
        <v/>
      </c>
      <c r="V481" s="145" t="e">
        <f>SEARCH('Key Word Search'!$J$6,J481)</f>
        <v>#VALUE!</v>
      </c>
      <c r="W481" s="145" t="e">
        <f>SEARCH('Key Word Search'!$J$6,K481)</f>
        <v>#VALUE!</v>
      </c>
      <c r="X481" s="145" t="str">
        <f t="shared" si="67"/>
        <v/>
      </c>
    </row>
    <row r="482" spans="1:24" x14ac:dyDescent="0.2">
      <c r="A482" s="105" t="str">
        <f t="shared" si="68"/>
        <v/>
      </c>
      <c r="Q482" s="132" t="str">
        <f t="shared" si="63"/>
        <v/>
      </c>
      <c r="R482" s="132" t="str">
        <f t="shared" si="64"/>
        <v/>
      </c>
      <c r="S482" s="144" t="str">
        <f t="shared" si="65"/>
        <v/>
      </c>
      <c r="T482" s="144" t="str">
        <f>IF(G482="","",IF(ISERROR(VLOOKUP(S482,Sheet1!B:B,1,FALSE)),0,1))</f>
        <v/>
      </c>
      <c r="U482" s="144" t="str">
        <f t="shared" si="66"/>
        <v/>
      </c>
      <c r="V482" s="145" t="e">
        <f>SEARCH('Key Word Search'!$J$6,J482)</f>
        <v>#VALUE!</v>
      </c>
      <c r="W482" s="145" t="e">
        <f>SEARCH('Key Word Search'!$J$6,K482)</f>
        <v>#VALUE!</v>
      </c>
      <c r="X482" s="145" t="str">
        <f t="shared" si="67"/>
        <v/>
      </c>
    </row>
    <row r="483" spans="1:24" x14ac:dyDescent="0.2">
      <c r="A483" s="105" t="str">
        <f t="shared" si="68"/>
        <v/>
      </c>
      <c r="Q483" s="132" t="str">
        <f t="shared" si="63"/>
        <v/>
      </c>
      <c r="R483" s="132" t="str">
        <f t="shared" si="64"/>
        <v/>
      </c>
      <c r="S483" s="144" t="str">
        <f t="shared" si="65"/>
        <v/>
      </c>
      <c r="T483" s="144" t="str">
        <f>IF(G483="","",IF(ISERROR(VLOOKUP(S483,Sheet1!B:B,1,FALSE)),0,1))</f>
        <v/>
      </c>
      <c r="U483" s="144" t="str">
        <f t="shared" si="66"/>
        <v/>
      </c>
      <c r="V483" s="145" t="e">
        <f>SEARCH('Key Word Search'!$J$6,J483)</f>
        <v>#VALUE!</v>
      </c>
      <c r="W483" s="145" t="e">
        <f>SEARCH('Key Word Search'!$J$6,K483)</f>
        <v>#VALUE!</v>
      </c>
      <c r="X483" s="145" t="str">
        <f t="shared" si="67"/>
        <v/>
      </c>
    </row>
    <row r="484" spans="1:24" x14ac:dyDescent="0.2">
      <c r="A484" s="105" t="str">
        <f t="shared" si="68"/>
        <v/>
      </c>
      <c r="Q484" s="132" t="str">
        <f t="shared" si="63"/>
        <v/>
      </c>
      <c r="R484" s="132" t="str">
        <f t="shared" si="64"/>
        <v/>
      </c>
      <c r="S484" s="144" t="str">
        <f t="shared" si="65"/>
        <v/>
      </c>
      <c r="T484" s="144" t="str">
        <f>IF(G484="","",IF(ISERROR(VLOOKUP(S484,Sheet1!B:B,1,FALSE)),0,1))</f>
        <v/>
      </c>
      <c r="U484" s="144" t="str">
        <f t="shared" si="66"/>
        <v/>
      </c>
      <c r="V484" s="145" t="e">
        <f>SEARCH('Key Word Search'!$J$6,J484)</f>
        <v>#VALUE!</v>
      </c>
      <c r="W484" s="145" t="e">
        <f>SEARCH('Key Word Search'!$J$6,K484)</f>
        <v>#VALUE!</v>
      </c>
      <c r="X484" s="145" t="str">
        <f t="shared" si="67"/>
        <v/>
      </c>
    </row>
    <row r="485" spans="1:24" x14ac:dyDescent="0.2">
      <c r="A485" s="105" t="str">
        <f t="shared" si="68"/>
        <v/>
      </c>
      <c r="Q485" s="132" t="str">
        <f t="shared" si="63"/>
        <v/>
      </c>
      <c r="R485" s="132" t="str">
        <f t="shared" si="64"/>
        <v/>
      </c>
      <c r="S485" s="144" t="str">
        <f t="shared" si="65"/>
        <v/>
      </c>
      <c r="T485" s="144" t="str">
        <f>IF(G485="","",IF(ISERROR(VLOOKUP(S485,Sheet1!B:B,1,FALSE)),0,1))</f>
        <v/>
      </c>
      <c r="U485" s="144" t="str">
        <f t="shared" si="66"/>
        <v/>
      </c>
      <c r="V485" s="145" t="e">
        <f>SEARCH('Key Word Search'!$J$6,J485)</f>
        <v>#VALUE!</v>
      </c>
      <c r="W485" s="145" t="e">
        <f>SEARCH('Key Word Search'!$J$6,K485)</f>
        <v>#VALUE!</v>
      </c>
      <c r="X485" s="145" t="str">
        <f t="shared" si="67"/>
        <v/>
      </c>
    </row>
    <row r="486" spans="1:24" x14ac:dyDescent="0.2">
      <c r="A486" s="105" t="str">
        <f t="shared" si="68"/>
        <v/>
      </c>
      <c r="Q486" s="132" t="str">
        <f t="shared" si="63"/>
        <v/>
      </c>
      <c r="R486" s="132" t="str">
        <f t="shared" si="64"/>
        <v/>
      </c>
      <c r="S486" s="144" t="str">
        <f t="shared" si="65"/>
        <v/>
      </c>
      <c r="T486" s="144" t="str">
        <f>IF(G486="","",IF(ISERROR(VLOOKUP(S486,Sheet1!B:B,1,FALSE)),0,1))</f>
        <v/>
      </c>
      <c r="U486" s="144" t="str">
        <f t="shared" si="66"/>
        <v/>
      </c>
      <c r="V486" s="145" t="e">
        <f>SEARCH('Key Word Search'!$J$6,J486)</f>
        <v>#VALUE!</v>
      </c>
      <c r="W486" s="145" t="e">
        <f>SEARCH('Key Word Search'!$J$6,K486)</f>
        <v>#VALUE!</v>
      </c>
      <c r="X486" s="145" t="str">
        <f t="shared" si="67"/>
        <v/>
      </c>
    </row>
    <row r="487" spans="1:24" x14ac:dyDescent="0.2">
      <c r="A487" s="105" t="str">
        <f t="shared" si="68"/>
        <v/>
      </c>
      <c r="Q487" s="132" t="str">
        <f t="shared" si="63"/>
        <v/>
      </c>
      <c r="R487" s="132" t="str">
        <f t="shared" si="64"/>
        <v/>
      </c>
      <c r="S487" s="144" t="str">
        <f t="shared" si="65"/>
        <v/>
      </c>
      <c r="T487" s="144" t="str">
        <f>IF(G487="","",IF(ISERROR(VLOOKUP(S487,Sheet1!B:B,1,FALSE)),0,1))</f>
        <v/>
      </c>
      <c r="U487" s="144" t="str">
        <f t="shared" si="66"/>
        <v/>
      </c>
      <c r="V487" s="145" t="e">
        <f>SEARCH('Key Word Search'!$J$6,J487)</f>
        <v>#VALUE!</v>
      </c>
      <c r="W487" s="145" t="e">
        <f>SEARCH('Key Word Search'!$J$6,K487)</f>
        <v>#VALUE!</v>
      </c>
      <c r="X487" s="145" t="str">
        <f t="shared" si="67"/>
        <v/>
      </c>
    </row>
    <row r="488" spans="1:24" x14ac:dyDescent="0.2">
      <c r="A488" s="105" t="str">
        <f t="shared" si="68"/>
        <v/>
      </c>
      <c r="Q488" s="132" t="str">
        <f t="shared" si="63"/>
        <v/>
      </c>
      <c r="R488" s="132" t="str">
        <f t="shared" si="64"/>
        <v/>
      </c>
      <c r="S488" s="144" t="str">
        <f t="shared" si="65"/>
        <v/>
      </c>
      <c r="T488" s="144" t="str">
        <f>IF(G488="","",IF(ISERROR(VLOOKUP(S488,Sheet1!B:B,1,FALSE)),0,1))</f>
        <v/>
      </c>
      <c r="U488" s="144" t="str">
        <f t="shared" si="66"/>
        <v/>
      </c>
      <c r="V488" s="145" t="e">
        <f>SEARCH('Key Word Search'!$J$6,J488)</f>
        <v>#VALUE!</v>
      </c>
      <c r="W488" s="145" t="e">
        <f>SEARCH('Key Word Search'!$J$6,K488)</f>
        <v>#VALUE!</v>
      </c>
      <c r="X488" s="145" t="str">
        <f t="shared" si="67"/>
        <v/>
      </c>
    </row>
    <row r="489" spans="1:24" x14ac:dyDescent="0.2">
      <c r="A489" s="105" t="str">
        <f t="shared" si="68"/>
        <v/>
      </c>
      <c r="Q489" s="132" t="str">
        <f t="shared" si="63"/>
        <v/>
      </c>
      <c r="R489" s="132" t="str">
        <f t="shared" si="64"/>
        <v/>
      </c>
      <c r="S489" s="144" t="str">
        <f t="shared" si="65"/>
        <v/>
      </c>
      <c r="T489" s="144" t="str">
        <f>IF(G489="","",IF(ISERROR(VLOOKUP(S489,Sheet1!B:B,1,FALSE)),0,1))</f>
        <v/>
      </c>
      <c r="U489" s="144" t="str">
        <f t="shared" si="66"/>
        <v/>
      </c>
      <c r="V489" s="145" t="e">
        <f>SEARCH('Key Word Search'!$J$6,J489)</f>
        <v>#VALUE!</v>
      </c>
      <c r="W489" s="145" t="e">
        <f>SEARCH('Key Word Search'!$J$6,K489)</f>
        <v>#VALUE!</v>
      </c>
      <c r="X489" s="145" t="str">
        <f t="shared" si="67"/>
        <v/>
      </c>
    </row>
    <row r="490" spans="1:24" x14ac:dyDescent="0.2">
      <c r="A490" s="105" t="str">
        <f t="shared" si="68"/>
        <v/>
      </c>
      <c r="Q490" s="132" t="str">
        <f t="shared" si="63"/>
        <v/>
      </c>
      <c r="R490" s="132" t="str">
        <f t="shared" si="64"/>
        <v/>
      </c>
      <c r="S490" s="144" t="str">
        <f t="shared" si="65"/>
        <v/>
      </c>
      <c r="T490" s="144" t="str">
        <f>IF(G490="","",IF(ISERROR(VLOOKUP(S490,Sheet1!B:B,1,FALSE)),0,1))</f>
        <v/>
      </c>
      <c r="U490" s="144" t="str">
        <f t="shared" si="66"/>
        <v/>
      </c>
      <c r="V490" s="145" t="e">
        <f>SEARCH('Key Word Search'!$J$6,J490)</f>
        <v>#VALUE!</v>
      </c>
      <c r="W490" s="145" t="e">
        <f>SEARCH('Key Word Search'!$J$6,K490)</f>
        <v>#VALUE!</v>
      </c>
      <c r="X490" s="145" t="str">
        <f t="shared" si="67"/>
        <v/>
      </c>
    </row>
    <row r="491" spans="1:24" x14ac:dyDescent="0.2">
      <c r="A491" s="105" t="str">
        <f t="shared" si="68"/>
        <v/>
      </c>
      <c r="Q491" s="132" t="str">
        <f t="shared" si="63"/>
        <v/>
      </c>
      <c r="R491" s="132" t="str">
        <f t="shared" si="64"/>
        <v/>
      </c>
      <c r="S491" s="144" t="str">
        <f t="shared" si="65"/>
        <v/>
      </c>
      <c r="T491" s="144" t="str">
        <f>IF(G491="","",IF(ISERROR(VLOOKUP(S491,Sheet1!B:B,1,FALSE)),0,1))</f>
        <v/>
      </c>
      <c r="U491" s="144" t="str">
        <f t="shared" si="66"/>
        <v/>
      </c>
      <c r="V491" s="145" t="e">
        <f>SEARCH('Key Word Search'!$J$6,J491)</f>
        <v>#VALUE!</v>
      </c>
      <c r="W491" s="145" t="e">
        <f>SEARCH('Key Word Search'!$J$6,K491)</f>
        <v>#VALUE!</v>
      </c>
      <c r="X491" s="145" t="str">
        <f t="shared" si="67"/>
        <v/>
      </c>
    </row>
    <row r="492" spans="1:24" x14ac:dyDescent="0.2">
      <c r="A492" s="105" t="str">
        <f t="shared" si="68"/>
        <v/>
      </c>
      <c r="Q492" s="132" t="str">
        <f t="shared" si="63"/>
        <v/>
      </c>
      <c r="R492" s="132" t="str">
        <f t="shared" si="64"/>
        <v/>
      </c>
      <c r="S492" s="144" t="str">
        <f t="shared" si="65"/>
        <v/>
      </c>
      <c r="T492" s="144" t="str">
        <f>IF(G492="","",IF(ISERROR(VLOOKUP(S492,Sheet1!B:B,1,FALSE)),0,1))</f>
        <v/>
      </c>
      <c r="U492" s="144" t="str">
        <f t="shared" si="66"/>
        <v/>
      </c>
      <c r="V492" s="145" t="e">
        <f>SEARCH('Key Word Search'!$J$6,J492)</f>
        <v>#VALUE!</v>
      </c>
      <c r="W492" s="145" t="e">
        <f>SEARCH('Key Word Search'!$J$6,K492)</f>
        <v>#VALUE!</v>
      </c>
      <c r="X492" s="145" t="str">
        <f t="shared" si="67"/>
        <v/>
      </c>
    </row>
    <row r="493" spans="1:24" x14ac:dyDescent="0.2">
      <c r="A493" s="105" t="str">
        <f t="shared" si="68"/>
        <v/>
      </c>
      <c r="Q493" s="132" t="str">
        <f t="shared" si="63"/>
        <v/>
      </c>
      <c r="R493" s="132" t="str">
        <f t="shared" si="64"/>
        <v/>
      </c>
      <c r="S493" s="144" t="str">
        <f t="shared" si="65"/>
        <v/>
      </c>
      <c r="T493" s="144" t="str">
        <f>IF(G493="","",IF(ISERROR(VLOOKUP(S493,Sheet1!B:B,1,FALSE)),0,1))</f>
        <v/>
      </c>
      <c r="U493" s="144" t="str">
        <f t="shared" si="66"/>
        <v/>
      </c>
      <c r="V493" s="145" t="e">
        <f>SEARCH('Key Word Search'!$J$6,J493)</f>
        <v>#VALUE!</v>
      </c>
      <c r="W493" s="145" t="e">
        <f>SEARCH('Key Word Search'!$J$6,K493)</f>
        <v>#VALUE!</v>
      </c>
      <c r="X493" s="145" t="str">
        <f t="shared" si="67"/>
        <v/>
      </c>
    </row>
    <row r="494" spans="1:24" x14ac:dyDescent="0.2">
      <c r="A494" s="105" t="str">
        <f t="shared" si="68"/>
        <v/>
      </c>
      <c r="Q494" s="132" t="str">
        <f t="shared" si="63"/>
        <v/>
      </c>
      <c r="R494" s="132" t="str">
        <f t="shared" si="64"/>
        <v/>
      </c>
      <c r="S494" s="144" t="str">
        <f t="shared" si="65"/>
        <v/>
      </c>
      <c r="T494" s="144" t="str">
        <f>IF(G494="","",IF(ISERROR(VLOOKUP(S494,Sheet1!B:B,1,FALSE)),0,1))</f>
        <v/>
      </c>
      <c r="U494" s="144" t="str">
        <f t="shared" si="66"/>
        <v/>
      </c>
      <c r="V494" s="145" t="e">
        <f>SEARCH('Key Word Search'!$J$6,J494)</f>
        <v>#VALUE!</v>
      </c>
      <c r="W494" s="145" t="e">
        <f>SEARCH('Key Word Search'!$J$6,K494)</f>
        <v>#VALUE!</v>
      </c>
      <c r="X494" s="145" t="str">
        <f t="shared" si="67"/>
        <v/>
      </c>
    </row>
    <row r="495" spans="1:24" x14ac:dyDescent="0.2">
      <c r="A495" s="105" t="str">
        <f t="shared" si="68"/>
        <v/>
      </c>
      <c r="Q495" s="132" t="str">
        <f t="shared" si="63"/>
        <v/>
      </c>
      <c r="R495" s="132" t="str">
        <f t="shared" si="64"/>
        <v/>
      </c>
      <c r="S495" s="144" t="str">
        <f t="shared" si="65"/>
        <v/>
      </c>
      <c r="T495" s="144" t="str">
        <f>IF(G495="","",IF(ISERROR(VLOOKUP(S495,Sheet1!B:B,1,FALSE)),0,1))</f>
        <v/>
      </c>
      <c r="U495" s="144" t="str">
        <f t="shared" si="66"/>
        <v/>
      </c>
      <c r="V495" s="145" t="e">
        <f>SEARCH('Key Word Search'!$J$6,J495)</f>
        <v>#VALUE!</v>
      </c>
      <c r="W495" s="145" t="e">
        <f>SEARCH('Key Word Search'!$J$6,K495)</f>
        <v>#VALUE!</v>
      </c>
      <c r="X495" s="145" t="str">
        <f t="shared" si="67"/>
        <v/>
      </c>
    </row>
    <row r="496" spans="1:24" x14ac:dyDescent="0.2">
      <c r="A496" s="105" t="str">
        <f t="shared" si="68"/>
        <v/>
      </c>
      <c r="Q496" s="132" t="str">
        <f t="shared" si="63"/>
        <v/>
      </c>
      <c r="R496" s="132" t="str">
        <f t="shared" si="64"/>
        <v/>
      </c>
      <c r="S496" s="144" t="str">
        <f t="shared" si="65"/>
        <v/>
      </c>
      <c r="T496" s="144" t="str">
        <f>IF(G496="","",IF(ISERROR(VLOOKUP(S496,Sheet1!B:B,1,FALSE)),0,1))</f>
        <v/>
      </c>
      <c r="U496" s="144" t="str">
        <f t="shared" si="66"/>
        <v/>
      </c>
      <c r="V496" s="145" t="e">
        <f>SEARCH('Key Word Search'!$J$6,J496)</f>
        <v>#VALUE!</v>
      </c>
      <c r="W496" s="145" t="e">
        <f>SEARCH('Key Word Search'!$J$6,K496)</f>
        <v>#VALUE!</v>
      </c>
      <c r="X496" s="145" t="str">
        <f t="shared" si="67"/>
        <v/>
      </c>
    </row>
    <row r="497" spans="1:24" x14ac:dyDescent="0.2">
      <c r="A497" s="105" t="str">
        <f t="shared" si="68"/>
        <v/>
      </c>
      <c r="Q497" s="132" t="str">
        <f t="shared" si="63"/>
        <v/>
      </c>
      <c r="R497" s="132" t="str">
        <f t="shared" si="64"/>
        <v/>
      </c>
      <c r="S497" s="144" t="str">
        <f t="shared" si="65"/>
        <v/>
      </c>
      <c r="T497" s="144" t="str">
        <f>IF(G497="","",IF(ISERROR(VLOOKUP(S497,Sheet1!B:B,1,FALSE)),0,1))</f>
        <v/>
      </c>
      <c r="U497" s="144" t="str">
        <f t="shared" si="66"/>
        <v/>
      </c>
      <c r="V497" s="145" t="e">
        <f>SEARCH('Key Word Search'!$J$6,J497)</f>
        <v>#VALUE!</v>
      </c>
      <c r="W497" s="145" t="e">
        <f>SEARCH('Key Word Search'!$J$6,K497)</f>
        <v>#VALUE!</v>
      </c>
      <c r="X497" s="145" t="str">
        <f t="shared" si="67"/>
        <v/>
      </c>
    </row>
    <row r="498" spans="1:24" x14ac:dyDescent="0.2">
      <c r="A498" s="105" t="str">
        <f t="shared" si="68"/>
        <v/>
      </c>
      <c r="Q498" s="132" t="str">
        <f t="shared" si="63"/>
        <v/>
      </c>
      <c r="R498" s="132" t="str">
        <f t="shared" si="64"/>
        <v/>
      </c>
      <c r="S498" s="144" t="str">
        <f t="shared" si="65"/>
        <v/>
      </c>
      <c r="T498" s="144" t="str">
        <f>IF(G498="","",IF(ISERROR(VLOOKUP(S498,Sheet1!B:B,1,FALSE)),0,1))</f>
        <v/>
      </c>
      <c r="U498" s="144" t="str">
        <f t="shared" si="66"/>
        <v/>
      </c>
      <c r="V498" s="145" t="e">
        <f>SEARCH('Key Word Search'!$J$6,J498)</f>
        <v>#VALUE!</v>
      </c>
      <c r="W498" s="145" t="e">
        <f>SEARCH('Key Word Search'!$J$6,K498)</f>
        <v>#VALUE!</v>
      </c>
      <c r="X498" s="145" t="str">
        <f t="shared" si="67"/>
        <v/>
      </c>
    </row>
    <row r="499" spans="1:24" x14ac:dyDescent="0.2">
      <c r="A499" s="105" t="str">
        <f t="shared" si="68"/>
        <v/>
      </c>
      <c r="Q499" s="132" t="str">
        <f t="shared" si="63"/>
        <v/>
      </c>
      <c r="R499" s="132" t="str">
        <f t="shared" si="64"/>
        <v/>
      </c>
      <c r="S499" s="144" t="str">
        <f t="shared" si="65"/>
        <v/>
      </c>
      <c r="T499" s="144" t="str">
        <f>IF(G499="","",IF(ISERROR(VLOOKUP(S499,Sheet1!B:B,1,FALSE)),0,1))</f>
        <v/>
      </c>
      <c r="U499" s="144" t="str">
        <f t="shared" si="66"/>
        <v/>
      </c>
      <c r="V499" s="145" t="e">
        <f>SEARCH('Key Word Search'!$J$6,J499)</f>
        <v>#VALUE!</v>
      </c>
      <c r="W499" s="145" t="e">
        <f>SEARCH('Key Word Search'!$J$6,K499)</f>
        <v>#VALUE!</v>
      </c>
      <c r="X499" s="145" t="str">
        <f t="shared" si="67"/>
        <v/>
      </c>
    </row>
    <row r="500" spans="1:24" x14ac:dyDescent="0.2">
      <c r="A500" s="105" t="str">
        <f t="shared" si="68"/>
        <v/>
      </c>
      <c r="Q500" s="132" t="str">
        <f t="shared" si="63"/>
        <v/>
      </c>
      <c r="R500" s="132" t="str">
        <f t="shared" si="64"/>
        <v/>
      </c>
      <c r="S500" s="144" t="str">
        <f t="shared" si="65"/>
        <v/>
      </c>
      <c r="T500" s="144" t="str">
        <f>IF(G500="","",IF(ISERROR(VLOOKUP(S500,Sheet1!B:B,1,FALSE)),0,1))</f>
        <v/>
      </c>
      <c r="U500" s="144" t="str">
        <f t="shared" si="66"/>
        <v/>
      </c>
      <c r="V500" s="145" t="e">
        <f>SEARCH('Key Word Search'!$J$6,J500)</f>
        <v>#VALUE!</v>
      </c>
      <c r="W500" s="145" t="e">
        <f>SEARCH('Key Word Search'!$J$6,K500)</f>
        <v>#VALUE!</v>
      </c>
      <c r="X500" s="145" t="str">
        <f t="shared" si="67"/>
        <v/>
      </c>
    </row>
    <row r="501" spans="1:24" x14ac:dyDescent="0.2">
      <c r="Q501" s="22" t="str">
        <f t="shared" ref="Q501:Q502" si="69">IF(G501="","",SUBSTITUTE(SUBSTITUTE(SUBSTITUTE(SUBSTITUTE("#"&amp;G501&amp;"-"&amp;H501&amp;""&amp;I501," ",""),"-","_"),"(","_"),")","_"))</f>
        <v/>
      </c>
      <c r="R501" s="22" t="str">
        <f t="shared" ref="R501:R502" si="70">IF(G501="","",SUBSTITUTE(SUBSTITUTE(SUBSTITUTE(SUBSTITUTE("#"&amp;G501&amp;"-"&amp;LEFT(H501,LEN(H501)-1)," ",""),"-","_"),"(","_"),")","_"))</f>
        <v/>
      </c>
      <c r="S501" s="21" t="str">
        <f t="shared" ref="S501:S502" si="71">IF(G501="","",IF(I501&lt;&gt;"",1,MID(H501,LEN(H501),1)))</f>
        <v/>
      </c>
      <c r="T501" s="21" t="str">
        <f>IF(G501="","",IF(ISERROR(VLOOKUP(S501,Sheet1!B:B,1,FALSE)),0,1))</f>
        <v/>
      </c>
      <c r="U501" s="21" t="str">
        <f t="shared" ref="U501:U502" si="72">IF(G501="","",IF(ISERROR(S501/1),0,1))</f>
        <v/>
      </c>
    </row>
    <row r="502" spans="1:24" x14ac:dyDescent="0.2">
      <c r="Q502" s="22" t="str">
        <f t="shared" si="69"/>
        <v/>
      </c>
      <c r="R502" s="22" t="str">
        <f t="shared" si="70"/>
        <v/>
      </c>
      <c r="S502" s="21" t="str">
        <f t="shared" si="71"/>
        <v/>
      </c>
      <c r="T502" s="21" t="str">
        <f>IF(G502="","",IF(ISERROR(VLOOKUP(S502,Sheet1!B:B,1,FALSE)),0,1))</f>
        <v/>
      </c>
      <c r="U502" s="21" t="str">
        <f t="shared" si="72"/>
        <v/>
      </c>
    </row>
  </sheetData>
  <sheetProtection sheet="1" objects="1" scenarios="1" formatCells="0" formatColumns="0" formatRows="0" insertRows="0" selectLockedCells="1" autoFilter="0"/>
  <autoFilter ref="A2:X502" xr:uid="{00000000-0009-0000-0000-000003000000}"/>
  <conditionalFormatting sqref="N1:O20 N105:O296 N22:O103">
    <cfRule type="cellIs" dxfId="250" priority="21" operator="equal">
      <formula>"MI"</formula>
    </cfRule>
    <cfRule type="cellIs" dxfId="249" priority="22" operator="equal">
      <formula>"Yes"</formula>
    </cfRule>
    <cfRule type="cellIs" dxfId="248" priority="23" operator="equal">
      <formula>"N/A"</formula>
    </cfRule>
    <cfRule type="cellIs" dxfId="247" priority="24" operator="equal">
      <formula>"No"</formula>
    </cfRule>
  </conditionalFormatting>
  <conditionalFormatting sqref="N104:O104">
    <cfRule type="cellIs" dxfId="246" priority="5" operator="equal">
      <formula>"MI"</formula>
    </cfRule>
    <cfRule type="cellIs" dxfId="245" priority="6" operator="equal">
      <formula>"Yes"</formula>
    </cfRule>
    <cfRule type="cellIs" dxfId="244" priority="7" operator="equal">
      <formula>"N/A"</formula>
    </cfRule>
    <cfRule type="cellIs" dxfId="243" priority="8" operator="equal">
      <formula>"No"</formula>
    </cfRule>
  </conditionalFormatting>
  <conditionalFormatting sqref="N21:O21">
    <cfRule type="cellIs" dxfId="242" priority="1" operator="equal">
      <formula>"MI"</formula>
    </cfRule>
    <cfRule type="cellIs" dxfId="241" priority="2" operator="equal">
      <formula>"Yes"</formula>
    </cfRule>
    <cfRule type="cellIs" dxfId="240" priority="3" operator="equal">
      <formula>"N/A"</formula>
    </cfRule>
    <cfRule type="cellIs" dxfId="239" priority="4" operator="equal">
      <formula>"No"</formula>
    </cfRule>
  </conditionalFormatting>
  <dataValidations count="3">
    <dataValidation type="list" showInputMessage="1" showErrorMessage="1" error="Select from the following_x000a_Yes (Meets Requirements)_x000a_No (Does Not Meet Requirements)_x000a_MI (More Information)_x000a_N/A (Not Applicable)" sqref="O27:O30 O14:O21 O33:O41 O89:O94 O12 O72:O79 O6:O9 O58:O61 O102:O103 O82:O87 O63:O70 O43:O55 O23 O96:O99" xr:uid="{00000000-0002-0000-0300-000000000000}">
      <formula1>"Yes, No, MI, N/A"</formula1>
    </dataValidation>
    <dataValidation type="list" showInputMessage="1" showErrorMessage="1" error="Select from the following_x000a_Yes (Meets Requirements)_x000a_No (Does Not Meet Requirements)_x000a_MI (More Information)_x000a_N/A (Not Applicable)" sqref="N14:N21 N33:N41 N89:N94 N12 N72:N79 N6:N9 N27:N30 N58:N61 N102:N103 N82:N87 N63:N70 N43:N55 N23 N96:N99" xr:uid="{00000000-0002-0000-0300-000001000000}">
      <formula1>"Yes,No,MI,N/A"</formula1>
    </dataValidation>
    <dataValidation allowBlank="1" sqref="L4:O4 L10:O10 L31:O31 L25:O25 L56:O56 L80:O80 L100:O100" xr:uid="{00000000-0002-0000-0300-000002000000}"/>
  </dataValidations>
  <pageMargins left="0.23622047244094491" right="0.23622047244094491" top="0.74803149606299213" bottom="0.74803149606299213" header="0.31496062992125984" footer="0.31496062992125984"/>
  <pageSetup paperSize="8" scale="44" fitToHeight="0" orientation="landscape" r:id="rId1"/>
  <headerFooter alignWithMargins="0">
    <oddFooter>&amp;F</oddFooter>
  </headerFooter>
  <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indexed="50"/>
    <pageSetUpPr fitToPage="1"/>
  </sheetPr>
  <dimension ref="A1:IV536"/>
  <sheetViews>
    <sheetView topLeftCell="D1" zoomScale="90" zoomScaleNormal="90" workbookViewId="0">
      <pane ySplit="2" topLeftCell="A3" activePane="bottomLeft" state="frozen"/>
      <selection activeCell="H26" sqref="H26"/>
      <selection pane="bottomLeft" activeCell="D1" sqref="D1"/>
    </sheetView>
  </sheetViews>
  <sheetFormatPr defaultColWidth="43.28515625" defaultRowHeight="15" x14ac:dyDescent="0.2"/>
  <cols>
    <col min="1" max="1" width="15.85546875" style="105" hidden="1" customWidth="1"/>
    <col min="2" max="2" width="15.5703125" style="105" hidden="1" customWidth="1"/>
    <col min="3" max="3" width="17.5703125" style="174" hidden="1" customWidth="1"/>
    <col min="4" max="4" width="4" style="175" customWidth="1"/>
    <col min="5" max="6" width="16" style="20" hidden="1" customWidth="1"/>
    <col min="7" max="7" width="14.28515625" style="106" customWidth="1"/>
    <col min="8" max="8" width="11.42578125" style="107" customWidth="1"/>
    <col min="9" max="9" width="16" style="20" customWidth="1"/>
    <col min="10" max="10" width="37.5703125" style="108" customWidth="1"/>
    <col min="11" max="11" width="96.7109375" style="109" customWidth="1"/>
    <col min="12" max="12" width="17.5703125" style="22" customWidth="1"/>
    <col min="13" max="13" width="21.42578125" style="110" bestFit="1" customWidth="1"/>
    <col min="14" max="15" width="11" style="111" customWidth="1"/>
    <col min="16" max="16" width="64.5703125" style="112" customWidth="1"/>
    <col min="17" max="17" width="29.5703125" style="22" hidden="1" customWidth="1"/>
    <col min="18" max="18" width="25.85546875" style="22" hidden="1" customWidth="1"/>
    <col min="19" max="19" width="5.28515625" style="111" hidden="1" customWidth="1"/>
    <col min="20" max="20" width="7.140625" style="111" hidden="1" customWidth="1"/>
    <col min="21" max="21" width="6.140625" style="111" hidden="1" customWidth="1"/>
    <col min="22" max="22" width="14.5703125" style="104" hidden="1" customWidth="1"/>
    <col min="23" max="23" width="14.140625" style="104" hidden="1" customWidth="1"/>
    <col min="24" max="24" width="15.85546875" style="104" hidden="1" customWidth="1"/>
    <col min="25" max="16384" width="43.28515625" style="104"/>
  </cols>
  <sheetData>
    <row r="1" spans="1:256" ht="8.25" customHeight="1" thickBot="1" x14ac:dyDescent="0.25">
      <c r="A1" s="133"/>
      <c r="B1" s="133"/>
      <c r="C1" s="133"/>
      <c r="D1" s="133"/>
      <c r="E1" s="134"/>
      <c r="F1" s="134"/>
      <c r="G1" s="135"/>
      <c r="H1" s="136"/>
      <c r="I1" s="134"/>
      <c r="J1" s="137"/>
      <c r="K1" s="138"/>
      <c r="L1" s="132"/>
      <c r="M1" s="139"/>
      <c r="N1" s="140"/>
      <c r="O1" s="140"/>
      <c r="P1" s="141"/>
      <c r="Q1" s="132"/>
      <c r="R1" s="132"/>
      <c r="S1" s="140"/>
      <c r="T1" s="140"/>
      <c r="U1" s="140"/>
      <c r="V1" s="142"/>
      <c r="W1" s="142"/>
      <c r="X1" s="142"/>
      <c r="Y1" s="142"/>
      <c r="Z1" s="142"/>
      <c r="AA1" s="142"/>
      <c r="AB1" s="142"/>
      <c r="AC1" s="142"/>
      <c r="AD1" s="142"/>
      <c r="AE1" s="142"/>
      <c r="AF1" s="142"/>
      <c r="AG1" s="142"/>
      <c r="AH1" s="142"/>
      <c r="AI1" s="142"/>
      <c r="AJ1" s="142"/>
      <c r="AK1" s="142"/>
      <c r="AL1" s="142"/>
      <c r="AM1" s="142"/>
      <c r="AN1" s="142"/>
      <c r="AO1" s="142"/>
      <c r="AP1" s="142"/>
      <c r="AQ1" s="142"/>
      <c r="AR1" s="142"/>
      <c r="AS1" s="142"/>
      <c r="AT1" s="142"/>
      <c r="AU1" s="142"/>
      <c r="AV1" s="142"/>
      <c r="AW1" s="142"/>
      <c r="AX1" s="142"/>
      <c r="AY1" s="142"/>
      <c r="AZ1" s="142"/>
      <c r="BA1" s="142"/>
      <c r="BB1" s="142"/>
      <c r="BC1" s="142"/>
      <c r="BD1" s="142"/>
      <c r="BE1" s="142"/>
      <c r="BF1" s="142"/>
      <c r="BG1" s="142"/>
      <c r="BH1" s="142"/>
      <c r="BI1" s="142"/>
      <c r="BJ1" s="142"/>
      <c r="BK1" s="142"/>
      <c r="BL1" s="142"/>
      <c r="BM1" s="142"/>
      <c r="BN1" s="142"/>
      <c r="BO1" s="142"/>
      <c r="BP1" s="142"/>
      <c r="BQ1" s="142"/>
      <c r="BR1" s="142"/>
      <c r="BS1" s="142"/>
      <c r="BT1" s="142"/>
      <c r="BU1" s="142"/>
      <c r="BV1" s="142"/>
      <c r="BW1" s="142"/>
      <c r="BX1" s="142"/>
      <c r="BY1" s="142"/>
      <c r="BZ1" s="142"/>
      <c r="CA1" s="142"/>
      <c r="CB1" s="142"/>
      <c r="CC1" s="142"/>
      <c r="CD1" s="142"/>
      <c r="CE1" s="142"/>
      <c r="CF1" s="142"/>
      <c r="CG1" s="142"/>
      <c r="CH1" s="142"/>
      <c r="CI1" s="142"/>
      <c r="CJ1" s="142"/>
      <c r="CK1" s="142"/>
      <c r="CL1" s="142"/>
      <c r="CM1" s="142"/>
      <c r="CN1" s="142"/>
      <c r="CO1" s="142"/>
      <c r="CP1" s="142"/>
      <c r="CQ1" s="142"/>
      <c r="CR1" s="142"/>
      <c r="CS1" s="142"/>
      <c r="CT1" s="142"/>
      <c r="CU1" s="142"/>
      <c r="CV1" s="142"/>
      <c r="CW1" s="142"/>
      <c r="CX1" s="142"/>
      <c r="CY1" s="142"/>
      <c r="CZ1" s="142"/>
      <c r="DA1" s="142"/>
      <c r="DB1" s="142"/>
      <c r="DC1" s="142"/>
      <c r="DD1" s="142"/>
      <c r="DE1" s="142"/>
      <c r="DF1" s="142"/>
      <c r="DG1" s="142"/>
      <c r="DH1" s="142"/>
      <c r="DI1" s="142"/>
      <c r="DJ1" s="142"/>
      <c r="DK1" s="142"/>
      <c r="DL1" s="142"/>
      <c r="DM1" s="142"/>
      <c r="DN1" s="142"/>
      <c r="DO1" s="142"/>
      <c r="DP1" s="142"/>
      <c r="DQ1" s="142"/>
      <c r="DR1" s="142"/>
      <c r="DS1" s="142"/>
      <c r="DT1" s="142"/>
      <c r="DU1" s="142"/>
      <c r="DV1" s="142"/>
      <c r="DW1" s="142"/>
      <c r="DX1" s="142"/>
      <c r="DY1" s="142"/>
      <c r="DZ1" s="142"/>
      <c r="EA1" s="142"/>
      <c r="EB1" s="142"/>
      <c r="EC1" s="142"/>
      <c r="ED1" s="142"/>
      <c r="EE1" s="142"/>
      <c r="EF1" s="142"/>
      <c r="EG1" s="142"/>
      <c r="EH1" s="142"/>
      <c r="EI1" s="142"/>
      <c r="EJ1" s="142"/>
      <c r="EK1" s="142"/>
      <c r="EL1" s="142"/>
      <c r="EM1" s="142"/>
      <c r="EN1" s="142"/>
      <c r="EO1" s="142"/>
      <c r="EP1" s="142"/>
      <c r="EQ1" s="142"/>
      <c r="ER1" s="142"/>
      <c r="ES1" s="142"/>
      <c r="ET1" s="142"/>
      <c r="EU1" s="142"/>
      <c r="EV1" s="142"/>
      <c r="EW1" s="142"/>
      <c r="EX1" s="142"/>
      <c r="EY1" s="142"/>
      <c r="EZ1" s="142"/>
      <c r="FA1" s="142"/>
      <c r="FB1" s="142"/>
      <c r="FC1" s="142"/>
      <c r="FD1" s="142"/>
      <c r="FE1" s="142"/>
      <c r="FF1" s="142"/>
      <c r="FG1" s="142"/>
      <c r="FH1" s="142"/>
      <c r="FI1" s="142"/>
      <c r="FJ1" s="142"/>
      <c r="FK1" s="142"/>
      <c r="FL1" s="142"/>
      <c r="FM1" s="142"/>
      <c r="FN1" s="142"/>
      <c r="FO1" s="142"/>
      <c r="FP1" s="142"/>
      <c r="FQ1" s="142"/>
      <c r="FR1" s="142"/>
      <c r="FS1" s="142"/>
      <c r="FT1" s="142"/>
      <c r="FU1" s="142"/>
      <c r="FV1" s="142"/>
      <c r="FW1" s="142"/>
      <c r="FX1" s="142"/>
      <c r="FY1" s="142"/>
      <c r="FZ1" s="142"/>
      <c r="GA1" s="142"/>
      <c r="GB1" s="142"/>
      <c r="GC1" s="142"/>
      <c r="GD1" s="142"/>
      <c r="GE1" s="142"/>
      <c r="GF1" s="142"/>
      <c r="GG1" s="142"/>
      <c r="GH1" s="142"/>
      <c r="GI1" s="142"/>
      <c r="GJ1" s="142"/>
      <c r="GK1" s="142"/>
      <c r="GL1" s="142"/>
      <c r="GM1" s="142"/>
      <c r="GN1" s="142"/>
      <c r="GO1" s="142"/>
      <c r="GP1" s="142"/>
      <c r="GQ1" s="142"/>
      <c r="GR1" s="142"/>
      <c r="GS1" s="142"/>
      <c r="GT1" s="142"/>
      <c r="GU1" s="142"/>
      <c r="GV1" s="142"/>
      <c r="GW1" s="142"/>
      <c r="GX1" s="142"/>
      <c r="GY1" s="142"/>
      <c r="GZ1" s="142"/>
      <c r="HA1" s="142"/>
      <c r="HB1" s="142"/>
      <c r="HC1" s="142"/>
      <c r="HD1" s="142"/>
      <c r="HE1" s="142"/>
      <c r="HF1" s="142"/>
      <c r="HG1" s="142"/>
      <c r="HH1" s="142"/>
      <c r="HI1" s="142"/>
      <c r="HJ1" s="142"/>
      <c r="HK1" s="142"/>
      <c r="HL1" s="142"/>
      <c r="HM1" s="142"/>
      <c r="HN1" s="142"/>
      <c r="HO1" s="142"/>
      <c r="HP1" s="142"/>
      <c r="HQ1" s="142"/>
      <c r="HR1" s="142"/>
      <c r="HS1" s="142"/>
      <c r="HT1" s="142"/>
      <c r="HU1" s="142"/>
      <c r="HV1" s="142"/>
      <c r="HW1" s="142"/>
      <c r="HX1" s="142"/>
      <c r="HY1" s="142"/>
      <c r="HZ1" s="142"/>
      <c r="IA1" s="142"/>
      <c r="IB1" s="142"/>
      <c r="IC1" s="142"/>
      <c r="ID1" s="142"/>
      <c r="IE1" s="142"/>
      <c r="IF1" s="142"/>
      <c r="IG1" s="142"/>
      <c r="IH1" s="142"/>
      <c r="II1" s="142"/>
      <c r="IJ1" s="142"/>
      <c r="IK1" s="142"/>
      <c r="IL1" s="142"/>
      <c r="IM1" s="142"/>
      <c r="IN1" s="142"/>
      <c r="IO1" s="142"/>
      <c r="IP1" s="142"/>
      <c r="IQ1" s="142"/>
      <c r="IR1" s="142"/>
      <c r="IS1" s="142"/>
      <c r="IT1" s="142"/>
      <c r="IU1" s="142"/>
      <c r="IV1" s="142"/>
    </row>
    <row r="2" spans="1:256" s="1" customFormat="1" ht="183" customHeight="1" x14ac:dyDescent="0.25">
      <c r="A2" s="33" t="s">
        <v>485</v>
      </c>
      <c r="B2" s="33" t="s">
        <v>484</v>
      </c>
      <c r="C2" s="33" t="s">
        <v>486</v>
      </c>
      <c r="D2" s="282"/>
      <c r="E2" s="283" t="s">
        <v>1061</v>
      </c>
      <c r="F2" s="283" t="s">
        <v>1062</v>
      </c>
      <c r="G2" s="283" t="s">
        <v>1063</v>
      </c>
      <c r="H2" s="283" t="s">
        <v>1064</v>
      </c>
      <c r="I2" s="283" t="s">
        <v>1066</v>
      </c>
      <c r="J2" s="176"/>
      <c r="K2" s="177" t="s">
        <v>1282</v>
      </c>
      <c r="L2" s="178" t="s">
        <v>7</v>
      </c>
      <c r="M2" s="178" t="s">
        <v>10</v>
      </c>
      <c r="N2" s="179" t="s">
        <v>4</v>
      </c>
      <c r="O2" s="179" t="s">
        <v>1</v>
      </c>
      <c r="P2" s="180" t="s">
        <v>6</v>
      </c>
      <c r="Q2" s="19" t="s">
        <v>495</v>
      </c>
      <c r="R2" s="19" t="s">
        <v>496</v>
      </c>
      <c r="S2" s="20" t="s">
        <v>494</v>
      </c>
      <c r="T2" s="20" t="s">
        <v>493</v>
      </c>
      <c r="U2" s="21" t="s">
        <v>492</v>
      </c>
      <c r="V2" s="19" t="s">
        <v>520</v>
      </c>
      <c r="W2" s="19" t="s">
        <v>521</v>
      </c>
      <c r="X2" s="19" t="s">
        <v>522</v>
      </c>
    </row>
    <row r="3" spans="1:256" s="2" customFormat="1" ht="51" customHeight="1" thickBot="1" x14ac:dyDescent="0.4">
      <c r="A3" s="11" t="str">
        <f t="shared" ref="A3:A5" si="0">IF(G3="","",SUBSTITUTE(SUBSTITUTE(SUBSTITUTE(SUBSTITUTE("#"&amp;G3&amp;"-"&amp;H3&amp;""&amp;I3," ",""),"-","_"),"(","_"),")","_"))</f>
        <v/>
      </c>
      <c r="B3" s="11"/>
      <c r="C3" s="34"/>
      <c r="D3" s="89" t="s">
        <v>1002</v>
      </c>
      <c r="E3" s="285"/>
      <c r="F3" s="285"/>
      <c r="G3" s="91"/>
      <c r="H3" s="92"/>
      <c r="I3" s="285"/>
      <c r="J3" s="93"/>
      <c r="K3" s="91"/>
      <c r="L3" s="91"/>
      <c r="M3" s="91"/>
      <c r="N3" s="91"/>
      <c r="O3" s="91"/>
      <c r="P3" s="91"/>
      <c r="Q3" s="22" t="str">
        <f t="shared" ref="Q3" si="1">IF(G3="","",SUBSTITUTE(SUBSTITUTE(SUBSTITUTE(SUBSTITUTE("#"&amp;G3&amp;"-"&amp;H3&amp;""&amp;I3," ",""),"-","_"),"(","_"),")","_"))</f>
        <v/>
      </c>
      <c r="R3" s="22" t="str">
        <f>IF(G3="","",SUBSTITUTE(SUBSTITUTE(SUBSTITUTE(SUBSTITUTE("#"&amp;G3&amp;"-"&amp;LEFT(H3,LEN(H3)-1)," ",""),"-","_"),"(","_"),")","_"))</f>
        <v/>
      </c>
      <c r="S3" s="21" t="str">
        <f t="shared" ref="S3" si="2">IF(G3="","",IF(I3&lt;&gt;"",1,MID(H3,LEN(H3),1)))</f>
        <v/>
      </c>
      <c r="T3" s="21" t="str">
        <f>IF(G3="","",IF(ISERROR(VLOOKUP(S3,Sheet1!B:B,1,FALSE)),0,1))</f>
        <v/>
      </c>
      <c r="U3" s="21" t="str">
        <f>IF(G3="","",IF(ISERROR(S3/1),0,1))</f>
        <v/>
      </c>
      <c r="V3" s="23" t="e">
        <f>SEARCH('Key Word Search'!$J$6,J3)</f>
        <v>#VALUE!</v>
      </c>
      <c r="W3" s="23" t="e">
        <f>SEARCH('Key Word Search'!$J$6,K3)</f>
        <v>#VALUE!</v>
      </c>
      <c r="X3" s="23" t="str">
        <f>IF(AND(ISERROR(V3),ISERROR(W3)),"",A3)</f>
        <v/>
      </c>
    </row>
    <row r="4" spans="1:256" s="52" customFormat="1" ht="35.25" customHeight="1" thickBot="1" x14ac:dyDescent="0.25">
      <c r="A4" s="164" t="str">
        <f t="shared" si="0"/>
        <v/>
      </c>
      <c r="B4" s="164"/>
      <c r="C4" s="165"/>
      <c r="D4" s="41" t="s">
        <v>313</v>
      </c>
      <c r="E4" s="42"/>
      <c r="F4" s="42"/>
      <c r="G4" s="43"/>
      <c r="H4" s="44"/>
      <c r="I4" s="42"/>
      <c r="J4" s="45"/>
      <c r="K4" s="166"/>
      <c r="L4" s="47"/>
      <c r="M4" s="48"/>
      <c r="N4" s="49"/>
      <c r="O4" s="50"/>
      <c r="P4" s="51" t="s">
        <v>15</v>
      </c>
      <c r="Q4" s="132" t="str">
        <f t="shared" ref="Q4:Q67" si="3">IF(G4="","",SUBSTITUTE(SUBSTITUTE(SUBSTITUTE(SUBSTITUTE("#"&amp;G4&amp;"-"&amp;H4&amp;""&amp;I4," ",""),"-","_"),"(","_"),")","_"))</f>
        <v/>
      </c>
      <c r="R4" s="132" t="str">
        <f t="shared" ref="R4:R67" si="4">IF(G4="","",SUBSTITUTE(SUBSTITUTE(SUBSTITUTE(SUBSTITUTE("#"&amp;G4&amp;"-"&amp;LEFT(H4,LEN(H4)-1)," ",""),"-","_"),"(","_"),")","_"))</f>
        <v/>
      </c>
      <c r="S4" s="144" t="str">
        <f t="shared" ref="S4:S67" si="5">IF(G4="","",IF(I4&lt;&gt;"",1,MID(H4,LEN(H4),1)))</f>
        <v/>
      </c>
      <c r="T4" s="144" t="str">
        <f>IF(G4="","",IF(ISERROR(VLOOKUP(S4,Sheet1!B:B,1,FALSE)),0,1))</f>
        <v/>
      </c>
      <c r="U4" s="144" t="str">
        <f t="shared" ref="U4:U67" si="6">IF(G4="","",IF(ISERROR(S4/1),0,1))</f>
        <v/>
      </c>
      <c r="V4" s="145" t="e">
        <f>SEARCH('Key Word Search'!$J$6,J4)</f>
        <v>#VALUE!</v>
      </c>
      <c r="W4" s="145" t="e">
        <f>SEARCH('Key Word Search'!$J$6,K4)</f>
        <v>#VALUE!</v>
      </c>
      <c r="X4" s="145" t="str">
        <f t="shared" ref="X4:X67" si="7">IF(AND(ISERROR(V4),ISERROR(W4)),"",A4)</f>
        <v/>
      </c>
    </row>
    <row r="5" spans="1:256" s="1" customFormat="1" ht="18" x14ac:dyDescent="0.2">
      <c r="A5" s="231" t="str">
        <f t="shared" si="0"/>
        <v/>
      </c>
      <c r="B5" s="35"/>
      <c r="C5" s="31"/>
      <c r="D5" s="181" t="s">
        <v>311</v>
      </c>
      <c r="E5" s="286"/>
      <c r="F5" s="286"/>
      <c r="G5" s="68"/>
      <c r="H5" s="69"/>
      <c r="I5" s="286"/>
      <c r="J5" s="70" t="s">
        <v>16</v>
      </c>
      <c r="K5" s="167" t="s">
        <v>17</v>
      </c>
      <c r="L5" s="72"/>
      <c r="M5" s="73"/>
      <c r="N5" s="73"/>
      <c r="O5" s="73"/>
      <c r="P5" s="74" t="s">
        <v>0</v>
      </c>
      <c r="Q5" s="132" t="str">
        <f t="shared" si="3"/>
        <v/>
      </c>
      <c r="R5" s="132" t="str">
        <f t="shared" si="4"/>
        <v/>
      </c>
      <c r="S5" s="144" t="str">
        <f t="shared" si="5"/>
        <v/>
      </c>
      <c r="T5" s="144" t="str">
        <f>IF(G5="","",IF(ISERROR(VLOOKUP(S5,Sheet1!B:B,1,FALSE)),0,1))</f>
        <v/>
      </c>
      <c r="U5" s="144" t="str">
        <f t="shared" si="6"/>
        <v/>
      </c>
      <c r="V5" s="145" t="e">
        <f>SEARCH('Key Word Search'!$J$6,J5)</f>
        <v>#VALUE!</v>
      </c>
      <c r="W5" s="145" t="e">
        <f>SEARCH('Key Word Search'!$J$6,K5)</f>
        <v>#VALUE!</v>
      </c>
      <c r="X5" s="145" t="str">
        <f t="shared" si="7"/>
        <v/>
      </c>
    </row>
    <row r="6" spans="1:256" s="147" customFormat="1" ht="57.75" x14ac:dyDescent="0.2">
      <c r="A6" s="253" t="str">
        <f>IF(G6="","",SUBSTITUTE(SUBSTITUTE(SUBSTITUTE(SUBSTITUTE("#"&amp;G6&amp;"-"&amp;H6&amp;""&amp;I6," ",""),"-","_"),"(","_"),")","_"))</f>
        <v>#AC11_3_1__3.1Info</v>
      </c>
      <c r="B6" s="253"/>
      <c r="C6" s="248"/>
      <c r="D6" s="254"/>
      <c r="E6" s="284" t="str">
        <f t="shared" ref="E6" si="8">IF($A6="","",IF(B6="","",HYPERLINK(B6,E$2)))</f>
        <v/>
      </c>
      <c r="F6" s="284" t="str">
        <f t="shared" ref="F6" si="9">IF($A6="","",IF(C6="","",HYPERLINK(C6,F$2)))</f>
        <v/>
      </c>
      <c r="G6" s="238" t="s">
        <v>310</v>
      </c>
      <c r="H6" s="239" t="s">
        <v>312</v>
      </c>
      <c r="I6" s="284" t="s">
        <v>1065</v>
      </c>
      <c r="J6" s="240" t="s">
        <v>1003</v>
      </c>
      <c r="K6" s="101" t="s">
        <v>982</v>
      </c>
      <c r="L6" s="16"/>
      <c r="M6" s="17"/>
      <c r="N6" s="14" t="s">
        <v>83</v>
      </c>
      <c r="O6" s="14" t="s">
        <v>3</v>
      </c>
      <c r="P6" s="241"/>
      <c r="Q6" s="132" t="str">
        <f t="shared" si="3"/>
        <v>#AC11_3_1__3.1Info</v>
      </c>
      <c r="R6" s="132" t="str">
        <f t="shared" si="4"/>
        <v>#AC11_3_1__3.</v>
      </c>
      <c r="S6" s="144">
        <f t="shared" si="5"/>
        <v>1</v>
      </c>
      <c r="T6" s="144">
        <f>IF(G6="","",IF(ISERROR(VLOOKUP(S6,Sheet1!B:B,1,FALSE)),0,1))</f>
        <v>0</v>
      </c>
      <c r="U6" s="144">
        <f t="shared" si="6"/>
        <v>1</v>
      </c>
      <c r="V6" s="145" t="e">
        <f>SEARCH('Key Word Search'!$J$6,J6)</f>
        <v>#VALUE!</v>
      </c>
      <c r="W6" s="145" t="e">
        <f>SEARCH('Key Word Search'!$J$6,K6)</f>
        <v>#VALUE!</v>
      </c>
      <c r="X6" s="145" t="str">
        <f t="shared" si="7"/>
        <v/>
      </c>
    </row>
    <row r="7" spans="1:256" s="147" customFormat="1" ht="87" x14ac:dyDescent="0.2">
      <c r="A7" s="253" t="str">
        <f t="shared" ref="A7:A70" si="10">IF(G7="","",SUBSTITUTE(SUBSTITUTE(SUBSTITUTE(SUBSTITUTE("#"&amp;G7&amp;"-"&amp;H7&amp;""&amp;I7," ",""),"-","_"),"(","_"),")","_"))</f>
        <v>#AC11_3_1__3.2Q1</v>
      </c>
      <c r="B7" s="253"/>
      <c r="C7" s="248"/>
      <c r="D7" s="254"/>
      <c r="E7" s="284" t="str">
        <f t="shared" ref="E7:E11" si="11">IF($A7="","",IF(B7="","",HYPERLINK(B7,E$2)))</f>
        <v/>
      </c>
      <c r="F7" s="284" t="str">
        <f t="shared" ref="F7:F11" si="12">IF($A7="","",IF(C7="","",HYPERLINK(C7,F$2)))</f>
        <v/>
      </c>
      <c r="G7" s="238" t="s">
        <v>310</v>
      </c>
      <c r="H7" s="239" t="s">
        <v>314</v>
      </c>
      <c r="I7" s="284" t="s">
        <v>476</v>
      </c>
      <c r="J7" s="240" t="s">
        <v>983</v>
      </c>
      <c r="K7" s="101" t="s">
        <v>984</v>
      </c>
      <c r="L7" s="16"/>
      <c r="M7" s="17"/>
      <c r="N7" s="14" t="s">
        <v>3</v>
      </c>
      <c r="O7" s="14" t="s">
        <v>3</v>
      </c>
      <c r="P7" s="241"/>
      <c r="Q7" s="132" t="str">
        <f t="shared" si="3"/>
        <v>#AC11_3_1__3.2Q1</v>
      </c>
      <c r="R7" s="132" t="str">
        <f t="shared" si="4"/>
        <v>#AC11_3_1__3.</v>
      </c>
      <c r="S7" s="144">
        <f t="shared" si="5"/>
        <v>1</v>
      </c>
      <c r="T7" s="144">
        <f>IF(G7="","",IF(ISERROR(VLOOKUP(S7,Sheet1!B:B,1,FALSE)),0,1))</f>
        <v>0</v>
      </c>
      <c r="U7" s="144">
        <f t="shared" si="6"/>
        <v>1</v>
      </c>
      <c r="V7" s="145" t="e">
        <f>SEARCH('Key Word Search'!$J$6,J7)</f>
        <v>#VALUE!</v>
      </c>
      <c r="W7" s="145" t="e">
        <f>SEARCH('Key Word Search'!$J$6,K7)</f>
        <v>#VALUE!</v>
      </c>
      <c r="X7" s="145" t="str">
        <f t="shared" si="7"/>
        <v/>
      </c>
    </row>
    <row r="8" spans="1:256" s="147" customFormat="1" ht="57.75" x14ac:dyDescent="0.2">
      <c r="A8" s="253" t="str">
        <f t="shared" si="10"/>
        <v>#AC11_3_1__3.3Info</v>
      </c>
      <c r="B8" s="253"/>
      <c r="C8" s="248"/>
      <c r="D8" s="254"/>
      <c r="E8" s="284" t="str">
        <f t="shared" si="11"/>
        <v/>
      </c>
      <c r="F8" s="284" t="str">
        <f t="shared" si="12"/>
        <v/>
      </c>
      <c r="G8" s="238" t="s">
        <v>310</v>
      </c>
      <c r="H8" s="239" t="s">
        <v>315</v>
      </c>
      <c r="I8" s="284" t="s">
        <v>1065</v>
      </c>
      <c r="J8" s="240" t="s">
        <v>985</v>
      </c>
      <c r="K8" s="101" t="s">
        <v>316</v>
      </c>
      <c r="L8" s="16"/>
      <c r="M8" s="17"/>
      <c r="N8" s="14" t="s">
        <v>3</v>
      </c>
      <c r="O8" s="14" t="s">
        <v>3</v>
      </c>
      <c r="P8" s="241"/>
      <c r="Q8" s="132" t="str">
        <f t="shared" si="3"/>
        <v>#AC11_3_1__3.3Info</v>
      </c>
      <c r="R8" s="132" t="str">
        <f t="shared" si="4"/>
        <v>#AC11_3_1__3.</v>
      </c>
      <c r="S8" s="144">
        <f t="shared" si="5"/>
        <v>1</v>
      </c>
      <c r="T8" s="144">
        <f>IF(G8="","",IF(ISERROR(VLOOKUP(S8,Sheet1!B:B,1,FALSE)),0,1))</f>
        <v>0</v>
      </c>
      <c r="U8" s="144">
        <f t="shared" si="6"/>
        <v>1</v>
      </c>
      <c r="V8" s="145" t="e">
        <f>SEARCH('Key Word Search'!$J$6,J8)</f>
        <v>#VALUE!</v>
      </c>
      <c r="W8" s="145" t="e">
        <f>SEARCH('Key Word Search'!$J$6,K8)</f>
        <v>#VALUE!</v>
      </c>
      <c r="X8" s="145" t="str">
        <f t="shared" si="7"/>
        <v/>
      </c>
    </row>
    <row r="9" spans="1:256" s="147" customFormat="1" ht="72" x14ac:dyDescent="0.2">
      <c r="A9" s="253" t="str">
        <f t="shared" si="10"/>
        <v>#AC11_3_1__3.4Info</v>
      </c>
      <c r="B9" s="253"/>
      <c r="C9" s="248"/>
      <c r="D9" s="254"/>
      <c r="E9" s="284" t="str">
        <f t="shared" si="11"/>
        <v/>
      </c>
      <c r="F9" s="284" t="str">
        <f t="shared" si="12"/>
        <v/>
      </c>
      <c r="G9" s="238" t="s">
        <v>310</v>
      </c>
      <c r="H9" s="239" t="s">
        <v>317</v>
      </c>
      <c r="I9" s="284" t="s">
        <v>1065</v>
      </c>
      <c r="J9" s="240" t="s">
        <v>986</v>
      </c>
      <c r="K9" s="101" t="s">
        <v>318</v>
      </c>
      <c r="L9" s="16"/>
      <c r="M9" s="17"/>
      <c r="N9" s="14" t="s">
        <v>3</v>
      </c>
      <c r="O9" s="14" t="s">
        <v>3</v>
      </c>
      <c r="P9" s="241"/>
      <c r="Q9" s="132" t="str">
        <f t="shared" si="3"/>
        <v>#AC11_3_1__3.4Info</v>
      </c>
      <c r="R9" s="132" t="str">
        <f t="shared" si="4"/>
        <v>#AC11_3_1__3.</v>
      </c>
      <c r="S9" s="144">
        <f t="shared" si="5"/>
        <v>1</v>
      </c>
      <c r="T9" s="144">
        <f>IF(G9="","",IF(ISERROR(VLOOKUP(S9,Sheet1!B:B,1,FALSE)),0,1))</f>
        <v>0</v>
      </c>
      <c r="U9" s="144">
        <f t="shared" si="6"/>
        <v>1</v>
      </c>
      <c r="V9" s="145" t="e">
        <f>SEARCH('Key Word Search'!$J$6,J9)</f>
        <v>#VALUE!</v>
      </c>
      <c r="W9" s="145" t="e">
        <f>SEARCH('Key Word Search'!$J$6,K9)</f>
        <v>#VALUE!</v>
      </c>
      <c r="X9" s="145" t="str">
        <f t="shared" si="7"/>
        <v/>
      </c>
    </row>
    <row r="10" spans="1:256" s="147" customFormat="1" ht="71.25" customHeight="1" x14ac:dyDescent="0.2">
      <c r="A10" s="253" t="str">
        <f t="shared" si="10"/>
        <v>#AC11_3_1__3.5Info</v>
      </c>
      <c r="B10" s="253"/>
      <c r="C10" s="248"/>
      <c r="D10" s="254"/>
      <c r="E10" s="284" t="str">
        <f t="shared" si="11"/>
        <v/>
      </c>
      <c r="F10" s="284" t="str">
        <f t="shared" si="12"/>
        <v/>
      </c>
      <c r="G10" s="238" t="s">
        <v>310</v>
      </c>
      <c r="H10" s="239" t="s">
        <v>319</v>
      </c>
      <c r="I10" s="284" t="s">
        <v>1065</v>
      </c>
      <c r="J10" s="240" t="s">
        <v>987</v>
      </c>
      <c r="K10" s="101" t="s">
        <v>320</v>
      </c>
      <c r="L10" s="16"/>
      <c r="M10" s="17"/>
      <c r="N10" s="14" t="s">
        <v>3</v>
      </c>
      <c r="O10" s="14" t="s">
        <v>3</v>
      </c>
      <c r="P10" s="241"/>
      <c r="Q10" s="132" t="str">
        <f t="shared" si="3"/>
        <v>#AC11_3_1__3.5Info</v>
      </c>
      <c r="R10" s="132" t="str">
        <f t="shared" si="4"/>
        <v>#AC11_3_1__3.</v>
      </c>
      <c r="S10" s="144">
        <f t="shared" si="5"/>
        <v>1</v>
      </c>
      <c r="T10" s="144">
        <f>IF(G10="","",IF(ISERROR(VLOOKUP(S10,Sheet1!B:B,1,FALSE)),0,1))</f>
        <v>0</v>
      </c>
      <c r="U10" s="144">
        <f t="shared" si="6"/>
        <v>1</v>
      </c>
      <c r="V10" s="145" t="e">
        <f>SEARCH('Key Word Search'!$J$6,J10)</f>
        <v>#VALUE!</v>
      </c>
      <c r="W10" s="145" t="e">
        <f>SEARCH('Key Word Search'!$J$6,K10)</f>
        <v>#VALUE!</v>
      </c>
      <c r="X10" s="145" t="str">
        <f t="shared" si="7"/>
        <v/>
      </c>
    </row>
    <row r="11" spans="1:256" s="147" customFormat="1" ht="15.75" thickBot="1" x14ac:dyDescent="0.25">
      <c r="A11" s="253" t="str">
        <f t="shared" si="10"/>
        <v/>
      </c>
      <c r="B11" s="253"/>
      <c r="C11" s="248"/>
      <c r="D11" s="254"/>
      <c r="E11" s="284" t="str">
        <f t="shared" si="11"/>
        <v/>
      </c>
      <c r="F11" s="284" t="str">
        <f t="shared" si="12"/>
        <v/>
      </c>
      <c r="G11" s="238"/>
      <c r="H11" s="239"/>
      <c r="I11" s="284"/>
      <c r="J11" s="240"/>
      <c r="K11" s="101"/>
      <c r="L11" s="16"/>
      <c r="M11" s="17"/>
      <c r="N11" s="17"/>
      <c r="O11" s="17"/>
      <c r="P11" s="241"/>
      <c r="Q11" s="132" t="str">
        <f t="shared" si="3"/>
        <v/>
      </c>
      <c r="R11" s="132" t="str">
        <f t="shared" si="4"/>
        <v/>
      </c>
      <c r="S11" s="144" t="str">
        <f t="shared" si="5"/>
        <v/>
      </c>
      <c r="T11" s="144" t="str">
        <f>IF(G11="","",IF(ISERROR(VLOOKUP(S11,Sheet1!B:B,1,FALSE)),0,1))</f>
        <v/>
      </c>
      <c r="U11" s="144" t="str">
        <f t="shared" si="6"/>
        <v/>
      </c>
      <c r="V11" s="145" t="e">
        <f>SEARCH('Key Word Search'!$J$6,J11)</f>
        <v>#VALUE!</v>
      </c>
      <c r="W11" s="145" t="e">
        <f>SEARCH('Key Word Search'!$J$6,K11)</f>
        <v>#VALUE!</v>
      </c>
      <c r="X11" s="145" t="str">
        <f t="shared" si="7"/>
        <v/>
      </c>
    </row>
    <row r="12" spans="1:256" s="52" customFormat="1" ht="35.25" customHeight="1" thickBot="1" x14ac:dyDescent="0.25">
      <c r="A12" s="232" t="str">
        <f t="shared" si="10"/>
        <v/>
      </c>
      <c r="B12" s="36"/>
      <c r="C12" s="37"/>
      <c r="D12" s="182" t="s">
        <v>321</v>
      </c>
      <c r="E12" s="42"/>
      <c r="F12" s="42"/>
      <c r="G12" s="43"/>
      <c r="H12" s="44"/>
      <c r="I12" s="42"/>
      <c r="J12" s="45"/>
      <c r="K12" s="166"/>
      <c r="L12" s="47"/>
      <c r="M12" s="48"/>
      <c r="N12" s="49"/>
      <c r="O12" s="50"/>
      <c r="P12" s="51" t="s">
        <v>15</v>
      </c>
      <c r="Q12" s="132" t="str">
        <f t="shared" si="3"/>
        <v/>
      </c>
      <c r="R12" s="132" t="str">
        <f t="shared" si="4"/>
        <v/>
      </c>
      <c r="S12" s="144" t="str">
        <f t="shared" si="5"/>
        <v/>
      </c>
      <c r="T12" s="144" t="str">
        <f>IF(G12="","",IF(ISERROR(VLOOKUP(S12,Sheet1!B:B,1,FALSE)),0,1))</f>
        <v/>
      </c>
      <c r="U12" s="144" t="str">
        <f t="shared" si="6"/>
        <v/>
      </c>
      <c r="V12" s="145" t="e">
        <f>SEARCH('Key Word Search'!$J$6,J12)</f>
        <v>#VALUE!</v>
      </c>
      <c r="W12" s="145" t="e">
        <f>SEARCH('Key Word Search'!$J$6,K12)</f>
        <v>#VALUE!</v>
      </c>
      <c r="X12" s="145" t="str">
        <f t="shared" si="7"/>
        <v/>
      </c>
    </row>
    <row r="13" spans="1:256" s="1" customFormat="1" ht="18" x14ac:dyDescent="0.2">
      <c r="A13" s="231" t="str">
        <f t="shared" si="10"/>
        <v/>
      </c>
      <c r="B13" s="35"/>
      <c r="C13" s="31"/>
      <c r="D13" s="181" t="s">
        <v>322</v>
      </c>
      <c r="E13" s="286"/>
      <c r="F13" s="286"/>
      <c r="G13" s="68"/>
      <c r="H13" s="69"/>
      <c r="I13" s="286"/>
      <c r="J13" s="70" t="s">
        <v>16</v>
      </c>
      <c r="K13" s="167"/>
      <c r="L13" s="72"/>
      <c r="M13" s="73"/>
      <c r="N13" s="73"/>
      <c r="O13" s="73"/>
      <c r="P13" s="74" t="s">
        <v>0</v>
      </c>
      <c r="Q13" s="132" t="str">
        <f t="shared" si="3"/>
        <v/>
      </c>
      <c r="R13" s="132" t="str">
        <f t="shared" si="4"/>
        <v/>
      </c>
      <c r="S13" s="144" t="str">
        <f t="shared" si="5"/>
        <v/>
      </c>
      <c r="T13" s="144" t="str">
        <f>IF(G13="","",IF(ISERROR(VLOOKUP(S13,Sheet1!B:B,1,FALSE)),0,1))</f>
        <v/>
      </c>
      <c r="U13" s="144" t="str">
        <f t="shared" si="6"/>
        <v/>
      </c>
      <c r="V13" s="145" t="e">
        <f>SEARCH('Key Word Search'!$J$6,J13)</f>
        <v>#VALUE!</v>
      </c>
      <c r="W13" s="145" t="e">
        <f>SEARCH('Key Word Search'!$J$6,K13)</f>
        <v>#VALUE!</v>
      </c>
      <c r="X13" s="145" t="str">
        <f t="shared" si="7"/>
        <v/>
      </c>
    </row>
    <row r="14" spans="1:256" s="147" customFormat="1" ht="200.25" x14ac:dyDescent="0.2">
      <c r="A14" s="253" t="str">
        <f t="shared" si="10"/>
        <v>#AC11_3_1__4.0Info</v>
      </c>
      <c r="B14" s="253"/>
      <c r="C14" s="248"/>
      <c r="D14" s="254"/>
      <c r="E14" s="284" t="str">
        <f t="shared" ref="E14:E67" si="13">IF($A14="","",IF(B14="","",HYPERLINK(B14,E$2)))</f>
        <v/>
      </c>
      <c r="F14" s="284" t="str">
        <f t="shared" ref="F14:F67" si="14">IF($A14="","",IF(C14="","",HYPERLINK(C14,F$2)))</f>
        <v/>
      </c>
      <c r="G14" s="238" t="s">
        <v>310</v>
      </c>
      <c r="H14" s="239" t="s">
        <v>323</v>
      </c>
      <c r="I14" s="284" t="s">
        <v>1065</v>
      </c>
      <c r="J14" s="240" t="s">
        <v>324</v>
      </c>
      <c r="K14" s="101" t="s">
        <v>325</v>
      </c>
      <c r="L14" s="16"/>
      <c r="M14" s="17"/>
      <c r="N14" s="14" t="s">
        <v>3</v>
      </c>
      <c r="O14" s="14" t="s">
        <v>3</v>
      </c>
      <c r="P14" s="241"/>
      <c r="Q14" s="132" t="str">
        <f t="shared" si="3"/>
        <v>#AC11_3_1__4.0Info</v>
      </c>
      <c r="R14" s="132" t="str">
        <f t="shared" si="4"/>
        <v>#AC11_3_1__4.</v>
      </c>
      <c r="S14" s="144">
        <f t="shared" si="5"/>
        <v>1</v>
      </c>
      <c r="T14" s="144">
        <f>IF(G14="","",IF(ISERROR(VLOOKUP(S14,Sheet1!B:B,1,FALSE)),0,1))</f>
        <v>0</v>
      </c>
      <c r="U14" s="144">
        <f t="shared" si="6"/>
        <v>1</v>
      </c>
      <c r="V14" s="145" t="e">
        <f>SEARCH('Key Word Search'!$J$6,J14)</f>
        <v>#VALUE!</v>
      </c>
      <c r="W14" s="145" t="e">
        <f>SEARCH('Key Word Search'!$J$6,K14)</f>
        <v>#VALUE!</v>
      </c>
      <c r="X14" s="145" t="str">
        <f t="shared" si="7"/>
        <v/>
      </c>
    </row>
    <row r="15" spans="1:256" s="19" customFormat="1" x14ac:dyDescent="0.2">
      <c r="A15" s="253" t="str">
        <f t="shared" si="10"/>
        <v/>
      </c>
      <c r="B15" s="253"/>
      <c r="C15" s="248"/>
      <c r="D15" s="254"/>
      <c r="E15" s="284" t="str">
        <f t="shared" si="13"/>
        <v/>
      </c>
      <c r="F15" s="284" t="str">
        <f t="shared" si="14"/>
        <v/>
      </c>
      <c r="G15" s="238"/>
      <c r="H15" s="239"/>
      <c r="I15" s="284"/>
      <c r="J15" s="240"/>
      <c r="K15" s="101"/>
      <c r="L15" s="12"/>
      <c r="M15" s="13"/>
      <c r="N15" s="13"/>
      <c r="O15" s="13"/>
      <c r="P15" s="114"/>
      <c r="Q15" s="132" t="str">
        <f t="shared" si="3"/>
        <v/>
      </c>
      <c r="R15" s="132" t="str">
        <f t="shared" si="4"/>
        <v/>
      </c>
      <c r="S15" s="144" t="str">
        <f t="shared" si="5"/>
        <v/>
      </c>
      <c r="T15" s="144" t="str">
        <f>IF(G15="","",IF(ISERROR(VLOOKUP(S15,Sheet1!B:B,1,FALSE)),0,1))</f>
        <v/>
      </c>
      <c r="U15" s="144" t="str">
        <f t="shared" si="6"/>
        <v/>
      </c>
      <c r="V15" s="145" t="e">
        <f>SEARCH('Key Word Search'!$J$6,J15)</f>
        <v>#VALUE!</v>
      </c>
      <c r="W15" s="145" t="e">
        <f>SEARCH('Key Word Search'!$J$6,K15)</f>
        <v>#VALUE!</v>
      </c>
      <c r="X15" s="145" t="str">
        <f t="shared" si="7"/>
        <v/>
      </c>
    </row>
    <row r="16" spans="1:256" s="52" customFormat="1" ht="41.25" customHeight="1" thickBot="1" x14ac:dyDescent="0.25">
      <c r="A16" s="233" t="str">
        <f t="shared" si="10"/>
        <v/>
      </c>
      <c r="B16" s="38"/>
      <c r="C16" s="30"/>
      <c r="D16" s="183" t="s">
        <v>326</v>
      </c>
      <c r="E16" s="55"/>
      <c r="F16" s="55"/>
      <c r="G16" s="56"/>
      <c r="H16" s="57"/>
      <c r="I16" s="55"/>
      <c r="J16" s="58"/>
      <c r="K16" s="160"/>
      <c r="L16" s="60"/>
      <c r="M16" s="61"/>
      <c r="N16" s="62"/>
      <c r="O16" s="63"/>
      <c r="P16" s="64" t="s">
        <v>2</v>
      </c>
      <c r="Q16" s="132" t="str">
        <f t="shared" si="3"/>
        <v/>
      </c>
      <c r="R16" s="132" t="str">
        <f t="shared" si="4"/>
        <v/>
      </c>
      <c r="S16" s="144" t="str">
        <f t="shared" si="5"/>
        <v/>
      </c>
      <c r="T16" s="144" t="str">
        <f>IF(G16="","",IF(ISERROR(VLOOKUP(S16,Sheet1!B:B,1,FALSE)),0,1))</f>
        <v/>
      </c>
      <c r="U16" s="144" t="str">
        <f t="shared" si="6"/>
        <v/>
      </c>
      <c r="V16" s="145" t="e">
        <f>SEARCH('Key Word Search'!$J$6,J16)</f>
        <v>#VALUE!</v>
      </c>
      <c r="W16" s="145" t="e">
        <f>SEARCH('Key Word Search'!$J$6,K16)</f>
        <v>#VALUE!</v>
      </c>
      <c r="X16" s="145" t="str">
        <f t="shared" si="7"/>
        <v/>
      </c>
    </row>
    <row r="17" spans="1:24" s="1" customFormat="1" ht="18" x14ac:dyDescent="0.2">
      <c r="A17" s="231" t="str">
        <f t="shared" si="10"/>
        <v/>
      </c>
      <c r="B17" s="35"/>
      <c r="C17" s="31"/>
      <c r="D17" s="181" t="s">
        <v>327</v>
      </c>
      <c r="E17" s="286"/>
      <c r="F17" s="286"/>
      <c r="G17" s="68"/>
      <c r="H17" s="69"/>
      <c r="I17" s="286"/>
      <c r="J17" s="76"/>
      <c r="K17" s="162"/>
      <c r="L17" s="72"/>
      <c r="M17" s="73"/>
      <c r="N17" s="73"/>
      <c r="O17" s="73"/>
      <c r="P17" s="74" t="s">
        <v>0</v>
      </c>
      <c r="Q17" s="132" t="str">
        <f t="shared" si="3"/>
        <v/>
      </c>
      <c r="R17" s="132" t="str">
        <f t="shared" si="4"/>
        <v/>
      </c>
      <c r="S17" s="144" t="str">
        <f t="shared" si="5"/>
        <v/>
      </c>
      <c r="T17" s="144" t="str">
        <f>IF(G17="","",IF(ISERROR(VLOOKUP(S17,Sheet1!B:B,1,FALSE)),0,1))</f>
        <v/>
      </c>
      <c r="U17" s="144" t="str">
        <f t="shared" si="6"/>
        <v/>
      </c>
      <c r="V17" s="145" t="e">
        <f>SEARCH('Key Word Search'!$J$6,J17)</f>
        <v>#VALUE!</v>
      </c>
      <c r="W17" s="145" t="e">
        <f>SEARCH('Key Word Search'!$J$6,K17)</f>
        <v>#VALUE!</v>
      </c>
      <c r="X17" s="145" t="str">
        <f t="shared" si="7"/>
        <v/>
      </c>
    </row>
    <row r="18" spans="1:24" s="19" customFormat="1" ht="30" x14ac:dyDescent="0.2">
      <c r="A18" s="256" t="str">
        <f t="shared" si="10"/>
        <v>#AC11_3_1__5.0Q1</v>
      </c>
      <c r="B18" s="256"/>
      <c r="C18" s="148"/>
      <c r="D18" s="254"/>
      <c r="E18" s="284" t="str">
        <f t="shared" si="13"/>
        <v/>
      </c>
      <c r="F18" s="284" t="str">
        <f t="shared" si="14"/>
        <v/>
      </c>
      <c r="G18" s="238" t="s">
        <v>310</v>
      </c>
      <c r="H18" s="239" t="s">
        <v>328</v>
      </c>
      <c r="I18" s="284" t="s">
        <v>476</v>
      </c>
      <c r="J18" s="240" t="s">
        <v>988</v>
      </c>
      <c r="K18" s="101" t="s">
        <v>332</v>
      </c>
      <c r="L18" s="12"/>
      <c r="M18" s="13"/>
      <c r="N18" s="14" t="s">
        <v>83</v>
      </c>
      <c r="O18" s="14" t="s">
        <v>83</v>
      </c>
      <c r="P18" s="230"/>
      <c r="Q18" s="132" t="str">
        <f t="shared" si="3"/>
        <v>#AC11_3_1__5.0Q1</v>
      </c>
      <c r="R18" s="132" t="str">
        <f t="shared" si="4"/>
        <v>#AC11_3_1__5.</v>
      </c>
      <c r="S18" s="144">
        <f t="shared" si="5"/>
        <v>1</v>
      </c>
      <c r="T18" s="144">
        <f>IF(G18="","",IF(ISERROR(VLOOKUP(S18,Sheet1!B:B,1,FALSE)),0,1))</f>
        <v>0</v>
      </c>
      <c r="U18" s="144">
        <f t="shared" si="6"/>
        <v>1</v>
      </c>
      <c r="V18" s="145" t="e">
        <f>SEARCH('Key Word Search'!$J$6,J18)</f>
        <v>#VALUE!</v>
      </c>
      <c r="W18" s="145" t="e">
        <f>SEARCH('Key Word Search'!$J$6,K18)</f>
        <v>#VALUE!</v>
      </c>
      <c r="X18" s="145" t="str">
        <f t="shared" si="7"/>
        <v/>
      </c>
    </row>
    <row r="19" spans="1:24" s="19" customFormat="1" ht="86.25" x14ac:dyDescent="0.2">
      <c r="A19" s="255" t="str">
        <f t="shared" si="10"/>
        <v>#AC11_3_1__5.0Q2</v>
      </c>
      <c r="B19" s="255"/>
      <c r="C19" s="163"/>
      <c r="D19" s="254"/>
      <c r="E19" s="284" t="str">
        <f t="shared" si="13"/>
        <v/>
      </c>
      <c r="F19" s="284" t="str">
        <f t="shared" si="14"/>
        <v/>
      </c>
      <c r="G19" s="238" t="s">
        <v>310</v>
      </c>
      <c r="H19" s="239" t="s">
        <v>328</v>
      </c>
      <c r="I19" s="284" t="s">
        <v>477</v>
      </c>
      <c r="J19" s="240" t="s">
        <v>329</v>
      </c>
      <c r="K19" s="101" t="s">
        <v>330</v>
      </c>
      <c r="L19" s="12"/>
      <c r="M19" s="13"/>
      <c r="N19" s="259" t="s">
        <v>83</v>
      </c>
      <c r="O19" s="259" t="s">
        <v>83</v>
      </c>
      <c r="P19" s="230"/>
      <c r="Q19" s="132" t="str">
        <f t="shared" si="3"/>
        <v>#AC11_3_1__5.0Q2</v>
      </c>
      <c r="R19" s="132" t="str">
        <f t="shared" si="4"/>
        <v>#AC11_3_1__5.</v>
      </c>
      <c r="S19" s="144">
        <f t="shared" si="5"/>
        <v>1</v>
      </c>
      <c r="T19" s="144">
        <f>IF(G19="","",IF(ISERROR(VLOOKUP(S19,Sheet1!B:B,1,FALSE)),0,1))</f>
        <v>0</v>
      </c>
      <c r="U19" s="144">
        <f t="shared" si="6"/>
        <v>1</v>
      </c>
      <c r="V19" s="145" t="e">
        <f>SEARCH('Key Word Search'!$J$6,J19)</f>
        <v>#VALUE!</v>
      </c>
      <c r="W19" s="145" t="e">
        <f>SEARCH('Key Word Search'!$J$6,K19)</f>
        <v>#VALUE!</v>
      </c>
      <c r="X19" s="145" t="str">
        <f t="shared" si="7"/>
        <v/>
      </c>
    </row>
    <row r="20" spans="1:24" s="19" customFormat="1" ht="186" x14ac:dyDescent="0.2">
      <c r="A20" s="256" t="str">
        <f t="shared" si="10"/>
        <v>#AC11_3_1__5.0Q3</v>
      </c>
      <c r="B20" s="256"/>
      <c r="C20" s="148"/>
      <c r="D20" s="254"/>
      <c r="E20" s="284" t="str">
        <f t="shared" si="13"/>
        <v/>
      </c>
      <c r="F20" s="284" t="str">
        <f t="shared" si="14"/>
        <v/>
      </c>
      <c r="G20" s="238" t="s">
        <v>310</v>
      </c>
      <c r="H20" s="239" t="s">
        <v>328</v>
      </c>
      <c r="I20" s="284" t="s">
        <v>478</v>
      </c>
      <c r="J20" s="240" t="s">
        <v>331</v>
      </c>
      <c r="K20" s="119" t="s">
        <v>335</v>
      </c>
      <c r="L20" s="12"/>
      <c r="M20" s="13"/>
      <c r="N20" s="259" t="s">
        <v>83</v>
      </c>
      <c r="O20" s="259" t="s">
        <v>83</v>
      </c>
      <c r="P20" s="230"/>
      <c r="Q20" s="132" t="str">
        <f t="shared" si="3"/>
        <v>#AC11_3_1__5.0Q3</v>
      </c>
      <c r="R20" s="132" t="str">
        <f t="shared" si="4"/>
        <v>#AC11_3_1__5.</v>
      </c>
      <c r="S20" s="144">
        <f t="shared" si="5"/>
        <v>1</v>
      </c>
      <c r="T20" s="144">
        <f>IF(G20="","",IF(ISERROR(VLOOKUP(S20,Sheet1!B:B,1,FALSE)),0,1))</f>
        <v>0</v>
      </c>
      <c r="U20" s="144">
        <f t="shared" si="6"/>
        <v>1</v>
      </c>
      <c r="V20" s="145" t="e">
        <f>SEARCH('Key Word Search'!$J$6,J20)</f>
        <v>#VALUE!</v>
      </c>
      <c r="W20" s="145" t="e">
        <f>SEARCH('Key Word Search'!$J$6,K20)</f>
        <v>#VALUE!</v>
      </c>
      <c r="X20" s="145" t="str">
        <f t="shared" si="7"/>
        <v/>
      </c>
    </row>
    <row r="21" spans="1:24" s="19" customFormat="1" ht="100.5" x14ac:dyDescent="0.2">
      <c r="A21" s="256" t="str">
        <f t="shared" si="10"/>
        <v>#AC11_3_1__5.0Q4</v>
      </c>
      <c r="B21" s="256"/>
      <c r="C21" s="148"/>
      <c r="D21" s="254"/>
      <c r="E21" s="284" t="str">
        <f t="shared" si="13"/>
        <v/>
      </c>
      <c r="F21" s="284" t="str">
        <f t="shared" si="14"/>
        <v/>
      </c>
      <c r="G21" s="238" t="s">
        <v>310</v>
      </c>
      <c r="H21" s="239" t="s">
        <v>328</v>
      </c>
      <c r="I21" s="284" t="s">
        <v>479</v>
      </c>
      <c r="J21" s="240" t="s">
        <v>333</v>
      </c>
      <c r="K21" s="101" t="s">
        <v>334</v>
      </c>
      <c r="L21" s="12"/>
      <c r="M21" s="13"/>
      <c r="N21" s="259" t="s">
        <v>83</v>
      </c>
      <c r="O21" s="259" t="s">
        <v>83</v>
      </c>
      <c r="P21" s="230"/>
      <c r="Q21" s="132" t="str">
        <f t="shared" si="3"/>
        <v>#AC11_3_1__5.0Q4</v>
      </c>
      <c r="R21" s="132" t="str">
        <f t="shared" si="4"/>
        <v>#AC11_3_1__5.</v>
      </c>
      <c r="S21" s="144">
        <f t="shared" si="5"/>
        <v>1</v>
      </c>
      <c r="T21" s="144">
        <f>IF(G21="","",IF(ISERROR(VLOOKUP(S21,Sheet1!B:B,1,FALSE)),0,1))</f>
        <v>0</v>
      </c>
      <c r="U21" s="144">
        <f t="shared" si="6"/>
        <v>1</v>
      </c>
      <c r="V21" s="145" t="e">
        <f>SEARCH('Key Word Search'!$J$6,J21)</f>
        <v>#VALUE!</v>
      </c>
      <c r="W21" s="145" t="e">
        <f>SEARCH('Key Word Search'!$J$6,K21)</f>
        <v>#VALUE!</v>
      </c>
      <c r="X21" s="145" t="str">
        <f t="shared" si="7"/>
        <v/>
      </c>
    </row>
    <row r="22" spans="1:24" x14ac:dyDescent="0.2">
      <c r="A22" s="256" t="str">
        <f t="shared" si="10"/>
        <v/>
      </c>
      <c r="B22" s="256"/>
      <c r="C22" s="148"/>
      <c r="D22" s="254"/>
      <c r="E22" s="284" t="str">
        <f t="shared" si="13"/>
        <v/>
      </c>
      <c r="F22" s="284" t="str">
        <f t="shared" si="14"/>
        <v/>
      </c>
      <c r="G22" s="238"/>
      <c r="H22" s="239"/>
      <c r="I22" s="284"/>
      <c r="J22" s="240"/>
      <c r="K22" s="101"/>
      <c r="L22" s="12"/>
      <c r="M22" s="13"/>
      <c r="N22" s="13"/>
      <c r="O22" s="13"/>
      <c r="P22" s="243"/>
      <c r="Q22" s="132" t="str">
        <f t="shared" si="3"/>
        <v/>
      </c>
      <c r="R22" s="132" t="str">
        <f t="shared" si="4"/>
        <v/>
      </c>
      <c r="S22" s="144" t="str">
        <f t="shared" si="5"/>
        <v/>
      </c>
      <c r="T22" s="144" t="str">
        <f>IF(G22="","",IF(ISERROR(VLOOKUP(S22,Sheet1!B:B,1,FALSE)),0,1))</f>
        <v/>
      </c>
      <c r="U22" s="144" t="str">
        <f t="shared" si="6"/>
        <v/>
      </c>
      <c r="V22" s="145" t="e">
        <f>SEARCH('Key Word Search'!$J$6,J22)</f>
        <v>#VALUE!</v>
      </c>
      <c r="W22" s="145" t="e">
        <f>SEARCH('Key Word Search'!$J$6,K22)</f>
        <v>#VALUE!</v>
      </c>
      <c r="X22" s="145" t="str">
        <f t="shared" si="7"/>
        <v/>
      </c>
    </row>
    <row r="23" spans="1:24" s="52" customFormat="1" ht="41.25" customHeight="1" thickBot="1" x14ac:dyDescent="0.25">
      <c r="A23" s="233" t="str">
        <f t="shared" si="10"/>
        <v/>
      </c>
      <c r="B23" s="38"/>
      <c r="C23" s="30"/>
      <c r="D23" s="183" t="s">
        <v>336</v>
      </c>
      <c r="E23" s="55"/>
      <c r="F23" s="55"/>
      <c r="G23" s="56"/>
      <c r="H23" s="57"/>
      <c r="I23" s="55"/>
      <c r="J23" s="58"/>
      <c r="K23" s="160"/>
      <c r="L23" s="60"/>
      <c r="M23" s="61"/>
      <c r="N23" s="62"/>
      <c r="O23" s="63"/>
      <c r="P23" s="64" t="s">
        <v>2</v>
      </c>
      <c r="Q23" s="132" t="str">
        <f t="shared" si="3"/>
        <v/>
      </c>
      <c r="R23" s="132" t="str">
        <f t="shared" si="4"/>
        <v/>
      </c>
      <c r="S23" s="144" t="str">
        <f t="shared" si="5"/>
        <v/>
      </c>
      <c r="T23" s="144" t="str">
        <f>IF(G23="","",IF(ISERROR(VLOOKUP(S23,Sheet1!B:B,1,FALSE)),0,1))</f>
        <v/>
      </c>
      <c r="U23" s="144" t="str">
        <f t="shared" si="6"/>
        <v/>
      </c>
      <c r="V23" s="145" t="e">
        <f>SEARCH('Key Word Search'!$J$6,J23)</f>
        <v>#VALUE!</v>
      </c>
      <c r="W23" s="145" t="e">
        <f>SEARCH('Key Word Search'!$J$6,K23)</f>
        <v>#VALUE!</v>
      </c>
      <c r="X23" s="145" t="str">
        <f t="shared" si="7"/>
        <v/>
      </c>
    </row>
    <row r="24" spans="1:24" s="1" customFormat="1" ht="18.75" thickBot="1" x14ac:dyDescent="0.25">
      <c r="A24" s="234" t="str">
        <f t="shared" si="10"/>
        <v/>
      </c>
      <c r="B24" s="39"/>
      <c r="C24" s="32"/>
      <c r="D24" s="184" t="s">
        <v>337</v>
      </c>
      <c r="E24" s="287"/>
      <c r="F24" s="287"/>
      <c r="G24" s="81"/>
      <c r="H24" s="82"/>
      <c r="I24" s="287"/>
      <c r="J24" s="83"/>
      <c r="K24" s="161"/>
      <c r="L24" s="85"/>
      <c r="M24" s="86"/>
      <c r="N24" s="86"/>
      <c r="O24" s="86"/>
      <c r="P24" s="87" t="s">
        <v>0</v>
      </c>
      <c r="Q24" s="132" t="str">
        <f t="shared" si="3"/>
        <v/>
      </c>
      <c r="R24" s="132" t="str">
        <f t="shared" si="4"/>
        <v/>
      </c>
      <c r="S24" s="144" t="str">
        <f t="shared" si="5"/>
        <v/>
      </c>
      <c r="T24" s="144" t="str">
        <f>IF(G24="","",IF(ISERROR(VLOOKUP(S24,Sheet1!B:B,1,FALSE)),0,1))</f>
        <v/>
      </c>
      <c r="U24" s="144" t="str">
        <f t="shared" si="6"/>
        <v/>
      </c>
      <c r="V24" s="145" t="e">
        <f>SEARCH('Key Word Search'!$J$6,J24)</f>
        <v>#VALUE!</v>
      </c>
      <c r="W24" s="145" t="e">
        <f>SEARCH('Key Word Search'!$J$6,K24)</f>
        <v>#VALUE!</v>
      </c>
      <c r="X24" s="145" t="str">
        <f t="shared" si="7"/>
        <v/>
      </c>
    </row>
    <row r="25" spans="1:24" ht="72" x14ac:dyDescent="0.2">
      <c r="A25" s="256" t="str">
        <f t="shared" si="10"/>
        <v>#AC11_3_1__6.1Info</v>
      </c>
      <c r="B25" s="256"/>
      <c r="C25" s="148"/>
      <c r="D25" s="254"/>
      <c r="E25" s="284" t="str">
        <f t="shared" si="13"/>
        <v/>
      </c>
      <c r="F25" s="284" t="str">
        <f t="shared" si="14"/>
        <v/>
      </c>
      <c r="G25" s="238" t="s">
        <v>310</v>
      </c>
      <c r="H25" s="239" t="s">
        <v>338</v>
      </c>
      <c r="I25" s="284" t="s">
        <v>1065</v>
      </c>
      <c r="J25" s="240" t="s">
        <v>989</v>
      </c>
      <c r="K25" s="115" t="s">
        <v>339</v>
      </c>
      <c r="L25" s="12"/>
      <c r="M25" s="13"/>
      <c r="N25" s="14" t="s">
        <v>83</v>
      </c>
      <c r="O25" s="14" t="s">
        <v>83</v>
      </c>
      <c r="P25" s="243"/>
      <c r="Q25" s="132" t="str">
        <f t="shared" si="3"/>
        <v>#AC11_3_1__6.1Info</v>
      </c>
      <c r="R25" s="132" t="str">
        <f t="shared" si="4"/>
        <v>#AC11_3_1__6.</v>
      </c>
      <c r="S25" s="144">
        <f t="shared" si="5"/>
        <v>1</v>
      </c>
      <c r="T25" s="144">
        <f>IF(G25="","",IF(ISERROR(VLOOKUP(S25,Sheet1!B:B,1,FALSE)),0,1))</f>
        <v>0</v>
      </c>
      <c r="U25" s="144">
        <f t="shared" si="6"/>
        <v>1</v>
      </c>
      <c r="V25" s="145" t="e">
        <f>SEARCH('Key Word Search'!$J$6,J25)</f>
        <v>#VALUE!</v>
      </c>
      <c r="W25" s="145" t="e">
        <f>SEARCH('Key Word Search'!$J$6,K25)</f>
        <v>#VALUE!</v>
      </c>
      <c r="X25" s="145" t="str">
        <f t="shared" si="7"/>
        <v/>
      </c>
    </row>
    <row r="26" spans="1:24" ht="43.5" x14ac:dyDescent="0.2">
      <c r="A26" s="256" t="str">
        <f t="shared" si="10"/>
        <v>#AC11_3_1__6.2Info</v>
      </c>
      <c r="B26" s="256"/>
      <c r="C26" s="148"/>
      <c r="D26" s="254"/>
      <c r="E26" s="284" t="str">
        <f t="shared" si="13"/>
        <v/>
      </c>
      <c r="F26" s="284" t="str">
        <f t="shared" si="14"/>
        <v/>
      </c>
      <c r="G26" s="238" t="s">
        <v>310</v>
      </c>
      <c r="H26" s="239" t="s">
        <v>340</v>
      </c>
      <c r="I26" s="284" t="s">
        <v>1065</v>
      </c>
      <c r="J26" s="240" t="s">
        <v>1118</v>
      </c>
      <c r="K26" s="115" t="s">
        <v>341</v>
      </c>
      <c r="L26" s="12"/>
      <c r="M26" s="13"/>
      <c r="N26" s="259" t="s">
        <v>83</v>
      </c>
      <c r="O26" s="259" t="s">
        <v>83</v>
      </c>
      <c r="P26" s="243"/>
      <c r="Q26" s="132" t="str">
        <f t="shared" si="3"/>
        <v>#AC11_3_1__6.2Info</v>
      </c>
      <c r="R26" s="132" t="str">
        <f t="shared" si="4"/>
        <v>#AC11_3_1__6.</v>
      </c>
      <c r="S26" s="144">
        <f t="shared" si="5"/>
        <v>1</v>
      </c>
      <c r="T26" s="144">
        <f>IF(G26="","",IF(ISERROR(VLOOKUP(S26,Sheet1!B:B,1,FALSE)),0,1))</f>
        <v>0</v>
      </c>
      <c r="U26" s="144">
        <f t="shared" si="6"/>
        <v>1</v>
      </c>
      <c r="V26" s="145" t="e">
        <f>SEARCH('Key Word Search'!$J$6,J26)</f>
        <v>#VALUE!</v>
      </c>
      <c r="W26" s="145" t="e">
        <f>SEARCH('Key Word Search'!$J$6,K26)</f>
        <v>#VALUE!</v>
      </c>
      <c r="X26" s="145" t="str">
        <f t="shared" si="7"/>
        <v/>
      </c>
    </row>
    <row r="27" spans="1:24" x14ac:dyDescent="0.2">
      <c r="A27" s="256" t="str">
        <f t="shared" si="10"/>
        <v/>
      </c>
      <c r="B27" s="256"/>
      <c r="C27" s="148"/>
      <c r="D27" s="254"/>
      <c r="E27" s="284" t="str">
        <f t="shared" si="13"/>
        <v/>
      </c>
      <c r="F27" s="284" t="str">
        <f t="shared" si="14"/>
        <v/>
      </c>
      <c r="G27" s="238"/>
      <c r="H27" s="239"/>
      <c r="I27" s="284"/>
      <c r="J27" s="240"/>
      <c r="K27" s="101"/>
      <c r="L27" s="12"/>
      <c r="M27" s="13"/>
      <c r="N27" s="13"/>
      <c r="O27" s="13"/>
      <c r="P27" s="243"/>
      <c r="Q27" s="132" t="str">
        <f t="shared" si="3"/>
        <v/>
      </c>
      <c r="R27" s="132" t="str">
        <f t="shared" si="4"/>
        <v/>
      </c>
      <c r="S27" s="144" t="str">
        <f t="shared" si="5"/>
        <v/>
      </c>
      <c r="T27" s="144" t="str">
        <f>IF(G27="","",IF(ISERROR(VLOOKUP(S27,Sheet1!B:B,1,FALSE)),0,1))</f>
        <v/>
      </c>
      <c r="U27" s="144" t="str">
        <f t="shared" si="6"/>
        <v/>
      </c>
      <c r="V27" s="145" t="e">
        <f>SEARCH('Key Word Search'!$J$6,J27)</f>
        <v>#VALUE!</v>
      </c>
      <c r="W27" s="145" t="e">
        <f>SEARCH('Key Word Search'!$J$6,K27)</f>
        <v>#VALUE!</v>
      </c>
      <c r="X27" s="145" t="str">
        <f t="shared" si="7"/>
        <v/>
      </c>
    </row>
    <row r="28" spans="1:24" s="52" customFormat="1" ht="41.25" customHeight="1" thickBot="1" x14ac:dyDescent="0.25">
      <c r="A28" s="233" t="str">
        <f t="shared" si="10"/>
        <v/>
      </c>
      <c r="B28" s="38"/>
      <c r="C28" s="30"/>
      <c r="D28" s="183" t="s">
        <v>342</v>
      </c>
      <c r="E28" s="55"/>
      <c r="F28" s="55"/>
      <c r="G28" s="56"/>
      <c r="H28" s="57"/>
      <c r="I28" s="55"/>
      <c r="J28" s="58"/>
      <c r="K28" s="160"/>
      <c r="L28" s="60"/>
      <c r="M28" s="61"/>
      <c r="N28" s="62"/>
      <c r="O28" s="63"/>
      <c r="P28" s="64" t="s">
        <v>2</v>
      </c>
      <c r="Q28" s="132" t="str">
        <f t="shared" si="3"/>
        <v/>
      </c>
      <c r="R28" s="132" t="str">
        <f t="shared" si="4"/>
        <v/>
      </c>
      <c r="S28" s="144" t="str">
        <f t="shared" si="5"/>
        <v/>
      </c>
      <c r="T28" s="144" t="str">
        <f>IF(G28="","",IF(ISERROR(VLOOKUP(S28,Sheet1!B:B,1,FALSE)),0,1))</f>
        <v/>
      </c>
      <c r="U28" s="144" t="str">
        <f t="shared" si="6"/>
        <v/>
      </c>
      <c r="V28" s="145" t="e">
        <f>SEARCH('Key Word Search'!$J$6,J28)</f>
        <v>#VALUE!</v>
      </c>
      <c r="W28" s="145" t="e">
        <f>SEARCH('Key Word Search'!$J$6,K28)</f>
        <v>#VALUE!</v>
      </c>
      <c r="X28" s="145" t="str">
        <f t="shared" si="7"/>
        <v/>
      </c>
    </row>
    <row r="29" spans="1:24" s="1" customFormat="1" ht="18.75" thickBot="1" x14ac:dyDescent="0.25">
      <c r="A29" s="234" t="str">
        <f t="shared" si="10"/>
        <v/>
      </c>
      <c r="B29" s="39"/>
      <c r="C29" s="32"/>
      <c r="D29" s="184" t="s">
        <v>343</v>
      </c>
      <c r="E29" s="287"/>
      <c r="F29" s="287"/>
      <c r="G29" s="81"/>
      <c r="H29" s="82"/>
      <c r="I29" s="287"/>
      <c r="J29" s="83"/>
      <c r="K29" s="161"/>
      <c r="L29" s="85"/>
      <c r="M29" s="86"/>
      <c r="N29" s="86"/>
      <c r="O29" s="86"/>
      <c r="P29" s="87" t="s">
        <v>0</v>
      </c>
      <c r="Q29" s="132" t="str">
        <f t="shared" si="3"/>
        <v/>
      </c>
      <c r="R29" s="132" t="str">
        <f t="shared" si="4"/>
        <v/>
      </c>
      <c r="S29" s="144" t="str">
        <f t="shared" si="5"/>
        <v/>
      </c>
      <c r="T29" s="144" t="str">
        <f>IF(G29="","",IF(ISERROR(VLOOKUP(S29,Sheet1!B:B,1,FALSE)),0,1))</f>
        <v/>
      </c>
      <c r="U29" s="144" t="str">
        <f t="shared" si="6"/>
        <v/>
      </c>
      <c r="V29" s="145" t="e">
        <f>SEARCH('Key Word Search'!$J$6,J29)</f>
        <v>#VALUE!</v>
      </c>
      <c r="W29" s="145" t="e">
        <f>SEARCH('Key Word Search'!$J$6,K29)</f>
        <v>#VALUE!</v>
      </c>
      <c r="X29" s="145" t="str">
        <f t="shared" si="7"/>
        <v/>
      </c>
    </row>
    <row r="30" spans="1:24" ht="114.75" x14ac:dyDescent="0.2">
      <c r="A30" s="256" t="str">
        <f t="shared" si="10"/>
        <v>#AC11_3_1__7.1Info1</v>
      </c>
      <c r="B30" s="256"/>
      <c r="C30" s="148"/>
      <c r="D30" s="254"/>
      <c r="E30" s="284" t="str">
        <f t="shared" si="13"/>
        <v/>
      </c>
      <c r="F30" s="284" t="str">
        <f t="shared" si="14"/>
        <v/>
      </c>
      <c r="G30" s="238" t="s">
        <v>310</v>
      </c>
      <c r="H30" s="239" t="s">
        <v>344</v>
      </c>
      <c r="I30" s="284" t="s">
        <v>1067</v>
      </c>
      <c r="J30" s="240" t="s">
        <v>990</v>
      </c>
      <c r="K30" s="101" t="s">
        <v>346</v>
      </c>
      <c r="L30" s="12"/>
      <c r="M30" s="13"/>
      <c r="N30" s="14" t="s">
        <v>83</v>
      </c>
      <c r="O30" s="14" t="s">
        <v>83</v>
      </c>
      <c r="P30" s="243"/>
      <c r="Q30" s="132" t="str">
        <f t="shared" si="3"/>
        <v>#AC11_3_1__7.1Info1</v>
      </c>
      <c r="R30" s="132" t="str">
        <f t="shared" si="4"/>
        <v>#AC11_3_1__7.</v>
      </c>
      <c r="S30" s="144">
        <f t="shared" si="5"/>
        <v>1</v>
      </c>
      <c r="T30" s="144">
        <f>IF(G30="","",IF(ISERROR(VLOOKUP(S30,Sheet1!B:B,1,FALSE)),0,1))</f>
        <v>0</v>
      </c>
      <c r="U30" s="144">
        <f t="shared" si="6"/>
        <v>1</v>
      </c>
      <c r="V30" s="145" t="e">
        <f>SEARCH('Key Word Search'!$J$6,J30)</f>
        <v>#VALUE!</v>
      </c>
      <c r="W30" s="145" t="e">
        <f>SEARCH('Key Word Search'!$J$6,K30)</f>
        <v>#VALUE!</v>
      </c>
      <c r="X30" s="145" t="str">
        <f t="shared" si="7"/>
        <v/>
      </c>
    </row>
    <row r="31" spans="1:24" ht="100.5" x14ac:dyDescent="0.2">
      <c r="A31" s="256" t="str">
        <f t="shared" si="10"/>
        <v>#AC11_3_1__7.2Info1</v>
      </c>
      <c r="B31" s="256"/>
      <c r="C31" s="148"/>
      <c r="D31" s="254"/>
      <c r="E31" s="284" t="str">
        <f t="shared" si="13"/>
        <v/>
      </c>
      <c r="F31" s="284" t="str">
        <f t="shared" si="14"/>
        <v/>
      </c>
      <c r="G31" s="238" t="s">
        <v>310</v>
      </c>
      <c r="H31" s="239" t="s">
        <v>345</v>
      </c>
      <c r="I31" s="284" t="s">
        <v>1067</v>
      </c>
      <c r="J31" s="240" t="s">
        <v>991</v>
      </c>
      <c r="K31" s="101" t="s">
        <v>347</v>
      </c>
      <c r="L31" s="12"/>
      <c r="M31" s="13"/>
      <c r="N31" s="14" t="s">
        <v>83</v>
      </c>
      <c r="O31" s="14" t="s">
        <v>83</v>
      </c>
      <c r="P31" s="243"/>
      <c r="Q31" s="132" t="str">
        <f t="shared" si="3"/>
        <v>#AC11_3_1__7.2Info1</v>
      </c>
      <c r="R31" s="132" t="str">
        <f t="shared" si="4"/>
        <v>#AC11_3_1__7.</v>
      </c>
      <c r="S31" s="144">
        <f t="shared" si="5"/>
        <v>1</v>
      </c>
      <c r="T31" s="144">
        <f>IF(G31="","",IF(ISERROR(VLOOKUP(S31,Sheet1!B:B,1,FALSE)),0,1))</f>
        <v>0</v>
      </c>
      <c r="U31" s="144">
        <f t="shared" si="6"/>
        <v>1</v>
      </c>
      <c r="V31" s="145" t="e">
        <f>SEARCH('Key Word Search'!$J$6,J31)</f>
        <v>#VALUE!</v>
      </c>
      <c r="W31" s="145" t="e">
        <f>SEARCH('Key Word Search'!$J$6,K31)</f>
        <v>#VALUE!</v>
      </c>
      <c r="X31" s="145" t="str">
        <f t="shared" si="7"/>
        <v/>
      </c>
    </row>
    <row r="32" spans="1:24" x14ac:dyDescent="0.2">
      <c r="A32" s="256" t="str">
        <f t="shared" si="10"/>
        <v/>
      </c>
      <c r="B32" s="256"/>
      <c r="C32" s="148"/>
      <c r="D32" s="254"/>
      <c r="E32" s="284" t="str">
        <f t="shared" si="13"/>
        <v/>
      </c>
      <c r="F32" s="284" t="str">
        <f t="shared" si="14"/>
        <v/>
      </c>
      <c r="G32" s="238"/>
      <c r="H32" s="239"/>
      <c r="I32" s="284"/>
      <c r="J32" s="240"/>
      <c r="K32" s="101"/>
      <c r="L32" s="12"/>
      <c r="M32" s="13"/>
      <c r="N32" s="14"/>
      <c r="O32" s="14"/>
      <c r="P32" s="243"/>
      <c r="Q32" s="132" t="str">
        <f t="shared" si="3"/>
        <v/>
      </c>
      <c r="R32" s="132" t="str">
        <f t="shared" si="4"/>
        <v/>
      </c>
      <c r="S32" s="144" t="str">
        <f t="shared" si="5"/>
        <v/>
      </c>
      <c r="T32" s="144" t="str">
        <f>IF(G32="","",IF(ISERROR(VLOOKUP(S32,Sheet1!B:B,1,FALSE)),0,1))</f>
        <v/>
      </c>
      <c r="U32" s="144" t="str">
        <f t="shared" si="6"/>
        <v/>
      </c>
      <c r="V32" s="145" t="e">
        <f>SEARCH('Key Word Search'!$J$6,J32)</f>
        <v>#VALUE!</v>
      </c>
      <c r="W32" s="145" t="e">
        <f>SEARCH('Key Word Search'!$J$6,K32)</f>
        <v>#VALUE!</v>
      </c>
      <c r="X32" s="145" t="str">
        <f t="shared" si="7"/>
        <v/>
      </c>
    </row>
    <row r="33" spans="1:24" x14ac:dyDescent="0.2">
      <c r="A33" s="256" t="str">
        <f t="shared" si="10"/>
        <v/>
      </c>
      <c r="B33" s="256"/>
      <c r="C33" s="148"/>
      <c r="D33" s="254"/>
      <c r="E33" s="284" t="str">
        <f t="shared" si="13"/>
        <v/>
      </c>
      <c r="F33" s="284" t="str">
        <f t="shared" si="14"/>
        <v/>
      </c>
      <c r="G33" s="238"/>
      <c r="H33" s="239"/>
      <c r="I33" s="284"/>
      <c r="J33" s="240"/>
      <c r="K33" s="101"/>
      <c r="L33" s="12"/>
      <c r="M33" s="13"/>
      <c r="N33" s="14"/>
      <c r="O33" s="14"/>
      <c r="P33" s="243"/>
      <c r="Q33" s="132" t="str">
        <f t="shared" si="3"/>
        <v/>
      </c>
      <c r="R33" s="132" t="str">
        <f t="shared" si="4"/>
        <v/>
      </c>
      <c r="S33" s="144" t="str">
        <f t="shared" si="5"/>
        <v/>
      </c>
      <c r="T33" s="144" t="str">
        <f>IF(G33="","",IF(ISERROR(VLOOKUP(S33,Sheet1!B:B,1,FALSE)),0,1))</f>
        <v/>
      </c>
      <c r="U33" s="144" t="str">
        <f t="shared" si="6"/>
        <v/>
      </c>
      <c r="V33" s="145" t="e">
        <f>SEARCH('Key Word Search'!$J$6,J33)</f>
        <v>#VALUE!</v>
      </c>
      <c r="W33" s="145" t="e">
        <f>SEARCH('Key Word Search'!$J$6,K33)</f>
        <v>#VALUE!</v>
      </c>
      <c r="X33" s="145" t="str">
        <f t="shared" si="7"/>
        <v/>
      </c>
    </row>
    <row r="34" spans="1:24" s="52" customFormat="1" ht="41.25" customHeight="1" thickBot="1" x14ac:dyDescent="0.25">
      <c r="A34" s="233" t="str">
        <f t="shared" si="10"/>
        <v/>
      </c>
      <c r="B34" s="38"/>
      <c r="C34" s="30"/>
      <c r="D34" s="183" t="s">
        <v>348</v>
      </c>
      <c r="E34" s="55"/>
      <c r="F34" s="55"/>
      <c r="G34" s="56"/>
      <c r="H34" s="57"/>
      <c r="I34" s="55"/>
      <c r="J34" s="58"/>
      <c r="K34" s="160"/>
      <c r="L34" s="60"/>
      <c r="M34" s="61"/>
      <c r="N34" s="62"/>
      <c r="O34" s="63"/>
      <c r="P34" s="64" t="s">
        <v>2</v>
      </c>
      <c r="Q34" s="132" t="str">
        <f t="shared" si="3"/>
        <v/>
      </c>
      <c r="R34" s="132" t="str">
        <f t="shared" si="4"/>
        <v/>
      </c>
      <c r="S34" s="144" t="str">
        <f t="shared" si="5"/>
        <v/>
      </c>
      <c r="T34" s="144" t="str">
        <f>IF(G34="","",IF(ISERROR(VLOOKUP(S34,Sheet1!B:B,1,FALSE)),0,1))</f>
        <v/>
      </c>
      <c r="U34" s="144" t="str">
        <f t="shared" si="6"/>
        <v/>
      </c>
      <c r="V34" s="145" t="e">
        <f>SEARCH('Key Word Search'!$J$6,J34)</f>
        <v>#VALUE!</v>
      </c>
      <c r="W34" s="145" t="e">
        <f>SEARCH('Key Word Search'!$J$6,K34)</f>
        <v>#VALUE!</v>
      </c>
      <c r="X34" s="145" t="str">
        <f t="shared" si="7"/>
        <v/>
      </c>
    </row>
    <row r="35" spans="1:24" s="1" customFormat="1" ht="18.75" thickBot="1" x14ac:dyDescent="0.25">
      <c r="A35" s="234" t="str">
        <f t="shared" si="10"/>
        <v/>
      </c>
      <c r="B35" s="39"/>
      <c r="C35" s="32"/>
      <c r="D35" s="184" t="s">
        <v>459</v>
      </c>
      <c r="E35" s="287"/>
      <c r="F35" s="287"/>
      <c r="G35" s="81"/>
      <c r="H35" s="82"/>
      <c r="I35" s="287"/>
      <c r="J35" s="83"/>
      <c r="K35" s="161"/>
      <c r="L35" s="85"/>
      <c r="M35" s="86"/>
      <c r="N35" s="86"/>
      <c r="O35" s="86"/>
      <c r="P35" s="87" t="s">
        <v>0</v>
      </c>
      <c r="Q35" s="132" t="str">
        <f t="shared" si="3"/>
        <v/>
      </c>
      <c r="R35" s="132" t="str">
        <f t="shared" si="4"/>
        <v/>
      </c>
      <c r="S35" s="144" t="str">
        <f t="shared" si="5"/>
        <v/>
      </c>
      <c r="T35" s="144" t="str">
        <f>IF(G35="","",IF(ISERROR(VLOOKUP(S35,Sheet1!B:B,1,FALSE)),0,1))</f>
        <v/>
      </c>
      <c r="U35" s="144" t="str">
        <f t="shared" si="6"/>
        <v/>
      </c>
      <c r="V35" s="145" t="e">
        <f>SEARCH('Key Word Search'!$J$6,J35)</f>
        <v>#VALUE!</v>
      </c>
      <c r="W35" s="145" t="e">
        <f>SEARCH('Key Word Search'!$J$6,K35)</f>
        <v>#VALUE!</v>
      </c>
      <c r="X35" s="145" t="str">
        <f t="shared" si="7"/>
        <v/>
      </c>
    </row>
    <row r="36" spans="1:24" ht="43.5" x14ac:dyDescent="0.2">
      <c r="A36" s="256" t="str">
        <f t="shared" si="10"/>
        <v>#AC11_3_1__8.1Info1</v>
      </c>
      <c r="B36" s="256"/>
      <c r="C36" s="148"/>
      <c r="D36" s="254"/>
      <c r="E36" s="284" t="str">
        <f t="shared" si="13"/>
        <v/>
      </c>
      <c r="F36" s="284" t="str">
        <f t="shared" si="14"/>
        <v/>
      </c>
      <c r="G36" s="238" t="s">
        <v>310</v>
      </c>
      <c r="H36" s="239" t="s">
        <v>349</v>
      </c>
      <c r="I36" s="284" t="s">
        <v>1067</v>
      </c>
      <c r="J36" s="240" t="s">
        <v>992</v>
      </c>
      <c r="K36" s="101" t="s">
        <v>350</v>
      </c>
      <c r="L36" s="12"/>
      <c r="M36" s="13"/>
      <c r="N36" s="14" t="s">
        <v>83</v>
      </c>
      <c r="O36" s="14" t="s">
        <v>83</v>
      </c>
      <c r="P36" s="243"/>
      <c r="Q36" s="132" t="str">
        <f t="shared" si="3"/>
        <v>#AC11_3_1__8.1Info1</v>
      </c>
      <c r="R36" s="132" t="str">
        <f t="shared" si="4"/>
        <v>#AC11_3_1__8.</v>
      </c>
      <c r="S36" s="144">
        <f t="shared" si="5"/>
        <v>1</v>
      </c>
      <c r="T36" s="144">
        <f>IF(G36="","",IF(ISERROR(VLOOKUP(S36,Sheet1!B:B,1,FALSE)),0,1))</f>
        <v>0</v>
      </c>
      <c r="U36" s="144">
        <f t="shared" si="6"/>
        <v>1</v>
      </c>
      <c r="V36" s="145" t="e">
        <f>SEARCH('Key Word Search'!$J$6,J36)</f>
        <v>#VALUE!</v>
      </c>
      <c r="W36" s="145" t="e">
        <f>SEARCH('Key Word Search'!$J$6,K36)</f>
        <v>#VALUE!</v>
      </c>
      <c r="X36" s="145" t="str">
        <f t="shared" si="7"/>
        <v/>
      </c>
    </row>
    <row r="37" spans="1:24" ht="72" x14ac:dyDescent="0.2">
      <c r="A37" s="256" t="str">
        <f t="shared" si="10"/>
        <v>#AC11_3_1__8.2Info1</v>
      </c>
      <c r="B37" s="256"/>
      <c r="C37" s="148"/>
      <c r="D37" s="254"/>
      <c r="E37" s="284" t="str">
        <f t="shared" si="13"/>
        <v/>
      </c>
      <c r="F37" s="284" t="str">
        <f t="shared" si="14"/>
        <v/>
      </c>
      <c r="G37" s="238" t="s">
        <v>310</v>
      </c>
      <c r="H37" s="239" t="s">
        <v>351</v>
      </c>
      <c r="I37" s="284" t="s">
        <v>1067</v>
      </c>
      <c r="J37" s="240" t="s">
        <v>993</v>
      </c>
      <c r="K37" s="101" t="s">
        <v>352</v>
      </c>
      <c r="L37" s="12"/>
      <c r="M37" s="13"/>
      <c r="N37" s="259" t="s">
        <v>83</v>
      </c>
      <c r="O37" s="259" t="s">
        <v>83</v>
      </c>
      <c r="P37" s="243"/>
      <c r="Q37" s="132" t="str">
        <f t="shared" si="3"/>
        <v>#AC11_3_1__8.2Info1</v>
      </c>
      <c r="R37" s="132" t="str">
        <f t="shared" si="4"/>
        <v>#AC11_3_1__8.</v>
      </c>
      <c r="S37" s="144">
        <f t="shared" si="5"/>
        <v>1</v>
      </c>
      <c r="T37" s="144">
        <f>IF(G37="","",IF(ISERROR(VLOOKUP(S37,Sheet1!B:B,1,FALSE)),0,1))</f>
        <v>0</v>
      </c>
      <c r="U37" s="144">
        <f t="shared" si="6"/>
        <v>1</v>
      </c>
      <c r="V37" s="145" t="e">
        <f>SEARCH('Key Word Search'!$J$6,J37)</f>
        <v>#VALUE!</v>
      </c>
      <c r="W37" s="145" t="e">
        <f>SEARCH('Key Word Search'!$J$6,K37)</f>
        <v>#VALUE!</v>
      </c>
      <c r="X37" s="145" t="str">
        <f t="shared" si="7"/>
        <v/>
      </c>
    </row>
    <row r="38" spans="1:24" ht="144.75" customHeight="1" x14ac:dyDescent="0.2">
      <c r="A38" s="256" t="str">
        <f t="shared" si="10"/>
        <v>#AC11_3_1__8.3Info1</v>
      </c>
      <c r="B38" s="256"/>
      <c r="C38" s="148"/>
      <c r="D38" s="254"/>
      <c r="E38" s="284" t="str">
        <f t="shared" si="13"/>
        <v/>
      </c>
      <c r="F38" s="284" t="str">
        <f t="shared" si="14"/>
        <v/>
      </c>
      <c r="G38" s="238" t="s">
        <v>310</v>
      </c>
      <c r="H38" s="239" t="s">
        <v>353</v>
      </c>
      <c r="I38" s="284" t="s">
        <v>1067</v>
      </c>
      <c r="J38" s="240" t="s">
        <v>994</v>
      </c>
      <c r="K38" s="101" t="s">
        <v>354</v>
      </c>
      <c r="L38" s="12"/>
      <c r="M38" s="13"/>
      <c r="N38" s="259" t="s">
        <v>83</v>
      </c>
      <c r="O38" s="259" t="s">
        <v>83</v>
      </c>
      <c r="P38" s="243"/>
      <c r="Q38" s="132" t="str">
        <f t="shared" si="3"/>
        <v>#AC11_3_1__8.3Info1</v>
      </c>
      <c r="R38" s="132" t="str">
        <f t="shared" si="4"/>
        <v>#AC11_3_1__8.</v>
      </c>
      <c r="S38" s="144">
        <f t="shared" si="5"/>
        <v>1</v>
      </c>
      <c r="T38" s="144">
        <f>IF(G38="","",IF(ISERROR(VLOOKUP(S38,Sheet1!B:B,1,FALSE)),0,1))</f>
        <v>0</v>
      </c>
      <c r="U38" s="144">
        <f t="shared" si="6"/>
        <v>1</v>
      </c>
      <c r="V38" s="145" t="e">
        <f>SEARCH('Key Word Search'!$J$6,J38)</f>
        <v>#VALUE!</v>
      </c>
      <c r="W38" s="145" t="e">
        <f>SEARCH('Key Word Search'!$J$6,K38)</f>
        <v>#VALUE!</v>
      </c>
      <c r="X38" s="145" t="str">
        <f t="shared" si="7"/>
        <v/>
      </c>
    </row>
    <row r="39" spans="1:24" ht="57.75" x14ac:dyDescent="0.2">
      <c r="A39" s="256" t="str">
        <f t="shared" si="10"/>
        <v>#AC11_3_1__8.4Info1</v>
      </c>
      <c r="B39" s="256"/>
      <c r="C39" s="148"/>
      <c r="D39" s="254"/>
      <c r="E39" s="284" t="str">
        <f t="shared" si="13"/>
        <v/>
      </c>
      <c r="F39" s="284" t="str">
        <f t="shared" si="14"/>
        <v/>
      </c>
      <c r="G39" s="238" t="s">
        <v>310</v>
      </c>
      <c r="H39" s="239" t="s">
        <v>355</v>
      </c>
      <c r="I39" s="284" t="s">
        <v>1067</v>
      </c>
      <c r="J39" s="240" t="s">
        <v>995</v>
      </c>
      <c r="K39" s="101" t="s">
        <v>356</v>
      </c>
      <c r="L39" s="12"/>
      <c r="M39" s="13"/>
      <c r="N39" s="259" t="s">
        <v>83</v>
      </c>
      <c r="O39" s="259" t="s">
        <v>83</v>
      </c>
      <c r="P39" s="243"/>
      <c r="Q39" s="132" t="str">
        <f t="shared" si="3"/>
        <v>#AC11_3_1__8.4Info1</v>
      </c>
      <c r="R39" s="132" t="str">
        <f t="shared" si="4"/>
        <v>#AC11_3_1__8.</v>
      </c>
      <c r="S39" s="144">
        <f t="shared" si="5"/>
        <v>1</v>
      </c>
      <c r="T39" s="144">
        <f>IF(G39="","",IF(ISERROR(VLOOKUP(S39,Sheet1!B:B,1,FALSE)),0,1))</f>
        <v>0</v>
      </c>
      <c r="U39" s="144">
        <f t="shared" si="6"/>
        <v>1</v>
      </c>
      <c r="V39" s="145" t="e">
        <f>SEARCH('Key Word Search'!$J$6,J39)</f>
        <v>#VALUE!</v>
      </c>
      <c r="W39" s="145" t="e">
        <f>SEARCH('Key Word Search'!$J$6,K39)</f>
        <v>#VALUE!</v>
      </c>
      <c r="X39" s="145" t="str">
        <f t="shared" si="7"/>
        <v/>
      </c>
    </row>
    <row r="40" spans="1:24" ht="57.75" x14ac:dyDescent="0.2">
      <c r="A40" s="256" t="str">
        <f t="shared" si="10"/>
        <v>#AC11_3_1__8.4Info2</v>
      </c>
      <c r="B40" s="256"/>
      <c r="C40" s="148"/>
      <c r="D40" s="254"/>
      <c r="E40" s="284" t="str">
        <f t="shared" si="13"/>
        <v/>
      </c>
      <c r="F40" s="284" t="str">
        <f t="shared" si="14"/>
        <v/>
      </c>
      <c r="G40" s="238" t="s">
        <v>310</v>
      </c>
      <c r="H40" s="239" t="s">
        <v>355</v>
      </c>
      <c r="I40" s="284" t="s">
        <v>1068</v>
      </c>
      <c r="J40" s="240" t="s">
        <v>996</v>
      </c>
      <c r="K40" s="101" t="s">
        <v>357</v>
      </c>
      <c r="L40" s="12"/>
      <c r="M40" s="13"/>
      <c r="N40" s="259" t="s">
        <v>83</v>
      </c>
      <c r="O40" s="259" t="s">
        <v>83</v>
      </c>
      <c r="P40" s="243"/>
      <c r="Q40" s="132" t="str">
        <f t="shared" si="3"/>
        <v>#AC11_3_1__8.4Info2</v>
      </c>
      <c r="R40" s="132" t="str">
        <f t="shared" si="4"/>
        <v>#AC11_3_1__8.</v>
      </c>
      <c r="S40" s="144">
        <f t="shared" si="5"/>
        <v>1</v>
      </c>
      <c r="T40" s="144">
        <f>IF(G40="","",IF(ISERROR(VLOOKUP(S40,Sheet1!B:B,1,FALSE)),0,1))</f>
        <v>0</v>
      </c>
      <c r="U40" s="144">
        <f t="shared" si="6"/>
        <v>1</v>
      </c>
      <c r="V40" s="145" t="e">
        <f>SEARCH('Key Word Search'!$J$6,J40)</f>
        <v>#VALUE!</v>
      </c>
      <c r="W40" s="145" t="e">
        <f>SEARCH('Key Word Search'!$J$6,K40)</f>
        <v>#VALUE!</v>
      </c>
      <c r="X40" s="145" t="str">
        <f t="shared" si="7"/>
        <v/>
      </c>
    </row>
    <row r="41" spans="1:24" ht="86.25" x14ac:dyDescent="0.2">
      <c r="A41" s="256" t="str">
        <f t="shared" si="10"/>
        <v>#AC11_3_1__8.4Info3</v>
      </c>
      <c r="B41" s="256"/>
      <c r="C41" s="148"/>
      <c r="D41" s="254"/>
      <c r="E41" s="284" t="str">
        <f t="shared" si="13"/>
        <v/>
      </c>
      <c r="F41" s="284" t="str">
        <f t="shared" si="14"/>
        <v/>
      </c>
      <c r="G41" s="238" t="s">
        <v>310</v>
      </c>
      <c r="H41" s="239" t="s">
        <v>355</v>
      </c>
      <c r="I41" s="284" t="s">
        <v>1069</v>
      </c>
      <c r="J41" s="240" t="s">
        <v>997</v>
      </c>
      <c r="K41" s="101" t="s">
        <v>358</v>
      </c>
      <c r="L41" s="12"/>
      <c r="M41" s="13"/>
      <c r="N41" s="259" t="s">
        <v>83</v>
      </c>
      <c r="O41" s="259" t="s">
        <v>83</v>
      </c>
      <c r="P41" s="243"/>
      <c r="Q41" s="132" t="str">
        <f t="shared" si="3"/>
        <v>#AC11_3_1__8.4Info3</v>
      </c>
      <c r="R41" s="132" t="str">
        <f t="shared" si="4"/>
        <v>#AC11_3_1__8.</v>
      </c>
      <c r="S41" s="144">
        <f t="shared" si="5"/>
        <v>1</v>
      </c>
      <c r="T41" s="144">
        <f>IF(G41="","",IF(ISERROR(VLOOKUP(S41,Sheet1!B:B,1,FALSE)),0,1))</f>
        <v>0</v>
      </c>
      <c r="U41" s="144">
        <f t="shared" si="6"/>
        <v>1</v>
      </c>
      <c r="V41" s="145">
        <f>SEARCH('Key Word Search'!$J$6,J41)</f>
        <v>31</v>
      </c>
      <c r="W41" s="145">
        <f>SEARCH('Key Word Search'!$J$6,K41)</f>
        <v>15</v>
      </c>
      <c r="X41" s="145" t="str">
        <f t="shared" si="7"/>
        <v>#AC11_3_1__8.4Info3</v>
      </c>
    </row>
    <row r="42" spans="1:24" ht="57.75" x14ac:dyDescent="0.2">
      <c r="A42" s="256" t="str">
        <f t="shared" si="10"/>
        <v>#AC11_3_1__8.4Info4</v>
      </c>
      <c r="B42" s="256"/>
      <c r="C42" s="148"/>
      <c r="D42" s="254"/>
      <c r="E42" s="284" t="str">
        <f t="shared" si="13"/>
        <v/>
      </c>
      <c r="F42" s="284" t="str">
        <f t="shared" si="14"/>
        <v/>
      </c>
      <c r="G42" s="238" t="s">
        <v>310</v>
      </c>
      <c r="H42" s="239" t="s">
        <v>355</v>
      </c>
      <c r="I42" s="284" t="s">
        <v>1070</v>
      </c>
      <c r="J42" s="240" t="s">
        <v>998</v>
      </c>
      <c r="K42" s="101" t="s">
        <v>359</v>
      </c>
      <c r="L42" s="12"/>
      <c r="M42" s="13"/>
      <c r="N42" s="259" t="s">
        <v>83</v>
      </c>
      <c r="O42" s="259" t="s">
        <v>83</v>
      </c>
      <c r="P42" s="243"/>
      <c r="Q42" s="132" t="str">
        <f t="shared" si="3"/>
        <v>#AC11_3_1__8.4Info4</v>
      </c>
      <c r="R42" s="132" t="str">
        <f t="shared" si="4"/>
        <v>#AC11_3_1__8.</v>
      </c>
      <c r="S42" s="144">
        <f t="shared" si="5"/>
        <v>1</v>
      </c>
      <c r="T42" s="144">
        <f>IF(G42="","",IF(ISERROR(VLOOKUP(S42,Sheet1!B:B,1,FALSE)),0,1))</f>
        <v>0</v>
      </c>
      <c r="U42" s="144">
        <f t="shared" si="6"/>
        <v>1</v>
      </c>
      <c r="V42" s="145" t="e">
        <f>SEARCH('Key Word Search'!$J$6,J42)</f>
        <v>#VALUE!</v>
      </c>
      <c r="W42" s="145" t="e">
        <f>SEARCH('Key Word Search'!$J$6,K42)</f>
        <v>#VALUE!</v>
      </c>
      <c r="X42" s="145" t="str">
        <f t="shared" si="7"/>
        <v/>
      </c>
    </row>
    <row r="43" spans="1:24" ht="57.75" x14ac:dyDescent="0.2">
      <c r="A43" s="256" t="str">
        <f t="shared" si="10"/>
        <v>#AC11_3_1__8.4Info5</v>
      </c>
      <c r="B43" s="256"/>
      <c r="C43" s="148"/>
      <c r="D43" s="254"/>
      <c r="E43" s="284" t="str">
        <f t="shared" si="13"/>
        <v/>
      </c>
      <c r="F43" s="284" t="str">
        <f t="shared" si="14"/>
        <v/>
      </c>
      <c r="G43" s="238" t="s">
        <v>310</v>
      </c>
      <c r="H43" s="239" t="s">
        <v>355</v>
      </c>
      <c r="I43" s="284" t="s">
        <v>1071</v>
      </c>
      <c r="J43" s="240" t="s">
        <v>999</v>
      </c>
      <c r="K43" s="101" t="s">
        <v>360</v>
      </c>
      <c r="L43" s="12"/>
      <c r="M43" s="13"/>
      <c r="N43" s="259" t="s">
        <v>83</v>
      </c>
      <c r="O43" s="259" t="s">
        <v>83</v>
      </c>
      <c r="P43" s="243"/>
      <c r="Q43" s="132" t="str">
        <f t="shared" si="3"/>
        <v>#AC11_3_1__8.4Info5</v>
      </c>
      <c r="R43" s="132" t="str">
        <f t="shared" si="4"/>
        <v>#AC11_3_1__8.</v>
      </c>
      <c r="S43" s="144">
        <f t="shared" si="5"/>
        <v>1</v>
      </c>
      <c r="T43" s="144">
        <f>IF(G43="","",IF(ISERROR(VLOOKUP(S43,Sheet1!B:B,1,FALSE)),0,1))</f>
        <v>0</v>
      </c>
      <c r="U43" s="144">
        <f t="shared" si="6"/>
        <v>1</v>
      </c>
      <c r="V43" s="145" t="e">
        <f>SEARCH('Key Word Search'!$J$6,J43)</f>
        <v>#VALUE!</v>
      </c>
      <c r="W43" s="145" t="e">
        <f>SEARCH('Key Word Search'!$J$6,K43)</f>
        <v>#VALUE!</v>
      </c>
      <c r="X43" s="145" t="str">
        <f t="shared" si="7"/>
        <v/>
      </c>
    </row>
    <row r="44" spans="1:24" ht="57.75" x14ac:dyDescent="0.2">
      <c r="A44" s="256" t="str">
        <f t="shared" si="10"/>
        <v>#AC11_3_1__8.5Info1</v>
      </c>
      <c r="B44" s="256"/>
      <c r="C44" s="148"/>
      <c r="D44" s="254"/>
      <c r="E44" s="284" t="str">
        <f t="shared" si="13"/>
        <v/>
      </c>
      <c r="F44" s="284" t="str">
        <f t="shared" si="14"/>
        <v/>
      </c>
      <c r="G44" s="238" t="s">
        <v>310</v>
      </c>
      <c r="H44" s="239" t="s">
        <v>361</v>
      </c>
      <c r="I44" s="284" t="s">
        <v>1067</v>
      </c>
      <c r="J44" s="240" t="s">
        <v>1005</v>
      </c>
      <c r="K44" s="101" t="s">
        <v>1004</v>
      </c>
      <c r="L44" s="12"/>
      <c r="M44" s="13"/>
      <c r="N44" s="259" t="s">
        <v>83</v>
      </c>
      <c r="O44" s="259" t="s">
        <v>83</v>
      </c>
      <c r="P44" s="243"/>
      <c r="Q44" s="132" t="str">
        <f t="shared" si="3"/>
        <v>#AC11_3_1__8.5Info1</v>
      </c>
      <c r="R44" s="132" t="str">
        <f t="shared" si="4"/>
        <v>#AC11_3_1__8.</v>
      </c>
      <c r="S44" s="144">
        <f t="shared" si="5"/>
        <v>1</v>
      </c>
      <c r="T44" s="144">
        <f>IF(G44="","",IF(ISERROR(VLOOKUP(S44,Sheet1!B:B,1,FALSE)),0,1))</f>
        <v>0</v>
      </c>
      <c r="U44" s="144">
        <f t="shared" si="6"/>
        <v>1</v>
      </c>
      <c r="V44" s="145" t="e">
        <f>SEARCH('Key Word Search'!$J$6,J44)</f>
        <v>#VALUE!</v>
      </c>
      <c r="W44" s="145" t="e">
        <f>SEARCH('Key Word Search'!$J$6,K44)</f>
        <v>#VALUE!</v>
      </c>
      <c r="X44" s="145" t="str">
        <f t="shared" si="7"/>
        <v/>
      </c>
    </row>
    <row r="45" spans="1:24" ht="43.5" x14ac:dyDescent="0.2">
      <c r="A45" s="256" t="str">
        <f t="shared" si="10"/>
        <v>#AC11_3_1__8.5Info2</v>
      </c>
      <c r="B45" s="256"/>
      <c r="C45" s="148"/>
      <c r="D45" s="254"/>
      <c r="E45" s="284" t="str">
        <f t="shared" si="13"/>
        <v/>
      </c>
      <c r="F45" s="284" t="str">
        <f t="shared" si="14"/>
        <v/>
      </c>
      <c r="G45" s="238" t="s">
        <v>310</v>
      </c>
      <c r="H45" s="239" t="s">
        <v>361</v>
      </c>
      <c r="I45" s="284" t="s">
        <v>1068</v>
      </c>
      <c r="J45" s="240" t="s">
        <v>1006</v>
      </c>
      <c r="K45" s="101" t="s">
        <v>461</v>
      </c>
      <c r="L45" s="12"/>
      <c r="M45" s="13"/>
      <c r="N45" s="259" t="s">
        <v>83</v>
      </c>
      <c r="O45" s="259" t="s">
        <v>83</v>
      </c>
      <c r="P45" s="243"/>
      <c r="Q45" s="132" t="str">
        <f t="shared" si="3"/>
        <v>#AC11_3_1__8.5Info2</v>
      </c>
      <c r="R45" s="132" t="str">
        <f t="shared" si="4"/>
        <v>#AC11_3_1__8.</v>
      </c>
      <c r="S45" s="144">
        <f t="shared" si="5"/>
        <v>1</v>
      </c>
      <c r="T45" s="144">
        <f>IF(G45="","",IF(ISERROR(VLOOKUP(S45,Sheet1!B:B,1,FALSE)),0,1))</f>
        <v>0</v>
      </c>
      <c r="U45" s="144">
        <f t="shared" si="6"/>
        <v>1</v>
      </c>
      <c r="V45" s="145" t="e">
        <f>SEARCH('Key Word Search'!$J$6,J45)</f>
        <v>#VALUE!</v>
      </c>
      <c r="W45" s="145" t="e">
        <f>SEARCH('Key Word Search'!$J$6,K45)</f>
        <v>#VALUE!</v>
      </c>
      <c r="X45" s="145" t="str">
        <f t="shared" si="7"/>
        <v/>
      </c>
    </row>
    <row r="46" spans="1:24" ht="86.25" x14ac:dyDescent="0.2">
      <c r="A46" s="256" t="str">
        <f t="shared" si="10"/>
        <v>#AC11_3_1__8.5Info3</v>
      </c>
      <c r="B46" s="256"/>
      <c r="C46" s="148"/>
      <c r="D46" s="254"/>
      <c r="E46" s="284" t="str">
        <f t="shared" si="13"/>
        <v/>
      </c>
      <c r="F46" s="284" t="str">
        <f t="shared" si="14"/>
        <v/>
      </c>
      <c r="G46" s="238" t="s">
        <v>310</v>
      </c>
      <c r="H46" s="239" t="s">
        <v>361</v>
      </c>
      <c r="I46" s="284" t="s">
        <v>1069</v>
      </c>
      <c r="J46" s="240" t="s">
        <v>1007</v>
      </c>
      <c r="K46" s="101" t="s">
        <v>1203</v>
      </c>
      <c r="L46" s="12"/>
      <c r="M46" s="13"/>
      <c r="N46" s="259" t="s">
        <v>83</v>
      </c>
      <c r="O46" s="259" t="s">
        <v>83</v>
      </c>
      <c r="P46" s="243"/>
      <c r="Q46" s="132" t="str">
        <f t="shared" si="3"/>
        <v>#AC11_3_1__8.5Info3</v>
      </c>
      <c r="R46" s="132" t="str">
        <f t="shared" si="4"/>
        <v>#AC11_3_1__8.</v>
      </c>
      <c r="S46" s="144">
        <f t="shared" si="5"/>
        <v>1</v>
      </c>
      <c r="T46" s="144">
        <f>IF(G46="","",IF(ISERROR(VLOOKUP(S46,Sheet1!B:B,1,FALSE)),0,1))</f>
        <v>0</v>
      </c>
      <c r="U46" s="144">
        <f t="shared" si="6"/>
        <v>1</v>
      </c>
      <c r="V46" s="145" t="e">
        <f>SEARCH('Key Word Search'!$J$6,J46)</f>
        <v>#VALUE!</v>
      </c>
      <c r="W46" s="145" t="e">
        <f>SEARCH('Key Word Search'!$J$6,K46)</f>
        <v>#VALUE!</v>
      </c>
      <c r="X46" s="145" t="str">
        <f t="shared" si="7"/>
        <v/>
      </c>
    </row>
    <row r="47" spans="1:24" ht="72" x14ac:dyDescent="0.2">
      <c r="A47" s="256" t="str">
        <f t="shared" si="10"/>
        <v>#AC11_3_1__8.6Info1</v>
      </c>
      <c r="B47" s="256"/>
      <c r="C47" s="148"/>
      <c r="D47" s="254"/>
      <c r="E47" s="284" t="str">
        <f t="shared" si="13"/>
        <v/>
      </c>
      <c r="F47" s="284" t="str">
        <f t="shared" si="14"/>
        <v/>
      </c>
      <c r="G47" s="238" t="s">
        <v>310</v>
      </c>
      <c r="H47" s="239" t="s">
        <v>362</v>
      </c>
      <c r="I47" s="284" t="s">
        <v>1067</v>
      </c>
      <c r="J47" s="240" t="s">
        <v>1008</v>
      </c>
      <c r="K47" s="101" t="s">
        <v>462</v>
      </c>
      <c r="L47" s="12"/>
      <c r="M47" s="13"/>
      <c r="N47" s="259" t="s">
        <v>83</v>
      </c>
      <c r="O47" s="259" t="s">
        <v>83</v>
      </c>
      <c r="P47" s="243"/>
      <c r="Q47" s="132" t="str">
        <f t="shared" si="3"/>
        <v>#AC11_3_1__8.6Info1</v>
      </c>
      <c r="R47" s="132" t="str">
        <f t="shared" si="4"/>
        <v>#AC11_3_1__8.</v>
      </c>
      <c r="S47" s="144">
        <f t="shared" si="5"/>
        <v>1</v>
      </c>
      <c r="T47" s="144">
        <f>IF(G47="","",IF(ISERROR(VLOOKUP(S47,Sheet1!B:B,1,FALSE)),0,1))</f>
        <v>0</v>
      </c>
      <c r="U47" s="144">
        <f t="shared" si="6"/>
        <v>1</v>
      </c>
      <c r="V47" s="145" t="e">
        <f>SEARCH('Key Word Search'!$J$6,J47)</f>
        <v>#VALUE!</v>
      </c>
      <c r="W47" s="145" t="e">
        <f>SEARCH('Key Word Search'!$J$6,K47)</f>
        <v>#VALUE!</v>
      </c>
      <c r="X47" s="145" t="str">
        <f t="shared" si="7"/>
        <v/>
      </c>
    </row>
    <row r="48" spans="1:24" ht="114.75" x14ac:dyDescent="0.2">
      <c r="A48" s="256" t="str">
        <f t="shared" si="10"/>
        <v>#AC11_3_1__8.7Info1</v>
      </c>
      <c r="B48" s="256"/>
      <c r="C48" s="148"/>
      <c r="D48" s="254"/>
      <c r="E48" s="284" t="str">
        <f t="shared" si="13"/>
        <v/>
      </c>
      <c r="F48" s="284" t="str">
        <f t="shared" si="14"/>
        <v/>
      </c>
      <c r="G48" s="238" t="s">
        <v>310</v>
      </c>
      <c r="H48" s="239" t="s">
        <v>363</v>
      </c>
      <c r="I48" s="284" t="s">
        <v>1067</v>
      </c>
      <c r="J48" s="240" t="s">
        <v>1009</v>
      </c>
      <c r="K48" s="101" t="s">
        <v>364</v>
      </c>
      <c r="L48" s="12"/>
      <c r="M48" s="13"/>
      <c r="N48" s="259" t="s">
        <v>3</v>
      </c>
      <c r="O48" s="259" t="s">
        <v>3</v>
      </c>
      <c r="P48" s="243"/>
      <c r="Q48" s="132" t="str">
        <f t="shared" si="3"/>
        <v>#AC11_3_1__8.7Info1</v>
      </c>
      <c r="R48" s="132" t="str">
        <f t="shared" si="4"/>
        <v>#AC11_3_1__8.</v>
      </c>
      <c r="S48" s="144">
        <f t="shared" si="5"/>
        <v>1</v>
      </c>
      <c r="T48" s="144">
        <f>IF(G48="","",IF(ISERROR(VLOOKUP(S48,Sheet1!B:B,1,FALSE)),0,1))</f>
        <v>0</v>
      </c>
      <c r="U48" s="144">
        <f t="shared" si="6"/>
        <v>1</v>
      </c>
      <c r="V48" s="145" t="e">
        <f>SEARCH('Key Word Search'!$J$6,J48)</f>
        <v>#VALUE!</v>
      </c>
      <c r="W48" s="145" t="e">
        <f>SEARCH('Key Word Search'!$J$6,K48)</f>
        <v>#VALUE!</v>
      </c>
      <c r="X48" s="145" t="str">
        <f t="shared" si="7"/>
        <v/>
      </c>
    </row>
    <row r="49" spans="1:24" ht="100.5" x14ac:dyDescent="0.2">
      <c r="A49" s="256" t="str">
        <f t="shared" si="10"/>
        <v>#AC11_3_1__8.8Info1</v>
      </c>
      <c r="B49" s="256"/>
      <c r="C49" s="148"/>
      <c r="D49" s="254"/>
      <c r="E49" s="284" t="str">
        <f t="shared" si="13"/>
        <v/>
      </c>
      <c r="F49" s="284" t="str">
        <f t="shared" si="14"/>
        <v/>
      </c>
      <c r="G49" s="238" t="s">
        <v>310</v>
      </c>
      <c r="H49" s="239" t="s">
        <v>365</v>
      </c>
      <c r="I49" s="284" t="s">
        <v>1067</v>
      </c>
      <c r="J49" s="240" t="s">
        <v>1010</v>
      </c>
      <c r="K49" s="101" t="s">
        <v>366</v>
      </c>
      <c r="L49" s="12"/>
      <c r="M49" s="13"/>
      <c r="N49" s="14" t="s">
        <v>3</v>
      </c>
      <c r="O49" s="14" t="s">
        <v>3</v>
      </c>
      <c r="P49" s="243"/>
      <c r="Q49" s="132" t="str">
        <f t="shared" si="3"/>
        <v>#AC11_3_1__8.8Info1</v>
      </c>
      <c r="R49" s="132" t="str">
        <f t="shared" si="4"/>
        <v>#AC11_3_1__8.</v>
      </c>
      <c r="S49" s="144">
        <f t="shared" si="5"/>
        <v>1</v>
      </c>
      <c r="T49" s="144">
        <f>IF(G49="","",IF(ISERROR(VLOOKUP(S49,Sheet1!B:B,1,FALSE)),0,1))</f>
        <v>0</v>
      </c>
      <c r="U49" s="144">
        <f t="shared" si="6"/>
        <v>1</v>
      </c>
      <c r="V49" s="145" t="e">
        <f>SEARCH('Key Word Search'!$J$6,J49)</f>
        <v>#VALUE!</v>
      </c>
      <c r="W49" s="145" t="e">
        <f>SEARCH('Key Word Search'!$J$6,K49)</f>
        <v>#VALUE!</v>
      </c>
      <c r="X49" s="145" t="str">
        <f t="shared" si="7"/>
        <v/>
      </c>
    </row>
    <row r="50" spans="1:24" s="1" customFormat="1" ht="18.75" thickBot="1" x14ac:dyDescent="0.25">
      <c r="A50" s="234" t="str">
        <f t="shared" si="10"/>
        <v/>
      </c>
      <c r="B50" s="39"/>
      <c r="C50" s="32"/>
      <c r="D50" s="184" t="s">
        <v>460</v>
      </c>
      <c r="E50" s="287"/>
      <c r="F50" s="287"/>
      <c r="G50" s="81"/>
      <c r="H50" s="82"/>
      <c r="I50" s="287"/>
      <c r="J50" s="83"/>
      <c r="K50" s="161"/>
      <c r="L50" s="85"/>
      <c r="M50" s="86"/>
      <c r="N50" s="86"/>
      <c r="O50" s="86"/>
      <c r="P50" s="87" t="s">
        <v>0</v>
      </c>
      <c r="Q50" s="132" t="str">
        <f t="shared" si="3"/>
        <v/>
      </c>
      <c r="R50" s="132" t="str">
        <f t="shared" si="4"/>
        <v/>
      </c>
      <c r="S50" s="144" t="str">
        <f t="shared" si="5"/>
        <v/>
      </c>
      <c r="T50" s="144" t="str">
        <f>IF(G50="","",IF(ISERROR(VLOOKUP(S50,Sheet1!B:B,1,FALSE)),0,1))</f>
        <v/>
      </c>
      <c r="U50" s="144" t="str">
        <f t="shared" si="6"/>
        <v/>
      </c>
      <c r="V50" s="145" t="e">
        <f>SEARCH('Key Word Search'!$J$6,J50)</f>
        <v>#VALUE!</v>
      </c>
      <c r="W50" s="145" t="e">
        <f>SEARCH('Key Word Search'!$J$6,K50)</f>
        <v>#VALUE!</v>
      </c>
      <c r="X50" s="145" t="str">
        <f t="shared" si="7"/>
        <v/>
      </c>
    </row>
    <row r="51" spans="1:24" ht="129" x14ac:dyDescent="0.2">
      <c r="A51" s="256" t="str">
        <f t="shared" si="10"/>
        <v>#AC11_3_1__8.9Info1</v>
      </c>
      <c r="B51" s="256"/>
      <c r="C51" s="148"/>
      <c r="D51" s="254"/>
      <c r="E51" s="284" t="str">
        <f t="shared" si="13"/>
        <v/>
      </c>
      <c r="F51" s="284" t="str">
        <f t="shared" si="14"/>
        <v/>
      </c>
      <c r="G51" s="238" t="s">
        <v>310</v>
      </c>
      <c r="H51" s="239" t="s">
        <v>367</v>
      </c>
      <c r="I51" s="284" t="s">
        <v>1067</v>
      </c>
      <c r="J51" s="240" t="s">
        <v>1011</v>
      </c>
      <c r="K51" s="101" t="s">
        <v>368</v>
      </c>
      <c r="L51" s="12"/>
      <c r="M51" s="13"/>
      <c r="N51" s="14" t="s">
        <v>3</v>
      </c>
      <c r="O51" s="14" t="s">
        <v>3</v>
      </c>
      <c r="P51" s="243"/>
      <c r="Q51" s="132" t="str">
        <f t="shared" si="3"/>
        <v>#AC11_3_1__8.9Info1</v>
      </c>
      <c r="R51" s="132" t="str">
        <f t="shared" si="4"/>
        <v>#AC11_3_1__8.</v>
      </c>
      <c r="S51" s="144">
        <f t="shared" si="5"/>
        <v>1</v>
      </c>
      <c r="T51" s="144">
        <f>IF(G51="","",IF(ISERROR(VLOOKUP(S51,Sheet1!B:B,1,FALSE)),0,1))</f>
        <v>0</v>
      </c>
      <c r="U51" s="144">
        <f t="shared" si="6"/>
        <v>1</v>
      </c>
      <c r="V51" s="145" t="e">
        <f>SEARCH('Key Word Search'!$J$6,J51)</f>
        <v>#VALUE!</v>
      </c>
      <c r="W51" s="145" t="e">
        <f>SEARCH('Key Word Search'!$J$6,K51)</f>
        <v>#VALUE!</v>
      </c>
      <c r="X51" s="145" t="str">
        <f t="shared" si="7"/>
        <v/>
      </c>
    </row>
    <row r="52" spans="1:24" ht="129" x14ac:dyDescent="0.2">
      <c r="A52" s="256" t="str">
        <f t="shared" si="10"/>
        <v>#AC11_3_1__8.10Info1</v>
      </c>
      <c r="B52" s="256"/>
      <c r="C52" s="148"/>
      <c r="D52" s="254"/>
      <c r="E52" s="284" t="str">
        <f t="shared" si="13"/>
        <v/>
      </c>
      <c r="F52" s="284" t="str">
        <f t="shared" si="14"/>
        <v/>
      </c>
      <c r="G52" s="238" t="s">
        <v>310</v>
      </c>
      <c r="H52" s="239" t="s">
        <v>369</v>
      </c>
      <c r="I52" s="284" t="s">
        <v>1067</v>
      </c>
      <c r="J52" s="240" t="s">
        <v>1012</v>
      </c>
      <c r="K52" s="101" t="s">
        <v>370</v>
      </c>
      <c r="L52" s="12"/>
      <c r="M52" s="13"/>
      <c r="N52" s="14" t="s">
        <v>3</v>
      </c>
      <c r="O52" s="14" t="s">
        <v>3</v>
      </c>
      <c r="P52" s="243"/>
      <c r="Q52" s="132" t="str">
        <f t="shared" si="3"/>
        <v>#AC11_3_1__8.10Info1</v>
      </c>
      <c r="R52" s="132" t="str">
        <f t="shared" si="4"/>
        <v>#AC11_3_1__8.1</v>
      </c>
      <c r="S52" s="144">
        <f t="shared" si="5"/>
        <v>1</v>
      </c>
      <c r="T52" s="144">
        <f>IF(G52="","",IF(ISERROR(VLOOKUP(S52,Sheet1!B:B,1,FALSE)),0,1))</f>
        <v>0</v>
      </c>
      <c r="U52" s="144">
        <f t="shared" si="6"/>
        <v>1</v>
      </c>
      <c r="V52" s="145" t="e">
        <f>SEARCH('Key Word Search'!$J$6,J52)</f>
        <v>#VALUE!</v>
      </c>
      <c r="W52" s="145" t="e">
        <f>SEARCH('Key Word Search'!$J$6,K52)</f>
        <v>#VALUE!</v>
      </c>
      <c r="X52" s="145" t="str">
        <f t="shared" si="7"/>
        <v/>
      </c>
    </row>
    <row r="53" spans="1:24" ht="86.25" x14ac:dyDescent="0.2">
      <c r="A53" s="256" t="str">
        <f t="shared" si="10"/>
        <v>#AC11_3_1__8.11Info1</v>
      </c>
      <c r="B53" s="256"/>
      <c r="C53" s="148"/>
      <c r="D53" s="254"/>
      <c r="E53" s="284" t="str">
        <f t="shared" si="13"/>
        <v/>
      </c>
      <c r="F53" s="284" t="str">
        <f t="shared" si="14"/>
        <v/>
      </c>
      <c r="G53" s="238" t="s">
        <v>310</v>
      </c>
      <c r="H53" s="239" t="s">
        <v>371</v>
      </c>
      <c r="I53" s="284" t="s">
        <v>1067</v>
      </c>
      <c r="J53" s="240" t="s">
        <v>1013</v>
      </c>
      <c r="K53" s="101" t="s">
        <v>372</v>
      </c>
      <c r="L53" s="12"/>
      <c r="M53" s="13"/>
      <c r="N53" s="14" t="s">
        <v>3</v>
      </c>
      <c r="O53" s="14" t="s">
        <v>3</v>
      </c>
      <c r="P53" s="243"/>
      <c r="Q53" s="132" t="str">
        <f t="shared" si="3"/>
        <v>#AC11_3_1__8.11Info1</v>
      </c>
      <c r="R53" s="132" t="str">
        <f t="shared" si="4"/>
        <v>#AC11_3_1__8.1</v>
      </c>
      <c r="S53" s="144">
        <f t="shared" si="5"/>
        <v>1</v>
      </c>
      <c r="T53" s="144">
        <f>IF(G53="","",IF(ISERROR(VLOOKUP(S53,Sheet1!B:B,1,FALSE)),0,1))</f>
        <v>0</v>
      </c>
      <c r="U53" s="144">
        <f t="shared" si="6"/>
        <v>1</v>
      </c>
      <c r="V53" s="145" t="e">
        <f>SEARCH('Key Word Search'!$J$6,J53)</f>
        <v>#VALUE!</v>
      </c>
      <c r="W53" s="145" t="e">
        <f>SEARCH('Key Word Search'!$J$6,K53)</f>
        <v>#VALUE!</v>
      </c>
      <c r="X53" s="145" t="str">
        <f t="shared" si="7"/>
        <v/>
      </c>
    </row>
    <row r="54" spans="1:24" ht="57.75" x14ac:dyDescent="0.2">
      <c r="A54" s="256" t="str">
        <f t="shared" si="10"/>
        <v>#AC11_3_1__8.12Info1</v>
      </c>
      <c r="B54" s="256"/>
      <c r="C54" s="148"/>
      <c r="D54" s="254"/>
      <c r="E54" s="284" t="str">
        <f t="shared" si="13"/>
        <v/>
      </c>
      <c r="F54" s="284" t="str">
        <f t="shared" si="14"/>
        <v/>
      </c>
      <c r="G54" s="238" t="s">
        <v>310</v>
      </c>
      <c r="H54" s="239" t="s">
        <v>373</v>
      </c>
      <c r="I54" s="284" t="s">
        <v>1067</v>
      </c>
      <c r="J54" s="240" t="s">
        <v>1014</v>
      </c>
      <c r="K54" s="101" t="s">
        <v>463</v>
      </c>
      <c r="L54" s="12"/>
      <c r="M54" s="13"/>
      <c r="N54" s="14" t="s">
        <v>3</v>
      </c>
      <c r="O54" s="14" t="s">
        <v>3</v>
      </c>
      <c r="P54" s="243"/>
      <c r="Q54" s="132" t="str">
        <f t="shared" si="3"/>
        <v>#AC11_3_1__8.12Info1</v>
      </c>
      <c r="R54" s="132" t="str">
        <f t="shared" si="4"/>
        <v>#AC11_3_1__8.1</v>
      </c>
      <c r="S54" s="144">
        <f t="shared" si="5"/>
        <v>1</v>
      </c>
      <c r="T54" s="144">
        <f>IF(G54="","",IF(ISERROR(VLOOKUP(S54,Sheet1!B:B,1,FALSE)),0,1))</f>
        <v>0</v>
      </c>
      <c r="U54" s="144">
        <f t="shared" si="6"/>
        <v>1</v>
      </c>
      <c r="V54" s="145" t="e">
        <f>SEARCH('Key Word Search'!$J$6,J54)</f>
        <v>#VALUE!</v>
      </c>
      <c r="W54" s="145" t="e">
        <f>SEARCH('Key Word Search'!$J$6,K54)</f>
        <v>#VALUE!</v>
      </c>
      <c r="X54" s="145" t="str">
        <f t="shared" si="7"/>
        <v/>
      </c>
    </row>
    <row r="55" spans="1:24" x14ac:dyDescent="0.2">
      <c r="A55" s="256" t="str">
        <f t="shared" si="10"/>
        <v/>
      </c>
      <c r="B55" s="256"/>
      <c r="C55" s="148"/>
      <c r="D55" s="254"/>
      <c r="E55" s="284" t="str">
        <f t="shared" si="13"/>
        <v/>
      </c>
      <c r="F55" s="284" t="str">
        <f t="shared" si="14"/>
        <v/>
      </c>
      <c r="G55" s="238"/>
      <c r="H55" s="239"/>
      <c r="I55" s="284"/>
      <c r="J55" s="240"/>
      <c r="K55" s="101"/>
      <c r="L55" s="12"/>
      <c r="M55" s="13"/>
      <c r="N55" s="14"/>
      <c r="O55" s="14"/>
      <c r="P55" s="243"/>
      <c r="Q55" s="132" t="str">
        <f t="shared" si="3"/>
        <v/>
      </c>
      <c r="R55" s="132" t="str">
        <f t="shared" si="4"/>
        <v/>
      </c>
      <c r="S55" s="144" t="str">
        <f t="shared" si="5"/>
        <v/>
      </c>
      <c r="T55" s="144" t="str">
        <f>IF(G55="","",IF(ISERROR(VLOOKUP(S55,Sheet1!B:B,1,FALSE)),0,1))</f>
        <v/>
      </c>
      <c r="U55" s="144" t="str">
        <f t="shared" si="6"/>
        <v/>
      </c>
      <c r="V55" s="145" t="e">
        <f>SEARCH('Key Word Search'!$J$6,J55)</f>
        <v>#VALUE!</v>
      </c>
      <c r="W55" s="145" t="e">
        <f>SEARCH('Key Word Search'!$J$6,K55)</f>
        <v>#VALUE!</v>
      </c>
      <c r="X55" s="145" t="str">
        <f t="shared" si="7"/>
        <v/>
      </c>
    </row>
    <row r="56" spans="1:24" s="52" customFormat="1" ht="41.25" customHeight="1" thickBot="1" x14ac:dyDescent="0.25">
      <c r="A56" s="233" t="str">
        <f t="shared" si="10"/>
        <v/>
      </c>
      <c r="B56" s="38"/>
      <c r="C56" s="30"/>
      <c r="D56" s="183" t="s">
        <v>374</v>
      </c>
      <c r="E56" s="55"/>
      <c r="F56" s="55"/>
      <c r="G56" s="56"/>
      <c r="H56" s="57"/>
      <c r="I56" s="55"/>
      <c r="J56" s="58"/>
      <c r="K56" s="160"/>
      <c r="L56" s="60"/>
      <c r="M56" s="61"/>
      <c r="N56" s="62"/>
      <c r="O56" s="63"/>
      <c r="P56" s="64" t="s">
        <v>2</v>
      </c>
      <c r="Q56" s="132" t="str">
        <f t="shared" si="3"/>
        <v/>
      </c>
      <c r="R56" s="132" t="str">
        <f t="shared" si="4"/>
        <v/>
      </c>
      <c r="S56" s="144" t="str">
        <f t="shared" si="5"/>
        <v/>
      </c>
      <c r="T56" s="144" t="str">
        <f>IF(G56="","",IF(ISERROR(VLOOKUP(S56,Sheet1!B:B,1,FALSE)),0,1))</f>
        <v/>
      </c>
      <c r="U56" s="144" t="str">
        <f t="shared" si="6"/>
        <v/>
      </c>
      <c r="V56" s="145" t="e">
        <f>SEARCH('Key Word Search'!$J$6,J56)</f>
        <v>#VALUE!</v>
      </c>
      <c r="W56" s="145" t="e">
        <f>SEARCH('Key Word Search'!$J$6,K56)</f>
        <v>#VALUE!</v>
      </c>
      <c r="X56" s="145" t="str">
        <f t="shared" si="7"/>
        <v/>
      </c>
    </row>
    <row r="57" spans="1:24" s="1" customFormat="1" ht="18.75" thickBot="1" x14ac:dyDescent="0.25">
      <c r="A57" s="234" t="str">
        <f t="shared" si="10"/>
        <v/>
      </c>
      <c r="B57" s="234"/>
      <c r="C57" s="32"/>
      <c r="D57" s="184" t="s">
        <v>375</v>
      </c>
      <c r="E57" s="287"/>
      <c r="F57" s="287"/>
      <c r="G57" s="81"/>
      <c r="H57" s="82"/>
      <c r="I57" s="287"/>
      <c r="J57" s="83"/>
      <c r="K57" s="161"/>
      <c r="L57" s="85"/>
      <c r="M57" s="86"/>
      <c r="N57" s="86"/>
      <c r="O57" s="86"/>
      <c r="P57" s="87" t="s">
        <v>0</v>
      </c>
      <c r="Q57" s="132" t="str">
        <f t="shared" si="3"/>
        <v/>
      </c>
      <c r="R57" s="132" t="str">
        <f t="shared" si="4"/>
        <v/>
      </c>
      <c r="S57" s="144" t="str">
        <f t="shared" si="5"/>
        <v/>
      </c>
      <c r="T57" s="144" t="str">
        <f>IF(G57="","",IF(ISERROR(VLOOKUP(S57,Sheet1!B:B,1,FALSE)),0,1))</f>
        <v/>
      </c>
      <c r="U57" s="144" t="str">
        <f t="shared" si="6"/>
        <v/>
      </c>
      <c r="V57" s="145" t="e">
        <f>SEARCH('Key Word Search'!$J$6,J57)</f>
        <v>#VALUE!</v>
      </c>
      <c r="W57" s="145" t="e">
        <f>SEARCH('Key Word Search'!$J$6,K57)</f>
        <v>#VALUE!</v>
      </c>
      <c r="X57" s="145" t="str">
        <f t="shared" si="7"/>
        <v/>
      </c>
    </row>
    <row r="58" spans="1:24" ht="100.5" x14ac:dyDescent="0.2">
      <c r="A58" s="256" t="str">
        <f t="shared" si="10"/>
        <v>#AC11_3_1__9.1Info1</v>
      </c>
      <c r="B58" s="256"/>
      <c r="C58" s="148"/>
      <c r="D58" s="254"/>
      <c r="E58" s="284" t="str">
        <f t="shared" si="13"/>
        <v/>
      </c>
      <c r="F58" s="284" t="str">
        <f t="shared" si="14"/>
        <v/>
      </c>
      <c r="G58" s="238" t="s">
        <v>310</v>
      </c>
      <c r="H58" s="239" t="s">
        <v>376</v>
      </c>
      <c r="I58" s="284" t="s">
        <v>1067</v>
      </c>
      <c r="J58" s="240" t="s">
        <v>377</v>
      </c>
      <c r="K58" s="101" t="s">
        <v>380</v>
      </c>
      <c r="L58" s="12"/>
      <c r="M58" s="13"/>
      <c r="N58" s="14" t="s">
        <v>3</v>
      </c>
      <c r="O58" s="14" t="s">
        <v>3</v>
      </c>
      <c r="P58" s="243"/>
      <c r="Q58" s="132" t="str">
        <f t="shared" si="3"/>
        <v>#AC11_3_1__9.1Info1</v>
      </c>
      <c r="R58" s="132" t="str">
        <f t="shared" si="4"/>
        <v>#AC11_3_1__9.</v>
      </c>
      <c r="S58" s="144">
        <f t="shared" si="5"/>
        <v>1</v>
      </c>
      <c r="T58" s="144">
        <f>IF(G58="","",IF(ISERROR(VLOOKUP(S58,Sheet1!B:B,1,FALSE)),0,1))</f>
        <v>0</v>
      </c>
      <c r="U58" s="144">
        <f t="shared" si="6"/>
        <v>1</v>
      </c>
      <c r="V58" s="145" t="e">
        <f>SEARCH('Key Word Search'!$J$6,J58)</f>
        <v>#VALUE!</v>
      </c>
      <c r="W58" s="145" t="e">
        <f>SEARCH('Key Word Search'!$J$6,K58)</f>
        <v>#VALUE!</v>
      </c>
      <c r="X58" s="145" t="str">
        <f t="shared" si="7"/>
        <v/>
      </c>
    </row>
    <row r="59" spans="1:24" ht="86.25" x14ac:dyDescent="0.2">
      <c r="A59" s="256" t="str">
        <f t="shared" si="10"/>
        <v>#AC11_3_1__9.2Info1</v>
      </c>
      <c r="B59" s="256"/>
      <c r="C59" s="148"/>
      <c r="D59" s="254"/>
      <c r="E59" s="284" t="str">
        <f t="shared" si="13"/>
        <v/>
      </c>
      <c r="F59" s="284" t="str">
        <f t="shared" si="14"/>
        <v/>
      </c>
      <c r="G59" s="238" t="s">
        <v>310</v>
      </c>
      <c r="H59" s="239" t="s">
        <v>378</v>
      </c>
      <c r="I59" s="284" t="s">
        <v>1067</v>
      </c>
      <c r="J59" s="240" t="s">
        <v>377</v>
      </c>
      <c r="K59" s="101" t="s">
        <v>381</v>
      </c>
      <c r="L59" s="12"/>
      <c r="M59" s="13"/>
      <c r="N59" s="14" t="s">
        <v>3</v>
      </c>
      <c r="O59" s="14" t="s">
        <v>3</v>
      </c>
      <c r="P59" s="243"/>
      <c r="Q59" s="132" t="str">
        <f t="shared" si="3"/>
        <v>#AC11_3_1__9.2Info1</v>
      </c>
      <c r="R59" s="132" t="str">
        <f t="shared" si="4"/>
        <v>#AC11_3_1__9.</v>
      </c>
      <c r="S59" s="144">
        <f t="shared" si="5"/>
        <v>1</v>
      </c>
      <c r="T59" s="144">
        <f>IF(G59="","",IF(ISERROR(VLOOKUP(S59,Sheet1!B:B,1,FALSE)),0,1))</f>
        <v>0</v>
      </c>
      <c r="U59" s="144">
        <f t="shared" si="6"/>
        <v>1</v>
      </c>
      <c r="V59" s="145" t="e">
        <f>SEARCH('Key Word Search'!$J$6,J59)</f>
        <v>#VALUE!</v>
      </c>
      <c r="W59" s="145" t="e">
        <f>SEARCH('Key Word Search'!$J$6,K59)</f>
        <v>#VALUE!</v>
      </c>
      <c r="X59" s="145" t="str">
        <f t="shared" si="7"/>
        <v/>
      </c>
    </row>
    <row r="60" spans="1:24" ht="157.5" x14ac:dyDescent="0.2">
      <c r="A60" s="256" t="str">
        <f t="shared" si="10"/>
        <v>#AC11_3_1__9.3Info1</v>
      </c>
      <c r="B60" s="256"/>
      <c r="C60" s="148"/>
      <c r="D60" s="254"/>
      <c r="E60" s="284" t="str">
        <f t="shared" si="13"/>
        <v/>
      </c>
      <c r="F60" s="284" t="str">
        <f t="shared" si="14"/>
        <v/>
      </c>
      <c r="G60" s="238" t="s">
        <v>310</v>
      </c>
      <c r="H60" s="239" t="s">
        <v>379</v>
      </c>
      <c r="I60" s="284" t="s">
        <v>1067</v>
      </c>
      <c r="J60" s="240" t="s">
        <v>377</v>
      </c>
      <c r="K60" s="101" t="s">
        <v>382</v>
      </c>
      <c r="L60" s="12"/>
      <c r="M60" s="13"/>
      <c r="N60" s="14" t="s">
        <v>3</v>
      </c>
      <c r="O60" s="14" t="s">
        <v>3</v>
      </c>
      <c r="P60" s="243"/>
      <c r="Q60" s="132" t="str">
        <f t="shared" si="3"/>
        <v>#AC11_3_1__9.3Info1</v>
      </c>
      <c r="R60" s="132" t="str">
        <f t="shared" si="4"/>
        <v>#AC11_3_1__9.</v>
      </c>
      <c r="S60" s="144">
        <f t="shared" si="5"/>
        <v>1</v>
      </c>
      <c r="T60" s="144">
        <f>IF(G60="","",IF(ISERROR(VLOOKUP(S60,Sheet1!B:B,1,FALSE)),0,1))</f>
        <v>0</v>
      </c>
      <c r="U60" s="144">
        <f t="shared" si="6"/>
        <v>1</v>
      </c>
      <c r="V60" s="145" t="e">
        <f>SEARCH('Key Word Search'!$J$6,J60)</f>
        <v>#VALUE!</v>
      </c>
      <c r="W60" s="145" t="e">
        <f>SEARCH('Key Word Search'!$J$6,K60)</f>
        <v>#VALUE!</v>
      </c>
      <c r="X60" s="145" t="str">
        <f t="shared" si="7"/>
        <v/>
      </c>
    </row>
    <row r="61" spans="1:24" x14ac:dyDescent="0.2">
      <c r="A61" s="256" t="str">
        <f t="shared" si="10"/>
        <v/>
      </c>
      <c r="B61" s="256"/>
      <c r="C61" s="148"/>
      <c r="D61" s="254"/>
      <c r="E61" s="284" t="str">
        <f t="shared" si="13"/>
        <v/>
      </c>
      <c r="F61" s="284" t="str">
        <f t="shared" si="14"/>
        <v/>
      </c>
      <c r="G61" s="238"/>
      <c r="H61" s="239"/>
      <c r="I61" s="284"/>
      <c r="J61" s="240"/>
      <c r="K61" s="101"/>
      <c r="L61" s="12"/>
      <c r="M61" s="13"/>
      <c r="N61" s="14"/>
      <c r="O61" s="14"/>
      <c r="P61" s="243"/>
      <c r="Q61" s="132" t="str">
        <f t="shared" si="3"/>
        <v/>
      </c>
      <c r="R61" s="132" t="str">
        <f t="shared" si="4"/>
        <v/>
      </c>
      <c r="S61" s="144" t="str">
        <f t="shared" si="5"/>
        <v/>
      </c>
      <c r="T61" s="144" t="str">
        <f>IF(G61="","",IF(ISERROR(VLOOKUP(S61,Sheet1!B:B,1,FALSE)),0,1))</f>
        <v/>
      </c>
      <c r="U61" s="144" t="str">
        <f t="shared" si="6"/>
        <v/>
      </c>
      <c r="V61" s="145" t="e">
        <f>SEARCH('Key Word Search'!$J$6,J61)</f>
        <v>#VALUE!</v>
      </c>
      <c r="W61" s="145" t="e">
        <f>SEARCH('Key Word Search'!$J$6,K61)</f>
        <v>#VALUE!</v>
      </c>
      <c r="X61" s="145" t="str">
        <f t="shared" si="7"/>
        <v/>
      </c>
    </row>
    <row r="62" spans="1:24" s="52" customFormat="1" ht="41.25" customHeight="1" thickBot="1" x14ac:dyDescent="0.25">
      <c r="A62" s="233" t="str">
        <f t="shared" si="10"/>
        <v/>
      </c>
      <c r="B62" s="38"/>
      <c r="C62" s="30"/>
      <c r="D62" s="183" t="s">
        <v>393</v>
      </c>
      <c r="E62" s="55"/>
      <c r="F62" s="55"/>
      <c r="G62" s="56"/>
      <c r="H62" s="57"/>
      <c r="I62" s="55"/>
      <c r="J62" s="58"/>
      <c r="K62" s="160"/>
      <c r="L62" s="60"/>
      <c r="M62" s="61"/>
      <c r="N62" s="62"/>
      <c r="O62" s="63"/>
      <c r="P62" s="64" t="s">
        <v>2</v>
      </c>
      <c r="Q62" s="132" t="str">
        <f t="shared" si="3"/>
        <v/>
      </c>
      <c r="R62" s="132" t="str">
        <f t="shared" si="4"/>
        <v/>
      </c>
      <c r="S62" s="144" t="str">
        <f t="shared" si="5"/>
        <v/>
      </c>
      <c r="T62" s="144" t="str">
        <f>IF(G62="","",IF(ISERROR(VLOOKUP(S62,Sheet1!B:B,1,FALSE)),0,1))</f>
        <v/>
      </c>
      <c r="U62" s="144" t="str">
        <f t="shared" si="6"/>
        <v/>
      </c>
      <c r="V62" s="145" t="e">
        <f>SEARCH('Key Word Search'!$J$6,J62)</f>
        <v>#VALUE!</v>
      </c>
      <c r="W62" s="145" t="e">
        <f>SEARCH('Key Word Search'!$J$6,K62)</f>
        <v>#VALUE!</v>
      </c>
      <c r="X62" s="145" t="str">
        <f t="shared" si="7"/>
        <v/>
      </c>
    </row>
    <row r="63" spans="1:24" s="1" customFormat="1" ht="18.75" thickBot="1" x14ac:dyDescent="0.25">
      <c r="A63" s="234" t="str">
        <f t="shared" si="10"/>
        <v/>
      </c>
      <c r="B63" s="39"/>
      <c r="C63" s="31"/>
      <c r="D63" s="184" t="s">
        <v>397</v>
      </c>
      <c r="E63" s="287"/>
      <c r="F63" s="287"/>
      <c r="G63" s="81"/>
      <c r="H63" s="82"/>
      <c r="I63" s="287"/>
      <c r="J63" s="83"/>
      <c r="K63" s="161"/>
      <c r="L63" s="85"/>
      <c r="M63" s="86"/>
      <c r="N63" s="86"/>
      <c r="O63" s="86"/>
      <c r="P63" s="87" t="s">
        <v>0</v>
      </c>
      <c r="Q63" s="132" t="str">
        <f t="shared" si="3"/>
        <v/>
      </c>
      <c r="R63" s="132" t="str">
        <f t="shared" si="4"/>
        <v/>
      </c>
      <c r="S63" s="144" t="str">
        <f t="shared" si="5"/>
        <v/>
      </c>
      <c r="T63" s="144" t="str">
        <f>IF(G63="","",IF(ISERROR(VLOOKUP(S63,Sheet1!B:B,1,FALSE)),0,1))</f>
        <v/>
      </c>
      <c r="U63" s="144" t="str">
        <f t="shared" si="6"/>
        <v/>
      </c>
      <c r="V63" s="145" t="e">
        <f>SEARCH('Key Word Search'!$J$6,J63)</f>
        <v>#VALUE!</v>
      </c>
      <c r="W63" s="145" t="e">
        <f>SEARCH('Key Word Search'!$J$6,K63)</f>
        <v>#VALUE!</v>
      </c>
      <c r="X63" s="145" t="str">
        <f t="shared" si="7"/>
        <v/>
      </c>
    </row>
    <row r="64" spans="1:24" ht="114.75" x14ac:dyDescent="0.2">
      <c r="A64" s="256" t="str">
        <f t="shared" si="10"/>
        <v>#AC11_3_1__10.1Info1</v>
      </c>
      <c r="B64" s="256"/>
      <c r="C64" s="168"/>
      <c r="D64" s="169"/>
      <c r="E64" s="284" t="str">
        <f t="shared" si="13"/>
        <v/>
      </c>
      <c r="F64" s="284" t="str">
        <f t="shared" si="14"/>
        <v/>
      </c>
      <c r="G64" s="238" t="s">
        <v>310</v>
      </c>
      <c r="H64" s="239" t="s">
        <v>394</v>
      </c>
      <c r="I64" s="284" t="s">
        <v>1072</v>
      </c>
      <c r="J64" s="240" t="s">
        <v>396</v>
      </c>
      <c r="K64" s="101" t="s">
        <v>399</v>
      </c>
      <c r="L64" s="12"/>
      <c r="M64" s="13"/>
      <c r="N64" s="14" t="s">
        <v>3</v>
      </c>
      <c r="O64" s="14" t="s">
        <v>3</v>
      </c>
      <c r="P64" s="243"/>
      <c r="Q64" s="132" t="str">
        <f t="shared" si="3"/>
        <v>#AC11_3_1__10.1Info1</v>
      </c>
      <c r="R64" s="132" t="str">
        <f t="shared" si="4"/>
        <v>#AC11_3_1__10.</v>
      </c>
      <c r="S64" s="144">
        <f t="shared" si="5"/>
        <v>1</v>
      </c>
      <c r="T64" s="144">
        <f>IF(G64="","",IF(ISERROR(VLOOKUP(S64,Sheet1!B:B,1,FALSE)),0,1))</f>
        <v>0</v>
      </c>
      <c r="U64" s="144">
        <f t="shared" si="6"/>
        <v>1</v>
      </c>
      <c r="V64" s="145" t="e">
        <f>SEARCH('Key Word Search'!$J$6,J64)</f>
        <v>#VALUE!</v>
      </c>
      <c r="W64" s="145" t="e">
        <f>SEARCH('Key Word Search'!$J$6,K64)</f>
        <v>#VALUE!</v>
      </c>
      <c r="X64" s="145" t="str">
        <f t="shared" si="7"/>
        <v/>
      </c>
    </row>
    <row r="65" spans="1:24" s="1" customFormat="1" ht="18.75" thickBot="1" x14ac:dyDescent="0.25">
      <c r="A65" s="234" t="str">
        <f t="shared" si="10"/>
        <v/>
      </c>
      <c r="B65" s="39"/>
      <c r="C65" s="31"/>
      <c r="D65" s="184" t="s">
        <v>398</v>
      </c>
      <c r="E65" s="287"/>
      <c r="F65" s="287"/>
      <c r="G65" s="81"/>
      <c r="H65" s="82"/>
      <c r="I65" s="287"/>
      <c r="J65" s="83"/>
      <c r="K65" s="161"/>
      <c r="L65" s="85"/>
      <c r="M65" s="86"/>
      <c r="N65" s="86"/>
      <c r="O65" s="86"/>
      <c r="P65" s="87" t="s">
        <v>0</v>
      </c>
      <c r="Q65" s="132" t="str">
        <f t="shared" si="3"/>
        <v/>
      </c>
      <c r="R65" s="132" t="str">
        <f t="shared" si="4"/>
        <v/>
      </c>
      <c r="S65" s="144" t="str">
        <f t="shared" si="5"/>
        <v/>
      </c>
      <c r="T65" s="144" t="str">
        <f>IF(G65="","",IF(ISERROR(VLOOKUP(S65,Sheet1!B:B,1,FALSE)),0,1))</f>
        <v/>
      </c>
      <c r="U65" s="144" t="str">
        <f t="shared" si="6"/>
        <v/>
      </c>
      <c r="V65" s="145" t="e">
        <f>SEARCH('Key Word Search'!$J$6,J65)</f>
        <v>#VALUE!</v>
      </c>
      <c r="W65" s="145" t="e">
        <f>SEARCH('Key Word Search'!$J$6,K65)</f>
        <v>#VALUE!</v>
      </c>
      <c r="X65" s="145" t="str">
        <f t="shared" si="7"/>
        <v/>
      </c>
    </row>
    <row r="66" spans="1:24" ht="43.5" x14ac:dyDescent="0.2">
      <c r="A66" s="256" t="str">
        <f t="shared" si="10"/>
        <v>#AC11_3_1__10.2Info1</v>
      </c>
      <c r="B66" s="256"/>
      <c r="C66" s="148"/>
      <c r="D66" s="254"/>
      <c r="E66" s="284" t="str">
        <f t="shared" si="13"/>
        <v/>
      </c>
      <c r="F66" s="284" t="str">
        <f t="shared" si="14"/>
        <v/>
      </c>
      <c r="G66" s="238" t="s">
        <v>310</v>
      </c>
      <c r="H66" s="239" t="s">
        <v>395</v>
      </c>
      <c r="I66" s="284" t="s">
        <v>1067</v>
      </c>
      <c r="J66" s="240" t="s">
        <v>1015</v>
      </c>
      <c r="K66" s="101" t="s">
        <v>1017</v>
      </c>
      <c r="L66" s="12"/>
      <c r="M66" s="13"/>
      <c r="N66" s="14" t="s">
        <v>83</v>
      </c>
      <c r="O66" s="14" t="s">
        <v>83</v>
      </c>
      <c r="P66" s="243"/>
      <c r="Q66" s="132" t="str">
        <f t="shared" si="3"/>
        <v>#AC11_3_1__10.2Info1</v>
      </c>
      <c r="R66" s="132" t="str">
        <f t="shared" si="4"/>
        <v>#AC11_3_1__10.</v>
      </c>
      <c r="S66" s="144">
        <f t="shared" si="5"/>
        <v>1</v>
      </c>
      <c r="T66" s="144">
        <f>IF(G66="","",IF(ISERROR(VLOOKUP(S66,Sheet1!B:B,1,FALSE)),0,1))</f>
        <v>0</v>
      </c>
      <c r="U66" s="144">
        <f t="shared" si="6"/>
        <v>1</v>
      </c>
      <c r="V66" s="145" t="e">
        <f>SEARCH('Key Word Search'!$J$6,J66)</f>
        <v>#VALUE!</v>
      </c>
      <c r="W66" s="145" t="e">
        <f>SEARCH('Key Word Search'!$J$6,K66)</f>
        <v>#VALUE!</v>
      </c>
      <c r="X66" s="145" t="str">
        <f t="shared" si="7"/>
        <v/>
      </c>
    </row>
    <row r="67" spans="1:24" ht="43.5" x14ac:dyDescent="0.2">
      <c r="A67" s="256" t="str">
        <f t="shared" si="10"/>
        <v>#AC11_3_1__10.2Q1</v>
      </c>
      <c r="B67" s="256"/>
      <c r="C67" s="148"/>
      <c r="D67" s="254"/>
      <c r="E67" s="284" t="str">
        <f t="shared" si="13"/>
        <v/>
      </c>
      <c r="F67" s="284" t="str">
        <f t="shared" si="14"/>
        <v/>
      </c>
      <c r="G67" s="238" t="s">
        <v>310</v>
      </c>
      <c r="H67" s="239" t="s">
        <v>395</v>
      </c>
      <c r="I67" s="284" t="s">
        <v>476</v>
      </c>
      <c r="J67" s="240" t="s">
        <v>1016</v>
      </c>
      <c r="K67" s="101" t="s">
        <v>1019</v>
      </c>
      <c r="L67" s="12"/>
      <c r="M67" s="13"/>
      <c r="N67" s="259" t="s">
        <v>83</v>
      </c>
      <c r="O67" s="259" t="s">
        <v>83</v>
      </c>
      <c r="P67" s="243"/>
      <c r="Q67" s="132" t="str">
        <f t="shared" si="3"/>
        <v>#AC11_3_1__10.2Q1</v>
      </c>
      <c r="R67" s="132" t="str">
        <f t="shared" si="4"/>
        <v>#AC11_3_1__10.</v>
      </c>
      <c r="S67" s="144">
        <f t="shared" si="5"/>
        <v>1</v>
      </c>
      <c r="T67" s="144">
        <f>IF(G67="","",IF(ISERROR(VLOOKUP(S67,Sheet1!B:B,1,FALSE)),0,1))</f>
        <v>0</v>
      </c>
      <c r="U67" s="144">
        <f t="shared" si="6"/>
        <v>1</v>
      </c>
      <c r="V67" s="145" t="e">
        <f>SEARCH('Key Word Search'!$J$6,J67)</f>
        <v>#VALUE!</v>
      </c>
      <c r="W67" s="145" t="e">
        <f>SEARCH('Key Word Search'!$J$6,K67)</f>
        <v>#VALUE!</v>
      </c>
      <c r="X67" s="145" t="str">
        <f t="shared" si="7"/>
        <v/>
      </c>
    </row>
    <row r="68" spans="1:24" ht="43.5" x14ac:dyDescent="0.2">
      <c r="A68" s="256" t="str">
        <f t="shared" si="10"/>
        <v>#AC11_3_1__10.2Q2</v>
      </c>
      <c r="B68" s="256"/>
      <c r="C68" s="148"/>
      <c r="D68" s="254"/>
      <c r="E68" s="284" t="str">
        <f t="shared" ref="E68:E166" si="15">IF($A68="","",IF(B68="","",HYPERLINK(B68,E$2)))</f>
        <v/>
      </c>
      <c r="F68" s="284" t="str">
        <f t="shared" ref="F68:F166" si="16">IF($A68="","",IF(C68="","",HYPERLINK(C68,F$2)))</f>
        <v/>
      </c>
      <c r="G68" s="238" t="s">
        <v>310</v>
      </c>
      <c r="H68" s="239" t="s">
        <v>395</v>
      </c>
      <c r="I68" s="284" t="s">
        <v>477</v>
      </c>
      <c r="J68" s="240" t="s">
        <v>1018</v>
      </c>
      <c r="K68" s="101" t="s">
        <v>1020</v>
      </c>
      <c r="L68" s="12"/>
      <c r="M68" s="13"/>
      <c r="N68" s="259" t="s">
        <v>83</v>
      </c>
      <c r="O68" s="259" t="s">
        <v>83</v>
      </c>
      <c r="P68" s="243"/>
      <c r="Q68" s="132" t="str">
        <f t="shared" ref="Q68:Q131" si="17">IF(G68="","",SUBSTITUTE(SUBSTITUTE(SUBSTITUTE(SUBSTITUTE("#"&amp;G68&amp;"-"&amp;H68&amp;""&amp;I68," ",""),"-","_"),"(","_"),")","_"))</f>
        <v>#AC11_3_1__10.2Q2</v>
      </c>
      <c r="R68" s="132" t="str">
        <f t="shared" ref="R68:R131" si="18">IF(G68="","",SUBSTITUTE(SUBSTITUTE(SUBSTITUTE(SUBSTITUTE("#"&amp;G68&amp;"-"&amp;LEFT(H68,LEN(H68)-1)," ",""),"-","_"),"(","_"),")","_"))</f>
        <v>#AC11_3_1__10.</v>
      </c>
      <c r="S68" s="144">
        <f t="shared" ref="S68:S131" si="19">IF(G68="","",IF(I68&lt;&gt;"",1,MID(H68,LEN(H68),1)))</f>
        <v>1</v>
      </c>
      <c r="T68" s="144">
        <f>IF(G68="","",IF(ISERROR(VLOOKUP(S68,Sheet1!B:B,1,FALSE)),0,1))</f>
        <v>0</v>
      </c>
      <c r="U68" s="144">
        <f t="shared" ref="U68:U131" si="20">IF(G68="","",IF(ISERROR(S68/1),0,1))</f>
        <v>1</v>
      </c>
      <c r="V68" s="145" t="e">
        <f>SEARCH('Key Word Search'!$J$6,J68)</f>
        <v>#VALUE!</v>
      </c>
      <c r="W68" s="145" t="e">
        <f>SEARCH('Key Word Search'!$J$6,K68)</f>
        <v>#VALUE!</v>
      </c>
      <c r="X68" s="145" t="str">
        <f t="shared" ref="X68:X131" si="21">IF(AND(ISERROR(V68),ISERROR(W68)),"",A68)</f>
        <v/>
      </c>
    </row>
    <row r="69" spans="1:24" ht="57.75" x14ac:dyDescent="0.2">
      <c r="A69" s="256" t="str">
        <f t="shared" si="10"/>
        <v>#AC11_3_1__10.2Q3</v>
      </c>
      <c r="B69" s="256"/>
      <c r="C69" s="148"/>
      <c r="D69" s="254"/>
      <c r="E69" s="284" t="str">
        <f t="shared" si="15"/>
        <v/>
      </c>
      <c r="F69" s="284" t="str">
        <f t="shared" si="16"/>
        <v/>
      </c>
      <c r="G69" s="238" t="s">
        <v>310</v>
      </c>
      <c r="H69" s="239" t="s">
        <v>395</v>
      </c>
      <c r="I69" s="284" t="s">
        <v>478</v>
      </c>
      <c r="J69" s="240" t="s">
        <v>1021</v>
      </c>
      <c r="K69" s="101" t="s">
        <v>1022</v>
      </c>
      <c r="L69" s="12"/>
      <c r="M69" s="13"/>
      <c r="N69" s="259" t="s">
        <v>83</v>
      </c>
      <c r="O69" s="259" t="s">
        <v>83</v>
      </c>
      <c r="P69" s="243"/>
      <c r="Q69" s="132" t="str">
        <f t="shared" si="17"/>
        <v>#AC11_3_1__10.2Q3</v>
      </c>
      <c r="R69" s="132" t="str">
        <f t="shared" si="18"/>
        <v>#AC11_3_1__10.</v>
      </c>
      <c r="S69" s="144">
        <f t="shared" si="19"/>
        <v>1</v>
      </c>
      <c r="T69" s="144">
        <f>IF(G69="","",IF(ISERROR(VLOOKUP(S69,Sheet1!B:B,1,FALSE)),0,1))</f>
        <v>0</v>
      </c>
      <c r="U69" s="144">
        <f t="shared" si="20"/>
        <v>1</v>
      </c>
      <c r="V69" s="145" t="e">
        <f>SEARCH('Key Word Search'!$J$6,J69)</f>
        <v>#VALUE!</v>
      </c>
      <c r="W69" s="145" t="e">
        <f>SEARCH('Key Word Search'!$J$6,K69)</f>
        <v>#VALUE!</v>
      </c>
      <c r="X69" s="145" t="str">
        <f t="shared" si="21"/>
        <v/>
      </c>
    </row>
    <row r="70" spans="1:24" ht="57.75" x14ac:dyDescent="0.2">
      <c r="A70" s="256" t="str">
        <f t="shared" si="10"/>
        <v>#AC11_3_1__10.2Q4</v>
      </c>
      <c r="B70" s="256"/>
      <c r="C70" s="148"/>
      <c r="D70" s="254"/>
      <c r="E70" s="284" t="str">
        <f t="shared" si="15"/>
        <v/>
      </c>
      <c r="F70" s="284" t="str">
        <f t="shared" si="16"/>
        <v/>
      </c>
      <c r="G70" s="238" t="s">
        <v>310</v>
      </c>
      <c r="H70" s="239" t="s">
        <v>395</v>
      </c>
      <c r="I70" s="284" t="s">
        <v>479</v>
      </c>
      <c r="J70" s="240" t="s">
        <v>1023</v>
      </c>
      <c r="K70" s="101" t="s">
        <v>1024</v>
      </c>
      <c r="L70" s="12"/>
      <c r="M70" s="13"/>
      <c r="N70" s="259" t="s">
        <v>83</v>
      </c>
      <c r="O70" s="259" t="s">
        <v>83</v>
      </c>
      <c r="P70" s="243"/>
      <c r="Q70" s="132" t="str">
        <f t="shared" si="17"/>
        <v>#AC11_3_1__10.2Q4</v>
      </c>
      <c r="R70" s="132" t="str">
        <f t="shared" si="18"/>
        <v>#AC11_3_1__10.</v>
      </c>
      <c r="S70" s="144">
        <f t="shared" si="19"/>
        <v>1</v>
      </c>
      <c r="T70" s="144">
        <f>IF(G70="","",IF(ISERROR(VLOOKUP(S70,Sheet1!B:B,1,FALSE)),0,1))</f>
        <v>0</v>
      </c>
      <c r="U70" s="144">
        <f t="shared" si="20"/>
        <v>1</v>
      </c>
      <c r="V70" s="145" t="e">
        <f>SEARCH('Key Word Search'!$J$6,J70)</f>
        <v>#VALUE!</v>
      </c>
      <c r="W70" s="145" t="e">
        <f>SEARCH('Key Word Search'!$J$6,K70)</f>
        <v>#VALUE!</v>
      </c>
      <c r="X70" s="145" t="str">
        <f t="shared" si="21"/>
        <v/>
      </c>
    </row>
    <row r="71" spans="1:24" ht="115.5" x14ac:dyDescent="0.2">
      <c r="A71" s="256" t="str">
        <f t="shared" ref="A71:A134" si="22">IF(G71="","",SUBSTITUTE(SUBSTITUTE(SUBSTITUTE(SUBSTITUTE("#"&amp;G71&amp;"-"&amp;H71&amp;""&amp;I71," ",""),"-","_"),"(","_"),")","_"))</f>
        <v>#AC11_3_1__10.2Q5</v>
      </c>
      <c r="B71" s="256"/>
      <c r="C71" s="148"/>
      <c r="D71" s="254"/>
      <c r="E71" s="284" t="str">
        <f t="shared" si="15"/>
        <v/>
      </c>
      <c r="F71" s="284" t="str">
        <f t="shared" si="16"/>
        <v/>
      </c>
      <c r="G71" s="238" t="s">
        <v>310</v>
      </c>
      <c r="H71" s="239" t="s">
        <v>395</v>
      </c>
      <c r="I71" s="284" t="s">
        <v>480</v>
      </c>
      <c r="J71" s="240" t="s">
        <v>1025</v>
      </c>
      <c r="K71" s="101" t="s">
        <v>1026</v>
      </c>
      <c r="L71" s="12"/>
      <c r="M71" s="13"/>
      <c r="N71" s="259" t="s">
        <v>83</v>
      </c>
      <c r="O71" s="259" t="s">
        <v>83</v>
      </c>
      <c r="P71" s="243"/>
      <c r="Q71" s="132" t="str">
        <f t="shared" si="17"/>
        <v>#AC11_3_1__10.2Q5</v>
      </c>
      <c r="R71" s="132" t="str">
        <f t="shared" si="18"/>
        <v>#AC11_3_1__10.</v>
      </c>
      <c r="S71" s="144">
        <f t="shared" si="19"/>
        <v>1</v>
      </c>
      <c r="T71" s="144">
        <f>IF(G71="","",IF(ISERROR(VLOOKUP(S71,Sheet1!B:B,1,FALSE)),0,1))</f>
        <v>0</v>
      </c>
      <c r="U71" s="144">
        <f t="shared" si="20"/>
        <v>1</v>
      </c>
      <c r="V71" s="145">
        <f>SEARCH('Key Word Search'!$J$6,J71)</f>
        <v>31</v>
      </c>
      <c r="W71" s="145">
        <f>SEARCH('Key Word Search'!$J$6,K71)</f>
        <v>88</v>
      </c>
      <c r="X71" s="145" t="str">
        <f t="shared" si="21"/>
        <v>#AC11_3_1__10.2Q5</v>
      </c>
    </row>
    <row r="72" spans="1:24" ht="57.75" x14ac:dyDescent="0.2">
      <c r="A72" s="256" t="str">
        <f t="shared" si="22"/>
        <v>#AC11_3_1__10.2Q6</v>
      </c>
      <c r="B72" s="256"/>
      <c r="C72" s="148"/>
      <c r="D72" s="254"/>
      <c r="E72" s="284" t="str">
        <f t="shared" si="15"/>
        <v/>
      </c>
      <c r="F72" s="284" t="str">
        <f t="shared" si="16"/>
        <v/>
      </c>
      <c r="G72" s="238" t="s">
        <v>310</v>
      </c>
      <c r="H72" s="239" t="s">
        <v>395</v>
      </c>
      <c r="I72" s="284" t="s">
        <v>481</v>
      </c>
      <c r="J72" s="240" t="s">
        <v>1027</v>
      </c>
      <c r="K72" s="101" t="s">
        <v>1028</v>
      </c>
      <c r="L72" s="12"/>
      <c r="M72" s="13"/>
      <c r="N72" s="259" t="s">
        <v>83</v>
      </c>
      <c r="O72" s="259" t="s">
        <v>83</v>
      </c>
      <c r="P72" s="243"/>
      <c r="Q72" s="132" t="str">
        <f t="shared" si="17"/>
        <v>#AC11_3_1__10.2Q6</v>
      </c>
      <c r="R72" s="132" t="str">
        <f t="shared" si="18"/>
        <v>#AC11_3_1__10.</v>
      </c>
      <c r="S72" s="144">
        <f t="shared" si="19"/>
        <v>1</v>
      </c>
      <c r="T72" s="144">
        <f>IF(G72="","",IF(ISERROR(VLOOKUP(S72,Sheet1!B:B,1,FALSE)),0,1))</f>
        <v>0</v>
      </c>
      <c r="U72" s="144">
        <f t="shared" si="20"/>
        <v>1</v>
      </c>
      <c r="V72" s="145" t="e">
        <f>SEARCH('Key Word Search'!$J$6,J72)</f>
        <v>#VALUE!</v>
      </c>
      <c r="W72" s="145" t="e">
        <f>SEARCH('Key Word Search'!$J$6,K72)</f>
        <v>#VALUE!</v>
      </c>
      <c r="X72" s="145" t="str">
        <f t="shared" si="21"/>
        <v/>
      </c>
    </row>
    <row r="73" spans="1:24" ht="43.5" x14ac:dyDescent="0.2">
      <c r="A73" s="256" t="str">
        <f t="shared" si="22"/>
        <v>#AC11_3_1__10.2Q7</v>
      </c>
      <c r="B73" s="256"/>
      <c r="C73" s="148"/>
      <c r="D73" s="254"/>
      <c r="E73" s="284" t="str">
        <f t="shared" si="15"/>
        <v/>
      </c>
      <c r="F73" s="284" t="str">
        <f t="shared" si="16"/>
        <v/>
      </c>
      <c r="G73" s="238" t="s">
        <v>310</v>
      </c>
      <c r="H73" s="239" t="s">
        <v>395</v>
      </c>
      <c r="I73" s="284" t="s">
        <v>482</v>
      </c>
      <c r="J73" s="240" t="s">
        <v>1029</v>
      </c>
      <c r="K73" s="101" t="s">
        <v>1030</v>
      </c>
      <c r="L73" s="12"/>
      <c r="M73" s="13"/>
      <c r="N73" s="259" t="s">
        <v>83</v>
      </c>
      <c r="O73" s="259" t="s">
        <v>83</v>
      </c>
      <c r="P73" s="243"/>
      <c r="Q73" s="132" t="str">
        <f t="shared" si="17"/>
        <v>#AC11_3_1__10.2Q7</v>
      </c>
      <c r="R73" s="132" t="str">
        <f t="shared" si="18"/>
        <v>#AC11_3_1__10.</v>
      </c>
      <c r="S73" s="144">
        <f t="shared" si="19"/>
        <v>1</v>
      </c>
      <c r="T73" s="144">
        <f>IF(G73="","",IF(ISERROR(VLOOKUP(S73,Sheet1!B:B,1,FALSE)),0,1))</f>
        <v>0</v>
      </c>
      <c r="U73" s="144">
        <f t="shared" si="20"/>
        <v>1</v>
      </c>
      <c r="V73" s="145" t="e">
        <f>SEARCH('Key Word Search'!$J$6,J73)</f>
        <v>#VALUE!</v>
      </c>
      <c r="W73" s="145" t="e">
        <f>SEARCH('Key Word Search'!$J$6,K73)</f>
        <v>#VALUE!</v>
      </c>
      <c r="X73" s="145" t="str">
        <f t="shared" si="21"/>
        <v/>
      </c>
    </row>
    <row r="74" spans="1:24" s="1" customFormat="1" ht="18.75" thickBot="1" x14ac:dyDescent="0.25">
      <c r="A74" s="234" t="str">
        <f t="shared" si="22"/>
        <v/>
      </c>
      <c r="B74" s="234"/>
      <c r="C74" s="31"/>
      <c r="D74" s="184" t="s">
        <v>402</v>
      </c>
      <c r="E74" s="287"/>
      <c r="F74" s="287"/>
      <c r="G74" s="81"/>
      <c r="H74" s="82"/>
      <c r="I74" s="287"/>
      <c r="J74" s="83"/>
      <c r="K74" s="161"/>
      <c r="L74" s="85"/>
      <c r="M74" s="86"/>
      <c r="N74" s="86"/>
      <c r="O74" s="86"/>
      <c r="P74" s="87" t="s">
        <v>0</v>
      </c>
      <c r="Q74" s="132" t="str">
        <f t="shared" si="17"/>
        <v/>
      </c>
      <c r="R74" s="132" t="str">
        <f t="shared" si="18"/>
        <v/>
      </c>
      <c r="S74" s="144" t="str">
        <f t="shared" si="19"/>
        <v/>
      </c>
      <c r="T74" s="144" t="str">
        <f>IF(G74="","",IF(ISERROR(VLOOKUP(S74,Sheet1!B:B,1,FALSE)),0,1))</f>
        <v/>
      </c>
      <c r="U74" s="144" t="str">
        <f t="shared" si="20"/>
        <v/>
      </c>
      <c r="V74" s="145" t="e">
        <f>SEARCH('Key Word Search'!$J$6,J74)</f>
        <v>#VALUE!</v>
      </c>
      <c r="W74" s="145" t="e">
        <f>SEARCH('Key Word Search'!$J$6,K74)</f>
        <v>#VALUE!</v>
      </c>
      <c r="X74" s="145" t="str">
        <f t="shared" si="21"/>
        <v/>
      </c>
    </row>
    <row r="75" spans="1:24" ht="57.75" x14ac:dyDescent="0.2">
      <c r="A75" s="256" t="str">
        <f t="shared" si="22"/>
        <v>#AC11_3_1__10.3Q1</v>
      </c>
      <c r="B75" s="256"/>
      <c r="C75" s="148"/>
      <c r="D75" s="254"/>
      <c r="E75" s="284" t="str">
        <f t="shared" si="15"/>
        <v/>
      </c>
      <c r="F75" s="284" t="str">
        <f t="shared" si="16"/>
        <v/>
      </c>
      <c r="G75" s="238" t="s">
        <v>310</v>
      </c>
      <c r="H75" s="239" t="s">
        <v>400</v>
      </c>
      <c r="I75" s="284" t="s">
        <v>476</v>
      </c>
      <c r="J75" s="240" t="s">
        <v>401</v>
      </c>
      <c r="K75" s="101" t="s">
        <v>1031</v>
      </c>
      <c r="L75" s="12"/>
      <c r="M75" s="13"/>
      <c r="N75" s="14" t="s">
        <v>83</v>
      </c>
      <c r="O75" s="14" t="s">
        <v>83</v>
      </c>
      <c r="P75" s="243"/>
      <c r="Q75" s="132" t="str">
        <f t="shared" si="17"/>
        <v>#AC11_3_1__10.3Q1</v>
      </c>
      <c r="R75" s="132" t="str">
        <f t="shared" si="18"/>
        <v>#AC11_3_1__10.</v>
      </c>
      <c r="S75" s="144">
        <f t="shared" si="19"/>
        <v>1</v>
      </c>
      <c r="T75" s="144">
        <f>IF(G75="","",IF(ISERROR(VLOOKUP(S75,Sheet1!B:B,1,FALSE)),0,1))</f>
        <v>0</v>
      </c>
      <c r="U75" s="144">
        <f t="shared" si="20"/>
        <v>1</v>
      </c>
      <c r="V75" s="145" t="e">
        <f>SEARCH('Key Word Search'!$J$6,J75)</f>
        <v>#VALUE!</v>
      </c>
      <c r="W75" s="145" t="e">
        <f>SEARCH('Key Word Search'!$J$6,K75)</f>
        <v>#VALUE!</v>
      </c>
      <c r="X75" s="145" t="str">
        <f t="shared" si="21"/>
        <v/>
      </c>
    </row>
    <row r="76" spans="1:24" s="1" customFormat="1" ht="18.75" thickBot="1" x14ac:dyDescent="0.25">
      <c r="A76" s="234" t="str">
        <f t="shared" si="22"/>
        <v/>
      </c>
      <c r="B76" s="39"/>
      <c r="C76" s="31"/>
      <c r="D76" s="184" t="s">
        <v>403</v>
      </c>
      <c r="E76" s="287"/>
      <c r="F76" s="287"/>
      <c r="G76" s="81"/>
      <c r="H76" s="82"/>
      <c r="I76" s="287"/>
      <c r="J76" s="83"/>
      <c r="K76" s="161"/>
      <c r="L76" s="85"/>
      <c r="M76" s="86"/>
      <c r="N76" s="86"/>
      <c r="O76" s="86"/>
      <c r="P76" s="87" t="s">
        <v>0</v>
      </c>
      <c r="Q76" s="132" t="str">
        <f t="shared" si="17"/>
        <v/>
      </c>
      <c r="R76" s="132" t="str">
        <f t="shared" si="18"/>
        <v/>
      </c>
      <c r="S76" s="144" t="str">
        <f t="shared" si="19"/>
        <v/>
      </c>
      <c r="T76" s="144" t="str">
        <f>IF(G76="","",IF(ISERROR(VLOOKUP(S76,Sheet1!B:B,1,FALSE)),0,1))</f>
        <v/>
      </c>
      <c r="U76" s="144" t="str">
        <f t="shared" si="20"/>
        <v/>
      </c>
      <c r="V76" s="145" t="e">
        <f>SEARCH('Key Word Search'!$J$6,J76)</f>
        <v>#VALUE!</v>
      </c>
      <c r="W76" s="145" t="e">
        <f>SEARCH('Key Word Search'!$J$6,K76)</f>
        <v>#VALUE!</v>
      </c>
      <c r="X76" s="145" t="str">
        <f t="shared" si="21"/>
        <v/>
      </c>
    </row>
    <row r="77" spans="1:24" ht="101.25" x14ac:dyDescent="0.2">
      <c r="A77" s="256" t="str">
        <f t="shared" si="22"/>
        <v>#AC11_3_1__10.4Q1</v>
      </c>
      <c r="B77" s="256"/>
      <c r="C77" s="148"/>
      <c r="D77" s="254"/>
      <c r="E77" s="284" t="str">
        <f t="shared" si="15"/>
        <v/>
      </c>
      <c r="F77" s="284" t="str">
        <f t="shared" si="16"/>
        <v/>
      </c>
      <c r="G77" s="238" t="s">
        <v>310</v>
      </c>
      <c r="H77" s="239" t="s">
        <v>404</v>
      </c>
      <c r="I77" s="284" t="s">
        <v>476</v>
      </c>
      <c r="J77" s="240" t="s">
        <v>405</v>
      </c>
      <c r="K77" s="101" t="s">
        <v>1032</v>
      </c>
      <c r="L77" s="12"/>
      <c r="M77" s="13"/>
      <c r="N77" s="14" t="s">
        <v>83</v>
      </c>
      <c r="O77" s="14" t="s">
        <v>83</v>
      </c>
      <c r="P77" s="243"/>
      <c r="Q77" s="132" t="str">
        <f t="shared" si="17"/>
        <v>#AC11_3_1__10.4Q1</v>
      </c>
      <c r="R77" s="132" t="str">
        <f t="shared" si="18"/>
        <v>#AC11_3_1__10.</v>
      </c>
      <c r="S77" s="144">
        <f t="shared" si="19"/>
        <v>1</v>
      </c>
      <c r="T77" s="144">
        <f>IF(G77="","",IF(ISERROR(VLOOKUP(S77,Sheet1!B:B,1,FALSE)),0,1))</f>
        <v>0</v>
      </c>
      <c r="U77" s="144">
        <f t="shared" si="20"/>
        <v>1</v>
      </c>
      <c r="V77" s="145" t="e">
        <f>SEARCH('Key Word Search'!$J$6,J77)</f>
        <v>#VALUE!</v>
      </c>
      <c r="W77" s="145" t="e">
        <f>SEARCH('Key Word Search'!$J$6,K77)</f>
        <v>#VALUE!</v>
      </c>
      <c r="X77" s="145" t="str">
        <f t="shared" si="21"/>
        <v/>
      </c>
    </row>
    <row r="78" spans="1:24" x14ac:dyDescent="0.2">
      <c r="A78" s="256" t="str">
        <f t="shared" si="22"/>
        <v/>
      </c>
      <c r="B78" s="256"/>
      <c r="C78" s="148"/>
      <c r="D78" s="254"/>
      <c r="E78" s="284" t="str">
        <f t="shared" si="15"/>
        <v/>
      </c>
      <c r="F78" s="284" t="str">
        <f t="shared" si="16"/>
        <v/>
      </c>
      <c r="G78" s="238"/>
      <c r="H78" s="239"/>
      <c r="I78" s="284"/>
      <c r="J78" s="240"/>
      <c r="K78" s="101"/>
      <c r="L78" s="12"/>
      <c r="M78" s="13"/>
      <c r="N78" s="14"/>
      <c r="O78" s="14"/>
      <c r="P78" s="243"/>
      <c r="Q78" s="132" t="str">
        <f t="shared" si="17"/>
        <v/>
      </c>
      <c r="R78" s="132" t="str">
        <f t="shared" si="18"/>
        <v/>
      </c>
      <c r="S78" s="144" t="str">
        <f t="shared" si="19"/>
        <v/>
      </c>
      <c r="T78" s="144" t="str">
        <f>IF(G78="","",IF(ISERROR(VLOOKUP(S78,Sheet1!B:B,1,FALSE)),0,1))</f>
        <v/>
      </c>
      <c r="U78" s="144" t="str">
        <f t="shared" si="20"/>
        <v/>
      </c>
      <c r="V78" s="145" t="e">
        <f>SEARCH('Key Word Search'!$J$6,J78)</f>
        <v>#VALUE!</v>
      </c>
      <c r="W78" s="145" t="e">
        <f>SEARCH('Key Word Search'!$J$6,K78)</f>
        <v>#VALUE!</v>
      </c>
      <c r="X78" s="145" t="str">
        <f t="shared" si="21"/>
        <v/>
      </c>
    </row>
    <row r="79" spans="1:24" s="52" customFormat="1" ht="41.25" customHeight="1" thickBot="1" x14ac:dyDescent="0.25">
      <c r="A79" s="233" t="str">
        <f t="shared" si="22"/>
        <v/>
      </c>
      <c r="B79" s="38"/>
      <c r="C79" s="30"/>
      <c r="D79" s="183" t="s">
        <v>406</v>
      </c>
      <c r="E79" s="55"/>
      <c r="F79" s="55"/>
      <c r="G79" s="56"/>
      <c r="H79" s="57"/>
      <c r="I79" s="55"/>
      <c r="J79" s="58"/>
      <c r="K79" s="160"/>
      <c r="L79" s="60"/>
      <c r="M79" s="61"/>
      <c r="N79" s="62"/>
      <c r="O79" s="63"/>
      <c r="P79" s="64" t="s">
        <v>2</v>
      </c>
      <c r="Q79" s="132" t="str">
        <f t="shared" si="17"/>
        <v/>
      </c>
      <c r="R79" s="132" t="str">
        <f t="shared" si="18"/>
        <v/>
      </c>
      <c r="S79" s="144" t="str">
        <f t="shared" si="19"/>
        <v/>
      </c>
      <c r="T79" s="144" t="str">
        <f>IF(G79="","",IF(ISERROR(VLOOKUP(S79,Sheet1!B:B,1,FALSE)),0,1))</f>
        <v/>
      </c>
      <c r="U79" s="144" t="str">
        <f t="shared" si="20"/>
        <v/>
      </c>
      <c r="V79" s="145" t="e">
        <f>SEARCH('Key Word Search'!$J$6,J79)</f>
        <v>#VALUE!</v>
      </c>
      <c r="W79" s="145" t="e">
        <f>SEARCH('Key Word Search'!$J$6,K79)</f>
        <v>#VALUE!</v>
      </c>
      <c r="X79" s="145" t="str">
        <f t="shared" si="21"/>
        <v/>
      </c>
    </row>
    <row r="80" spans="1:24" s="1" customFormat="1" ht="18.75" thickBot="1" x14ac:dyDescent="0.25">
      <c r="A80" s="234" t="str">
        <f t="shared" si="22"/>
        <v/>
      </c>
      <c r="B80" s="39"/>
      <c r="C80" s="32"/>
      <c r="D80" s="184" t="s">
        <v>407</v>
      </c>
      <c r="E80" s="287"/>
      <c r="F80" s="287"/>
      <c r="G80" s="81"/>
      <c r="H80" s="82"/>
      <c r="I80" s="287"/>
      <c r="J80" s="83"/>
      <c r="K80" s="161"/>
      <c r="L80" s="85"/>
      <c r="M80" s="86"/>
      <c r="N80" s="86"/>
      <c r="O80" s="86"/>
      <c r="P80" s="87" t="s">
        <v>0</v>
      </c>
      <c r="Q80" s="132" t="str">
        <f t="shared" si="17"/>
        <v/>
      </c>
      <c r="R80" s="132" t="str">
        <f t="shared" si="18"/>
        <v/>
      </c>
      <c r="S80" s="144" t="str">
        <f t="shared" si="19"/>
        <v/>
      </c>
      <c r="T80" s="144" t="str">
        <f>IF(G80="","",IF(ISERROR(VLOOKUP(S80,Sheet1!B:B,1,FALSE)),0,1))</f>
        <v/>
      </c>
      <c r="U80" s="144" t="str">
        <f t="shared" si="20"/>
        <v/>
      </c>
      <c r="V80" s="145" t="e">
        <f>SEARCH('Key Word Search'!$J$6,J80)</f>
        <v>#VALUE!</v>
      </c>
      <c r="W80" s="145" t="e">
        <f>SEARCH('Key Word Search'!$J$6,K80)</f>
        <v>#VALUE!</v>
      </c>
      <c r="X80" s="145" t="str">
        <f t="shared" si="21"/>
        <v/>
      </c>
    </row>
    <row r="81" spans="1:24" ht="72" x14ac:dyDescent="0.2">
      <c r="A81" s="256" t="str">
        <f t="shared" si="22"/>
        <v>#AC11_3_1__11.1Info</v>
      </c>
      <c r="B81" s="256"/>
      <c r="C81" s="148"/>
      <c r="D81" s="254"/>
      <c r="E81" s="284" t="str">
        <f t="shared" si="15"/>
        <v/>
      </c>
      <c r="F81" s="284" t="str">
        <f t="shared" si="16"/>
        <v/>
      </c>
      <c r="G81" s="238" t="s">
        <v>310</v>
      </c>
      <c r="H81" s="239" t="s">
        <v>408</v>
      </c>
      <c r="I81" s="284" t="s">
        <v>1065</v>
      </c>
      <c r="J81" s="240" t="s">
        <v>1033</v>
      </c>
      <c r="K81" s="116" t="s">
        <v>1119</v>
      </c>
      <c r="L81" s="12"/>
      <c r="M81" s="13"/>
      <c r="N81" s="14" t="s">
        <v>83</v>
      </c>
      <c r="O81" s="14" t="s">
        <v>83</v>
      </c>
      <c r="P81" s="243"/>
      <c r="Q81" s="132" t="str">
        <f t="shared" si="17"/>
        <v>#AC11_3_1__11.1Info</v>
      </c>
      <c r="R81" s="132" t="str">
        <f t="shared" si="18"/>
        <v>#AC11_3_1__11.</v>
      </c>
      <c r="S81" s="144">
        <f t="shared" si="19"/>
        <v>1</v>
      </c>
      <c r="T81" s="144">
        <f>IF(G81="","",IF(ISERROR(VLOOKUP(S81,Sheet1!B:B,1,FALSE)),0,1))</f>
        <v>0</v>
      </c>
      <c r="U81" s="144">
        <f t="shared" si="20"/>
        <v>1</v>
      </c>
      <c r="V81" s="145" t="e">
        <f>SEARCH('Key Word Search'!$J$6,J81)</f>
        <v>#VALUE!</v>
      </c>
      <c r="W81" s="145" t="e">
        <f>SEARCH('Key Word Search'!$J$6,K81)</f>
        <v>#VALUE!</v>
      </c>
      <c r="X81" s="145" t="str">
        <f t="shared" si="21"/>
        <v/>
      </c>
    </row>
    <row r="82" spans="1:24" ht="114.75" x14ac:dyDescent="0.2">
      <c r="A82" s="256" t="str">
        <f t="shared" si="22"/>
        <v>#AC11_3_1__11.2Info</v>
      </c>
      <c r="B82" s="256"/>
      <c r="C82" s="148"/>
      <c r="D82" s="254"/>
      <c r="E82" s="284" t="str">
        <f t="shared" si="15"/>
        <v/>
      </c>
      <c r="F82" s="284" t="str">
        <f t="shared" si="16"/>
        <v/>
      </c>
      <c r="G82" s="238" t="s">
        <v>310</v>
      </c>
      <c r="H82" s="239" t="s">
        <v>409</v>
      </c>
      <c r="I82" s="284" t="s">
        <v>1065</v>
      </c>
      <c r="J82" s="240" t="s">
        <v>1034</v>
      </c>
      <c r="K82" s="101" t="s">
        <v>1120</v>
      </c>
      <c r="L82" s="12"/>
      <c r="M82" s="13"/>
      <c r="N82" s="259" t="s">
        <v>83</v>
      </c>
      <c r="O82" s="259" t="s">
        <v>83</v>
      </c>
      <c r="P82" s="243"/>
      <c r="Q82" s="132" t="str">
        <f t="shared" si="17"/>
        <v>#AC11_3_1__11.2Info</v>
      </c>
      <c r="R82" s="132" t="str">
        <f t="shared" si="18"/>
        <v>#AC11_3_1__11.</v>
      </c>
      <c r="S82" s="144">
        <f t="shared" si="19"/>
        <v>1</v>
      </c>
      <c r="T82" s="144">
        <f>IF(G82="","",IF(ISERROR(VLOOKUP(S82,Sheet1!B:B,1,FALSE)),0,1))</f>
        <v>0</v>
      </c>
      <c r="U82" s="144">
        <f t="shared" si="20"/>
        <v>1</v>
      </c>
      <c r="V82" s="145" t="e">
        <f>SEARCH('Key Word Search'!$J$6,J82)</f>
        <v>#VALUE!</v>
      </c>
      <c r="W82" s="145" t="e">
        <f>SEARCH('Key Word Search'!$J$6,K82)</f>
        <v>#VALUE!</v>
      </c>
      <c r="X82" s="145" t="str">
        <f t="shared" si="21"/>
        <v/>
      </c>
    </row>
    <row r="83" spans="1:24" ht="86.25" x14ac:dyDescent="0.2">
      <c r="A83" s="256" t="str">
        <f t="shared" si="22"/>
        <v>#AC11_3_1__11.3Info</v>
      </c>
      <c r="B83" s="256"/>
      <c r="C83" s="148"/>
      <c r="D83" s="254"/>
      <c r="E83" s="284" t="str">
        <f t="shared" si="15"/>
        <v/>
      </c>
      <c r="F83" s="284" t="str">
        <f t="shared" si="16"/>
        <v/>
      </c>
      <c r="G83" s="238" t="s">
        <v>310</v>
      </c>
      <c r="H83" s="239" t="s">
        <v>410</v>
      </c>
      <c r="I83" s="284" t="s">
        <v>1065</v>
      </c>
      <c r="J83" s="240" t="s">
        <v>1035</v>
      </c>
      <c r="K83" s="101" t="s">
        <v>464</v>
      </c>
      <c r="L83" s="12"/>
      <c r="M83" s="13"/>
      <c r="N83" s="259" t="s">
        <v>83</v>
      </c>
      <c r="O83" s="259" t="s">
        <v>83</v>
      </c>
      <c r="P83" s="243"/>
      <c r="Q83" s="132" t="str">
        <f t="shared" si="17"/>
        <v>#AC11_3_1__11.3Info</v>
      </c>
      <c r="R83" s="132" t="str">
        <f t="shared" si="18"/>
        <v>#AC11_3_1__11.</v>
      </c>
      <c r="S83" s="144">
        <f t="shared" si="19"/>
        <v>1</v>
      </c>
      <c r="T83" s="144">
        <f>IF(G83="","",IF(ISERROR(VLOOKUP(S83,Sheet1!B:B,1,FALSE)),0,1))</f>
        <v>0</v>
      </c>
      <c r="U83" s="144">
        <f t="shared" si="20"/>
        <v>1</v>
      </c>
      <c r="V83" s="145" t="e">
        <f>SEARCH('Key Word Search'!$J$6,J83)</f>
        <v>#VALUE!</v>
      </c>
      <c r="W83" s="145" t="e">
        <f>SEARCH('Key Word Search'!$J$6,K83)</f>
        <v>#VALUE!</v>
      </c>
      <c r="X83" s="145" t="str">
        <f t="shared" si="21"/>
        <v/>
      </c>
    </row>
    <row r="84" spans="1:24" ht="114.75" x14ac:dyDescent="0.2">
      <c r="A84" s="256" t="str">
        <f t="shared" si="22"/>
        <v>#AC11_3_1__11.4Info</v>
      </c>
      <c r="B84" s="256"/>
      <c r="C84" s="148"/>
      <c r="D84" s="254"/>
      <c r="E84" s="284" t="str">
        <f t="shared" si="15"/>
        <v/>
      </c>
      <c r="F84" s="284" t="str">
        <f t="shared" si="16"/>
        <v/>
      </c>
      <c r="G84" s="238" t="s">
        <v>310</v>
      </c>
      <c r="H84" s="239" t="s">
        <v>411</v>
      </c>
      <c r="I84" s="284" t="s">
        <v>1065</v>
      </c>
      <c r="J84" s="240" t="s">
        <v>1036</v>
      </c>
      <c r="K84" s="101" t="s">
        <v>465</v>
      </c>
      <c r="L84" s="12"/>
      <c r="M84" s="13"/>
      <c r="N84" s="259" t="s">
        <v>83</v>
      </c>
      <c r="O84" s="259" t="s">
        <v>83</v>
      </c>
      <c r="P84" s="243"/>
      <c r="Q84" s="132" t="str">
        <f t="shared" si="17"/>
        <v>#AC11_3_1__11.4Info</v>
      </c>
      <c r="R84" s="132" t="str">
        <f t="shared" si="18"/>
        <v>#AC11_3_1__11.</v>
      </c>
      <c r="S84" s="144">
        <f t="shared" si="19"/>
        <v>1</v>
      </c>
      <c r="T84" s="144">
        <f>IF(G84="","",IF(ISERROR(VLOOKUP(S84,Sheet1!B:B,1,FALSE)),0,1))</f>
        <v>0</v>
      </c>
      <c r="U84" s="144">
        <f t="shared" si="20"/>
        <v>1</v>
      </c>
      <c r="V84" s="145" t="e">
        <f>SEARCH('Key Word Search'!$J$6,J84)</f>
        <v>#VALUE!</v>
      </c>
      <c r="W84" s="145" t="e">
        <f>SEARCH('Key Word Search'!$J$6,K84)</f>
        <v>#VALUE!</v>
      </c>
      <c r="X84" s="145" t="str">
        <f t="shared" si="21"/>
        <v/>
      </c>
    </row>
    <row r="85" spans="1:24" ht="271.5" x14ac:dyDescent="0.2">
      <c r="A85" s="256" t="str">
        <f t="shared" si="22"/>
        <v>#AC11_3_1__11.5Info</v>
      </c>
      <c r="B85" s="256"/>
      <c r="C85" s="148"/>
      <c r="D85" s="254"/>
      <c r="E85" s="284" t="str">
        <f t="shared" si="15"/>
        <v/>
      </c>
      <c r="F85" s="284" t="str">
        <f t="shared" si="16"/>
        <v/>
      </c>
      <c r="G85" s="238" t="s">
        <v>310</v>
      </c>
      <c r="H85" s="239" t="s">
        <v>412</v>
      </c>
      <c r="I85" s="284" t="s">
        <v>1065</v>
      </c>
      <c r="J85" s="240" t="s">
        <v>1037</v>
      </c>
      <c r="K85" s="101" t="s">
        <v>466</v>
      </c>
      <c r="L85" s="12"/>
      <c r="M85" s="13"/>
      <c r="N85" s="259" t="s">
        <v>83</v>
      </c>
      <c r="O85" s="259" t="s">
        <v>83</v>
      </c>
      <c r="P85" s="243"/>
      <c r="Q85" s="132" t="str">
        <f t="shared" si="17"/>
        <v>#AC11_3_1__11.5Info</v>
      </c>
      <c r="R85" s="132" t="str">
        <f t="shared" si="18"/>
        <v>#AC11_3_1__11.</v>
      </c>
      <c r="S85" s="144">
        <f t="shared" si="19"/>
        <v>1</v>
      </c>
      <c r="T85" s="144">
        <f>IF(G85="","",IF(ISERROR(VLOOKUP(S85,Sheet1!B:B,1,FALSE)),0,1))</f>
        <v>0</v>
      </c>
      <c r="U85" s="144">
        <f t="shared" si="20"/>
        <v>1</v>
      </c>
      <c r="V85" s="145" t="e">
        <f>SEARCH('Key Word Search'!$J$6,J85)</f>
        <v>#VALUE!</v>
      </c>
      <c r="W85" s="145" t="e">
        <f>SEARCH('Key Word Search'!$J$6,K85)</f>
        <v>#VALUE!</v>
      </c>
      <c r="X85" s="145" t="str">
        <f t="shared" si="21"/>
        <v/>
      </c>
    </row>
    <row r="86" spans="1:24" x14ac:dyDescent="0.2">
      <c r="A86" s="256" t="str">
        <f t="shared" si="22"/>
        <v/>
      </c>
      <c r="B86" s="256"/>
      <c r="C86" s="148"/>
      <c r="D86" s="254"/>
      <c r="E86" s="284" t="str">
        <f t="shared" si="15"/>
        <v/>
      </c>
      <c r="F86" s="284" t="str">
        <f t="shared" si="16"/>
        <v/>
      </c>
      <c r="G86" s="238"/>
      <c r="H86" s="239"/>
      <c r="I86" s="284"/>
      <c r="J86" s="240"/>
      <c r="K86" s="101"/>
      <c r="L86" s="12"/>
      <c r="M86" s="13"/>
      <c r="N86" s="14"/>
      <c r="O86" s="14"/>
      <c r="P86" s="243"/>
      <c r="Q86" s="132" t="str">
        <f t="shared" si="17"/>
        <v/>
      </c>
      <c r="R86" s="132" t="str">
        <f t="shared" si="18"/>
        <v/>
      </c>
      <c r="S86" s="144" t="str">
        <f t="shared" si="19"/>
        <v/>
      </c>
      <c r="T86" s="144" t="str">
        <f>IF(G86="","",IF(ISERROR(VLOOKUP(S86,Sheet1!B:B,1,FALSE)),0,1))</f>
        <v/>
      </c>
      <c r="U86" s="144" t="str">
        <f t="shared" si="20"/>
        <v/>
      </c>
      <c r="V86" s="145" t="e">
        <f>SEARCH('Key Word Search'!$J$6,J86)</f>
        <v>#VALUE!</v>
      </c>
      <c r="W86" s="145" t="e">
        <f>SEARCH('Key Word Search'!$J$6,K86)</f>
        <v>#VALUE!</v>
      </c>
      <c r="X86" s="145" t="str">
        <f t="shared" si="21"/>
        <v/>
      </c>
    </row>
    <row r="87" spans="1:24" s="52" customFormat="1" ht="41.25" customHeight="1" thickBot="1" x14ac:dyDescent="0.25">
      <c r="A87" s="233" t="str">
        <f t="shared" si="22"/>
        <v/>
      </c>
      <c r="B87" s="38"/>
      <c r="C87" s="30"/>
      <c r="D87" s="183" t="s">
        <v>413</v>
      </c>
      <c r="E87" s="55"/>
      <c r="F87" s="55"/>
      <c r="G87" s="56"/>
      <c r="H87" s="57"/>
      <c r="I87" s="55"/>
      <c r="J87" s="58"/>
      <c r="K87" s="160"/>
      <c r="L87" s="60"/>
      <c r="M87" s="61"/>
      <c r="N87" s="62"/>
      <c r="O87" s="63"/>
      <c r="P87" s="64" t="s">
        <v>2</v>
      </c>
      <c r="Q87" s="132" t="str">
        <f t="shared" si="17"/>
        <v/>
      </c>
      <c r="R87" s="132" t="str">
        <f t="shared" si="18"/>
        <v/>
      </c>
      <c r="S87" s="144" t="str">
        <f t="shared" si="19"/>
        <v/>
      </c>
      <c r="T87" s="144" t="str">
        <f>IF(G87="","",IF(ISERROR(VLOOKUP(S87,Sheet1!B:B,1,FALSE)),0,1))</f>
        <v/>
      </c>
      <c r="U87" s="144" t="str">
        <f t="shared" si="20"/>
        <v/>
      </c>
      <c r="V87" s="145" t="e">
        <f>SEARCH('Key Word Search'!$J$6,J87)</f>
        <v>#VALUE!</v>
      </c>
      <c r="W87" s="145" t="e">
        <f>SEARCH('Key Word Search'!$J$6,K87)</f>
        <v>#VALUE!</v>
      </c>
      <c r="X87" s="145" t="str">
        <f t="shared" si="21"/>
        <v/>
      </c>
    </row>
    <row r="88" spans="1:24" s="1" customFormat="1" ht="18.75" thickBot="1" x14ac:dyDescent="0.25">
      <c r="A88" s="234" t="str">
        <f t="shared" si="22"/>
        <v/>
      </c>
      <c r="B88" s="39"/>
      <c r="C88" s="32"/>
      <c r="D88" s="184" t="s">
        <v>416</v>
      </c>
      <c r="E88" s="287"/>
      <c r="F88" s="287"/>
      <c r="G88" s="81"/>
      <c r="H88" s="82"/>
      <c r="I88" s="287"/>
      <c r="J88" s="83"/>
      <c r="K88" s="161"/>
      <c r="L88" s="85"/>
      <c r="M88" s="86"/>
      <c r="N88" s="86"/>
      <c r="O88" s="86"/>
      <c r="P88" s="87" t="s">
        <v>0</v>
      </c>
      <c r="Q88" s="132" t="str">
        <f t="shared" si="17"/>
        <v/>
      </c>
      <c r="R88" s="132" t="str">
        <f t="shared" si="18"/>
        <v/>
      </c>
      <c r="S88" s="144" t="str">
        <f t="shared" si="19"/>
        <v/>
      </c>
      <c r="T88" s="144" t="str">
        <f>IF(G88="","",IF(ISERROR(VLOOKUP(S88,Sheet1!B:B,1,FALSE)),0,1))</f>
        <v/>
      </c>
      <c r="U88" s="144" t="str">
        <f t="shared" si="20"/>
        <v/>
      </c>
      <c r="V88" s="145" t="e">
        <f>SEARCH('Key Word Search'!$J$6,J88)</f>
        <v>#VALUE!</v>
      </c>
      <c r="W88" s="145" t="e">
        <f>SEARCH('Key Word Search'!$J$6,K88)</f>
        <v>#VALUE!</v>
      </c>
      <c r="X88" s="145" t="str">
        <f t="shared" si="21"/>
        <v/>
      </c>
    </row>
    <row r="89" spans="1:24" ht="174" x14ac:dyDescent="0.2">
      <c r="A89" s="256" t="str">
        <f t="shared" si="22"/>
        <v>#AC11_3_1__12.1Q1</v>
      </c>
      <c r="B89" s="256"/>
      <c r="C89" s="148"/>
      <c r="D89" s="254"/>
      <c r="E89" s="284" t="str">
        <f t="shared" si="15"/>
        <v/>
      </c>
      <c r="F89" s="284" t="str">
        <f t="shared" si="16"/>
        <v/>
      </c>
      <c r="G89" s="238" t="s">
        <v>310</v>
      </c>
      <c r="H89" s="239" t="s">
        <v>414</v>
      </c>
      <c r="I89" s="284" t="s">
        <v>476</v>
      </c>
      <c r="J89" s="240" t="s">
        <v>415</v>
      </c>
      <c r="K89" s="101" t="s">
        <v>1121</v>
      </c>
      <c r="L89" s="12"/>
      <c r="M89" s="13"/>
      <c r="N89" s="14" t="s">
        <v>83</v>
      </c>
      <c r="O89" s="14" t="s">
        <v>83</v>
      </c>
      <c r="P89" s="243"/>
      <c r="Q89" s="132" t="str">
        <f t="shared" si="17"/>
        <v>#AC11_3_1__12.1Q1</v>
      </c>
      <c r="R89" s="132" t="str">
        <f t="shared" si="18"/>
        <v>#AC11_3_1__12.</v>
      </c>
      <c r="S89" s="144">
        <f t="shared" si="19"/>
        <v>1</v>
      </c>
      <c r="T89" s="144">
        <f>IF(G89="","",IF(ISERROR(VLOOKUP(S89,Sheet1!B:B,1,FALSE)),0,1))</f>
        <v>0</v>
      </c>
      <c r="U89" s="144">
        <f t="shared" si="20"/>
        <v>1</v>
      </c>
      <c r="V89" s="145" t="e">
        <f>SEARCH('Key Word Search'!$J$6,J89)</f>
        <v>#VALUE!</v>
      </c>
      <c r="W89" s="145" t="e">
        <f>SEARCH('Key Word Search'!$J$6,K89)</f>
        <v>#VALUE!</v>
      </c>
      <c r="X89" s="145" t="str">
        <f t="shared" si="21"/>
        <v/>
      </c>
    </row>
    <row r="90" spans="1:24" s="1" customFormat="1" ht="18.75" thickBot="1" x14ac:dyDescent="0.25">
      <c r="A90" s="234" t="str">
        <f t="shared" si="22"/>
        <v/>
      </c>
      <c r="B90" s="39"/>
      <c r="C90" s="32"/>
      <c r="D90" s="184" t="s">
        <v>417</v>
      </c>
      <c r="E90" s="287"/>
      <c r="F90" s="287"/>
      <c r="G90" s="81"/>
      <c r="H90" s="82"/>
      <c r="I90" s="287"/>
      <c r="J90" s="83"/>
      <c r="K90" s="161"/>
      <c r="L90" s="85"/>
      <c r="M90" s="86"/>
      <c r="N90" s="86"/>
      <c r="O90" s="86"/>
      <c r="P90" s="87" t="s">
        <v>0</v>
      </c>
      <c r="Q90" s="132" t="str">
        <f t="shared" si="17"/>
        <v/>
      </c>
      <c r="R90" s="132" t="str">
        <f t="shared" si="18"/>
        <v/>
      </c>
      <c r="S90" s="144" t="str">
        <f t="shared" si="19"/>
        <v/>
      </c>
      <c r="T90" s="144" t="str">
        <f>IF(G90="","",IF(ISERROR(VLOOKUP(S90,Sheet1!B:B,1,FALSE)),0,1))</f>
        <v/>
      </c>
      <c r="U90" s="144" t="str">
        <f t="shared" si="20"/>
        <v/>
      </c>
      <c r="V90" s="145" t="e">
        <f>SEARCH('Key Word Search'!$J$6,J90)</f>
        <v>#VALUE!</v>
      </c>
      <c r="W90" s="145" t="e">
        <f>SEARCH('Key Word Search'!$J$6,K90)</f>
        <v>#VALUE!</v>
      </c>
      <c r="X90" s="145" t="str">
        <f t="shared" si="21"/>
        <v/>
      </c>
    </row>
    <row r="91" spans="1:24" ht="86.25" x14ac:dyDescent="0.2">
      <c r="A91" s="256" t="str">
        <f t="shared" si="22"/>
        <v>#AC11_3_1__12.2Info1</v>
      </c>
      <c r="B91" s="256"/>
      <c r="C91" s="148"/>
      <c r="D91" s="254"/>
      <c r="E91" s="284" t="str">
        <f t="shared" si="15"/>
        <v/>
      </c>
      <c r="F91" s="284" t="str">
        <f t="shared" si="16"/>
        <v/>
      </c>
      <c r="G91" s="238" t="s">
        <v>310</v>
      </c>
      <c r="H91" s="239" t="s">
        <v>418</v>
      </c>
      <c r="I91" s="284" t="s">
        <v>1067</v>
      </c>
      <c r="J91" s="240" t="s">
        <v>1038</v>
      </c>
      <c r="K91" s="101" t="s">
        <v>470</v>
      </c>
      <c r="L91" s="12"/>
      <c r="M91" s="13"/>
      <c r="N91" s="14" t="s">
        <v>83</v>
      </c>
      <c r="O91" s="14" t="s">
        <v>83</v>
      </c>
      <c r="P91" s="243"/>
      <c r="Q91" s="132" t="str">
        <f t="shared" si="17"/>
        <v>#AC11_3_1__12.2Info1</v>
      </c>
      <c r="R91" s="132" t="str">
        <f t="shared" si="18"/>
        <v>#AC11_3_1__12.</v>
      </c>
      <c r="S91" s="144">
        <f t="shared" si="19"/>
        <v>1</v>
      </c>
      <c r="T91" s="144">
        <f>IF(G91="","",IF(ISERROR(VLOOKUP(S91,Sheet1!B:B,1,FALSE)),0,1))</f>
        <v>0</v>
      </c>
      <c r="U91" s="144">
        <f t="shared" si="20"/>
        <v>1</v>
      </c>
      <c r="V91" s="145" t="e">
        <f>SEARCH('Key Word Search'!$J$6,J91)</f>
        <v>#VALUE!</v>
      </c>
      <c r="W91" s="145" t="e">
        <f>SEARCH('Key Word Search'!$J$6,K91)</f>
        <v>#VALUE!</v>
      </c>
      <c r="X91" s="145" t="str">
        <f t="shared" si="21"/>
        <v/>
      </c>
    </row>
    <row r="92" spans="1:24" ht="129" x14ac:dyDescent="0.2">
      <c r="A92" s="256" t="str">
        <f t="shared" si="22"/>
        <v>#AC11_3_1__12.2Q2</v>
      </c>
      <c r="B92" s="256"/>
      <c r="C92" s="148"/>
      <c r="D92" s="254"/>
      <c r="E92" s="284" t="str">
        <f t="shared" si="15"/>
        <v/>
      </c>
      <c r="F92" s="284" t="str">
        <f t="shared" si="16"/>
        <v/>
      </c>
      <c r="G92" s="238" t="s">
        <v>310</v>
      </c>
      <c r="H92" s="239" t="s">
        <v>418</v>
      </c>
      <c r="I92" s="284" t="s">
        <v>477</v>
      </c>
      <c r="J92" s="240" t="s">
        <v>1039</v>
      </c>
      <c r="K92" s="101" t="s">
        <v>1040</v>
      </c>
      <c r="L92" s="12"/>
      <c r="M92" s="13"/>
      <c r="N92" s="259" t="s">
        <v>83</v>
      </c>
      <c r="O92" s="259" t="s">
        <v>83</v>
      </c>
      <c r="P92" s="243"/>
      <c r="Q92" s="132" t="str">
        <f t="shared" si="17"/>
        <v>#AC11_3_1__12.2Q2</v>
      </c>
      <c r="R92" s="132" t="str">
        <f t="shared" si="18"/>
        <v>#AC11_3_1__12.</v>
      </c>
      <c r="S92" s="144">
        <f t="shared" si="19"/>
        <v>1</v>
      </c>
      <c r="T92" s="144">
        <f>IF(G92="","",IF(ISERROR(VLOOKUP(S92,Sheet1!B:B,1,FALSE)),0,1))</f>
        <v>0</v>
      </c>
      <c r="U92" s="144">
        <f t="shared" si="20"/>
        <v>1</v>
      </c>
      <c r="V92" s="145" t="e">
        <f>SEARCH('Key Word Search'!$J$6,J92)</f>
        <v>#VALUE!</v>
      </c>
      <c r="W92" s="145" t="e">
        <f>SEARCH('Key Word Search'!$J$6,K92)</f>
        <v>#VALUE!</v>
      </c>
      <c r="X92" s="145" t="str">
        <f t="shared" si="21"/>
        <v/>
      </c>
    </row>
    <row r="93" spans="1:24" ht="30" x14ac:dyDescent="0.2">
      <c r="A93" s="256" t="str">
        <f t="shared" si="22"/>
        <v>#AC11_3_1__12.2Q3</v>
      </c>
      <c r="B93" s="256"/>
      <c r="C93" s="148"/>
      <c r="D93" s="254"/>
      <c r="E93" s="284" t="str">
        <f t="shared" si="15"/>
        <v/>
      </c>
      <c r="F93" s="284" t="str">
        <f t="shared" si="16"/>
        <v/>
      </c>
      <c r="G93" s="238" t="s">
        <v>310</v>
      </c>
      <c r="H93" s="239" t="s">
        <v>418</v>
      </c>
      <c r="I93" s="284" t="s">
        <v>478</v>
      </c>
      <c r="J93" s="240" t="s">
        <v>1041</v>
      </c>
      <c r="K93" s="101" t="s">
        <v>1123</v>
      </c>
      <c r="L93" s="12"/>
      <c r="M93" s="13"/>
      <c r="N93" s="259" t="s">
        <v>83</v>
      </c>
      <c r="O93" s="259" t="s">
        <v>83</v>
      </c>
      <c r="P93" s="243"/>
      <c r="Q93" s="132" t="str">
        <f t="shared" si="17"/>
        <v>#AC11_3_1__12.2Q3</v>
      </c>
      <c r="R93" s="132" t="str">
        <f t="shared" si="18"/>
        <v>#AC11_3_1__12.</v>
      </c>
      <c r="S93" s="144">
        <f t="shared" si="19"/>
        <v>1</v>
      </c>
      <c r="T93" s="144">
        <f>IF(G93="","",IF(ISERROR(VLOOKUP(S93,Sheet1!B:B,1,FALSE)),0,1))</f>
        <v>0</v>
      </c>
      <c r="U93" s="144">
        <f t="shared" si="20"/>
        <v>1</v>
      </c>
      <c r="V93" s="145" t="e">
        <f>SEARCH('Key Word Search'!$J$6,J93)</f>
        <v>#VALUE!</v>
      </c>
      <c r="W93" s="145" t="e">
        <f>SEARCH('Key Word Search'!$J$6,K93)</f>
        <v>#VALUE!</v>
      </c>
      <c r="X93" s="145" t="str">
        <f t="shared" si="21"/>
        <v/>
      </c>
    </row>
    <row r="94" spans="1:24" ht="30" x14ac:dyDescent="0.2">
      <c r="A94" s="256" t="str">
        <f t="shared" si="22"/>
        <v>#AC11_3_1__12.2Q4</v>
      </c>
      <c r="B94" s="256"/>
      <c r="C94" s="148"/>
      <c r="D94" s="254"/>
      <c r="E94" s="284" t="str">
        <f t="shared" ref="E94" si="23">IF($A94="","",IF(B94="","",HYPERLINK(B94,E$2)))</f>
        <v/>
      </c>
      <c r="F94" s="284" t="str">
        <f t="shared" ref="F94" si="24">IF($A94="","",IF(C94="","",HYPERLINK(C94,F$2)))</f>
        <v/>
      </c>
      <c r="G94" s="238" t="s">
        <v>310</v>
      </c>
      <c r="H94" s="239" t="s">
        <v>418</v>
      </c>
      <c r="I94" s="284" t="s">
        <v>479</v>
      </c>
      <c r="J94" s="240" t="s">
        <v>1041</v>
      </c>
      <c r="K94" s="101" t="s">
        <v>1122</v>
      </c>
      <c r="L94" s="12"/>
      <c r="M94" s="13"/>
      <c r="N94" s="259" t="s">
        <v>83</v>
      </c>
      <c r="O94" s="259" t="s">
        <v>83</v>
      </c>
      <c r="P94" s="243"/>
      <c r="Q94" s="132" t="str">
        <f t="shared" si="17"/>
        <v>#AC11_3_1__12.2Q4</v>
      </c>
      <c r="R94" s="132" t="str">
        <f t="shared" si="18"/>
        <v>#AC11_3_1__12.</v>
      </c>
      <c r="S94" s="144">
        <f t="shared" si="19"/>
        <v>1</v>
      </c>
      <c r="T94" s="144">
        <f>IF(G94="","",IF(ISERROR(VLOOKUP(S94,Sheet1!B:B,1,FALSE)),0,1))</f>
        <v>0</v>
      </c>
      <c r="U94" s="144">
        <f t="shared" si="20"/>
        <v>1</v>
      </c>
      <c r="V94" s="145" t="e">
        <f>SEARCH('Key Word Search'!$J$6,J94)</f>
        <v>#VALUE!</v>
      </c>
      <c r="W94" s="145" t="e">
        <f>SEARCH('Key Word Search'!$J$6,K94)</f>
        <v>#VALUE!</v>
      </c>
      <c r="X94" s="145" t="str">
        <f t="shared" si="21"/>
        <v/>
      </c>
    </row>
    <row r="95" spans="1:24" ht="30" x14ac:dyDescent="0.2">
      <c r="A95" s="256" t="str">
        <f t="shared" si="22"/>
        <v>#AC11_3_1__12.2Q5</v>
      </c>
      <c r="B95" s="256"/>
      <c r="C95" s="148"/>
      <c r="D95" s="254"/>
      <c r="E95" s="284" t="str">
        <f t="shared" ref="E95:E99" si="25">IF($A95="","",IF(B95="","",HYPERLINK(B95,E$2)))</f>
        <v/>
      </c>
      <c r="F95" s="284" t="str">
        <f t="shared" ref="F95:F99" si="26">IF($A95="","",IF(C95="","",HYPERLINK(C95,F$2)))</f>
        <v/>
      </c>
      <c r="G95" s="238" t="s">
        <v>310</v>
      </c>
      <c r="H95" s="239" t="s">
        <v>418</v>
      </c>
      <c r="I95" s="284" t="s">
        <v>480</v>
      </c>
      <c r="J95" s="240" t="s">
        <v>1129</v>
      </c>
      <c r="K95" s="101" t="s">
        <v>1124</v>
      </c>
      <c r="L95" s="12"/>
      <c r="M95" s="13"/>
      <c r="N95" s="259" t="s">
        <v>83</v>
      </c>
      <c r="O95" s="259" t="s">
        <v>83</v>
      </c>
      <c r="P95" s="243"/>
      <c r="Q95" s="132" t="str">
        <f t="shared" si="17"/>
        <v>#AC11_3_1__12.2Q5</v>
      </c>
      <c r="R95" s="132" t="str">
        <f t="shared" si="18"/>
        <v>#AC11_3_1__12.</v>
      </c>
      <c r="S95" s="144">
        <f t="shared" si="19"/>
        <v>1</v>
      </c>
      <c r="T95" s="144">
        <f>IF(G95="","",IF(ISERROR(VLOOKUP(S95,Sheet1!B:B,1,FALSE)),0,1))</f>
        <v>0</v>
      </c>
      <c r="U95" s="144">
        <f t="shared" si="20"/>
        <v>1</v>
      </c>
      <c r="V95" s="145" t="e">
        <f>SEARCH('Key Word Search'!$J$6,J95)</f>
        <v>#VALUE!</v>
      </c>
      <c r="W95" s="145" t="e">
        <f>SEARCH('Key Word Search'!$J$6,K95)</f>
        <v>#VALUE!</v>
      </c>
      <c r="X95" s="145" t="str">
        <f t="shared" si="21"/>
        <v/>
      </c>
    </row>
    <row r="96" spans="1:24" ht="30" x14ac:dyDescent="0.2">
      <c r="A96" s="256" t="str">
        <f t="shared" si="22"/>
        <v>#AC11_3_1__12.2Q6</v>
      </c>
      <c r="B96" s="256"/>
      <c r="C96" s="148"/>
      <c r="D96" s="254"/>
      <c r="E96" s="284" t="str">
        <f t="shared" si="25"/>
        <v/>
      </c>
      <c r="F96" s="284" t="str">
        <f t="shared" si="26"/>
        <v/>
      </c>
      <c r="G96" s="238" t="s">
        <v>310</v>
      </c>
      <c r="H96" s="239" t="s">
        <v>418</v>
      </c>
      <c r="I96" s="284" t="s">
        <v>481</v>
      </c>
      <c r="J96" s="240" t="s">
        <v>1130</v>
      </c>
      <c r="K96" s="101" t="s">
        <v>1128</v>
      </c>
      <c r="L96" s="12"/>
      <c r="M96" s="13"/>
      <c r="N96" s="259" t="s">
        <v>83</v>
      </c>
      <c r="O96" s="259" t="s">
        <v>83</v>
      </c>
      <c r="P96" s="243"/>
      <c r="Q96" s="132" t="str">
        <f t="shared" si="17"/>
        <v>#AC11_3_1__12.2Q6</v>
      </c>
      <c r="R96" s="132" t="str">
        <f t="shared" si="18"/>
        <v>#AC11_3_1__12.</v>
      </c>
      <c r="S96" s="144">
        <f t="shared" si="19"/>
        <v>1</v>
      </c>
      <c r="T96" s="144">
        <f>IF(G96="","",IF(ISERROR(VLOOKUP(S96,Sheet1!B:B,1,FALSE)),0,1))</f>
        <v>0</v>
      </c>
      <c r="U96" s="144">
        <f t="shared" si="20"/>
        <v>1</v>
      </c>
      <c r="V96" s="145" t="e">
        <f>SEARCH('Key Word Search'!$J$6,J96)</f>
        <v>#VALUE!</v>
      </c>
      <c r="W96" s="145" t="e">
        <f>SEARCH('Key Word Search'!$J$6,K96)</f>
        <v>#VALUE!</v>
      </c>
      <c r="X96" s="145" t="str">
        <f t="shared" si="21"/>
        <v/>
      </c>
    </row>
    <row r="97" spans="1:24" ht="30" x14ac:dyDescent="0.2">
      <c r="A97" s="256" t="str">
        <f t="shared" si="22"/>
        <v>#AC11_3_1__12.2Q7</v>
      </c>
      <c r="B97" s="256"/>
      <c r="C97" s="148"/>
      <c r="D97" s="254"/>
      <c r="E97" s="284" t="str">
        <f t="shared" si="25"/>
        <v/>
      </c>
      <c r="F97" s="284" t="str">
        <f t="shared" si="26"/>
        <v/>
      </c>
      <c r="G97" s="238" t="s">
        <v>310</v>
      </c>
      <c r="H97" s="239" t="s">
        <v>418</v>
      </c>
      <c r="I97" s="284" t="s">
        <v>482</v>
      </c>
      <c r="J97" s="240" t="s">
        <v>1131</v>
      </c>
      <c r="K97" s="101" t="s">
        <v>1127</v>
      </c>
      <c r="L97" s="12"/>
      <c r="M97" s="13"/>
      <c r="N97" s="259" t="s">
        <v>83</v>
      </c>
      <c r="O97" s="259" t="s">
        <v>83</v>
      </c>
      <c r="P97" s="243"/>
      <c r="Q97" s="132" t="str">
        <f t="shared" si="17"/>
        <v>#AC11_3_1__12.2Q7</v>
      </c>
      <c r="R97" s="132" t="str">
        <f t="shared" si="18"/>
        <v>#AC11_3_1__12.</v>
      </c>
      <c r="S97" s="144">
        <f t="shared" si="19"/>
        <v>1</v>
      </c>
      <c r="T97" s="144">
        <f>IF(G97="","",IF(ISERROR(VLOOKUP(S97,Sheet1!B:B,1,FALSE)),0,1))</f>
        <v>0</v>
      </c>
      <c r="U97" s="144">
        <f t="shared" si="20"/>
        <v>1</v>
      </c>
      <c r="V97" s="145" t="e">
        <f>SEARCH('Key Word Search'!$J$6,J97)</f>
        <v>#VALUE!</v>
      </c>
      <c r="W97" s="145" t="e">
        <f>SEARCH('Key Word Search'!$J$6,K97)</f>
        <v>#VALUE!</v>
      </c>
      <c r="X97" s="145" t="str">
        <f t="shared" si="21"/>
        <v/>
      </c>
    </row>
    <row r="98" spans="1:24" ht="43.5" x14ac:dyDescent="0.2">
      <c r="A98" s="256" t="str">
        <f t="shared" si="22"/>
        <v>#AC11_3_1__12.2Q8</v>
      </c>
      <c r="B98" s="256"/>
      <c r="C98" s="148"/>
      <c r="D98" s="254"/>
      <c r="E98" s="284" t="str">
        <f t="shared" si="25"/>
        <v/>
      </c>
      <c r="F98" s="284" t="str">
        <f t="shared" si="26"/>
        <v/>
      </c>
      <c r="G98" s="238" t="s">
        <v>310</v>
      </c>
      <c r="H98" s="239" t="s">
        <v>418</v>
      </c>
      <c r="I98" s="284" t="s">
        <v>483</v>
      </c>
      <c r="J98" s="240" t="s">
        <v>1132</v>
      </c>
      <c r="K98" s="101" t="s">
        <v>1126</v>
      </c>
      <c r="L98" s="12"/>
      <c r="M98" s="13"/>
      <c r="N98" s="259" t="s">
        <v>83</v>
      </c>
      <c r="O98" s="259" t="s">
        <v>83</v>
      </c>
      <c r="P98" s="243"/>
      <c r="Q98" s="132" t="str">
        <f t="shared" si="17"/>
        <v>#AC11_3_1__12.2Q8</v>
      </c>
      <c r="R98" s="132" t="str">
        <f t="shared" si="18"/>
        <v>#AC11_3_1__12.</v>
      </c>
      <c r="S98" s="144">
        <f t="shared" si="19"/>
        <v>1</v>
      </c>
      <c r="T98" s="144">
        <f>IF(G98="","",IF(ISERROR(VLOOKUP(S98,Sheet1!B:B,1,FALSE)),0,1))</f>
        <v>0</v>
      </c>
      <c r="U98" s="144">
        <f t="shared" si="20"/>
        <v>1</v>
      </c>
      <c r="V98" s="145" t="e">
        <f>SEARCH('Key Word Search'!$J$6,J98)</f>
        <v>#VALUE!</v>
      </c>
      <c r="W98" s="145" t="e">
        <f>SEARCH('Key Word Search'!$J$6,K98)</f>
        <v>#VALUE!</v>
      </c>
      <c r="X98" s="145" t="str">
        <f t="shared" si="21"/>
        <v/>
      </c>
    </row>
    <row r="99" spans="1:24" ht="43.5" x14ac:dyDescent="0.2">
      <c r="A99" s="256" t="str">
        <f t="shared" si="22"/>
        <v>#AC11_3_1__12.2Q9</v>
      </c>
      <c r="B99" s="256"/>
      <c r="C99" s="148"/>
      <c r="D99" s="254"/>
      <c r="E99" s="284" t="str">
        <f t="shared" si="25"/>
        <v/>
      </c>
      <c r="F99" s="284" t="str">
        <f t="shared" si="26"/>
        <v/>
      </c>
      <c r="G99" s="238" t="s">
        <v>310</v>
      </c>
      <c r="H99" s="239" t="s">
        <v>418</v>
      </c>
      <c r="I99" s="284" t="s">
        <v>1081</v>
      </c>
      <c r="J99" s="240" t="s">
        <v>1133</v>
      </c>
      <c r="K99" s="101" t="s">
        <v>1125</v>
      </c>
      <c r="L99" s="12"/>
      <c r="M99" s="13"/>
      <c r="N99" s="259" t="s">
        <v>83</v>
      </c>
      <c r="O99" s="259" t="s">
        <v>83</v>
      </c>
      <c r="P99" s="243"/>
      <c r="Q99" s="132" t="str">
        <f t="shared" si="17"/>
        <v>#AC11_3_1__12.2Q9</v>
      </c>
      <c r="R99" s="132" t="str">
        <f t="shared" si="18"/>
        <v>#AC11_3_1__12.</v>
      </c>
      <c r="S99" s="144">
        <f t="shared" si="19"/>
        <v>1</v>
      </c>
      <c r="T99" s="144">
        <f>IF(G99="","",IF(ISERROR(VLOOKUP(S99,Sheet1!B:B,1,FALSE)),0,1))</f>
        <v>0</v>
      </c>
      <c r="U99" s="144">
        <f t="shared" si="20"/>
        <v>1</v>
      </c>
      <c r="V99" s="145" t="e">
        <f>SEARCH('Key Word Search'!$J$6,J99)</f>
        <v>#VALUE!</v>
      </c>
      <c r="W99" s="145" t="e">
        <f>SEARCH('Key Word Search'!$J$6,K99)</f>
        <v>#VALUE!</v>
      </c>
      <c r="X99" s="145" t="str">
        <f t="shared" si="21"/>
        <v/>
      </c>
    </row>
    <row r="100" spans="1:24" s="1" customFormat="1" ht="18.75" thickBot="1" x14ac:dyDescent="0.25">
      <c r="A100" s="234" t="str">
        <f t="shared" si="22"/>
        <v/>
      </c>
      <c r="B100" s="234"/>
      <c r="C100" s="32"/>
      <c r="D100" s="184" t="s">
        <v>419</v>
      </c>
      <c r="E100" s="287"/>
      <c r="F100" s="287"/>
      <c r="G100" s="81"/>
      <c r="H100" s="82"/>
      <c r="I100" s="287"/>
      <c r="J100" s="83"/>
      <c r="K100" s="161"/>
      <c r="L100" s="85"/>
      <c r="M100" s="86"/>
      <c r="N100" s="86"/>
      <c r="O100" s="86"/>
      <c r="P100" s="87" t="s">
        <v>0</v>
      </c>
      <c r="Q100" s="132" t="str">
        <f t="shared" si="17"/>
        <v/>
      </c>
      <c r="R100" s="132" t="str">
        <f t="shared" si="18"/>
        <v/>
      </c>
      <c r="S100" s="144" t="str">
        <f t="shared" si="19"/>
        <v/>
      </c>
      <c r="T100" s="144" t="str">
        <f>IF(G100="","",IF(ISERROR(VLOOKUP(S100,Sheet1!B:B,1,FALSE)),0,1))</f>
        <v/>
      </c>
      <c r="U100" s="144" t="str">
        <f t="shared" si="20"/>
        <v/>
      </c>
      <c r="V100" s="145" t="e">
        <f>SEARCH('Key Word Search'!$J$6,J100)</f>
        <v>#VALUE!</v>
      </c>
      <c r="W100" s="145" t="e">
        <f>SEARCH('Key Word Search'!$J$6,K100)</f>
        <v>#VALUE!</v>
      </c>
      <c r="X100" s="145" t="str">
        <f t="shared" si="21"/>
        <v/>
      </c>
    </row>
    <row r="101" spans="1:24" ht="144" x14ac:dyDescent="0.2">
      <c r="A101" s="256" t="str">
        <f t="shared" si="22"/>
        <v>#AC11_3_1__12.3Q1</v>
      </c>
      <c r="B101" s="256"/>
      <c r="C101" s="148"/>
      <c r="D101" s="254"/>
      <c r="E101" s="284" t="str">
        <f t="shared" si="15"/>
        <v/>
      </c>
      <c r="F101" s="284" t="str">
        <f t="shared" si="16"/>
        <v/>
      </c>
      <c r="G101" s="238" t="s">
        <v>310</v>
      </c>
      <c r="H101" s="239" t="s">
        <v>420</v>
      </c>
      <c r="I101" s="284" t="s">
        <v>476</v>
      </c>
      <c r="J101" s="240" t="s">
        <v>421</v>
      </c>
      <c r="K101" s="101" t="s">
        <v>1160</v>
      </c>
      <c r="L101" s="12"/>
      <c r="M101" s="13"/>
      <c r="N101" s="259" t="s">
        <v>83</v>
      </c>
      <c r="O101" s="259" t="s">
        <v>83</v>
      </c>
      <c r="P101" s="243"/>
      <c r="Q101" s="132" t="str">
        <f t="shared" si="17"/>
        <v>#AC11_3_1__12.3Q1</v>
      </c>
      <c r="R101" s="132" t="str">
        <f t="shared" si="18"/>
        <v>#AC11_3_1__12.</v>
      </c>
      <c r="S101" s="144">
        <f t="shared" si="19"/>
        <v>1</v>
      </c>
      <c r="T101" s="144">
        <f>IF(G101="","",IF(ISERROR(VLOOKUP(S101,Sheet1!B:B,1,FALSE)),0,1))</f>
        <v>0</v>
      </c>
      <c r="U101" s="144">
        <f t="shared" si="20"/>
        <v>1</v>
      </c>
      <c r="V101" s="145" t="e">
        <f>SEARCH('Key Word Search'!$J$6,J101)</f>
        <v>#VALUE!</v>
      </c>
      <c r="W101" s="145" t="e">
        <f>SEARCH('Key Word Search'!$J$6,K101)</f>
        <v>#VALUE!</v>
      </c>
      <c r="X101" s="145" t="str">
        <f t="shared" si="21"/>
        <v/>
      </c>
    </row>
    <row r="102" spans="1:24" ht="57.75" x14ac:dyDescent="0.2">
      <c r="A102" s="256" t="str">
        <f t="shared" si="22"/>
        <v>#AC11_3_1__12.3Q2</v>
      </c>
      <c r="B102" s="256"/>
      <c r="C102" s="148"/>
      <c r="D102" s="254"/>
      <c r="E102" s="284" t="str">
        <f t="shared" si="15"/>
        <v/>
      </c>
      <c r="F102" s="284" t="str">
        <f t="shared" si="16"/>
        <v/>
      </c>
      <c r="G102" s="238" t="s">
        <v>310</v>
      </c>
      <c r="H102" s="239" t="s">
        <v>420</v>
      </c>
      <c r="I102" s="284" t="s">
        <v>477</v>
      </c>
      <c r="J102" s="240" t="s">
        <v>421</v>
      </c>
      <c r="K102" s="101" t="s">
        <v>1134</v>
      </c>
      <c r="L102" s="12"/>
      <c r="M102" s="13"/>
      <c r="N102" s="14" t="s">
        <v>83</v>
      </c>
      <c r="O102" s="14" t="s">
        <v>83</v>
      </c>
      <c r="P102" s="243"/>
      <c r="Q102" s="132" t="str">
        <f t="shared" si="17"/>
        <v>#AC11_3_1__12.3Q2</v>
      </c>
      <c r="R102" s="132" t="str">
        <f t="shared" si="18"/>
        <v>#AC11_3_1__12.</v>
      </c>
      <c r="S102" s="144">
        <f t="shared" si="19"/>
        <v>1</v>
      </c>
      <c r="T102" s="144">
        <f>IF(G102="","",IF(ISERROR(VLOOKUP(S102,Sheet1!B:B,1,FALSE)),0,1))</f>
        <v>0</v>
      </c>
      <c r="U102" s="144">
        <f t="shared" si="20"/>
        <v>1</v>
      </c>
      <c r="V102" s="145" t="e">
        <f>SEARCH('Key Word Search'!$J$6,J102)</f>
        <v>#VALUE!</v>
      </c>
      <c r="W102" s="145" t="e">
        <f>SEARCH('Key Word Search'!$J$6,K102)</f>
        <v>#VALUE!</v>
      </c>
      <c r="X102" s="145" t="str">
        <f t="shared" si="21"/>
        <v/>
      </c>
    </row>
    <row r="103" spans="1:24" s="1" customFormat="1" ht="18.75" thickBot="1" x14ac:dyDescent="0.25">
      <c r="A103" s="234" t="str">
        <f t="shared" si="22"/>
        <v/>
      </c>
      <c r="B103" s="39"/>
      <c r="C103" s="32"/>
      <c r="D103" s="184" t="s">
        <v>422</v>
      </c>
      <c r="E103" s="287"/>
      <c r="F103" s="287"/>
      <c r="G103" s="81"/>
      <c r="H103" s="82"/>
      <c r="I103" s="287"/>
      <c r="J103" s="83"/>
      <c r="K103" s="161"/>
      <c r="L103" s="85"/>
      <c r="M103" s="86"/>
      <c r="N103" s="86"/>
      <c r="O103" s="86"/>
      <c r="P103" s="87" t="s">
        <v>0</v>
      </c>
      <c r="Q103" s="132" t="str">
        <f t="shared" si="17"/>
        <v/>
      </c>
      <c r="R103" s="132" t="str">
        <f t="shared" si="18"/>
        <v/>
      </c>
      <c r="S103" s="144" t="str">
        <f t="shared" si="19"/>
        <v/>
      </c>
      <c r="T103" s="144" t="str">
        <f>IF(G103="","",IF(ISERROR(VLOOKUP(S103,Sheet1!B:B,1,FALSE)),0,1))</f>
        <v/>
      </c>
      <c r="U103" s="144" t="str">
        <f t="shared" si="20"/>
        <v/>
      </c>
      <c r="V103" s="145" t="e">
        <f>SEARCH('Key Word Search'!$J$6,J103)</f>
        <v>#VALUE!</v>
      </c>
      <c r="W103" s="145" t="e">
        <f>SEARCH('Key Word Search'!$J$6,K103)</f>
        <v>#VALUE!</v>
      </c>
      <c r="X103" s="145" t="str">
        <f t="shared" si="21"/>
        <v/>
      </c>
    </row>
    <row r="104" spans="1:24" ht="100.5" x14ac:dyDescent="0.2">
      <c r="A104" s="256" t="str">
        <f t="shared" si="22"/>
        <v>#AC11_3_1__12.4Info</v>
      </c>
      <c r="B104" s="256"/>
      <c r="C104" s="148"/>
      <c r="D104" s="254"/>
      <c r="E104" s="284" t="str">
        <f t="shared" si="15"/>
        <v/>
      </c>
      <c r="F104" s="284" t="str">
        <f t="shared" si="16"/>
        <v/>
      </c>
      <c r="G104" s="238" t="s">
        <v>310</v>
      </c>
      <c r="H104" s="239" t="s">
        <v>423</v>
      </c>
      <c r="I104" s="284" t="s">
        <v>1065</v>
      </c>
      <c r="J104" s="240" t="s">
        <v>424</v>
      </c>
      <c r="K104" s="101" t="s">
        <v>467</v>
      </c>
      <c r="L104" s="12"/>
      <c r="M104" s="13"/>
      <c r="N104" s="14" t="s">
        <v>83</v>
      </c>
      <c r="O104" s="14" t="s">
        <v>83</v>
      </c>
      <c r="P104" s="243"/>
      <c r="Q104" s="132" t="str">
        <f t="shared" si="17"/>
        <v>#AC11_3_1__12.4Info</v>
      </c>
      <c r="R104" s="132" t="str">
        <f t="shared" si="18"/>
        <v>#AC11_3_1__12.</v>
      </c>
      <c r="S104" s="144">
        <f t="shared" si="19"/>
        <v>1</v>
      </c>
      <c r="T104" s="144">
        <f>IF(G104="","",IF(ISERROR(VLOOKUP(S104,Sheet1!B:B,1,FALSE)),0,1))</f>
        <v>0</v>
      </c>
      <c r="U104" s="144">
        <f t="shared" si="20"/>
        <v>1</v>
      </c>
      <c r="V104" s="145" t="e">
        <f>SEARCH('Key Word Search'!$J$6,J104)</f>
        <v>#VALUE!</v>
      </c>
      <c r="W104" s="145" t="e">
        <f>SEARCH('Key Word Search'!$J$6,K104)</f>
        <v>#VALUE!</v>
      </c>
      <c r="X104" s="145" t="str">
        <f t="shared" si="21"/>
        <v/>
      </c>
    </row>
    <row r="105" spans="1:24" s="1" customFormat="1" ht="18.75" thickBot="1" x14ac:dyDescent="0.25">
      <c r="A105" s="234" t="str">
        <f t="shared" si="22"/>
        <v/>
      </c>
      <c r="B105" s="39"/>
      <c r="C105" s="32"/>
      <c r="D105" s="184" t="s">
        <v>425</v>
      </c>
      <c r="E105" s="287"/>
      <c r="F105" s="287"/>
      <c r="G105" s="81"/>
      <c r="H105" s="82"/>
      <c r="I105" s="287"/>
      <c r="J105" s="83"/>
      <c r="K105" s="161"/>
      <c r="L105" s="85"/>
      <c r="M105" s="86"/>
      <c r="N105" s="86"/>
      <c r="O105" s="86"/>
      <c r="P105" s="87" t="s">
        <v>0</v>
      </c>
      <c r="Q105" s="132" t="str">
        <f t="shared" si="17"/>
        <v/>
      </c>
      <c r="R105" s="132" t="str">
        <f t="shared" si="18"/>
        <v/>
      </c>
      <c r="S105" s="144" t="str">
        <f t="shared" si="19"/>
        <v/>
      </c>
      <c r="T105" s="144" t="str">
        <f>IF(G105="","",IF(ISERROR(VLOOKUP(S105,Sheet1!B:B,1,FALSE)),0,1))</f>
        <v/>
      </c>
      <c r="U105" s="144" t="str">
        <f t="shared" si="20"/>
        <v/>
      </c>
      <c r="V105" s="145" t="e">
        <f>SEARCH('Key Word Search'!$J$6,J105)</f>
        <v>#VALUE!</v>
      </c>
      <c r="W105" s="145" t="e">
        <f>SEARCH('Key Word Search'!$J$6,K105)</f>
        <v>#VALUE!</v>
      </c>
      <c r="X105" s="145" t="str">
        <f t="shared" si="21"/>
        <v/>
      </c>
    </row>
    <row r="106" spans="1:24" ht="30" x14ac:dyDescent="0.2">
      <c r="A106" s="256" t="str">
        <f t="shared" si="22"/>
        <v>#AC11_3_1__12.5Q1</v>
      </c>
      <c r="B106" s="256"/>
      <c r="C106" s="148"/>
      <c r="D106" s="254"/>
      <c r="E106" s="284" t="str">
        <f t="shared" si="15"/>
        <v/>
      </c>
      <c r="F106" s="284" t="str">
        <f t="shared" si="16"/>
        <v/>
      </c>
      <c r="G106" s="238" t="s">
        <v>310</v>
      </c>
      <c r="H106" s="239" t="s">
        <v>426</v>
      </c>
      <c r="I106" s="284" t="s">
        <v>476</v>
      </c>
      <c r="J106" s="240" t="s">
        <v>1150</v>
      </c>
      <c r="K106" s="101" t="s">
        <v>1148</v>
      </c>
      <c r="L106" s="12"/>
      <c r="M106" s="13"/>
      <c r="N106" s="14" t="s">
        <v>83</v>
      </c>
      <c r="O106" s="14" t="s">
        <v>83</v>
      </c>
      <c r="P106" s="243"/>
      <c r="Q106" s="132" t="str">
        <f t="shared" si="17"/>
        <v>#AC11_3_1__12.5Q1</v>
      </c>
      <c r="R106" s="132" t="str">
        <f t="shared" si="18"/>
        <v>#AC11_3_1__12.</v>
      </c>
      <c r="S106" s="144">
        <f t="shared" si="19"/>
        <v>1</v>
      </c>
      <c r="T106" s="144">
        <f>IF(G106="","",IF(ISERROR(VLOOKUP(S106,Sheet1!B:B,1,FALSE)),0,1))</f>
        <v>0</v>
      </c>
      <c r="U106" s="144">
        <f t="shared" si="20"/>
        <v>1</v>
      </c>
      <c r="V106" s="145" t="e">
        <f>SEARCH('Key Word Search'!$J$6,J106)</f>
        <v>#VALUE!</v>
      </c>
      <c r="W106" s="145" t="e">
        <f>SEARCH('Key Word Search'!$J$6,K106)</f>
        <v>#VALUE!</v>
      </c>
      <c r="X106" s="145" t="str">
        <f t="shared" si="21"/>
        <v/>
      </c>
    </row>
    <row r="107" spans="1:24" ht="30" x14ac:dyDescent="0.2">
      <c r="A107" s="256" t="str">
        <f t="shared" si="22"/>
        <v>#AC11_3_1__12.5Q2</v>
      </c>
      <c r="B107" s="256"/>
      <c r="C107" s="148"/>
      <c r="D107" s="254"/>
      <c r="E107" s="284" t="str">
        <f t="shared" ref="E107:E110" si="27">IF($A107="","",IF(B107="","",HYPERLINK(B107,E$2)))</f>
        <v/>
      </c>
      <c r="F107" s="284" t="str">
        <f t="shared" ref="F107:F110" si="28">IF($A107="","",IF(C107="","",HYPERLINK(C107,F$2)))</f>
        <v/>
      </c>
      <c r="G107" s="238" t="s">
        <v>310</v>
      </c>
      <c r="H107" s="239" t="s">
        <v>426</v>
      </c>
      <c r="I107" s="284" t="s">
        <v>477</v>
      </c>
      <c r="J107" s="240" t="s">
        <v>1151</v>
      </c>
      <c r="K107" s="101" t="s">
        <v>1149</v>
      </c>
      <c r="L107" s="12"/>
      <c r="M107" s="13"/>
      <c r="N107" s="259" t="s">
        <v>83</v>
      </c>
      <c r="O107" s="259" t="s">
        <v>83</v>
      </c>
      <c r="P107" s="243"/>
      <c r="Q107" s="132" t="str">
        <f t="shared" si="17"/>
        <v>#AC11_3_1__12.5Q2</v>
      </c>
      <c r="R107" s="132" t="str">
        <f t="shared" si="18"/>
        <v>#AC11_3_1__12.</v>
      </c>
      <c r="S107" s="144">
        <f t="shared" si="19"/>
        <v>1</v>
      </c>
      <c r="T107" s="144">
        <f>IF(G107="","",IF(ISERROR(VLOOKUP(S107,Sheet1!B:B,1,FALSE)),0,1))</f>
        <v>0</v>
      </c>
      <c r="U107" s="144">
        <f t="shared" si="20"/>
        <v>1</v>
      </c>
      <c r="V107" s="145" t="e">
        <f>SEARCH('Key Word Search'!$J$6,J107)</f>
        <v>#VALUE!</v>
      </c>
      <c r="W107" s="145" t="e">
        <f>SEARCH('Key Word Search'!$J$6,K107)</f>
        <v>#VALUE!</v>
      </c>
      <c r="X107" s="145" t="str">
        <f t="shared" si="21"/>
        <v/>
      </c>
    </row>
    <row r="108" spans="1:24" ht="30" x14ac:dyDescent="0.2">
      <c r="A108" s="256" t="str">
        <f t="shared" si="22"/>
        <v>#AC11_3_1__12.5Q3</v>
      </c>
      <c r="B108" s="256"/>
      <c r="C108" s="148"/>
      <c r="D108" s="254"/>
      <c r="E108" s="284" t="str">
        <f t="shared" si="27"/>
        <v/>
      </c>
      <c r="F108" s="284" t="str">
        <f t="shared" si="28"/>
        <v/>
      </c>
      <c r="G108" s="238" t="s">
        <v>310</v>
      </c>
      <c r="H108" s="239" t="s">
        <v>426</v>
      </c>
      <c r="I108" s="284" t="s">
        <v>478</v>
      </c>
      <c r="J108" s="240" t="s">
        <v>1152</v>
      </c>
      <c r="K108" s="101" t="s">
        <v>1155</v>
      </c>
      <c r="L108" s="12"/>
      <c r="M108" s="13"/>
      <c r="N108" s="259" t="s">
        <v>83</v>
      </c>
      <c r="O108" s="259" t="s">
        <v>83</v>
      </c>
      <c r="P108" s="243"/>
      <c r="Q108" s="132" t="str">
        <f t="shared" si="17"/>
        <v>#AC11_3_1__12.5Q3</v>
      </c>
      <c r="R108" s="132" t="str">
        <f t="shared" si="18"/>
        <v>#AC11_3_1__12.</v>
      </c>
      <c r="S108" s="144">
        <f t="shared" si="19"/>
        <v>1</v>
      </c>
      <c r="T108" s="144">
        <f>IF(G108="","",IF(ISERROR(VLOOKUP(S108,Sheet1!B:B,1,FALSE)),0,1))</f>
        <v>0</v>
      </c>
      <c r="U108" s="144">
        <f t="shared" si="20"/>
        <v>1</v>
      </c>
      <c r="V108" s="145" t="e">
        <f>SEARCH('Key Word Search'!$J$6,J108)</f>
        <v>#VALUE!</v>
      </c>
      <c r="W108" s="145" t="e">
        <f>SEARCH('Key Word Search'!$J$6,K108)</f>
        <v>#VALUE!</v>
      </c>
      <c r="X108" s="145" t="str">
        <f t="shared" si="21"/>
        <v/>
      </c>
    </row>
    <row r="109" spans="1:24" ht="30" x14ac:dyDescent="0.2">
      <c r="A109" s="256" t="str">
        <f t="shared" si="22"/>
        <v>#AC11_3_1__12.5Q4</v>
      </c>
      <c r="B109" s="256"/>
      <c r="C109" s="148"/>
      <c r="D109" s="254"/>
      <c r="E109" s="284" t="str">
        <f t="shared" si="27"/>
        <v/>
      </c>
      <c r="F109" s="284" t="str">
        <f t="shared" si="28"/>
        <v/>
      </c>
      <c r="G109" s="238" t="s">
        <v>310</v>
      </c>
      <c r="H109" s="239" t="s">
        <v>426</v>
      </c>
      <c r="I109" s="284" t="s">
        <v>479</v>
      </c>
      <c r="J109" s="240" t="s">
        <v>1153</v>
      </c>
      <c r="K109" s="101" t="s">
        <v>1154</v>
      </c>
      <c r="L109" s="12"/>
      <c r="M109" s="13"/>
      <c r="N109" s="259" t="s">
        <v>83</v>
      </c>
      <c r="O109" s="259" t="s">
        <v>83</v>
      </c>
      <c r="P109" s="243"/>
      <c r="Q109" s="132" t="str">
        <f t="shared" si="17"/>
        <v>#AC11_3_1__12.5Q4</v>
      </c>
      <c r="R109" s="132" t="str">
        <f t="shared" si="18"/>
        <v>#AC11_3_1__12.</v>
      </c>
      <c r="S109" s="144">
        <f t="shared" si="19"/>
        <v>1</v>
      </c>
      <c r="T109" s="144">
        <f>IF(G109="","",IF(ISERROR(VLOOKUP(S109,Sheet1!B:B,1,FALSE)),0,1))</f>
        <v>0</v>
      </c>
      <c r="U109" s="144">
        <f t="shared" si="20"/>
        <v>1</v>
      </c>
      <c r="V109" s="145" t="e">
        <f>SEARCH('Key Word Search'!$J$6,J109)</f>
        <v>#VALUE!</v>
      </c>
      <c r="W109" s="145" t="e">
        <f>SEARCH('Key Word Search'!$J$6,K109)</f>
        <v>#VALUE!</v>
      </c>
      <c r="X109" s="145" t="str">
        <f t="shared" si="21"/>
        <v/>
      </c>
    </row>
    <row r="110" spans="1:24" ht="30" x14ac:dyDescent="0.2">
      <c r="A110" s="256" t="str">
        <f t="shared" si="22"/>
        <v>#AC11_3_1__12.5Q5</v>
      </c>
      <c r="B110" s="256"/>
      <c r="C110" s="148"/>
      <c r="D110" s="254"/>
      <c r="E110" s="284" t="str">
        <f t="shared" si="27"/>
        <v/>
      </c>
      <c r="F110" s="284" t="str">
        <f t="shared" si="28"/>
        <v/>
      </c>
      <c r="G110" s="238" t="s">
        <v>310</v>
      </c>
      <c r="H110" s="239" t="s">
        <v>426</v>
      </c>
      <c r="I110" s="284" t="s">
        <v>480</v>
      </c>
      <c r="J110" s="240" t="s">
        <v>1156</v>
      </c>
      <c r="K110" s="101" t="s">
        <v>1157</v>
      </c>
      <c r="L110" s="12"/>
      <c r="M110" s="13"/>
      <c r="N110" s="259" t="s">
        <v>83</v>
      </c>
      <c r="O110" s="259" t="s">
        <v>83</v>
      </c>
      <c r="P110" s="243"/>
      <c r="Q110" s="132" t="str">
        <f t="shared" si="17"/>
        <v>#AC11_3_1__12.5Q5</v>
      </c>
      <c r="R110" s="132" t="str">
        <f t="shared" si="18"/>
        <v>#AC11_3_1__12.</v>
      </c>
      <c r="S110" s="144">
        <f t="shared" si="19"/>
        <v>1</v>
      </c>
      <c r="T110" s="144">
        <f>IF(G110="","",IF(ISERROR(VLOOKUP(S110,Sheet1!B:B,1,FALSE)),0,1))</f>
        <v>0</v>
      </c>
      <c r="U110" s="144">
        <f t="shared" si="20"/>
        <v>1</v>
      </c>
      <c r="V110" s="145" t="e">
        <f>SEARCH('Key Word Search'!$J$6,J110)</f>
        <v>#VALUE!</v>
      </c>
      <c r="W110" s="145" t="e">
        <f>SEARCH('Key Word Search'!$J$6,K110)</f>
        <v>#VALUE!</v>
      </c>
      <c r="X110" s="145" t="str">
        <f t="shared" si="21"/>
        <v/>
      </c>
    </row>
    <row r="111" spans="1:24" ht="57.75" x14ac:dyDescent="0.2">
      <c r="A111" s="256" t="str">
        <f t="shared" si="22"/>
        <v>#AC11_3_1__12.5Q6</v>
      </c>
      <c r="B111" s="256"/>
      <c r="C111" s="148"/>
      <c r="D111" s="254"/>
      <c r="E111" s="284" t="str">
        <f t="shared" ref="E111" si="29">IF($A111="","",IF(B111="","",HYPERLINK(B111,E$2)))</f>
        <v/>
      </c>
      <c r="F111" s="284" t="str">
        <f t="shared" ref="F111" si="30">IF($A111="","",IF(C111="","",HYPERLINK(C111,F$2)))</f>
        <v/>
      </c>
      <c r="G111" s="238" t="s">
        <v>310</v>
      </c>
      <c r="H111" s="239" t="s">
        <v>426</v>
      </c>
      <c r="I111" s="284" t="s">
        <v>481</v>
      </c>
      <c r="J111" s="240" t="s">
        <v>1159</v>
      </c>
      <c r="K111" s="101" t="s">
        <v>1158</v>
      </c>
      <c r="L111" s="12"/>
      <c r="M111" s="13"/>
      <c r="N111" s="259" t="s">
        <v>83</v>
      </c>
      <c r="O111" s="259" t="s">
        <v>83</v>
      </c>
      <c r="P111" s="243"/>
      <c r="Q111" s="132" t="str">
        <f t="shared" si="17"/>
        <v>#AC11_3_1__12.5Q6</v>
      </c>
      <c r="R111" s="132" t="str">
        <f t="shared" si="18"/>
        <v>#AC11_3_1__12.</v>
      </c>
      <c r="S111" s="144">
        <f t="shared" si="19"/>
        <v>1</v>
      </c>
      <c r="T111" s="144">
        <f>IF(G111="","",IF(ISERROR(VLOOKUP(S111,Sheet1!B:B,1,FALSE)),0,1))</f>
        <v>0</v>
      </c>
      <c r="U111" s="144">
        <f t="shared" si="20"/>
        <v>1</v>
      </c>
      <c r="V111" s="145" t="e">
        <f>SEARCH('Key Word Search'!$J$6,J111)</f>
        <v>#VALUE!</v>
      </c>
      <c r="W111" s="145" t="e">
        <f>SEARCH('Key Word Search'!$J$6,K111)</f>
        <v>#VALUE!</v>
      </c>
      <c r="X111" s="145" t="str">
        <f t="shared" si="21"/>
        <v/>
      </c>
    </row>
    <row r="112" spans="1:24" s="1" customFormat="1" ht="18.75" thickBot="1" x14ac:dyDescent="0.25">
      <c r="A112" s="234" t="str">
        <f t="shared" si="22"/>
        <v/>
      </c>
      <c r="B112" s="234"/>
      <c r="C112" s="32"/>
      <c r="D112" s="184" t="s">
        <v>427</v>
      </c>
      <c r="E112" s="287"/>
      <c r="F112" s="287"/>
      <c r="G112" s="81"/>
      <c r="H112" s="82"/>
      <c r="I112" s="287"/>
      <c r="J112" s="83"/>
      <c r="K112" s="161"/>
      <c r="L112" s="85"/>
      <c r="M112" s="86"/>
      <c r="N112" s="86"/>
      <c r="O112" s="86"/>
      <c r="P112" s="87" t="s">
        <v>0</v>
      </c>
      <c r="Q112" s="132" t="str">
        <f t="shared" si="17"/>
        <v/>
      </c>
      <c r="R112" s="132" t="str">
        <f t="shared" si="18"/>
        <v/>
      </c>
      <c r="S112" s="144" t="str">
        <f t="shared" si="19"/>
        <v/>
      </c>
      <c r="T112" s="144" t="str">
        <f>IF(G112="","",IF(ISERROR(VLOOKUP(S112,Sheet1!B:B,1,FALSE)),0,1))</f>
        <v/>
      </c>
      <c r="U112" s="144" t="str">
        <f t="shared" si="20"/>
        <v/>
      </c>
      <c r="V112" s="145" t="e">
        <f>SEARCH('Key Word Search'!$J$6,J112)</f>
        <v>#VALUE!</v>
      </c>
      <c r="W112" s="145" t="e">
        <f>SEARCH('Key Word Search'!$J$6,K112)</f>
        <v>#VALUE!</v>
      </c>
      <c r="X112" s="145" t="str">
        <f t="shared" si="21"/>
        <v/>
      </c>
    </row>
    <row r="113" spans="1:24" ht="114.75" x14ac:dyDescent="0.2">
      <c r="A113" s="256" t="str">
        <f t="shared" si="22"/>
        <v>#AC11_3_1__12.6Info</v>
      </c>
      <c r="B113" s="256"/>
      <c r="C113" s="148"/>
      <c r="D113" s="254"/>
      <c r="E113" s="284" t="str">
        <f t="shared" ref="E113:E115" si="31">IF($A113="","",IF(B113="","",HYPERLINK(B113,E$2)))</f>
        <v/>
      </c>
      <c r="F113" s="284" t="str">
        <f t="shared" ref="F113:F115" si="32">IF($A113="","",IF(C113="","",HYPERLINK(C113,F$2)))</f>
        <v/>
      </c>
      <c r="G113" s="238" t="s">
        <v>310</v>
      </c>
      <c r="H113" s="239" t="s">
        <v>428</v>
      </c>
      <c r="I113" s="284" t="s">
        <v>1065</v>
      </c>
      <c r="J113" s="240" t="s">
        <v>429</v>
      </c>
      <c r="K113" s="101" t="s">
        <v>468</v>
      </c>
      <c r="L113" s="12"/>
      <c r="M113" s="13"/>
      <c r="N113" s="259" t="s">
        <v>83</v>
      </c>
      <c r="O113" s="259" t="s">
        <v>83</v>
      </c>
      <c r="P113" s="243"/>
      <c r="Q113" s="132" t="str">
        <f t="shared" si="17"/>
        <v>#AC11_3_1__12.6Info</v>
      </c>
      <c r="R113" s="132" t="str">
        <f t="shared" si="18"/>
        <v>#AC11_3_1__12.</v>
      </c>
      <c r="S113" s="144">
        <f t="shared" si="19"/>
        <v>1</v>
      </c>
      <c r="T113" s="144">
        <f>IF(G113="","",IF(ISERROR(VLOOKUP(S113,Sheet1!B:B,1,FALSE)),0,1))</f>
        <v>0</v>
      </c>
      <c r="U113" s="144">
        <f t="shared" si="20"/>
        <v>1</v>
      </c>
      <c r="V113" s="145" t="e">
        <f>SEARCH('Key Word Search'!$J$6,J113)</f>
        <v>#VALUE!</v>
      </c>
      <c r="W113" s="145" t="e">
        <f>SEARCH('Key Word Search'!$J$6,K113)</f>
        <v>#VALUE!</v>
      </c>
      <c r="X113" s="145" t="str">
        <f t="shared" si="21"/>
        <v/>
      </c>
    </row>
    <row r="114" spans="1:24" ht="30" x14ac:dyDescent="0.2">
      <c r="A114" s="256" t="str">
        <f t="shared" si="22"/>
        <v>#AC11_3_1__12.6Q1</v>
      </c>
      <c r="B114" s="256"/>
      <c r="C114" s="148"/>
      <c r="D114" s="254"/>
      <c r="E114" s="284" t="str">
        <f t="shared" si="31"/>
        <v/>
      </c>
      <c r="F114" s="284" t="str">
        <f t="shared" si="32"/>
        <v/>
      </c>
      <c r="G114" s="238" t="s">
        <v>310</v>
      </c>
      <c r="H114" s="239" t="s">
        <v>428</v>
      </c>
      <c r="I114" s="284" t="s">
        <v>476</v>
      </c>
      <c r="J114" s="240" t="s">
        <v>1162</v>
      </c>
      <c r="K114" s="101" t="s">
        <v>1161</v>
      </c>
      <c r="L114" s="12"/>
      <c r="M114" s="13"/>
      <c r="N114" s="259" t="s">
        <v>83</v>
      </c>
      <c r="O114" s="259" t="s">
        <v>83</v>
      </c>
      <c r="P114" s="243"/>
      <c r="Q114" s="132" t="str">
        <f t="shared" si="17"/>
        <v>#AC11_3_1__12.6Q1</v>
      </c>
      <c r="R114" s="132" t="str">
        <f t="shared" si="18"/>
        <v>#AC11_3_1__12.</v>
      </c>
      <c r="S114" s="144">
        <f t="shared" si="19"/>
        <v>1</v>
      </c>
      <c r="T114" s="144">
        <f>IF(G114="","",IF(ISERROR(VLOOKUP(S114,Sheet1!B:B,1,FALSE)),0,1))</f>
        <v>0</v>
      </c>
      <c r="U114" s="144">
        <f t="shared" si="20"/>
        <v>1</v>
      </c>
      <c r="V114" s="145" t="e">
        <f>SEARCH('Key Word Search'!$J$6,J114)</f>
        <v>#VALUE!</v>
      </c>
      <c r="W114" s="145" t="e">
        <f>SEARCH('Key Word Search'!$J$6,K114)</f>
        <v>#VALUE!</v>
      </c>
      <c r="X114" s="145" t="str">
        <f t="shared" si="21"/>
        <v/>
      </c>
    </row>
    <row r="115" spans="1:24" ht="43.5" x14ac:dyDescent="0.2">
      <c r="A115" s="256" t="str">
        <f t="shared" si="22"/>
        <v>#AC11_3_1__12.6Q2</v>
      </c>
      <c r="B115" s="256"/>
      <c r="C115" s="148"/>
      <c r="D115" s="254"/>
      <c r="E115" s="284" t="str">
        <f t="shared" si="31"/>
        <v/>
      </c>
      <c r="F115" s="284" t="str">
        <f t="shared" si="32"/>
        <v/>
      </c>
      <c r="G115" s="238" t="s">
        <v>310</v>
      </c>
      <c r="H115" s="239" t="s">
        <v>428</v>
      </c>
      <c r="I115" s="284" t="s">
        <v>477</v>
      </c>
      <c r="J115" s="240" t="s">
        <v>1164</v>
      </c>
      <c r="K115" s="101" t="s">
        <v>1163</v>
      </c>
      <c r="L115" s="12"/>
      <c r="M115" s="13"/>
      <c r="N115" s="259" t="s">
        <v>83</v>
      </c>
      <c r="O115" s="259" t="s">
        <v>83</v>
      </c>
      <c r="P115" s="243"/>
      <c r="Q115" s="132" t="str">
        <f t="shared" si="17"/>
        <v>#AC11_3_1__12.6Q2</v>
      </c>
      <c r="R115" s="132" t="str">
        <f t="shared" si="18"/>
        <v>#AC11_3_1__12.</v>
      </c>
      <c r="S115" s="144">
        <f t="shared" si="19"/>
        <v>1</v>
      </c>
      <c r="T115" s="144">
        <f>IF(G115="","",IF(ISERROR(VLOOKUP(S115,Sheet1!B:B,1,FALSE)),0,1))</f>
        <v>0</v>
      </c>
      <c r="U115" s="144">
        <f t="shared" si="20"/>
        <v>1</v>
      </c>
      <c r="V115" s="145" t="e">
        <f>SEARCH('Key Word Search'!$J$6,J115)</f>
        <v>#VALUE!</v>
      </c>
      <c r="W115" s="145" t="e">
        <f>SEARCH('Key Word Search'!$J$6,K115)</f>
        <v>#VALUE!</v>
      </c>
      <c r="X115" s="145" t="str">
        <f t="shared" si="21"/>
        <v/>
      </c>
    </row>
    <row r="116" spans="1:24" x14ac:dyDescent="0.2">
      <c r="A116" s="256" t="str">
        <f t="shared" si="22"/>
        <v/>
      </c>
      <c r="B116" s="256"/>
      <c r="C116" s="148"/>
      <c r="D116" s="254"/>
      <c r="E116" s="284"/>
      <c r="F116" s="284"/>
      <c r="G116" s="238"/>
      <c r="H116" s="239"/>
      <c r="I116" s="284"/>
      <c r="J116" s="240"/>
      <c r="K116" s="101"/>
      <c r="L116" s="12"/>
      <c r="M116" s="13"/>
      <c r="N116" s="259"/>
      <c r="O116" s="259"/>
      <c r="P116" s="243"/>
      <c r="Q116" s="132" t="str">
        <f t="shared" si="17"/>
        <v/>
      </c>
      <c r="R116" s="132" t="str">
        <f t="shared" si="18"/>
        <v/>
      </c>
      <c r="S116" s="144" t="str">
        <f t="shared" si="19"/>
        <v/>
      </c>
      <c r="T116" s="144" t="str">
        <f>IF(G116="","",IF(ISERROR(VLOOKUP(S116,Sheet1!B:B,1,FALSE)),0,1))</f>
        <v/>
      </c>
      <c r="U116" s="144" t="str">
        <f t="shared" si="20"/>
        <v/>
      </c>
      <c r="V116" s="145" t="e">
        <f>SEARCH('Key Word Search'!$J$6,J116)</f>
        <v>#VALUE!</v>
      </c>
      <c r="W116" s="145" t="e">
        <f>SEARCH('Key Word Search'!$J$6,K116)</f>
        <v>#VALUE!</v>
      </c>
      <c r="X116" s="145" t="str">
        <f t="shared" si="21"/>
        <v/>
      </c>
    </row>
    <row r="117" spans="1:24" s="1" customFormat="1" ht="18.75" thickBot="1" x14ac:dyDescent="0.25">
      <c r="A117" s="234" t="str">
        <f t="shared" si="22"/>
        <v/>
      </c>
      <c r="B117" s="39"/>
      <c r="C117" s="32"/>
      <c r="D117" s="184" t="s">
        <v>430</v>
      </c>
      <c r="E117" s="287"/>
      <c r="F117" s="287"/>
      <c r="G117" s="81"/>
      <c r="H117" s="82"/>
      <c r="I117" s="287"/>
      <c r="J117" s="83"/>
      <c r="K117" s="161"/>
      <c r="L117" s="85"/>
      <c r="M117" s="86"/>
      <c r="N117" s="86"/>
      <c r="O117" s="86"/>
      <c r="P117" s="87" t="s">
        <v>0</v>
      </c>
      <c r="Q117" s="132" t="str">
        <f t="shared" si="17"/>
        <v/>
      </c>
      <c r="R117" s="132" t="str">
        <f t="shared" si="18"/>
        <v/>
      </c>
      <c r="S117" s="144" t="str">
        <f t="shared" si="19"/>
        <v/>
      </c>
      <c r="T117" s="144" t="str">
        <f>IF(G117="","",IF(ISERROR(VLOOKUP(S117,Sheet1!B:B,1,FALSE)),0,1))</f>
        <v/>
      </c>
      <c r="U117" s="144" t="str">
        <f t="shared" si="20"/>
        <v/>
      </c>
      <c r="V117" s="145" t="e">
        <f>SEARCH('Key Word Search'!$J$6,J117)</f>
        <v>#VALUE!</v>
      </c>
      <c r="W117" s="145" t="e">
        <f>SEARCH('Key Word Search'!$J$6,K117)</f>
        <v>#VALUE!</v>
      </c>
      <c r="X117" s="145" t="str">
        <f t="shared" si="21"/>
        <v/>
      </c>
    </row>
    <row r="118" spans="1:24" ht="86.25" x14ac:dyDescent="0.2">
      <c r="A118" s="253" t="str">
        <f t="shared" si="22"/>
        <v>#AC11_3_1__12.7Info</v>
      </c>
      <c r="B118" s="253"/>
      <c r="C118" s="248"/>
      <c r="D118" s="254"/>
      <c r="E118" s="284" t="str">
        <f t="shared" ref="E118:E119" si="33">IF($A118="","",IF(B118="","",HYPERLINK(B118,E$2)))</f>
        <v/>
      </c>
      <c r="F118" s="284" t="str">
        <f t="shared" ref="F118:F119" si="34">IF($A118="","",IF(C118="","",HYPERLINK(C118,F$2)))</f>
        <v/>
      </c>
      <c r="G118" s="238" t="s">
        <v>310</v>
      </c>
      <c r="H118" s="239" t="s">
        <v>434</v>
      </c>
      <c r="I118" s="284" t="s">
        <v>1065</v>
      </c>
      <c r="J118" s="240" t="s">
        <v>431</v>
      </c>
      <c r="K118" s="101" t="s">
        <v>469</v>
      </c>
      <c r="L118" s="12"/>
      <c r="M118" s="13"/>
      <c r="N118" s="14" t="s">
        <v>83</v>
      </c>
      <c r="O118" s="14" t="s">
        <v>83</v>
      </c>
      <c r="P118" s="243"/>
      <c r="Q118" s="132" t="str">
        <f t="shared" si="17"/>
        <v>#AC11_3_1__12.7Info</v>
      </c>
      <c r="R118" s="132" t="str">
        <f t="shared" si="18"/>
        <v>#AC11_3_1__12.</v>
      </c>
      <c r="S118" s="144">
        <f t="shared" si="19"/>
        <v>1</v>
      </c>
      <c r="T118" s="144">
        <f>IF(G118="","",IF(ISERROR(VLOOKUP(S118,Sheet1!B:B,1,FALSE)),0,1))</f>
        <v>0</v>
      </c>
      <c r="U118" s="144">
        <f t="shared" si="20"/>
        <v>1</v>
      </c>
      <c r="V118" s="145" t="e">
        <f>SEARCH('Key Word Search'!$J$6,J118)</f>
        <v>#VALUE!</v>
      </c>
      <c r="W118" s="145" t="e">
        <f>SEARCH('Key Word Search'!$J$6,K118)</f>
        <v>#VALUE!</v>
      </c>
      <c r="X118" s="145" t="str">
        <f t="shared" si="21"/>
        <v/>
      </c>
    </row>
    <row r="119" spans="1:24" ht="30" x14ac:dyDescent="0.2">
      <c r="A119" s="253" t="str">
        <f t="shared" si="22"/>
        <v>#AC11_3_1__12.7Q1</v>
      </c>
      <c r="B119" s="253"/>
      <c r="C119" s="248"/>
      <c r="D119" s="254"/>
      <c r="E119" s="284" t="str">
        <f t="shared" si="33"/>
        <v/>
      </c>
      <c r="F119" s="284" t="str">
        <f t="shared" si="34"/>
        <v/>
      </c>
      <c r="G119" s="238" t="s">
        <v>310</v>
      </c>
      <c r="H119" s="239" t="s">
        <v>434</v>
      </c>
      <c r="I119" s="284" t="s">
        <v>476</v>
      </c>
      <c r="J119" s="240" t="s">
        <v>1166</v>
      </c>
      <c r="K119" s="101" t="s">
        <v>1165</v>
      </c>
      <c r="L119" s="12"/>
      <c r="M119" s="13"/>
      <c r="N119" s="259" t="s">
        <v>83</v>
      </c>
      <c r="O119" s="259" t="s">
        <v>83</v>
      </c>
      <c r="P119" s="243"/>
      <c r="Q119" s="132" t="str">
        <f t="shared" si="17"/>
        <v>#AC11_3_1__12.7Q1</v>
      </c>
      <c r="R119" s="132" t="str">
        <f t="shared" si="18"/>
        <v>#AC11_3_1__12.</v>
      </c>
      <c r="S119" s="144">
        <f t="shared" si="19"/>
        <v>1</v>
      </c>
      <c r="T119" s="144">
        <f>IF(G119="","",IF(ISERROR(VLOOKUP(S119,Sheet1!B:B,1,FALSE)),0,1))</f>
        <v>0</v>
      </c>
      <c r="U119" s="144">
        <f t="shared" si="20"/>
        <v>1</v>
      </c>
      <c r="V119" s="145" t="e">
        <f>SEARCH('Key Word Search'!$J$6,J119)</f>
        <v>#VALUE!</v>
      </c>
      <c r="W119" s="145" t="e">
        <f>SEARCH('Key Word Search'!$J$6,K119)</f>
        <v>#VALUE!</v>
      </c>
      <c r="X119" s="145" t="str">
        <f t="shared" si="21"/>
        <v/>
      </c>
    </row>
    <row r="120" spans="1:24" ht="30" x14ac:dyDescent="0.2">
      <c r="A120" s="256" t="str">
        <f t="shared" si="22"/>
        <v>#AC11_3_1__12.7Q2</v>
      </c>
      <c r="B120" s="256"/>
      <c r="C120" s="148"/>
      <c r="D120" s="254"/>
      <c r="E120" s="284" t="str">
        <f t="shared" si="15"/>
        <v/>
      </c>
      <c r="F120" s="284" t="str">
        <f t="shared" si="16"/>
        <v/>
      </c>
      <c r="G120" s="238" t="s">
        <v>310</v>
      </c>
      <c r="H120" s="239" t="s">
        <v>434</v>
      </c>
      <c r="I120" s="284" t="s">
        <v>477</v>
      </c>
      <c r="J120" s="240" t="s">
        <v>1168</v>
      </c>
      <c r="K120" s="101" t="s">
        <v>1167</v>
      </c>
      <c r="L120" s="12"/>
      <c r="M120" s="13"/>
      <c r="N120" s="259" t="s">
        <v>83</v>
      </c>
      <c r="O120" s="259" t="s">
        <v>83</v>
      </c>
      <c r="P120" s="243"/>
      <c r="Q120" s="132" t="str">
        <f t="shared" si="17"/>
        <v>#AC11_3_1__12.7Q2</v>
      </c>
      <c r="R120" s="132" t="str">
        <f t="shared" si="18"/>
        <v>#AC11_3_1__12.</v>
      </c>
      <c r="S120" s="144">
        <f t="shared" si="19"/>
        <v>1</v>
      </c>
      <c r="T120" s="144">
        <f>IF(G120="","",IF(ISERROR(VLOOKUP(S120,Sheet1!B:B,1,FALSE)),0,1))</f>
        <v>0</v>
      </c>
      <c r="U120" s="144">
        <f t="shared" si="20"/>
        <v>1</v>
      </c>
      <c r="V120" s="145" t="e">
        <f>SEARCH('Key Word Search'!$J$6,J120)</f>
        <v>#VALUE!</v>
      </c>
      <c r="W120" s="145" t="e">
        <f>SEARCH('Key Word Search'!$J$6,K120)</f>
        <v>#VALUE!</v>
      </c>
      <c r="X120" s="145" t="str">
        <f t="shared" si="21"/>
        <v/>
      </c>
    </row>
    <row r="121" spans="1:24" x14ac:dyDescent="0.2">
      <c r="A121" s="302" t="str">
        <f t="shared" si="22"/>
        <v/>
      </c>
      <c r="B121" s="302"/>
      <c r="C121" s="303"/>
      <c r="D121" s="170"/>
      <c r="E121" s="304"/>
      <c r="F121" s="304"/>
      <c r="G121" s="305"/>
      <c r="H121" s="306"/>
      <c r="I121" s="304"/>
      <c r="J121" s="307"/>
      <c r="K121" s="308"/>
      <c r="L121" s="309"/>
      <c r="M121" s="310"/>
      <c r="N121" s="140"/>
      <c r="O121" s="140"/>
      <c r="P121" s="305"/>
      <c r="Q121" s="132" t="str">
        <f t="shared" si="17"/>
        <v/>
      </c>
      <c r="R121" s="132" t="str">
        <f t="shared" si="18"/>
        <v/>
      </c>
      <c r="S121" s="144" t="str">
        <f t="shared" si="19"/>
        <v/>
      </c>
      <c r="T121" s="144" t="str">
        <f>IF(G121="","",IF(ISERROR(VLOOKUP(S121,Sheet1!B:B,1,FALSE)),0,1))</f>
        <v/>
      </c>
      <c r="U121" s="144" t="str">
        <f t="shared" si="20"/>
        <v/>
      </c>
      <c r="V121" s="145" t="e">
        <f>SEARCH('Key Word Search'!$J$6,J121)</f>
        <v>#VALUE!</v>
      </c>
      <c r="W121" s="145" t="e">
        <f>SEARCH('Key Word Search'!$J$6,K121)</f>
        <v>#VALUE!</v>
      </c>
      <c r="X121" s="145" t="str">
        <f t="shared" si="21"/>
        <v/>
      </c>
    </row>
    <row r="122" spans="1:24" s="1" customFormat="1" ht="18.75" thickBot="1" x14ac:dyDescent="0.25">
      <c r="A122" s="234" t="str">
        <f t="shared" si="22"/>
        <v/>
      </c>
      <c r="B122" s="234"/>
      <c r="C122" s="32"/>
      <c r="D122" s="184" t="s">
        <v>432</v>
      </c>
      <c r="E122" s="287"/>
      <c r="F122" s="287"/>
      <c r="G122" s="81"/>
      <c r="H122" s="82"/>
      <c r="I122" s="287"/>
      <c r="J122" s="83"/>
      <c r="K122" s="161"/>
      <c r="L122" s="85"/>
      <c r="M122" s="86"/>
      <c r="N122" s="86"/>
      <c r="O122" s="86"/>
      <c r="P122" s="87" t="s">
        <v>0</v>
      </c>
      <c r="Q122" s="132" t="str">
        <f t="shared" si="17"/>
        <v/>
      </c>
      <c r="R122" s="132" t="str">
        <f t="shared" si="18"/>
        <v/>
      </c>
      <c r="S122" s="144" t="str">
        <f t="shared" si="19"/>
        <v/>
      </c>
      <c r="T122" s="144" t="str">
        <f>IF(G122="","",IF(ISERROR(VLOOKUP(S122,Sheet1!B:B,1,FALSE)),0,1))</f>
        <v/>
      </c>
      <c r="U122" s="144" t="str">
        <f t="shared" si="20"/>
        <v/>
      </c>
      <c r="V122" s="145" t="e">
        <f>SEARCH('Key Word Search'!$J$6,J122)</f>
        <v>#VALUE!</v>
      </c>
      <c r="W122" s="145" t="e">
        <f>SEARCH('Key Word Search'!$J$6,K122)</f>
        <v>#VALUE!</v>
      </c>
      <c r="X122" s="145" t="str">
        <f t="shared" si="21"/>
        <v/>
      </c>
    </row>
    <row r="123" spans="1:24" ht="100.5" x14ac:dyDescent="0.2">
      <c r="A123" s="253" t="str">
        <f t="shared" si="22"/>
        <v>#AC11_3_1__12.8Info</v>
      </c>
      <c r="B123" s="253" t="s">
        <v>487</v>
      </c>
      <c r="C123" s="248" t="s">
        <v>489</v>
      </c>
      <c r="D123" s="254"/>
      <c r="E123" s="284" t="str">
        <f t="shared" si="15"/>
        <v xml:space="preserve">FAA 
Link
</v>
      </c>
      <c r="F123" s="284" t="str">
        <f t="shared" si="16"/>
        <v xml:space="preserve">TCCA 
Link
</v>
      </c>
      <c r="G123" s="238" t="s">
        <v>310</v>
      </c>
      <c r="H123" s="239" t="s">
        <v>435</v>
      </c>
      <c r="I123" s="284" t="s">
        <v>1065</v>
      </c>
      <c r="J123" s="240" t="s">
        <v>433</v>
      </c>
      <c r="K123" s="101" t="s">
        <v>1169</v>
      </c>
      <c r="L123" s="12"/>
      <c r="M123" s="13"/>
      <c r="N123" s="14" t="s">
        <v>83</v>
      </c>
      <c r="O123" s="14" t="s">
        <v>83</v>
      </c>
      <c r="P123" s="243"/>
      <c r="Q123" s="132" t="str">
        <f t="shared" si="17"/>
        <v>#AC11_3_1__12.8Info</v>
      </c>
      <c r="R123" s="132" t="str">
        <f t="shared" si="18"/>
        <v>#AC11_3_1__12.</v>
      </c>
      <c r="S123" s="144">
        <f t="shared" si="19"/>
        <v>1</v>
      </c>
      <c r="T123" s="144">
        <f>IF(G123="","",IF(ISERROR(VLOOKUP(S123,Sheet1!B:B,1,FALSE)),0,1))</f>
        <v>0</v>
      </c>
      <c r="U123" s="144">
        <f t="shared" si="20"/>
        <v>1</v>
      </c>
      <c r="V123" s="145" t="e">
        <f>SEARCH('Key Word Search'!$J$6,J123)</f>
        <v>#VALUE!</v>
      </c>
      <c r="W123" s="145" t="e">
        <f>SEARCH('Key Word Search'!$J$6,K123)</f>
        <v>#VALUE!</v>
      </c>
      <c r="X123" s="145" t="str">
        <f t="shared" si="21"/>
        <v/>
      </c>
    </row>
    <row r="124" spans="1:24" x14ac:dyDescent="0.2">
      <c r="A124" s="253" t="str">
        <f t="shared" si="22"/>
        <v/>
      </c>
      <c r="B124" s="253"/>
      <c r="C124" s="248"/>
      <c r="D124" s="254"/>
      <c r="E124" s="284"/>
      <c r="F124" s="284"/>
      <c r="G124" s="238"/>
      <c r="H124" s="239"/>
      <c r="I124" s="284"/>
      <c r="J124" s="240"/>
      <c r="K124" s="101"/>
      <c r="L124" s="12"/>
      <c r="M124" s="13"/>
      <c r="N124" s="14"/>
      <c r="O124" s="14"/>
      <c r="P124" s="243"/>
      <c r="Q124" s="132" t="str">
        <f t="shared" si="17"/>
        <v/>
      </c>
      <c r="R124" s="132" t="str">
        <f t="shared" si="18"/>
        <v/>
      </c>
      <c r="S124" s="144" t="str">
        <f t="shared" si="19"/>
        <v/>
      </c>
      <c r="T124" s="144" t="str">
        <f>IF(G124="","",IF(ISERROR(VLOOKUP(S124,Sheet1!B:B,1,FALSE)),0,1))</f>
        <v/>
      </c>
      <c r="U124" s="144" t="str">
        <f t="shared" si="20"/>
        <v/>
      </c>
      <c r="V124" s="145" t="e">
        <f>SEARCH('Key Word Search'!$J$6,J124)</f>
        <v>#VALUE!</v>
      </c>
      <c r="W124" s="145" t="e">
        <f>SEARCH('Key Word Search'!$J$6,K124)</f>
        <v>#VALUE!</v>
      </c>
      <c r="X124" s="145" t="str">
        <f t="shared" si="21"/>
        <v/>
      </c>
    </row>
    <row r="125" spans="1:24" s="1" customFormat="1" ht="18.75" thickBot="1" x14ac:dyDescent="0.25">
      <c r="A125" s="234" t="str">
        <f t="shared" si="22"/>
        <v/>
      </c>
      <c r="B125" s="39"/>
      <c r="C125" s="32"/>
      <c r="D125" s="184" t="s">
        <v>436</v>
      </c>
      <c r="E125" s="287"/>
      <c r="F125" s="287"/>
      <c r="G125" s="81"/>
      <c r="H125" s="82"/>
      <c r="I125" s="287"/>
      <c r="J125" s="83"/>
      <c r="K125" s="161"/>
      <c r="L125" s="85"/>
      <c r="M125" s="86"/>
      <c r="N125" s="86"/>
      <c r="O125" s="86"/>
      <c r="P125" s="87" t="s">
        <v>0</v>
      </c>
      <c r="Q125" s="132" t="str">
        <f t="shared" si="17"/>
        <v/>
      </c>
      <c r="R125" s="132" t="str">
        <f t="shared" si="18"/>
        <v/>
      </c>
      <c r="S125" s="144" t="str">
        <f t="shared" si="19"/>
        <v/>
      </c>
      <c r="T125" s="144" t="str">
        <f>IF(G125="","",IF(ISERROR(VLOOKUP(S125,Sheet1!B:B,1,FALSE)),0,1))</f>
        <v/>
      </c>
      <c r="U125" s="144" t="str">
        <f t="shared" si="20"/>
        <v/>
      </c>
      <c r="V125" s="145" t="e">
        <f>SEARCH('Key Word Search'!$J$6,J125)</f>
        <v>#VALUE!</v>
      </c>
      <c r="W125" s="145" t="e">
        <f>SEARCH('Key Word Search'!$J$6,K125)</f>
        <v>#VALUE!</v>
      </c>
      <c r="X125" s="145" t="str">
        <f t="shared" si="21"/>
        <v/>
      </c>
    </row>
    <row r="126" spans="1:24" ht="43.5" x14ac:dyDescent="0.2">
      <c r="A126" s="253" t="str">
        <f t="shared" si="22"/>
        <v>#AC11_3_1__12.9Q1</v>
      </c>
      <c r="B126" s="253"/>
      <c r="C126" s="248"/>
      <c r="D126" s="254"/>
      <c r="E126" s="284" t="str">
        <f t="shared" ref="E126" si="35">IF($A126="","",IF(B126="","",HYPERLINK(B126,E$2)))</f>
        <v/>
      </c>
      <c r="F126" s="284" t="str">
        <f t="shared" ref="F126" si="36">IF($A126="","",IF(C126="","",HYPERLINK(C126,F$2)))</f>
        <v/>
      </c>
      <c r="G126" s="238" t="s">
        <v>310</v>
      </c>
      <c r="H126" s="239" t="s">
        <v>437</v>
      </c>
      <c r="I126" s="284" t="s">
        <v>476</v>
      </c>
      <c r="J126" s="240" t="s">
        <v>1171</v>
      </c>
      <c r="K126" s="101" t="s">
        <v>1170</v>
      </c>
      <c r="L126" s="12"/>
      <c r="M126" s="13"/>
      <c r="N126" s="14" t="s">
        <v>83</v>
      </c>
      <c r="O126" s="14" t="s">
        <v>83</v>
      </c>
      <c r="P126" s="243"/>
      <c r="Q126" s="132" t="str">
        <f t="shared" si="17"/>
        <v>#AC11_3_1__12.9Q1</v>
      </c>
      <c r="R126" s="132" t="str">
        <f t="shared" si="18"/>
        <v>#AC11_3_1__12.</v>
      </c>
      <c r="S126" s="144">
        <f t="shared" si="19"/>
        <v>1</v>
      </c>
      <c r="T126" s="144">
        <f>IF(G126="","",IF(ISERROR(VLOOKUP(S126,Sheet1!B:B,1,FALSE)),0,1))</f>
        <v>0</v>
      </c>
      <c r="U126" s="144">
        <f t="shared" si="20"/>
        <v>1</v>
      </c>
      <c r="V126" s="145" t="e">
        <f>SEARCH('Key Word Search'!$J$6,J126)</f>
        <v>#VALUE!</v>
      </c>
      <c r="W126" s="145" t="e">
        <f>SEARCH('Key Word Search'!$J$6,K126)</f>
        <v>#VALUE!</v>
      </c>
      <c r="X126" s="145" t="str">
        <f t="shared" si="21"/>
        <v/>
      </c>
    </row>
    <row r="127" spans="1:24" x14ac:dyDescent="0.2">
      <c r="A127" s="253" t="str">
        <f t="shared" si="22"/>
        <v/>
      </c>
      <c r="B127" s="253"/>
      <c r="C127" s="248"/>
      <c r="D127" s="254"/>
      <c r="E127" s="284"/>
      <c r="F127" s="284"/>
      <c r="G127" s="238"/>
      <c r="H127" s="239"/>
      <c r="I127" s="284"/>
      <c r="J127" s="240"/>
      <c r="K127" s="101"/>
      <c r="L127" s="12"/>
      <c r="M127" s="13"/>
      <c r="N127" s="14"/>
      <c r="O127" s="14"/>
      <c r="P127" s="243"/>
      <c r="Q127" s="132" t="str">
        <f t="shared" si="17"/>
        <v/>
      </c>
      <c r="R127" s="132" t="str">
        <f t="shared" si="18"/>
        <v/>
      </c>
      <c r="S127" s="144" t="str">
        <f t="shared" si="19"/>
        <v/>
      </c>
      <c r="T127" s="144" t="str">
        <f>IF(G127="","",IF(ISERROR(VLOOKUP(S127,Sheet1!B:B,1,FALSE)),0,1))</f>
        <v/>
      </c>
      <c r="U127" s="144" t="str">
        <f t="shared" si="20"/>
        <v/>
      </c>
      <c r="V127" s="145" t="e">
        <f>SEARCH('Key Word Search'!$J$6,J127)</f>
        <v>#VALUE!</v>
      </c>
      <c r="W127" s="145" t="e">
        <f>SEARCH('Key Word Search'!$J$6,K127)</f>
        <v>#VALUE!</v>
      </c>
      <c r="X127" s="145" t="str">
        <f t="shared" si="21"/>
        <v/>
      </c>
    </row>
    <row r="128" spans="1:24" s="1" customFormat="1" ht="18.75" thickBot="1" x14ac:dyDescent="0.25">
      <c r="A128" s="234" t="str">
        <f t="shared" si="22"/>
        <v/>
      </c>
      <c r="B128" s="39"/>
      <c r="C128" s="32"/>
      <c r="D128" s="184" t="s">
        <v>438</v>
      </c>
      <c r="E128" s="287"/>
      <c r="F128" s="287"/>
      <c r="G128" s="81"/>
      <c r="H128" s="82"/>
      <c r="I128" s="287"/>
      <c r="J128" s="83"/>
      <c r="K128" s="161"/>
      <c r="L128" s="85"/>
      <c r="M128" s="86"/>
      <c r="N128" s="86"/>
      <c r="O128" s="86"/>
      <c r="P128" s="87" t="s">
        <v>0</v>
      </c>
      <c r="Q128" s="132" t="str">
        <f t="shared" si="17"/>
        <v/>
      </c>
      <c r="R128" s="132" t="str">
        <f t="shared" si="18"/>
        <v/>
      </c>
      <c r="S128" s="144" t="str">
        <f t="shared" si="19"/>
        <v/>
      </c>
      <c r="T128" s="144" t="str">
        <f>IF(G128="","",IF(ISERROR(VLOOKUP(S128,Sheet1!B:B,1,FALSE)),0,1))</f>
        <v/>
      </c>
      <c r="U128" s="144" t="str">
        <f t="shared" si="20"/>
        <v/>
      </c>
      <c r="V128" s="145" t="e">
        <f>SEARCH('Key Word Search'!$J$6,J128)</f>
        <v>#VALUE!</v>
      </c>
      <c r="W128" s="145" t="e">
        <f>SEARCH('Key Word Search'!$J$6,K128)</f>
        <v>#VALUE!</v>
      </c>
      <c r="X128" s="145" t="str">
        <f t="shared" si="21"/>
        <v/>
      </c>
    </row>
    <row r="129" spans="1:24" ht="143.25" x14ac:dyDescent="0.2">
      <c r="A129" s="253" t="str">
        <f t="shared" si="22"/>
        <v>#AC11_3_1__12.10Info</v>
      </c>
      <c r="B129" s="253"/>
      <c r="C129" s="248"/>
      <c r="D129" s="254"/>
      <c r="E129" s="284" t="str">
        <f t="shared" ref="E129" si="37">IF($A129="","",IF(B129="","",HYPERLINK(B129,E$2)))</f>
        <v/>
      </c>
      <c r="F129" s="284" t="str">
        <f t="shared" ref="F129" si="38">IF($A129="","",IF(C129="","",HYPERLINK(C129,F$2)))</f>
        <v/>
      </c>
      <c r="G129" s="238" t="s">
        <v>310</v>
      </c>
      <c r="H129" s="239" t="s">
        <v>439</v>
      </c>
      <c r="I129" s="284" t="s">
        <v>1065</v>
      </c>
      <c r="J129" s="240" t="s">
        <v>1173</v>
      </c>
      <c r="K129" s="101" t="s">
        <v>1172</v>
      </c>
      <c r="L129" s="12"/>
      <c r="M129" s="13"/>
      <c r="N129" s="14" t="s">
        <v>83</v>
      </c>
      <c r="O129" s="14" t="s">
        <v>83</v>
      </c>
      <c r="P129" s="243"/>
      <c r="Q129" s="132" t="str">
        <f t="shared" si="17"/>
        <v>#AC11_3_1__12.10Info</v>
      </c>
      <c r="R129" s="132" t="str">
        <f t="shared" si="18"/>
        <v>#AC11_3_1__12.1</v>
      </c>
      <c r="S129" s="144">
        <f t="shared" si="19"/>
        <v>1</v>
      </c>
      <c r="T129" s="144">
        <f>IF(G129="","",IF(ISERROR(VLOOKUP(S129,Sheet1!B:B,1,FALSE)),0,1))</f>
        <v>0</v>
      </c>
      <c r="U129" s="144">
        <f t="shared" si="20"/>
        <v>1</v>
      </c>
      <c r="V129" s="145" t="e">
        <f>SEARCH('Key Word Search'!$J$6,J129)</f>
        <v>#VALUE!</v>
      </c>
      <c r="W129" s="145" t="e">
        <f>SEARCH('Key Word Search'!$J$6,K129)</f>
        <v>#VALUE!</v>
      </c>
      <c r="X129" s="145" t="str">
        <f t="shared" si="21"/>
        <v/>
      </c>
    </row>
    <row r="130" spans="1:24" ht="29.25" x14ac:dyDescent="0.2">
      <c r="A130" s="253" t="str">
        <f t="shared" si="22"/>
        <v>#AC11_3_1__12.11Q1</v>
      </c>
      <c r="B130" s="253"/>
      <c r="C130" s="248"/>
      <c r="D130" s="254"/>
      <c r="E130" s="284"/>
      <c r="F130" s="284"/>
      <c r="G130" s="238" t="s">
        <v>310</v>
      </c>
      <c r="H130" s="239" t="s">
        <v>441</v>
      </c>
      <c r="I130" s="284" t="s">
        <v>476</v>
      </c>
      <c r="J130" s="240" t="s">
        <v>1175</v>
      </c>
      <c r="K130" s="101" t="s">
        <v>1174</v>
      </c>
      <c r="L130" s="12"/>
      <c r="M130" s="13"/>
      <c r="N130" s="14" t="s">
        <v>83</v>
      </c>
      <c r="O130" s="14" t="s">
        <v>83</v>
      </c>
      <c r="P130" s="243"/>
      <c r="Q130" s="132" t="str">
        <f t="shared" si="17"/>
        <v>#AC11_3_1__12.11Q1</v>
      </c>
      <c r="R130" s="132" t="str">
        <f t="shared" si="18"/>
        <v>#AC11_3_1__12.1</v>
      </c>
      <c r="S130" s="144">
        <f t="shared" si="19"/>
        <v>1</v>
      </c>
      <c r="T130" s="144">
        <f>IF(G130="","",IF(ISERROR(VLOOKUP(S130,Sheet1!B:B,1,FALSE)),0,1))</f>
        <v>0</v>
      </c>
      <c r="U130" s="144">
        <f t="shared" si="20"/>
        <v>1</v>
      </c>
      <c r="V130" s="145" t="e">
        <f>SEARCH('Key Word Search'!$J$6,J130)</f>
        <v>#VALUE!</v>
      </c>
      <c r="W130" s="145" t="e">
        <f>SEARCH('Key Word Search'!$J$6,K130)</f>
        <v>#VALUE!</v>
      </c>
      <c r="X130" s="145" t="str">
        <f t="shared" si="21"/>
        <v/>
      </c>
    </row>
    <row r="131" spans="1:24" ht="29.25" x14ac:dyDescent="0.2">
      <c r="A131" s="253" t="str">
        <f t="shared" si="22"/>
        <v>#AC11_3_1__12.12Q2</v>
      </c>
      <c r="B131" s="253"/>
      <c r="C131" s="248"/>
      <c r="D131" s="254"/>
      <c r="E131" s="284"/>
      <c r="F131" s="284"/>
      <c r="G131" s="238" t="s">
        <v>310</v>
      </c>
      <c r="H131" s="239" t="s">
        <v>443</v>
      </c>
      <c r="I131" s="284" t="s">
        <v>477</v>
      </c>
      <c r="J131" s="240" t="s">
        <v>1177</v>
      </c>
      <c r="K131" s="101" t="s">
        <v>1176</v>
      </c>
      <c r="L131" s="12"/>
      <c r="M131" s="13"/>
      <c r="N131" s="14" t="s">
        <v>83</v>
      </c>
      <c r="O131" s="14" t="s">
        <v>83</v>
      </c>
      <c r="P131" s="243"/>
      <c r="Q131" s="132" t="str">
        <f t="shared" si="17"/>
        <v>#AC11_3_1__12.12Q2</v>
      </c>
      <c r="R131" s="132" t="str">
        <f t="shared" si="18"/>
        <v>#AC11_3_1__12.1</v>
      </c>
      <c r="S131" s="144">
        <f t="shared" si="19"/>
        <v>1</v>
      </c>
      <c r="T131" s="144">
        <f>IF(G131="","",IF(ISERROR(VLOOKUP(S131,Sheet1!B:B,1,FALSE)),0,1))</f>
        <v>0</v>
      </c>
      <c r="U131" s="144">
        <f t="shared" si="20"/>
        <v>1</v>
      </c>
      <c r="V131" s="145" t="e">
        <f>SEARCH('Key Word Search'!$J$6,J131)</f>
        <v>#VALUE!</v>
      </c>
      <c r="W131" s="145" t="e">
        <f>SEARCH('Key Word Search'!$J$6,K131)</f>
        <v>#VALUE!</v>
      </c>
      <c r="X131" s="145" t="str">
        <f t="shared" si="21"/>
        <v/>
      </c>
    </row>
    <row r="132" spans="1:24" ht="28.5" x14ac:dyDescent="0.2">
      <c r="A132" s="253" t="str">
        <f t="shared" si="22"/>
        <v>#AC11_3_1__12.10Q3</v>
      </c>
      <c r="B132" s="253"/>
      <c r="C132" s="248"/>
      <c r="D132" s="254"/>
      <c r="E132" s="284" t="str">
        <f t="shared" si="15"/>
        <v/>
      </c>
      <c r="F132" s="284" t="str">
        <f t="shared" si="16"/>
        <v/>
      </c>
      <c r="G132" s="238" t="s">
        <v>310</v>
      </c>
      <c r="H132" s="239" t="s">
        <v>439</v>
      </c>
      <c r="I132" s="284" t="s">
        <v>478</v>
      </c>
      <c r="J132" s="240" t="s">
        <v>1179</v>
      </c>
      <c r="K132" s="101" t="s">
        <v>1178</v>
      </c>
      <c r="L132" s="12"/>
      <c r="M132" s="13"/>
      <c r="N132" s="259" t="s">
        <v>83</v>
      </c>
      <c r="O132" s="259" t="s">
        <v>83</v>
      </c>
      <c r="P132" s="243"/>
      <c r="Q132" s="132" t="str">
        <f t="shared" ref="Q132:Q195" si="39">IF(G132="","",SUBSTITUTE(SUBSTITUTE(SUBSTITUTE(SUBSTITUTE("#"&amp;G132&amp;"-"&amp;H132&amp;""&amp;I132," ",""),"-","_"),"(","_"),")","_"))</f>
        <v>#AC11_3_1__12.10Q3</v>
      </c>
      <c r="R132" s="132" t="str">
        <f t="shared" ref="R132:R195" si="40">IF(G132="","",SUBSTITUTE(SUBSTITUTE(SUBSTITUTE(SUBSTITUTE("#"&amp;G132&amp;"-"&amp;LEFT(H132,LEN(H132)-1)," ",""),"-","_"),"(","_"),")","_"))</f>
        <v>#AC11_3_1__12.1</v>
      </c>
      <c r="S132" s="144">
        <f t="shared" ref="S132:S195" si="41">IF(G132="","",IF(I132&lt;&gt;"",1,MID(H132,LEN(H132),1)))</f>
        <v>1</v>
      </c>
      <c r="T132" s="144">
        <f>IF(G132="","",IF(ISERROR(VLOOKUP(S132,Sheet1!B:B,1,FALSE)),0,1))</f>
        <v>0</v>
      </c>
      <c r="U132" s="144">
        <f t="shared" ref="U132:U195" si="42">IF(G132="","",IF(ISERROR(S132/1),0,1))</f>
        <v>1</v>
      </c>
      <c r="V132" s="145" t="e">
        <f>SEARCH('Key Word Search'!$J$6,J132)</f>
        <v>#VALUE!</v>
      </c>
      <c r="W132" s="145" t="e">
        <f>SEARCH('Key Word Search'!$J$6,K132)</f>
        <v>#VALUE!</v>
      </c>
      <c r="X132" s="145" t="str">
        <f t="shared" ref="X132:X195" si="43">IF(AND(ISERROR(V132),ISERROR(W132)),"",A132)</f>
        <v/>
      </c>
    </row>
    <row r="133" spans="1:24" x14ac:dyDescent="0.2">
      <c r="A133" s="253" t="str">
        <f t="shared" si="22"/>
        <v/>
      </c>
      <c r="B133" s="253"/>
      <c r="C133" s="248"/>
      <c r="D133" s="254"/>
      <c r="E133" s="284"/>
      <c r="F133" s="284"/>
      <c r="G133" s="238"/>
      <c r="H133" s="239"/>
      <c r="I133" s="284"/>
      <c r="J133" s="240"/>
      <c r="K133" s="101"/>
      <c r="L133" s="12"/>
      <c r="M133" s="13"/>
      <c r="N133" s="259"/>
      <c r="O133" s="259"/>
      <c r="P133" s="243"/>
      <c r="Q133" s="132" t="str">
        <f t="shared" si="39"/>
        <v/>
      </c>
      <c r="R133" s="132" t="str">
        <f t="shared" si="40"/>
        <v/>
      </c>
      <c r="S133" s="144" t="str">
        <f t="shared" si="41"/>
        <v/>
      </c>
      <c r="T133" s="144" t="str">
        <f>IF(G133="","",IF(ISERROR(VLOOKUP(S133,Sheet1!B:B,1,FALSE)),0,1))</f>
        <v/>
      </c>
      <c r="U133" s="144" t="str">
        <f t="shared" si="42"/>
        <v/>
      </c>
      <c r="V133" s="145" t="e">
        <f>SEARCH('Key Word Search'!$J$6,J133)</f>
        <v>#VALUE!</v>
      </c>
      <c r="W133" s="145" t="e">
        <f>SEARCH('Key Word Search'!$J$6,K133)</f>
        <v>#VALUE!</v>
      </c>
      <c r="X133" s="145" t="str">
        <f t="shared" si="43"/>
        <v/>
      </c>
    </row>
    <row r="134" spans="1:24" s="1" customFormat="1" ht="18" x14ac:dyDescent="0.2">
      <c r="A134" s="231" t="str">
        <f t="shared" si="22"/>
        <v/>
      </c>
      <c r="B134" s="231"/>
      <c r="C134" s="31"/>
      <c r="D134" s="181" t="s">
        <v>440</v>
      </c>
      <c r="E134" s="286"/>
      <c r="F134" s="286"/>
      <c r="G134" s="68"/>
      <c r="H134" s="69"/>
      <c r="I134" s="286"/>
      <c r="J134" s="76"/>
      <c r="K134" s="162"/>
      <c r="L134" s="72"/>
      <c r="M134" s="73"/>
      <c r="N134" s="73"/>
      <c r="O134" s="73"/>
      <c r="P134" s="74" t="s">
        <v>0</v>
      </c>
      <c r="Q134" s="132" t="str">
        <f t="shared" si="39"/>
        <v/>
      </c>
      <c r="R134" s="132" t="str">
        <f t="shared" si="40"/>
        <v/>
      </c>
      <c r="S134" s="144" t="str">
        <f t="shared" si="41"/>
        <v/>
      </c>
      <c r="T134" s="144" t="str">
        <f>IF(G134="","",IF(ISERROR(VLOOKUP(S134,Sheet1!B:B,1,FALSE)),0,1))</f>
        <v/>
      </c>
      <c r="U134" s="144" t="str">
        <f t="shared" si="42"/>
        <v/>
      </c>
      <c r="V134" s="145" t="e">
        <f>SEARCH('Key Word Search'!$J$6,J134)</f>
        <v>#VALUE!</v>
      </c>
      <c r="W134" s="145" t="e">
        <f>SEARCH('Key Word Search'!$J$6,K134)</f>
        <v>#VALUE!</v>
      </c>
      <c r="X134" s="145" t="str">
        <f t="shared" si="43"/>
        <v/>
      </c>
    </row>
    <row r="135" spans="1:24" ht="129" x14ac:dyDescent="0.2">
      <c r="A135" s="253" t="str">
        <f t="shared" ref="A135:A198" si="44">IF(G135="","",SUBSTITUTE(SUBSTITUTE(SUBSTITUTE(SUBSTITUTE("#"&amp;G135&amp;"-"&amp;H135&amp;""&amp;I135," ",""),"-","_"),"(","_"),")","_"))</f>
        <v>#AC11_3_1__12.11Info</v>
      </c>
      <c r="B135" s="253"/>
      <c r="C135" s="248"/>
      <c r="D135" s="254"/>
      <c r="E135" s="284" t="str">
        <f t="shared" ref="E135:E138" si="45">IF($A135="","",IF(B135="","",HYPERLINK(B135,E$2)))</f>
        <v/>
      </c>
      <c r="F135" s="284" t="str">
        <f t="shared" ref="F135:F138" si="46">IF($A135="","",IF(C135="","",HYPERLINK(C135,F$2)))</f>
        <v/>
      </c>
      <c r="G135" s="238" t="s">
        <v>310</v>
      </c>
      <c r="H135" s="239" t="s">
        <v>441</v>
      </c>
      <c r="I135" s="284" t="s">
        <v>1065</v>
      </c>
      <c r="J135" s="240" t="s">
        <v>251</v>
      </c>
      <c r="K135" s="101" t="s">
        <v>1180</v>
      </c>
      <c r="L135" s="12"/>
      <c r="M135" s="13"/>
      <c r="N135" s="259" t="s">
        <v>83</v>
      </c>
      <c r="O135" s="259" t="s">
        <v>83</v>
      </c>
      <c r="P135" s="243"/>
      <c r="Q135" s="132" t="str">
        <f t="shared" si="39"/>
        <v>#AC11_3_1__12.11Info</v>
      </c>
      <c r="R135" s="132" t="str">
        <f t="shared" si="40"/>
        <v>#AC11_3_1__12.1</v>
      </c>
      <c r="S135" s="144">
        <f t="shared" si="41"/>
        <v>1</v>
      </c>
      <c r="T135" s="144">
        <f>IF(G135="","",IF(ISERROR(VLOOKUP(S135,Sheet1!B:B,1,FALSE)),0,1))</f>
        <v>0</v>
      </c>
      <c r="U135" s="144">
        <f t="shared" si="42"/>
        <v>1</v>
      </c>
      <c r="V135" s="145" t="e">
        <f>SEARCH('Key Word Search'!$J$6,J135)</f>
        <v>#VALUE!</v>
      </c>
      <c r="W135" s="145" t="e">
        <f>SEARCH('Key Word Search'!$J$6,K135)</f>
        <v>#VALUE!</v>
      </c>
      <c r="X135" s="145" t="str">
        <f t="shared" si="43"/>
        <v/>
      </c>
    </row>
    <row r="136" spans="1:24" ht="30" x14ac:dyDescent="0.2">
      <c r="A136" s="253" t="str">
        <f t="shared" si="44"/>
        <v>#AC11_3_1__12.11Q1</v>
      </c>
      <c r="B136" s="253"/>
      <c r="C136" s="248"/>
      <c r="D136" s="254"/>
      <c r="E136" s="284" t="str">
        <f t="shared" si="45"/>
        <v/>
      </c>
      <c r="F136" s="284" t="str">
        <f t="shared" si="46"/>
        <v/>
      </c>
      <c r="G136" s="238" t="s">
        <v>310</v>
      </c>
      <c r="H136" s="239" t="s">
        <v>441</v>
      </c>
      <c r="I136" s="284" t="s">
        <v>476</v>
      </c>
      <c r="J136" s="240" t="s">
        <v>1185</v>
      </c>
      <c r="K136" s="101" t="s">
        <v>1181</v>
      </c>
      <c r="L136" s="12"/>
      <c r="M136" s="13"/>
      <c r="N136" s="259" t="s">
        <v>83</v>
      </c>
      <c r="O136" s="259" t="s">
        <v>83</v>
      </c>
      <c r="P136" s="243"/>
      <c r="Q136" s="132" t="str">
        <f t="shared" si="39"/>
        <v>#AC11_3_1__12.11Q1</v>
      </c>
      <c r="R136" s="132" t="str">
        <f t="shared" si="40"/>
        <v>#AC11_3_1__12.1</v>
      </c>
      <c r="S136" s="144">
        <f t="shared" si="41"/>
        <v>1</v>
      </c>
      <c r="T136" s="144">
        <f>IF(G136="","",IF(ISERROR(VLOOKUP(S136,Sheet1!B:B,1,FALSE)),0,1))</f>
        <v>0</v>
      </c>
      <c r="U136" s="144">
        <f t="shared" si="42"/>
        <v>1</v>
      </c>
      <c r="V136" s="145" t="e">
        <f>SEARCH('Key Word Search'!$J$6,J136)</f>
        <v>#VALUE!</v>
      </c>
      <c r="W136" s="145" t="e">
        <f>SEARCH('Key Word Search'!$J$6,K136)</f>
        <v>#VALUE!</v>
      </c>
      <c r="X136" s="145" t="str">
        <f t="shared" si="43"/>
        <v/>
      </c>
    </row>
    <row r="137" spans="1:24" ht="29.25" x14ac:dyDescent="0.2">
      <c r="A137" s="253" t="str">
        <f t="shared" si="44"/>
        <v>#AC11_3_1__12.11Q2</v>
      </c>
      <c r="B137" s="253"/>
      <c r="C137" s="248"/>
      <c r="D137" s="254"/>
      <c r="E137" s="284" t="str">
        <f t="shared" si="45"/>
        <v/>
      </c>
      <c r="F137" s="284" t="str">
        <f t="shared" si="46"/>
        <v/>
      </c>
      <c r="G137" s="238" t="s">
        <v>310</v>
      </c>
      <c r="H137" s="239" t="s">
        <v>441</v>
      </c>
      <c r="I137" s="284" t="s">
        <v>477</v>
      </c>
      <c r="J137" s="240" t="s">
        <v>1186</v>
      </c>
      <c r="K137" s="101" t="s">
        <v>1182</v>
      </c>
      <c r="L137" s="12"/>
      <c r="M137" s="13"/>
      <c r="N137" s="259" t="s">
        <v>83</v>
      </c>
      <c r="O137" s="259" t="s">
        <v>83</v>
      </c>
      <c r="P137" s="243"/>
      <c r="Q137" s="132" t="str">
        <f t="shared" si="39"/>
        <v>#AC11_3_1__12.11Q2</v>
      </c>
      <c r="R137" s="132" t="str">
        <f t="shared" si="40"/>
        <v>#AC11_3_1__12.1</v>
      </c>
      <c r="S137" s="144">
        <f t="shared" si="41"/>
        <v>1</v>
      </c>
      <c r="T137" s="144">
        <f>IF(G137="","",IF(ISERROR(VLOOKUP(S137,Sheet1!B:B,1,FALSE)),0,1))</f>
        <v>0</v>
      </c>
      <c r="U137" s="144">
        <f t="shared" si="42"/>
        <v>1</v>
      </c>
      <c r="V137" s="145" t="e">
        <f>SEARCH('Key Word Search'!$J$6,J137)</f>
        <v>#VALUE!</v>
      </c>
      <c r="W137" s="145" t="e">
        <f>SEARCH('Key Word Search'!$J$6,K137)</f>
        <v>#VALUE!</v>
      </c>
      <c r="X137" s="145" t="str">
        <f t="shared" si="43"/>
        <v/>
      </c>
    </row>
    <row r="138" spans="1:24" ht="30" x14ac:dyDescent="0.2">
      <c r="A138" s="253" t="str">
        <f t="shared" si="44"/>
        <v>#AC11_3_1__12.11Q3</v>
      </c>
      <c r="B138" s="253"/>
      <c r="C138" s="248"/>
      <c r="D138" s="254"/>
      <c r="E138" s="284" t="str">
        <f t="shared" si="45"/>
        <v/>
      </c>
      <c r="F138" s="284" t="str">
        <f t="shared" si="46"/>
        <v/>
      </c>
      <c r="G138" s="238" t="s">
        <v>310</v>
      </c>
      <c r="H138" s="239" t="s">
        <v>441</v>
      </c>
      <c r="I138" s="284" t="s">
        <v>478</v>
      </c>
      <c r="J138" s="240" t="s">
        <v>1187</v>
      </c>
      <c r="K138" s="101" t="s">
        <v>1183</v>
      </c>
      <c r="L138" s="12"/>
      <c r="M138" s="13"/>
      <c r="N138" s="259" t="s">
        <v>83</v>
      </c>
      <c r="O138" s="259" t="s">
        <v>83</v>
      </c>
      <c r="P138" s="243"/>
      <c r="Q138" s="132" t="str">
        <f t="shared" si="39"/>
        <v>#AC11_3_1__12.11Q3</v>
      </c>
      <c r="R138" s="132" t="str">
        <f t="shared" si="40"/>
        <v>#AC11_3_1__12.1</v>
      </c>
      <c r="S138" s="144">
        <f t="shared" si="41"/>
        <v>1</v>
      </c>
      <c r="T138" s="144">
        <f>IF(G138="","",IF(ISERROR(VLOOKUP(S138,Sheet1!B:B,1,FALSE)),0,1))</f>
        <v>0</v>
      </c>
      <c r="U138" s="144">
        <f t="shared" si="42"/>
        <v>1</v>
      </c>
      <c r="V138" s="145" t="e">
        <f>SEARCH('Key Word Search'!$J$6,J138)</f>
        <v>#VALUE!</v>
      </c>
      <c r="W138" s="145" t="e">
        <f>SEARCH('Key Word Search'!$J$6,K138)</f>
        <v>#VALUE!</v>
      </c>
      <c r="X138" s="145" t="str">
        <f t="shared" si="43"/>
        <v/>
      </c>
    </row>
    <row r="139" spans="1:24" ht="30" x14ac:dyDescent="0.2">
      <c r="A139" s="253" t="str">
        <f t="shared" si="44"/>
        <v>#AC11_3_1__12.11Q4</v>
      </c>
      <c r="B139" s="253"/>
      <c r="C139" s="248"/>
      <c r="D139" s="254"/>
      <c r="E139" s="284" t="str">
        <f t="shared" si="15"/>
        <v/>
      </c>
      <c r="F139" s="284" t="str">
        <f t="shared" si="16"/>
        <v/>
      </c>
      <c r="G139" s="238" t="s">
        <v>310</v>
      </c>
      <c r="H139" s="239" t="s">
        <v>441</v>
      </c>
      <c r="I139" s="284" t="s">
        <v>479</v>
      </c>
      <c r="J139" s="240" t="s">
        <v>1188</v>
      </c>
      <c r="K139" s="101" t="s">
        <v>1184</v>
      </c>
      <c r="L139" s="12"/>
      <c r="M139" s="13"/>
      <c r="N139" s="259" t="s">
        <v>83</v>
      </c>
      <c r="O139" s="259" t="s">
        <v>83</v>
      </c>
      <c r="P139" s="243"/>
      <c r="Q139" s="132" t="str">
        <f t="shared" si="39"/>
        <v>#AC11_3_1__12.11Q4</v>
      </c>
      <c r="R139" s="132" t="str">
        <f t="shared" si="40"/>
        <v>#AC11_3_1__12.1</v>
      </c>
      <c r="S139" s="144">
        <f t="shared" si="41"/>
        <v>1</v>
      </c>
      <c r="T139" s="144">
        <f>IF(G139="","",IF(ISERROR(VLOOKUP(S139,Sheet1!B:B,1,FALSE)),0,1))</f>
        <v>0</v>
      </c>
      <c r="U139" s="144">
        <f t="shared" si="42"/>
        <v>1</v>
      </c>
      <c r="V139" s="145" t="e">
        <f>SEARCH('Key Word Search'!$J$6,J139)</f>
        <v>#VALUE!</v>
      </c>
      <c r="W139" s="145" t="e">
        <f>SEARCH('Key Word Search'!$J$6,K139)</f>
        <v>#VALUE!</v>
      </c>
      <c r="X139" s="145" t="str">
        <f t="shared" si="43"/>
        <v/>
      </c>
    </row>
    <row r="140" spans="1:24" x14ac:dyDescent="0.2">
      <c r="A140" s="311" t="str">
        <f t="shared" si="44"/>
        <v/>
      </c>
      <c r="B140" s="311"/>
      <c r="C140" s="312"/>
      <c r="D140" s="170"/>
      <c r="E140" s="304"/>
      <c r="F140" s="304"/>
      <c r="G140" s="305"/>
      <c r="H140" s="306"/>
      <c r="I140" s="304"/>
      <c r="J140" s="307"/>
      <c r="K140" s="308"/>
      <c r="L140" s="309"/>
      <c r="M140" s="310"/>
      <c r="N140" s="140"/>
      <c r="O140" s="140"/>
      <c r="P140" s="305"/>
      <c r="Q140" s="132" t="str">
        <f t="shared" si="39"/>
        <v/>
      </c>
      <c r="R140" s="132" t="str">
        <f t="shared" si="40"/>
        <v/>
      </c>
      <c r="S140" s="144" t="str">
        <f t="shared" si="41"/>
        <v/>
      </c>
      <c r="T140" s="144" t="str">
        <f>IF(G140="","",IF(ISERROR(VLOOKUP(S140,Sheet1!B:B,1,FALSE)),0,1))</f>
        <v/>
      </c>
      <c r="U140" s="144" t="str">
        <f t="shared" si="42"/>
        <v/>
      </c>
      <c r="V140" s="145" t="e">
        <f>SEARCH('Key Word Search'!$J$6,J140)</f>
        <v>#VALUE!</v>
      </c>
      <c r="W140" s="145" t="e">
        <f>SEARCH('Key Word Search'!$J$6,K140)</f>
        <v>#VALUE!</v>
      </c>
      <c r="X140" s="145" t="str">
        <f t="shared" si="43"/>
        <v/>
      </c>
    </row>
    <row r="141" spans="1:24" s="1" customFormat="1" ht="18.75" thickBot="1" x14ac:dyDescent="0.25">
      <c r="A141" s="234" t="str">
        <f t="shared" si="44"/>
        <v/>
      </c>
      <c r="B141" s="234"/>
      <c r="C141" s="32"/>
      <c r="D141" s="184" t="s">
        <v>442</v>
      </c>
      <c r="E141" s="287"/>
      <c r="F141" s="287"/>
      <c r="G141" s="81"/>
      <c r="H141" s="82"/>
      <c r="I141" s="287"/>
      <c r="J141" s="83"/>
      <c r="K141" s="161"/>
      <c r="L141" s="85"/>
      <c r="M141" s="86"/>
      <c r="N141" s="86"/>
      <c r="O141" s="86"/>
      <c r="P141" s="87" t="s">
        <v>0</v>
      </c>
      <c r="Q141" s="132" t="str">
        <f t="shared" si="39"/>
        <v/>
      </c>
      <c r="R141" s="132" t="str">
        <f t="shared" si="40"/>
        <v/>
      </c>
      <c r="S141" s="144" t="str">
        <f t="shared" si="41"/>
        <v/>
      </c>
      <c r="T141" s="144" t="str">
        <f>IF(G141="","",IF(ISERROR(VLOOKUP(S141,Sheet1!B:B,1,FALSE)),0,1))</f>
        <v/>
      </c>
      <c r="U141" s="144" t="str">
        <f t="shared" si="42"/>
        <v/>
      </c>
      <c r="V141" s="145" t="e">
        <f>SEARCH('Key Word Search'!$J$6,J141)</f>
        <v>#VALUE!</v>
      </c>
      <c r="W141" s="145" t="e">
        <f>SEARCH('Key Word Search'!$J$6,K141)</f>
        <v>#VALUE!</v>
      </c>
      <c r="X141" s="145" t="str">
        <f t="shared" si="43"/>
        <v/>
      </c>
    </row>
    <row r="142" spans="1:24" ht="86.25" x14ac:dyDescent="0.2">
      <c r="A142" s="253" t="str">
        <f t="shared" si="44"/>
        <v>#AC11_3_1__12.12Info</v>
      </c>
      <c r="B142" s="253"/>
      <c r="C142" s="248"/>
      <c r="D142" s="254"/>
      <c r="E142" s="284" t="str">
        <f t="shared" ref="E142" si="47">IF($A142="","",IF(B142="","",HYPERLINK(B142,E$2)))</f>
        <v/>
      </c>
      <c r="F142" s="284" t="str">
        <f t="shared" ref="F142" si="48">IF($A142="","",IF(C142="","",HYPERLINK(C142,F$2)))</f>
        <v/>
      </c>
      <c r="G142" s="238" t="s">
        <v>310</v>
      </c>
      <c r="H142" s="239" t="s">
        <v>443</v>
      </c>
      <c r="I142" s="284" t="s">
        <v>1065</v>
      </c>
      <c r="J142" s="240" t="s">
        <v>252</v>
      </c>
      <c r="K142" s="101" t="s">
        <v>1189</v>
      </c>
      <c r="L142" s="12"/>
      <c r="M142" s="13"/>
      <c r="N142" s="259" t="s">
        <v>83</v>
      </c>
      <c r="O142" s="259" t="s">
        <v>83</v>
      </c>
      <c r="P142" s="243"/>
      <c r="Q142" s="132" t="str">
        <f t="shared" si="39"/>
        <v>#AC11_3_1__12.12Info</v>
      </c>
      <c r="R142" s="132" t="str">
        <f t="shared" si="40"/>
        <v>#AC11_3_1__12.1</v>
      </c>
      <c r="S142" s="144">
        <f t="shared" si="41"/>
        <v>1</v>
      </c>
      <c r="T142" s="144">
        <f>IF(G142="","",IF(ISERROR(VLOOKUP(S142,Sheet1!B:B,1,FALSE)),0,1))</f>
        <v>0</v>
      </c>
      <c r="U142" s="144">
        <f t="shared" si="42"/>
        <v>1</v>
      </c>
      <c r="V142" s="145" t="e">
        <f>SEARCH('Key Word Search'!$J$6,J142)</f>
        <v>#VALUE!</v>
      </c>
      <c r="W142" s="145" t="e">
        <f>SEARCH('Key Word Search'!$J$6,K142)</f>
        <v>#VALUE!</v>
      </c>
      <c r="X142" s="145" t="str">
        <f t="shared" si="43"/>
        <v/>
      </c>
    </row>
    <row r="143" spans="1:24" ht="43.5" x14ac:dyDescent="0.2">
      <c r="A143" s="256" t="str">
        <f t="shared" si="44"/>
        <v>#AC11_3_1__12.12Q1</v>
      </c>
      <c r="B143" s="256"/>
      <c r="C143" s="303"/>
      <c r="D143" s="170"/>
      <c r="E143" s="284" t="str">
        <f t="shared" si="15"/>
        <v/>
      </c>
      <c r="F143" s="284" t="str">
        <f t="shared" si="16"/>
        <v/>
      </c>
      <c r="G143" s="238" t="s">
        <v>310</v>
      </c>
      <c r="H143" s="239" t="s">
        <v>443</v>
      </c>
      <c r="I143" s="284" t="s">
        <v>476</v>
      </c>
      <c r="J143" s="240" t="s">
        <v>1193</v>
      </c>
      <c r="K143" s="101" t="s">
        <v>1190</v>
      </c>
      <c r="L143" s="12"/>
      <c r="M143" s="13"/>
      <c r="N143" s="259" t="s">
        <v>83</v>
      </c>
      <c r="O143" s="259" t="s">
        <v>83</v>
      </c>
      <c r="P143" s="243"/>
      <c r="Q143" s="132" t="str">
        <f t="shared" si="39"/>
        <v>#AC11_3_1__12.12Q1</v>
      </c>
      <c r="R143" s="132" t="str">
        <f t="shared" si="40"/>
        <v>#AC11_3_1__12.1</v>
      </c>
      <c r="S143" s="144">
        <f t="shared" si="41"/>
        <v>1</v>
      </c>
      <c r="T143" s="144">
        <f>IF(G143="","",IF(ISERROR(VLOOKUP(S143,Sheet1!B:B,1,FALSE)),0,1))</f>
        <v>0</v>
      </c>
      <c r="U143" s="144">
        <f t="shared" si="42"/>
        <v>1</v>
      </c>
      <c r="V143" s="145" t="e">
        <f>SEARCH('Key Word Search'!$J$6,J143)</f>
        <v>#VALUE!</v>
      </c>
      <c r="W143" s="145" t="e">
        <f>SEARCH('Key Word Search'!$J$6,K143)</f>
        <v>#VALUE!</v>
      </c>
      <c r="X143" s="145" t="str">
        <f t="shared" si="43"/>
        <v/>
      </c>
    </row>
    <row r="144" spans="1:24" s="1" customFormat="1" ht="18.75" thickBot="1" x14ac:dyDescent="0.25">
      <c r="A144" s="234" t="str">
        <f t="shared" si="44"/>
        <v/>
      </c>
      <c r="B144" s="39"/>
      <c r="C144" s="32"/>
      <c r="D144" s="184" t="s">
        <v>444</v>
      </c>
      <c r="E144" s="287"/>
      <c r="F144" s="287"/>
      <c r="G144" s="81"/>
      <c r="H144" s="82"/>
      <c r="I144" s="287"/>
      <c r="J144" s="83"/>
      <c r="K144" s="161"/>
      <c r="L144" s="85"/>
      <c r="M144" s="86"/>
      <c r="N144" s="86"/>
      <c r="O144" s="86"/>
      <c r="P144" s="87" t="s">
        <v>0</v>
      </c>
      <c r="Q144" s="132" t="str">
        <f t="shared" si="39"/>
        <v/>
      </c>
      <c r="R144" s="132" t="str">
        <f t="shared" si="40"/>
        <v/>
      </c>
      <c r="S144" s="144" t="str">
        <f t="shared" si="41"/>
        <v/>
      </c>
      <c r="T144" s="144" t="str">
        <f>IF(G144="","",IF(ISERROR(VLOOKUP(S144,Sheet1!B:B,1,FALSE)),0,1))</f>
        <v/>
      </c>
      <c r="U144" s="144" t="str">
        <f t="shared" si="42"/>
        <v/>
      </c>
      <c r="V144" s="145" t="e">
        <f>SEARCH('Key Word Search'!$J$6,J144)</f>
        <v>#VALUE!</v>
      </c>
      <c r="W144" s="145" t="e">
        <f>SEARCH('Key Word Search'!$J$6,K144)</f>
        <v>#VALUE!</v>
      </c>
      <c r="X144" s="145" t="str">
        <f t="shared" si="43"/>
        <v/>
      </c>
    </row>
    <row r="145" spans="1:24" ht="43.5" x14ac:dyDescent="0.2">
      <c r="A145" s="256" t="str">
        <f t="shared" si="44"/>
        <v>#AC11_3_1__12.13Q1</v>
      </c>
      <c r="B145" s="256"/>
      <c r="C145" s="303"/>
      <c r="D145" s="170"/>
      <c r="E145" s="284" t="str">
        <f t="shared" si="15"/>
        <v/>
      </c>
      <c r="F145" s="284" t="str">
        <f t="shared" si="16"/>
        <v/>
      </c>
      <c r="G145" s="238" t="s">
        <v>310</v>
      </c>
      <c r="H145" s="239" t="s">
        <v>445</v>
      </c>
      <c r="I145" s="284" t="s">
        <v>476</v>
      </c>
      <c r="J145" s="240" t="s">
        <v>1192</v>
      </c>
      <c r="K145" s="101" t="s">
        <v>1191</v>
      </c>
      <c r="L145" s="12"/>
      <c r="M145" s="13"/>
      <c r="N145" s="259" t="s">
        <v>83</v>
      </c>
      <c r="O145" s="259" t="s">
        <v>83</v>
      </c>
      <c r="P145" s="243"/>
      <c r="Q145" s="132" t="str">
        <f t="shared" si="39"/>
        <v>#AC11_3_1__12.13Q1</v>
      </c>
      <c r="R145" s="132" t="str">
        <f t="shared" si="40"/>
        <v>#AC11_3_1__12.1</v>
      </c>
      <c r="S145" s="144">
        <f t="shared" si="41"/>
        <v>1</v>
      </c>
      <c r="T145" s="144">
        <f>IF(G145="","",IF(ISERROR(VLOOKUP(S145,Sheet1!B:B,1,FALSE)),0,1))</f>
        <v>0</v>
      </c>
      <c r="U145" s="144">
        <f t="shared" si="42"/>
        <v>1</v>
      </c>
      <c r="V145" s="145" t="e">
        <f>SEARCH('Key Word Search'!$J$6,J145)</f>
        <v>#VALUE!</v>
      </c>
      <c r="W145" s="145" t="e">
        <f>SEARCH('Key Word Search'!$J$6,K145)</f>
        <v>#VALUE!</v>
      </c>
      <c r="X145" s="145" t="str">
        <f t="shared" si="43"/>
        <v/>
      </c>
    </row>
    <row r="146" spans="1:24" x14ac:dyDescent="0.2">
      <c r="A146" s="256" t="str">
        <f t="shared" si="44"/>
        <v/>
      </c>
      <c r="B146" s="256"/>
      <c r="C146" s="303"/>
      <c r="D146" s="170"/>
      <c r="E146" s="284"/>
      <c r="F146" s="284"/>
      <c r="G146" s="238"/>
      <c r="H146" s="239"/>
      <c r="I146" s="284"/>
      <c r="J146" s="240"/>
      <c r="K146" s="101"/>
      <c r="L146" s="12"/>
      <c r="M146" s="13"/>
      <c r="N146" s="14"/>
      <c r="O146" s="14"/>
      <c r="P146" s="243"/>
      <c r="Q146" s="132" t="str">
        <f t="shared" si="39"/>
        <v/>
      </c>
      <c r="R146" s="132" t="str">
        <f t="shared" si="40"/>
        <v/>
      </c>
      <c r="S146" s="144" t="str">
        <f t="shared" si="41"/>
        <v/>
      </c>
      <c r="T146" s="144" t="str">
        <f>IF(G146="","",IF(ISERROR(VLOOKUP(S146,Sheet1!B:B,1,FALSE)),0,1))</f>
        <v/>
      </c>
      <c r="U146" s="144" t="str">
        <f t="shared" si="42"/>
        <v/>
      </c>
      <c r="V146" s="145" t="e">
        <f>SEARCH('Key Word Search'!$J$6,J146)</f>
        <v>#VALUE!</v>
      </c>
      <c r="W146" s="145" t="e">
        <f>SEARCH('Key Word Search'!$J$6,K146)</f>
        <v>#VALUE!</v>
      </c>
      <c r="X146" s="145" t="str">
        <f t="shared" si="43"/>
        <v/>
      </c>
    </row>
    <row r="147" spans="1:24" s="1" customFormat="1" ht="18.75" thickBot="1" x14ac:dyDescent="0.25">
      <c r="A147" s="234" t="str">
        <f t="shared" si="44"/>
        <v/>
      </c>
      <c r="B147" s="39"/>
      <c r="C147" s="32"/>
      <c r="D147" s="184" t="s">
        <v>446</v>
      </c>
      <c r="E147" s="287"/>
      <c r="F147" s="287"/>
      <c r="G147" s="81"/>
      <c r="H147" s="82"/>
      <c r="I147" s="287"/>
      <c r="J147" s="83"/>
      <c r="K147" s="161"/>
      <c r="L147" s="85"/>
      <c r="M147" s="86"/>
      <c r="N147" s="86"/>
      <c r="O147" s="86"/>
      <c r="P147" s="87" t="s">
        <v>0</v>
      </c>
      <c r="Q147" s="132" t="str">
        <f t="shared" si="39"/>
        <v/>
      </c>
      <c r="R147" s="132" t="str">
        <f t="shared" si="40"/>
        <v/>
      </c>
      <c r="S147" s="144" t="str">
        <f t="shared" si="41"/>
        <v/>
      </c>
      <c r="T147" s="144" t="str">
        <f>IF(G147="","",IF(ISERROR(VLOOKUP(S147,Sheet1!B:B,1,FALSE)),0,1))</f>
        <v/>
      </c>
      <c r="U147" s="144" t="str">
        <f t="shared" si="42"/>
        <v/>
      </c>
      <c r="V147" s="145" t="e">
        <f>SEARCH('Key Word Search'!$J$6,J147)</f>
        <v>#VALUE!</v>
      </c>
      <c r="W147" s="145" t="e">
        <f>SEARCH('Key Word Search'!$J$6,K147)</f>
        <v>#VALUE!</v>
      </c>
      <c r="X147" s="145" t="str">
        <f t="shared" si="43"/>
        <v/>
      </c>
    </row>
    <row r="148" spans="1:24" ht="114" x14ac:dyDescent="0.2">
      <c r="A148" s="256" t="str">
        <f t="shared" si="44"/>
        <v>#AC11_3_1__12.13Info</v>
      </c>
      <c r="B148" s="256"/>
      <c r="C148" s="148"/>
      <c r="D148" s="254"/>
      <c r="E148" s="284" t="str">
        <f t="shared" si="15"/>
        <v/>
      </c>
      <c r="F148" s="284" t="str">
        <f t="shared" si="16"/>
        <v/>
      </c>
      <c r="G148" s="238" t="s">
        <v>310</v>
      </c>
      <c r="H148" s="239" t="s">
        <v>445</v>
      </c>
      <c r="I148" s="284" t="s">
        <v>1065</v>
      </c>
      <c r="J148" s="240" t="s">
        <v>1194</v>
      </c>
      <c r="K148" s="101" t="s">
        <v>447</v>
      </c>
      <c r="L148" s="12"/>
      <c r="M148" s="13"/>
      <c r="N148" s="14" t="s">
        <v>83</v>
      </c>
      <c r="O148" s="14" t="s">
        <v>83</v>
      </c>
      <c r="P148" s="243"/>
      <c r="Q148" s="132" t="str">
        <f t="shared" si="39"/>
        <v>#AC11_3_1__12.13Info</v>
      </c>
      <c r="R148" s="132" t="str">
        <f t="shared" si="40"/>
        <v>#AC11_3_1__12.1</v>
      </c>
      <c r="S148" s="144">
        <f t="shared" si="41"/>
        <v>1</v>
      </c>
      <c r="T148" s="144">
        <f>IF(G148="","",IF(ISERROR(VLOOKUP(S148,Sheet1!B:B,1,FALSE)),0,1))</f>
        <v>0</v>
      </c>
      <c r="U148" s="144">
        <f t="shared" si="42"/>
        <v>1</v>
      </c>
      <c r="V148" s="145" t="e">
        <f>SEARCH('Key Word Search'!$J$6,J148)</f>
        <v>#VALUE!</v>
      </c>
      <c r="W148" s="145" t="e">
        <f>SEARCH('Key Word Search'!$J$6,K148)</f>
        <v>#VALUE!</v>
      </c>
      <c r="X148" s="145" t="str">
        <f t="shared" si="43"/>
        <v/>
      </c>
    </row>
    <row r="149" spans="1:24" s="1" customFormat="1" ht="18.75" thickBot="1" x14ac:dyDescent="0.25">
      <c r="A149" s="234" t="str">
        <f t="shared" si="44"/>
        <v/>
      </c>
      <c r="B149" s="39"/>
      <c r="C149" s="32"/>
      <c r="D149" s="184" t="s">
        <v>448</v>
      </c>
      <c r="E149" s="287"/>
      <c r="F149" s="287"/>
      <c r="G149" s="81"/>
      <c r="H149" s="82"/>
      <c r="I149" s="287"/>
      <c r="J149" s="83"/>
      <c r="K149" s="161"/>
      <c r="L149" s="85"/>
      <c r="M149" s="86"/>
      <c r="N149" s="86"/>
      <c r="O149" s="86"/>
      <c r="P149" s="87" t="s">
        <v>0</v>
      </c>
      <c r="Q149" s="132" t="str">
        <f t="shared" si="39"/>
        <v/>
      </c>
      <c r="R149" s="132" t="str">
        <f t="shared" si="40"/>
        <v/>
      </c>
      <c r="S149" s="144" t="str">
        <f t="shared" si="41"/>
        <v/>
      </c>
      <c r="T149" s="144" t="str">
        <f>IF(G149="","",IF(ISERROR(VLOOKUP(S149,Sheet1!B:B,1,FALSE)),0,1))</f>
        <v/>
      </c>
      <c r="U149" s="144" t="str">
        <f t="shared" si="42"/>
        <v/>
      </c>
      <c r="V149" s="145" t="e">
        <f>SEARCH('Key Word Search'!$J$6,J149)</f>
        <v>#VALUE!</v>
      </c>
      <c r="W149" s="145" t="e">
        <f>SEARCH('Key Word Search'!$J$6,K149)</f>
        <v>#VALUE!</v>
      </c>
      <c r="X149" s="145" t="str">
        <f t="shared" si="43"/>
        <v/>
      </c>
    </row>
    <row r="150" spans="1:24" ht="202.5" x14ac:dyDescent="0.2">
      <c r="A150" s="256" t="str">
        <f t="shared" si="44"/>
        <v>#AC11_3_1__12.13Q1</v>
      </c>
      <c r="B150" s="256"/>
      <c r="C150" s="148"/>
      <c r="D150" s="254"/>
      <c r="E150" s="284" t="str">
        <f t="shared" ref="E150" si="49">IF($A150="","",IF(B150="","",HYPERLINK(B150,E$2)))</f>
        <v/>
      </c>
      <c r="F150" s="284" t="str">
        <f t="shared" ref="F150" si="50">IF($A150="","",IF(C150="","",HYPERLINK(C150,F$2)))</f>
        <v/>
      </c>
      <c r="G150" s="238" t="s">
        <v>310</v>
      </c>
      <c r="H150" s="239" t="s">
        <v>445</v>
      </c>
      <c r="I150" s="284" t="s">
        <v>476</v>
      </c>
      <c r="J150" s="240" t="s">
        <v>1147</v>
      </c>
      <c r="K150" s="101" t="s">
        <v>1146</v>
      </c>
      <c r="L150" s="12"/>
      <c r="M150" s="13"/>
      <c r="N150" s="14" t="s">
        <v>83</v>
      </c>
      <c r="O150" s="14" t="s">
        <v>83</v>
      </c>
      <c r="P150" s="243"/>
      <c r="Q150" s="132" t="str">
        <f t="shared" si="39"/>
        <v>#AC11_3_1__12.13Q1</v>
      </c>
      <c r="R150" s="132" t="str">
        <f t="shared" si="40"/>
        <v>#AC11_3_1__12.1</v>
      </c>
      <c r="S150" s="144">
        <f t="shared" si="41"/>
        <v>1</v>
      </c>
      <c r="T150" s="144">
        <f>IF(G150="","",IF(ISERROR(VLOOKUP(S150,Sheet1!B:B,1,FALSE)),0,1))</f>
        <v>0</v>
      </c>
      <c r="U150" s="144">
        <f t="shared" si="42"/>
        <v>1</v>
      </c>
      <c r="V150" s="145" t="e">
        <f>SEARCH('Key Word Search'!$J$6,J150)</f>
        <v>#VALUE!</v>
      </c>
      <c r="W150" s="145" t="e">
        <f>SEARCH('Key Word Search'!$J$6,K150)</f>
        <v>#VALUE!</v>
      </c>
      <c r="X150" s="145" t="str">
        <f t="shared" si="43"/>
        <v/>
      </c>
    </row>
    <row r="151" spans="1:24" s="52" customFormat="1" ht="41.25" customHeight="1" thickBot="1" x14ac:dyDescent="0.25">
      <c r="A151" s="233" t="str">
        <f t="shared" si="44"/>
        <v/>
      </c>
      <c r="B151" s="38"/>
      <c r="C151" s="30"/>
      <c r="D151" s="183" t="s">
        <v>449</v>
      </c>
      <c r="E151" s="55"/>
      <c r="F151" s="55"/>
      <c r="G151" s="56"/>
      <c r="H151" s="57"/>
      <c r="I151" s="55"/>
      <c r="J151" s="58"/>
      <c r="K151" s="160"/>
      <c r="L151" s="60"/>
      <c r="M151" s="61"/>
      <c r="N151" s="62"/>
      <c r="O151" s="63"/>
      <c r="P151" s="64" t="s">
        <v>2</v>
      </c>
      <c r="Q151" s="132" t="str">
        <f t="shared" si="39"/>
        <v/>
      </c>
      <c r="R151" s="132" t="str">
        <f t="shared" si="40"/>
        <v/>
      </c>
      <c r="S151" s="144" t="str">
        <f t="shared" si="41"/>
        <v/>
      </c>
      <c r="T151" s="144" t="str">
        <f>IF(G151="","",IF(ISERROR(VLOOKUP(S151,Sheet1!B:B,1,FALSE)),0,1))</f>
        <v/>
      </c>
      <c r="U151" s="144" t="str">
        <f t="shared" si="42"/>
        <v/>
      </c>
      <c r="V151" s="145" t="e">
        <f>SEARCH('Key Word Search'!$J$6,J151)</f>
        <v>#VALUE!</v>
      </c>
      <c r="W151" s="145" t="e">
        <f>SEARCH('Key Word Search'!$J$6,K151)</f>
        <v>#VALUE!</v>
      </c>
      <c r="X151" s="145" t="str">
        <f t="shared" si="43"/>
        <v/>
      </c>
    </row>
    <row r="152" spans="1:24" s="1" customFormat="1" ht="18.75" thickBot="1" x14ac:dyDescent="0.25">
      <c r="A152" s="234" t="str">
        <f t="shared" si="44"/>
        <v/>
      </c>
      <c r="B152" s="39"/>
      <c r="C152" s="32"/>
      <c r="D152" s="184" t="s">
        <v>450</v>
      </c>
      <c r="E152" s="287"/>
      <c r="F152" s="287"/>
      <c r="G152" s="81"/>
      <c r="H152" s="82"/>
      <c r="I152" s="287"/>
      <c r="J152" s="83"/>
      <c r="K152" s="161"/>
      <c r="L152" s="85"/>
      <c r="M152" s="86"/>
      <c r="N152" s="86"/>
      <c r="O152" s="86"/>
      <c r="P152" s="87" t="s">
        <v>0</v>
      </c>
      <c r="Q152" s="132" t="str">
        <f t="shared" si="39"/>
        <v/>
      </c>
      <c r="R152" s="132" t="str">
        <f t="shared" si="40"/>
        <v/>
      </c>
      <c r="S152" s="144" t="str">
        <f t="shared" si="41"/>
        <v/>
      </c>
      <c r="T152" s="144" t="str">
        <f>IF(G152="","",IF(ISERROR(VLOOKUP(S152,Sheet1!B:B,1,FALSE)),0,1))</f>
        <v/>
      </c>
      <c r="U152" s="144" t="str">
        <f t="shared" si="42"/>
        <v/>
      </c>
      <c r="V152" s="145" t="e">
        <f>SEARCH('Key Word Search'!$J$6,J152)</f>
        <v>#VALUE!</v>
      </c>
      <c r="W152" s="145" t="e">
        <f>SEARCH('Key Word Search'!$J$6,K152)</f>
        <v>#VALUE!</v>
      </c>
      <c r="X152" s="145" t="str">
        <f t="shared" si="43"/>
        <v/>
      </c>
    </row>
    <row r="153" spans="1:24" ht="43.5" x14ac:dyDescent="0.2">
      <c r="A153" s="256" t="str">
        <f t="shared" si="44"/>
        <v>#AC11_3_1__13.1Q1</v>
      </c>
      <c r="B153" s="256"/>
      <c r="C153" s="148"/>
      <c r="D153" s="254"/>
      <c r="E153" s="284" t="str">
        <f t="shared" ref="E153" si="51">IF($A153="","",IF(B153="","",HYPERLINK(B153,E$2)))</f>
        <v/>
      </c>
      <c r="F153" s="284" t="str">
        <f t="shared" ref="F153" si="52">IF($A153="","",IF(C153="","",HYPERLINK(C153,F$2)))</f>
        <v/>
      </c>
      <c r="G153" s="238" t="s">
        <v>310</v>
      </c>
      <c r="H153" s="239" t="s">
        <v>451</v>
      </c>
      <c r="I153" s="284" t="s">
        <v>476</v>
      </c>
      <c r="J153" s="240" t="s">
        <v>1195</v>
      </c>
      <c r="K153" s="101" t="s">
        <v>1196</v>
      </c>
      <c r="L153" s="12"/>
      <c r="M153" s="13"/>
      <c r="N153" s="259" t="s">
        <v>83</v>
      </c>
      <c r="O153" s="259" t="s">
        <v>83</v>
      </c>
      <c r="P153" s="243"/>
      <c r="Q153" s="132" t="str">
        <f t="shared" si="39"/>
        <v>#AC11_3_1__13.1Q1</v>
      </c>
      <c r="R153" s="132" t="str">
        <f t="shared" si="40"/>
        <v>#AC11_3_1__13.</v>
      </c>
      <c r="S153" s="144">
        <f t="shared" si="41"/>
        <v>1</v>
      </c>
      <c r="T153" s="144">
        <f>IF(G153="","",IF(ISERROR(VLOOKUP(S153,Sheet1!B:B,1,FALSE)),0,1))</f>
        <v>0</v>
      </c>
      <c r="U153" s="144">
        <f t="shared" si="42"/>
        <v>1</v>
      </c>
      <c r="V153" s="145" t="e">
        <f>SEARCH('Key Word Search'!$J$6,J153)</f>
        <v>#VALUE!</v>
      </c>
      <c r="W153" s="145" t="e">
        <f>SEARCH('Key Word Search'!$J$6,K153)</f>
        <v>#VALUE!</v>
      </c>
      <c r="X153" s="145" t="str">
        <f t="shared" si="43"/>
        <v/>
      </c>
    </row>
    <row r="154" spans="1:24" ht="43.5" x14ac:dyDescent="0.2">
      <c r="A154" s="256" t="str">
        <f t="shared" si="44"/>
        <v>#AC11_3_1__13.1Q2</v>
      </c>
      <c r="B154" s="256"/>
      <c r="C154" s="148"/>
      <c r="D154" s="254"/>
      <c r="E154" s="284" t="str">
        <f t="shared" ref="E154:E156" si="53">IF($A154="","",IF(B154="","",HYPERLINK(B154,E$2)))</f>
        <v/>
      </c>
      <c r="F154" s="284" t="str">
        <f t="shared" ref="F154:F156" si="54">IF($A154="","",IF(C154="","",HYPERLINK(C154,F$2)))</f>
        <v/>
      </c>
      <c r="G154" s="238" t="s">
        <v>310</v>
      </c>
      <c r="H154" s="239" t="s">
        <v>451</v>
      </c>
      <c r="I154" s="284" t="s">
        <v>477</v>
      </c>
      <c r="J154" s="240" t="s">
        <v>1198</v>
      </c>
      <c r="K154" s="101" t="s">
        <v>1197</v>
      </c>
      <c r="L154" s="12"/>
      <c r="M154" s="13"/>
      <c r="N154" s="259" t="s">
        <v>83</v>
      </c>
      <c r="O154" s="259" t="s">
        <v>83</v>
      </c>
      <c r="P154" s="243"/>
      <c r="Q154" s="132" t="str">
        <f t="shared" si="39"/>
        <v>#AC11_3_1__13.1Q2</v>
      </c>
      <c r="R154" s="132" t="str">
        <f t="shared" si="40"/>
        <v>#AC11_3_1__13.</v>
      </c>
      <c r="S154" s="144">
        <f t="shared" si="41"/>
        <v>1</v>
      </c>
      <c r="T154" s="144">
        <f>IF(G154="","",IF(ISERROR(VLOOKUP(S154,Sheet1!B:B,1,FALSE)),0,1))</f>
        <v>0</v>
      </c>
      <c r="U154" s="144">
        <f t="shared" si="42"/>
        <v>1</v>
      </c>
      <c r="V154" s="145" t="e">
        <f>SEARCH('Key Word Search'!$J$6,J154)</f>
        <v>#VALUE!</v>
      </c>
      <c r="W154" s="145" t="e">
        <f>SEARCH('Key Word Search'!$J$6,K154)</f>
        <v>#VALUE!</v>
      </c>
      <c r="X154" s="145" t="str">
        <f t="shared" si="43"/>
        <v/>
      </c>
    </row>
    <row r="155" spans="1:24" ht="57.75" x14ac:dyDescent="0.2">
      <c r="A155" s="256" t="str">
        <f t="shared" si="44"/>
        <v>#AC11_3_1__13.1Q3</v>
      </c>
      <c r="B155" s="256"/>
      <c r="C155" s="148"/>
      <c r="D155" s="254"/>
      <c r="E155" s="284" t="str">
        <f t="shared" si="53"/>
        <v/>
      </c>
      <c r="F155" s="284" t="str">
        <f t="shared" si="54"/>
        <v/>
      </c>
      <c r="G155" s="238" t="s">
        <v>310</v>
      </c>
      <c r="H155" s="239" t="s">
        <v>451</v>
      </c>
      <c r="I155" s="284" t="s">
        <v>478</v>
      </c>
      <c r="J155" s="240" t="s">
        <v>1199</v>
      </c>
      <c r="K155" s="101" t="s">
        <v>1200</v>
      </c>
      <c r="L155" s="12"/>
      <c r="M155" s="13"/>
      <c r="N155" s="259" t="s">
        <v>83</v>
      </c>
      <c r="O155" s="259" t="s">
        <v>83</v>
      </c>
      <c r="P155" s="243"/>
      <c r="Q155" s="132" t="str">
        <f t="shared" si="39"/>
        <v>#AC11_3_1__13.1Q3</v>
      </c>
      <c r="R155" s="132" t="str">
        <f t="shared" si="40"/>
        <v>#AC11_3_1__13.</v>
      </c>
      <c r="S155" s="144">
        <f t="shared" si="41"/>
        <v>1</v>
      </c>
      <c r="T155" s="144">
        <f>IF(G155="","",IF(ISERROR(VLOOKUP(S155,Sheet1!B:B,1,FALSE)),0,1))</f>
        <v>0</v>
      </c>
      <c r="U155" s="144">
        <f t="shared" si="42"/>
        <v>1</v>
      </c>
      <c r="V155" s="145" t="e">
        <f>SEARCH('Key Word Search'!$J$6,J155)</f>
        <v>#VALUE!</v>
      </c>
      <c r="W155" s="145" t="e">
        <f>SEARCH('Key Word Search'!$J$6,K155)</f>
        <v>#VALUE!</v>
      </c>
      <c r="X155" s="145" t="str">
        <f t="shared" si="43"/>
        <v/>
      </c>
    </row>
    <row r="156" spans="1:24" ht="257.25" x14ac:dyDescent="0.2">
      <c r="A156" s="256" t="str">
        <f t="shared" si="44"/>
        <v>#AC11_3_1__13.1Q4</v>
      </c>
      <c r="B156" s="256"/>
      <c r="C156" s="148"/>
      <c r="D156" s="254"/>
      <c r="E156" s="284" t="str">
        <f t="shared" si="53"/>
        <v/>
      </c>
      <c r="F156" s="284" t="str">
        <f t="shared" si="54"/>
        <v/>
      </c>
      <c r="G156" s="238" t="s">
        <v>310</v>
      </c>
      <c r="H156" s="239" t="s">
        <v>451</v>
      </c>
      <c r="I156" s="284" t="s">
        <v>479</v>
      </c>
      <c r="J156" s="240" t="s">
        <v>1202</v>
      </c>
      <c r="K156" s="101" t="s">
        <v>1201</v>
      </c>
      <c r="L156" s="12"/>
      <c r="M156" s="13"/>
      <c r="N156" s="259" t="s">
        <v>83</v>
      </c>
      <c r="O156" s="259" t="s">
        <v>83</v>
      </c>
      <c r="P156" s="243"/>
      <c r="Q156" s="132" t="str">
        <f t="shared" si="39"/>
        <v>#AC11_3_1__13.1Q4</v>
      </c>
      <c r="R156" s="132" t="str">
        <f t="shared" si="40"/>
        <v>#AC11_3_1__13.</v>
      </c>
      <c r="S156" s="144">
        <f t="shared" si="41"/>
        <v>1</v>
      </c>
      <c r="T156" s="144">
        <f>IF(G156="","",IF(ISERROR(VLOOKUP(S156,Sheet1!B:B,1,FALSE)),0,1))</f>
        <v>0</v>
      </c>
      <c r="U156" s="144">
        <f t="shared" si="42"/>
        <v>1</v>
      </c>
      <c r="V156" s="145" t="e">
        <f>SEARCH('Key Word Search'!$J$6,J156)</f>
        <v>#VALUE!</v>
      </c>
      <c r="W156" s="145">
        <f>SEARCH('Key Word Search'!$J$6,K156)</f>
        <v>304</v>
      </c>
      <c r="X156" s="145" t="str">
        <f t="shared" si="43"/>
        <v>#AC11_3_1__13.1Q4</v>
      </c>
    </row>
    <row r="157" spans="1:24" ht="327.75" x14ac:dyDescent="0.2">
      <c r="A157" s="256" t="str">
        <f t="shared" si="44"/>
        <v>#AC11_3_1__13.1Q5</v>
      </c>
      <c r="B157" s="256"/>
      <c r="C157" s="148"/>
      <c r="D157" s="254"/>
      <c r="E157" s="284" t="str">
        <f t="shared" ref="E157" si="55">IF($A157="","",IF(B157="","",HYPERLINK(B157,E$2)))</f>
        <v/>
      </c>
      <c r="F157" s="284" t="str">
        <f t="shared" ref="F157" si="56">IF($A157="","",IF(C157="","",HYPERLINK(C157,F$2)))</f>
        <v/>
      </c>
      <c r="G157" s="238" t="s">
        <v>310</v>
      </c>
      <c r="H157" s="239" t="s">
        <v>451</v>
      </c>
      <c r="I157" s="284" t="s">
        <v>480</v>
      </c>
      <c r="J157" s="240" t="s">
        <v>25</v>
      </c>
      <c r="K157" s="101" t="s">
        <v>452</v>
      </c>
      <c r="L157" s="12"/>
      <c r="M157" s="13"/>
      <c r="N157" s="259" t="s">
        <v>83</v>
      </c>
      <c r="O157" s="259" t="s">
        <v>83</v>
      </c>
      <c r="P157" s="243"/>
      <c r="Q157" s="132" t="str">
        <f t="shared" si="39"/>
        <v>#AC11_3_1__13.1Q5</v>
      </c>
      <c r="R157" s="132" t="str">
        <f t="shared" si="40"/>
        <v>#AC11_3_1__13.</v>
      </c>
      <c r="S157" s="144">
        <f t="shared" si="41"/>
        <v>1</v>
      </c>
      <c r="T157" s="144">
        <f>IF(G157="","",IF(ISERROR(VLOOKUP(S157,Sheet1!B:B,1,FALSE)),0,1))</f>
        <v>0</v>
      </c>
      <c r="U157" s="144">
        <f t="shared" si="42"/>
        <v>1</v>
      </c>
      <c r="V157" s="145" t="e">
        <f>SEARCH('Key Word Search'!$J$6,J157)</f>
        <v>#VALUE!</v>
      </c>
      <c r="W157" s="145">
        <f>SEARCH('Key Word Search'!$J$6,K157)</f>
        <v>614</v>
      </c>
      <c r="X157" s="145" t="str">
        <f t="shared" si="43"/>
        <v>#AC11_3_1__13.1Q5</v>
      </c>
    </row>
    <row r="158" spans="1:24" x14ac:dyDescent="0.2">
      <c r="A158" s="256" t="str">
        <f t="shared" si="44"/>
        <v/>
      </c>
      <c r="B158" s="256"/>
      <c r="C158" s="148"/>
      <c r="D158" s="254"/>
      <c r="E158" s="284" t="str">
        <f t="shared" si="15"/>
        <v/>
      </c>
      <c r="F158" s="284" t="str">
        <f t="shared" si="16"/>
        <v/>
      </c>
      <c r="G158" s="238"/>
      <c r="H158" s="239"/>
      <c r="I158" s="284"/>
      <c r="J158" s="240"/>
      <c r="K158" s="113"/>
      <c r="L158" s="12"/>
      <c r="M158" s="13"/>
      <c r="N158" s="14"/>
      <c r="O158" s="14"/>
      <c r="P158" s="243"/>
      <c r="Q158" s="132" t="str">
        <f t="shared" si="39"/>
        <v/>
      </c>
      <c r="R158" s="132" t="str">
        <f t="shared" si="40"/>
        <v/>
      </c>
      <c r="S158" s="144" t="str">
        <f t="shared" si="41"/>
        <v/>
      </c>
      <c r="T158" s="144" t="str">
        <f>IF(G158="","",IF(ISERROR(VLOOKUP(S158,Sheet1!B:B,1,FALSE)),0,1))</f>
        <v/>
      </c>
      <c r="U158" s="144" t="str">
        <f t="shared" si="42"/>
        <v/>
      </c>
      <c r="V158" s="145" t="e">
        <f>SEARCH('Key Word Search'!$J$6,J158)</f>
        <v>#VALUE!</v>
      </c>
      <c r="W158" s="145" t="e">
        <f>SEARCH('Key Word Search'!$J$6,K158)</f>
        <v>#VALUE!</v>
      </c>
      <c r="X158" s="145" t="str">
        <f t="shared" si="43"/>
        <v/>
      </c>
    </row>
    <row r="159" spans="1:24" s="52" customFormat="1" ht="41.25" customHeight="1" thickBot="1" x14ac:dyDescent="0.25">
      <c r="A159" s="233" t="str">
        <f t="shared" si="44"/>
        <v/>
      </c>
      <c r="B159" s="38"/>
      <c r="C159" s="30"/>
      <c r="D159" s="183" t="s">
        <v>453</v>
      </c>
      <c r="E159" s="55"/>
      <c r="F159" s="55"/>
      <c r="G159" s="56"/>
      <c r="H159" s="57"/>
      <c r="I159" s="55"/>
      <c r="J159" s="58"/>
      <c r="K159" s="160"/>
      <c r="L159" s="60"/>
      <c r="M159" s="61"/>
      <c r="N159" s="62"/>
      <c r="O159" s="63"/>
      <c r="P159" s="64" t="s">
        <v>2</v>
      </c>
      <c r="Q159" s="132" t="str">
        <f t="shared" si="39"/>
        <v/>
      </c>
      <c r="R159" s="132" t="str">
        <f t="shared" si="40"/>
        <v/>
      </c>
      <c r="S159" s="144" t="str">
        <f t="shared" si="41"/>
        <v/>
      </c>
      <c r="T159" s="144" t="str">
        <f>IF(G159="","",IF(ISERROR(VLOOKUP(S159,Sheet1!B:B,1,FALSE)),0,1))</f>
        <v/>
      </c>
      <c r="U159" s="144" t="str">
        <f t="shared" si="42"/>
        <v/>
      </c>
      <c r="V159" s="145" t="e">
        <f>SEARCH('Key Word Search'!$J$6,J159)</f>
        <v>#VALUE!</v>
      </c>
      <c r="W159" s="145" t="e">
        <f>SEARCH('Key Word Search'!$J$6,K159)</f>
        <v>#VALUE!</v>
      </c>
      <c r="X159" s="145" t="str">
        <f t="shared" si="43"/>
        <v/>
      </c>
    </row>
    <row r="160" spans="1:24" s="1" customFormat="1" ht="18.75" thickBot="1" x14ac:dyDescent="0.25">
      <c r="A160" s="234" t="str">
        <f t="shared" si="44"/>
        <v/>
      </c>
      <c r="B160" s="39"/>
      <c r="C160" s="32"/>
      <c r="D160" s="184" t="s">
        <v>455</v>
      </c>
      <c r="E160" s="287"/>
      <c r="F160" s="287"/>
      <c r="G160" s="81"/>
      <c r="H160" s="82"/>
      <c r="I160" s="287"/>
      <c r="J160" s="83"/>
      <c r="K160" s="161"/>
      <c r="L160" s="85"/>
      <c r="M160" s="86"/>
      <c r="N160" s="86"/>
      <c r="O160" s="86"/>
      <c r="P160" s="87" t="s">
        <v>0</v>
      </c>
      <c r="Q160" s="132" t="str">
        <f t="shared" si="39"/>
        <v/>
      </c>
      <c r="R160" s="132" t="str">
        <f t="shared" si="40"/>
        <v/>
      </c>
      <c r="S160" s="144" t="str">
        <f t="shared" si="41"/>
        <v/>
      </c>
      <c r="T160" s="144" t="str">
        <f>IF(G160="","",IF(ISERROR(VLOOKUP(S160,Sheet1!B:B,1,FALSE)),0,1))</f>
        <v/>
      </c>
      <c r="U160" s="144" t="str">
        <f t="shared" si="42"/>
        <v/>
      </c>
      <c r="V160" s="145" t="e">
        <f>SEARCH('Key Word Search'!$J$6,J160)</f>
        <v>#VALUE!</v>
      </c>
      <c r="W160" s="145" t="e">
        <f>SEARCH('Key Word Search'!$J$6,K160)</f>
        <v>#VALUE!</v>
      </c>
      <c r="X160" s="145" t="str">
        <f t="shared" si="43"/>
        <v/>
      </c>
    </row>
    <row r="161" spans="1:24" ht="57.75" x14ac:dyDescent="0.2">
      <c r="A161" s="256" t="str">
        <f t="shared" si="44"/>
        <v>#AC11_3_1__14.1Info1</v>
      </c>
      <c r="B161" s="256"/>
      <c r="C161" s="148"/>
      <c r="D161" s="254"/>
      <c r="E161" s="284" t="str">
        <f t="shared" si="15"/>
        <v/>
      </c>
      <c r="F161" s="284" t="str">
        <f t="shared" si="16"/>
        <v/>
      </c>
      <c r="G161" s="238" t="s">
        <v>310</v>
      </c>
      <c r="H161" s="239" t="s">
        <v>454</v>
      </c>
      <c r="I161" s="284" t="s">
        <v>1067</v>
      </c>
      <c r="J161" s="240" t="s">
        <v>1141</v>
      </c>
      <c r="K161" s="113" t="s">
        <v>1140</v>
      </c>
      <c r="L161" s="12"/>
      <c r="M161" s="13"/>
      <c r="N161" s="14" t="s">
        <v>83</v>
      </c>
      <c r="O161" s="14" t="s">
        <v>83</v>
      </c>
      <c r="P161" s="243"/>
      <c r="Q161" s="132" t="str">
        <f t="shared" si="39"/>
        <v>#AC11_3_1__14.1Info1</v>
      </c>
      <c r="R161" s="132" t="str">
        <f t="shared" si="40"/>
        <v>#AC11_3_1__14.</v>
      </c>
      <c r="S161" s="144">
        <f t="shared" si="41"/>
        <v>1</v>
      </c>
      <c r="T161" s="144">
        <f>IF(G161="","",IF(ISERROR(VLOOKUP(S161,Sheet1!B:B,1,FALSE)),0,1))</f>
        <v>0</v>
      </c>
      <c r="U161" s="144">
        <f t="shared" si="42"/>
        <v>1</v>
      </c>
      <c r="V161" s="145" t="e">
        <f>SEARCH('Key Word Search'!$J$6,J161)</f>
        <v>#VALUE!</v>
      </c>
      <c r="W161" s="145" t="e">
        <f>SEARCH('Key Word Search'!$J$6,K161)</f>
        <v>#VALUE!</v>
      </c>
      <c r="X161" s="145" t="str">
        <f t="shared" si="43"/>
        <v/>
      </c>
    </row>
    <row r="162" spans="1:24" ht="72" x14ac:dyDescent="0.2">
      <c r="A162" s="256" t="str">
        <f t="shared" si="44"/>
        <v>#AC11_3_1__14.2Info1</v>
      </c>
      <c r="B162" s="256"/>
      <c r="C162" s="148"/>
      <c r="D162" s="254"/>
      <c r="E162" s="284" t="str">
        <f t="shared" si="15"/>
        <v/>
      </c>
      <c r="F162" s="284" t="str">
        <f t="shared" si="16"/>
        <v/>
      </c>
      <c r="G162" s="238" t="s">
        <v>310</v>
      </c>
      <c r="H162" s="239" t="s">
        <v>456</v>
      </c>
      <c r="I162" s="284" t="s">
        <v>1067</v>
      </c>
      <c r="J162" s="240" t="s">
        <v>1143</v>
      </c>
      <c r="K162" s="113" t="s">
        <v>1142</v>
      </c>
      <c r="L162" s="12"/>
      <c r="M162" s="13"/>
      <c r="N162" s="259" t="s">
        <v>83</v>
      </c>
      <c r="O162" s="259" t="s">
        <v>83</v>
      </c>
      <c r="P162" s="243"/>
      <c r="Q162" s="132" t="str">
        <f t="shared" si="39"/>
        <v>#AC11_3_1__14.2Info1</v>
      </c>
      <c r="R162" s="132" t="str">
        <f t="shared" si="40"/>
        <v>#AC11_3_1__14.</v>
      </c>
      <c r="S162" s="144">
        <f t="shared" si="41"/>
        <v>1</v>
      </c>
      <c r="T162" s="144">
        <f>IF(G162="","",IF(ISERROR(VLOOKUP(S162,Sheet1!B:B,1,FALSE)),0,1))</f>
        <v>0</v>
      </c>
      <c r="U162" s="144">
        <f t="shared" si="42"/>
        <v>1</v>
      </c>
      <c r="V162" s="145" t="e">
        <f>SEARCH('Key Word Search'!$J$6,J162)</f>
        <v>#VALUE!</v>
      </c>
      <c r="W162" s="145" t="e">
        <f>SEARCH('Key Word Search'!$J$6,K162)</f>
        <v>#VALUE!</v>
      </c>
      <c r="X162" s="145" t="str">
        <f t="shared" si="43"/>
        <v/>
      </c>
    </row>
    <row r="163" spans="1:24" s="171" customFormat="1" ht="30" x14ac:dyDescent="0.2">
      <c r="A163" s="256" t="str">
        <f t="shared" si="44"/>
        <v>#AC11_3_1__14.3Q1</v>
      </c>
      <c r="B163" s="256"/>
      <c r="C163" s="148"/>
      <c r="D163" s="254"/>
      <c r="E163" s="284" t="str">
        <f t="shared" si="15"/>
        <v/>
      </c>
      <c r="F163" s="284" t="str">
        <f t="shared" si="16"/>
        <v/>
      </c>
      <c r="G163" s="238" t="s">
        <v>310</v>
      </c>
      <c r="H163" s="239" t="s">
        <v>457</v>
      </c>
      <c r="I163" s="284" t="s">
        <v>476</v>
      </c>
      <c r="J163" s="240" t="s">
        <v>1137</v>
      </c>
      <c r="K163" s="113" t="s">
        <v>1136</v>
      </c>
      <c r="L163" s="12"/>
      <c r="M163" s="13"/>
      <c r="N163" s="259" t="s">
        <v>83</v>
      </c>
      <c r="O163" s="259" t="s">
        <v>83</v>
      </c>
      <c r="P163" s="243"/>
      <c r="Q163" s="132" t="str">
        <f t="shared" si="39"/>
        <v>#AC11_3_1__14.3Q1</v>
      </c>
      <c r="R163" s="132" t="str">
        <f t="shared" si="40"/>
        <v>#AC11_3_1__14.</v>
      </c>
      <c r="S163" s="144">
        <f t="shared" si="41"/>
        <v>1</v>
      </c>
      <c r="T163" s="144">
        <f>IF(G163="","",IF(ISERROR(VLOOKUP(S163,Sheet1!B:B,1,FALSE)),0,1))</f>
        <v>0</v>
      </c>
      <c r="U163" s="144">
        <f t="shared" si="42"/>
        <v>1</v>
      </c>
      <c r="V163" s="145" t="e">
        <f>SEARCH('Key Word Search'!$J$6,J163)</f>
        <v>#VALUE!</v>
      </c>
      <c r="W163" s="145" t="e">
        <f>SEARCH('Key Word Search'!$J$6,K163)</f>
        <v>#VALUE!</v>
      </c>
      <c r="X163" s="145" t="str">
        <f t="shared" si="43"/>
        <v/>
      </c>
    </row>
    <row r="164" spans="1:24" s="171" customFormat="1" ht="143.25" x14ac:dyDescent="0.2">
      <c r="A164" s="256" t="str">
        <f t="shared" si="44"/>
        <v>#AC11_3_1__14.3Q2</v>
      </c>
      <c r="B164" s="256"/>
      <c r="C164" s="148"/>
      <c r="D164" s="254"/>
      <c r="E164" s="284" t="str">
        <f t="shared" ref="E164:E165" si="57">IF($A164="","",IF(B164="","",HYPERLINK(B164,E$2)))</f>
        <v/>
      </c>
      <c r="F164" s="284" t="str">
        <f t="shared" ref="F164:F165" si="58">IF($A164="","",IF(C164="","",HYPERLINK(C164,F$2)))</f>
        <v/>
      </c>
      <c r="G164" s="238" t="s">
        <v>310</v>
      </c>
      <c r="H164" s="239" t="s">
        <v>457</v>
      </c>
      <c r="I164" s="284" t="s">
        <v>477</v>
      </c>
      <c r="J164" s="240" t="s">
        <v>1138</v>
      </c>
      <c r="K164" s="113" t="s">
        <v>1144</v>
      </c>
      <c r="L164" s="12"/>
      <c r="M164" s="13"/>
      <c r="N164" s="259" t="s">
        <v>83</v>
      </c>
      <c r="O164" s="259" t="s">
        <v>83</v>
      </c>
      <c r="P164" s="243"/>
      <c r="Q164" s="132" t="str">
        <f t="shared" si="39"/>
        <v>#AC11_3_1__14.3Q2</v>
      </c>
      <c r="R164" s="132" t="str">
        <f t="shared" si="40"/>
        <v>#AC11_3_1__14.</v>
      </c>
      <c r="S164" s="144">
        <f t="shared" si="41"/>
        <v>1</v>
      </c>
      <c r="T164" s="144">
        <f>IF(G164="","",IF(ISERROR(VLOOKUP(S164,Sheet1!B:B,1,FALSE)),0,1))</f>
        <v>0</v>
      </c>
      <c r="U164" s="144">
        <f t="shared" si="42"/>
        <v>1</v>
      </c>
      <c r="V164" s="145" t="e">
        <f>SEARCH('Key Word Search'!$J$6,J164)</f>
        <v>#VALUE!</v>
      </c>
      <c r="W164" s="145" t="e">
        <f>SEARCH('Key Word Search'!$J$6,K164)</f>
        <v>#VALUE!</v>
      </c>
      <c r="X164" s="145" t="str">
        <f t="shared" si="43"/>
        <v/>
      </c>
    </row>
    <row r="165" spans="1:24" s="171" customFormat="1" ht="43.5" x14ac:dyDescent="0.2">
      <c r="A165" s="299" t="str">
        <f t="shared" si="44"/>
        <v>#AC11_3_1__14.3Q3</v>
      </c>
      <c r="B165" s="299"/>
      <c r="C165" s="291"/>
      <c r="D165" s="172"/>
      <c r="E165" s="288" t="str">
        <f t="shared" si="57"/>
        <v/>
      </c>
      <c r="F165" s="288" t="str">
        <f t="shared" si="58"/>
        <v/>
      </c>
      <c r="G165" s="124" t="s">
        <v>310</v>
      </c>
      <c r="H165" s="125" t="s">
        <v>457</v>
      </c>
      <c r="I165" s="288" t="s">
        <v>478</v>
      </c>
      <c r="J165" s="126" t="s">
        <v>1139</v>
      </c>
      <c r="K165" s="173" t="s">
        <v>1145</v>
      </c>
      <c r="L165" s="127"/>
      <c r="M165" s="128"/>
      <c r="N165" s="290" t="s">
        <v>83</v>
      </c>
      <c r="O165" s="290" t="s">
        <v>83</v>
      </c>
      <c r="P165" s="130"/>
      <c r="Q165" s="132" t="str">
        <f t="shared" si="39"/>
        <v>#AC11_3_1__14.3Q3</v>
      </c>
      <c r="R165" s="132" t="str">
        <f t="shared" si="40"/>
        <v>#AC11_3_1__14.</v>
      </c>
      <c r="S165" s="144">
        <f t="shared" si="41"/>
        <v>1</v>
      </c>
      <c r="T165" s="144">
        <f>IF(G165="","",IF(ISERROR(VLOOKUP(S165,Sheet1!B:B,1,FALSE)),0,1))</f>
        <v>0</v>
      </c>
      <c r="U165" s="144">
        <f t="shared" si="42"/>
        <v>1</v>
      </c>
      <c r="V165" s="145" t="e">
        <f>SEARCH('Key Word Search'!$J$6,J165)</f>
        <v>#VALUE!</v>
      </c>
      <c r="W165" s="145" t="e">
        <f>SEARCH('Key Word Search'!$J$6,K165)</f>
        <v>#VALUE!</v>
      </c>
      <c r="X165" s="145" t="str">
        <f t="shared" si="43"/>
        <v/>
      </c>
    </row>
    <row r="166" spans="1:24" s="300" customFormat="1" ht="43.5" x14ac:dyDescent="0.2">
      <c r="A166" s="301" t="str">
        <f t="shared" si="44"/>
        <v>#AC11_3_1__14.4Info</v>
      </c>
      <c r="B166" s="301"/>
      <c r="C166" s="148"/>
      <c r="D166" s="254"/>
      <c r="E166" s="284" t="str">
        <f t="shared" si="15"/>
        <v/>
      </c>
      <c r="F166" s="284" t="str">
        <f t="shared" si="16"/>
        <v/>
      </c>
      <c r="G166" s="238" t="s">
        <v>310</v>
      </c>
      <c r="H166" s="239" t="s">
        <v>458</v>
      </c>
      <c r="I166" s="284" t="s">
        <v>1065</v>
      </c>
      <c r="J166" s="240" t="s">
        <v>1143</v>
      </c>
      <c r="K166" s="113" t="s">
        <v>1135</v>
      </c>
      <c r="L166" s="12"/>
      <c r="M166" s="13"/>
      <c r="N166" s="14" t="s">
        <v>83</v>
      </c>
      <c r="O166" s="14" t="s">
        <v>83</v>
      </c>
      <c r="P166" s="238"/>
      <c r="Q166" s="132" t="str">
        <f t="shared" si="39"/>
        <v>#AC11_3_1__14.4Info</v>
      </c>
      <c r="R166" s="132" t="str">
        <f t="shared" si="40"/>
        <v>#AC11_3_1__14.</v>
      </c>
      <c r="S166" s="144">
        <f t="shared" si="41"/>
        <v>1</v>
      </c>
      <c r="T166" s="144">
        <f>IF(G166="","",IF(ISERROR(VLOOKUP(S166,Sheet1!B:B,1,FALSE)),0,1))</f>
        <v>0</v>
      </c>
      <c r="U166" s="144">
        <f t="shared" si="42"/>
        <v>1</v>
      </c>
      <c r="V166" s="145" t="e">
        <f>SEARCH('Key Word Search'!$J$6,J166)</f>
        <v>#VALUE!</v>
      </c>
      <c r="W166" s="145" t="e">
        <f>SEARCH('Key Word Search'!$J$6,K166)</f>
        <v>#VALUE!</v>
      </c>
      <c r="X166" s="145" t="str">
        <f t="shared" si="43"/>
        <v/>
      </c>
    </row>
    <row r="167" spans="1:24" x14ac:dyDescent="0.2">
      <c r="A167" s="105" t="str">
        <f t="shared" si="44"/>
        <v/>
      </c>
      <c r="E167" s="20" t="str">
        <f t="shared" ref="E167:E230" si="59">IF($A167="","",IF(B167="","",HYPERLINK(B167,E$2)))</f>
        <v/>
      </c>
      <c r="F167" s="20" t="str">
        <f t="shared" ref="F167:F230" si="60">IF($A167="","",IF(C167="","",HYPERLINK(C167,F$2)))</f>
        <v/>
      </c>
      <c r="Q167" s="132" t="str">
        <f t="shared" si="39"/>
        <v/>
      </c>
      <c r="R167" s="132" t="str">
        <f t="shared" si="40"/>
        <v/>
      </c>
      <c r="S167" s="144" t="str">
        <f t="shared" si="41"/>
        <v/>
      </c>
      <c r="T167" s="144" t="str">
        <f>IF(G167="","",IF(ISERROR(VLOOKUP(S167,Sheet1!B:B,1,FALSE)),0,1))</f>
        <v/>
      </c>
      <c r="U167" s="144" t="str">
        <f t="shared" si="42"/>
        <v/>
      </c>
      <c r="V167" s="145" t="e">
        <f>SEARCH('Key Word Search'!$J$6,J167)</f>
        <v>#VALUE!</v>
      </c>
      <c r="W167" s="145" t="e">
        <f>SEARCH('Key Word Search'!$J$6,K167)</f>
        <v>#VALUE!</v>
      </c>
      <c r="X167" s="145" t="str">
        <f t="shared" si="43"/>
        <v/>
      </c>
    </row>
    <row r="168" spans="1:24" x14ac:dyDescent="0.2">
      <c r="A168" s="105" t="str">
        <f t="shared" si="44"/>
        <v/>
      </c>
      <c r="E168" s="20" t="str">
        <f t="shared" si="59"/>
        <v/>
      </c>
      <c r="F168" s="20" t="str">
        <f t="shared" si="60"/>
        <v/>
      </c>
      <c r="Q168" s="132" t="str">
        <f t="shared" si="39"/>
        <v/>
      </c>
      <c r="R168" s="132" t="str">
        <f t="shared" si="40"/>
        <v/>
      </c>
      <c r="S168" s="144" t="str">
        <f t="shared" si="41"/>
        <v/>
      </c>
      <c r="T168" s="144" t="str">
        <f>IF(G168="","",IF(ISERROR(VLOOKUP(S168,Sheet1!B:B,1,FALSE)),0,1))</f>
        <v/>
      </c>
      <c r="U168" s="144" t="str">
        <f t="shared" si="42"/>
        <v/>
      </c>
      <c r="V168" s="145" t="e">
        <f>SEARCH('Key Word Search'!$J$6,J168)</f>
        <v>#VALUE!</v>
      </c>
      <c r="W168" s="145" t="e">
        <f>SEARCH('Key Word Search'!$J$6,K168)</f>
        <v>#VALUE!</v>
      </c>
      <c r="X168" s="145" t="str">
        <f t="shared" si="43"/>
        <v/>
      </c>
    </row>
    <row r="169" spans="1:24" x14ac:dyDescent="0.2">
      <c r="A169" s="105" t="str">
        <f t="shared" si="44"/>
        <v/>
      </c>
      <c r="E169" s="20" t="str">
        <f t="shared" si="59"/>
        <v/>
      </c>
      <c r="F169" s="20" t="str">
        <f t="shared" si="60"/>
        <v/>
      </c>
      <c r="Q169" s="132" t="str">
        <f t="shared" si="39"/>
        <v/>
      </c>
      <c r="R169" s="132" t="str">
        <f t="shared" si="40"/>
        <v/>
      </c>
      <c r="S169" s="144" t="str">
        <f t="shared" si="41"/>
        <v/>
      </c>
      <c r="T169" s="144" t="str">
        <f>IF(G169="","",IF(ISERROR(VLOOKUP(S169,Sheet1!B:B,1,FALSE)),0,1))</f>
        <v/>
      </c>
      <c r="U169" s="144" t="str">
        <f t="shared" si="42"/>
        <v/>
      </c>
      <c r="V169" s="145" t="e">
        <f>SEARCH('Key Word Search'!$J$6,J169)</f>
        <v>#VALUE!</v>
      </c>
      <c r="W169" s="145" t="e">
        <f>SEARCH('Key Word Search'!$J$6,K169)</f>
        <v>#VALUE!</v>
      </c>
      <c r="X169" s="145" t="str">
        <f t="shared" si="43"/>
        <v/>
      </c>
    </row>
    <row r="170" spans="1:24" x14ac:dyDescent="0.2">
      <c r="A170" s="105" t="str">
        <f t="shared" si="44"/>
        <v/>
      </c>
      <c r="E170" s="20" t="str">
        <f t="shared" si="59"/>
        <v/>
      </c>
      <c r="F170" s="20" t="str">
        <f t="shared" si="60"/>
        <v/>
      </c>
      <c r="Q170" s="132" t="str">
        <f t="shared" si="39"/>
        <v/>
      </c>
      <c r="R170" s="132" t="str">
        <f t="shared" si="40"/>
        <v/>
      </c>
      <c r="S170" s="144" t="str">
        <f t="shared" si="41"/>
        <v/>
      </c>
      <c r="T170" s="144" t="str">
        <f>IF(G170="","",IF(ISERROR(VLOOKUP(S170,Sheet1!B:B,1,FALSE)),0,1))</f>
        <v/>
      </c>
      <c r="U170" s="144" t="str">
        <f t="shared" si="42"/>
        <v/>
      </c>
      <c r="V170" s="145" t="e">
        <f>SEARCH('Key Word Search'!$J$6,J170)</f>
        <v>#VALUE!</v>
      </c>
      <c r="W170" s="145" t="e">
        <f>SEARCH('Key Word Search'!$J$6,K170)</f>
        <v>#VALUE!</v>
      </c>
      <c r="X170" s="145" t="str">
        <f t="shared" si="43"/>
        <v/>
      </c>
    </row>
    <row r="171" spans="1:24" x14ac:dyDescent="0.2">
      <c r="A171" s="105" t="str">
        <f t="shared" si="44"/>
        <v/>
      </c>
      <c r="E171" s="20" t="str">
        <f t="shared" si="59"/>
        <v/>
      </c>
      <c r="F171" s="20" t="str">
        <f t="shared" si="60"/>
        <v/>
      </c>
      <c r="Q171" s="132" t="str">
        <f t="shared" si="39"/>
        <v/>
      </c>
      <c r="R171" s="132" t="str">
        <f t="shared" si="40"/>
        <v/>
      </c>
      <c r="S171" s="144" t="str">
        <f t="shared" si="41"/>
        <v/>
      </c>
      <c r="T171" s="144" t="str">
        <f>IF(G171="","",IF(ISERROR(VLOOKUP(S171,Sheet1!B:B,1,FALSE)),0,1))</f>
        <v/>
      </c>
      <c r="U171" s="144" t="str">
        <f t="shared" si="42"/>
        <v/>
      </c>
      <c r="V171" s="145" t="e">
        <f>SEARCH('Key Word Search'!$J$6,J171)</f>
        <v>#VALUE!</v>
      </c>
      <c r="W171" s="145" t="e">
        <f>SEARCH('Key Word Search'!$J$6,K171)</f>
        <v>#VALUE!</v>
      </c>
      <c r="X171" s="145" t="str">
        <f t="shared" si="43"/>
        <v/>
      </c>
    </row>
    <row r="172" spans="1:24" x14ac:dyDescent="0.2">
      <c r="A172" s="105" t="str">
        <f t="shared" si="44"/>
        <v/>
      </c>
      <c r="E172" s="20" t="str">
        <f t="shared" si="59"/>
        <v/>
      </c>
      <c r="F172" s="20" t="str">
        <f t="shared" si="60"/>
        <v/>
      </c>
      <c r="Q172" s="132" t="str">
        <f t="shared" si="39"/>
        <v/>
      </c>
      <c r="R172" s="132" t="str">
        <f t="shared" si="40"/>
        <v/>
      </c>
      <c r="S172" s="144" t="str">
        <f t="shared" si="41"/>
        <v/>
      </c>
      <c r="T172" s="144" t="str">
        <f>IF(G172="","",IF(ISERROR(VLOOKUP(S172,Sheet1!B:B,1,FALSE)),0,1))</f>
        <v/>
      </c>
      <c r="U172" s="144" t="str">
        <f t="shared" si="42"/>
        <v/>
      </c>
      <c r="V172" s="145" t="e">
        <f>SEARCH('Key Word Search'!$J$6,J172)</f>
        <v>#VALUE!</v>
      </c>
      <c r="W172" s="145" t="e">
        <f>SEARCH('Key Word Search'!$J$6,K172)</f>
        <v>#VALUE!</v>
      </c>
      <c r="X172" s="145" t="str">
        <f t="shared" si="43"/>
        <v/>
      </c>
    </row>
    <row r="173" spans="1:24" x14ac:dyDescent="0.2">
      <c r="A173" s="105" t="str">
        <f t="shared" si="44"/>
        <v/>
      </c>
      <c r="E173" s="20" t="str">
        <f t="shared" si="59"/>
        <v/>
      </c>
      <c r="F173" s="20" t="str">
        <f t="shared" si="60"/>
        <v/>
      </c>
      <c r="Q173" s="132" t="str">
        <f t="shared" si="39"/>
        <v/>
      </c>
      <c r="R173" s="132" t="str">
        <f t="shared" si="40"/>
        <v/>
      </c>
      <c r="S173" s="144" t="str">
        <f t="shared" si="41"/>
        <v/>
      </c>
      <c r="T173" s="144" t="str">
        <f>IF(G173="","",IF(ISERROR(VLOOKUP(S173,Sheet1!B:B,1,FALSE)),0,1))</f>
        <v/>
      </c>
      <c r="U173" s="144" t="str">
        <f t="shared" si="42"/>
        <v/>
      </c>
      <c r="V173" s="145" t="e">
        <f>SEARCH('Key Word Search'!$J$6,J173)</f>
        <v>#VALUE!</v>
      </c>
      <c r="W173" s="145" t="e">
        <f>SEARCH('Key Word Search'!$J$6,K173)</f>
        <v>#VALUE!</v>
      </c>
      <c r="X173" s="145" t="str">
        <f t="shared" si="43"/>
        <v/>
      </c>
    </row>
    <row r="174" spans="1:24" x14ac:dyDescent="0.2">
      <c r="A174" s="105" t="str">
        <f t="shared" si="44"/>
        <v/>
      </c>
      <c r="E174" s="20" t="str">
        <f t="shared" si="59"/>
        <v/>
      </c>
      <c r="F174" s="20" t="str">
        <f t="shared" si="60"/>
        <v/>
      </c>
      <c r="Q174" s="132" t="str">
        <f t="shared" si="39"/>
        <v/>
      </c>
      <c r="R174" s="132" t="str">
        <f t="shared" si="40"/>
        <v/>
      </c>
      <c r="S174" s="144" t="str">
        <f t="shared" si="41"/>
        <v/>
      </c>
      <c r="T174" s="144" t="str">
        <f>IF(G174="","",IF(ISERROR(VLOOKUP(S174,Sheet1!B:B,1,FALSE)),0,1))</f>
        <v/>
      </c>
      <c r="U174" s="144" t="str">
        <f t="shared" si="42"/>
        <v/>
      </c>
      <c r="V174" s="145" t="e">
        <f>SEARCH('Key Word Search'!$J$6,J174)</f>
        <v>#VALUE!</v>
      </c>
      <c r="W174" s="145" t="e">
        <f>SEARCH('Key Word Search'!$J$6,K174)</f>
        <v>#VALUE!</v>
      </c>
      <c r="X174" s="145" t="str">
        <f t="shared" si="43"/>
        <v/>
      </c>
    </row>
    <row r="175" spans="1:24" x14ac:dyDescent="0.2">
      <c r="A175" s="105" t="str">
        <f t="shared" si="44"/>
        <v/>
      </c>
      <c r="E175" s="20" t="str">
        <f t="shared" si="59"/>
        <v/>
      </c>
      <c r="F175" s="20" t="str">
        <f t="shared" si="60"/>
        <v/>
      </c>
      <c r="Q175" s="132" t="str">
        <f t="shared" si="39"/>
        <v/>
      </c>
      <c r="R175" s="132" t="str">
        <f t="shared" si="40"/>
        <v/>
      </c>
      <c r="S175" s="144" t="str">
        <f t="shared" si="41"/>
        <v/>
      </c>
      <c r="T175" s="144" t="str">
        <f>IF(G175="","",IF(ISERROR(VLOOKUP(S175,Sheet1!B:B,1,FALSE)),0,1))</f>
        <v/>
      </c>
      <c r="U175" s="144" t="str">
        <f t="shared" si="42"/>
        <v/>
      </c>
      <c r="V175" s="145" t="e">
        <f>SEARCH('Key Word Search'!$J$6,J175)</f>
        <v>#VALUE!</v>
      </c>
      <c r="W175" s="145" t="e">
        <f>SEARCH('Key Word Search'!$J$6,K175)</f>
        <v>#VALUE!</v>
      </c>
      <c r="X175" s="145" t="str">
        <f t="shared" si="43"/>
        <v/>
      </c>
    </row>
    <row r="176" spans="1:24" x14ac:dyDescent="0.2">
      <c r="A176" s="105" t="str">
        <f t="shared" si="44"/>
        <v/>
      </c>
      <c r="E176" s="20" t="str">
        <f t="shared" si="59"/>
        <v/>
      </c>
      <c r="F176" s="20" t="str">
        <f t="shared" si="60"/>
        <v/>
      </c>
      <c r="Q176" s="132" t="str">
        <f t="shared" si="39"/>
        <v/>
      </c>
      <c r="R176" s="132" t="str">
        <f t="shared" si="40"/>
        <v/>
      </c>
      <c r="S176" s="144" t="str">
        <f t="shared" si="41"/>
        <v/>
      </c>
      <c r="T176" s="144" t="str">
        <f>IF(G176="","",IF(ISERROR(VLOOKUP(S176,Sheet1!B:B,1,FALSE)),0,1))</f>
        <v/>
      </c>
      <c r="U176" s="144" t="str">
        <f t="shared" si="42"/>
        <v/>
      </c>
      <c r="V176" s="145" t="e">
        <f>SEARCH('Key Word Search'!$J$6,J176)</f>
        <v>#VALUE!</v>
      </c>
      <c r="W176" s="145" t="e">
        <f>SEARCH('Key Word Search'!$J$6,K176)</f>
        <v>#VALUE!</v>
      </c>
      <c r="X176" s="145" t="str">
        <f t="shared" si="43"/>
        <v/>
      </c>
    </row>
    <row r="177" spans="1:24" x14ac:dyDescent="0.2">
      <c r="A177" s="105" t="str">
        <f t="shared" si="44"/>
        <v/>
      </c>
      <c r="E177" s="20" t="str">
        <f t="shared" si="59"/>
        <v/>
      </c>
      <c r="F177" s="20" t="str">
        <f t="shared" si="60"/>
        <v/>
      </c>
      <c r="Q177" s="132" t="str">
        <f t="shared" si="39"/>
        <v/>
      </c>
      <c r="R177" s="132" t="str">
        <f t="shared" si="40"/>
        <v/>
      </c>
      <c r="S177" s="144" t="str">
        <f t="shared" si="41"/>
        <v/>
      </c>
      <c r="T177" s="144" t="str">
        <f>IF(G177="","",IF(ISERROR(VLOOKUP(S177,Sheet1!B:B,1,FALSE)),0,1))</f>
        <v/>
      </c>
      <c r="U177" s="144" t="str">
        <f t="shared" si="42"/>
        <v/>
      </c>
      <c r="V177" s="145" t="e">
        <f>SEARCH('Key Word Search'!$J$6,J177)</f>
        <v>#VALUE!</v>
      </c>
      <c r="W177" s="145" t="e">
        <f>SEARCH('Key Word Search'!$J$6,K177)</f>
        <v>#VALUE!</v>
      </c>
      <c r="X177" s="145" t="str">
        <f t="shared" si="43"/>
        <v/>
      </c>
    </row>
    <row r="178" spans="1:24" x14ac:dyDescent="0.2">
      <c r="A178" s="105" t="str">
        <f t="shared" si="44"/>
        <v/>
      </c>
      <c r="E178" s="20" t="str">
        <f t="shared" si="59"/>
        <v/>
      </c>
      <c r="F178" s="20" t="str">
        <f t="shared" si="60"/>
        <v/>
      </c>
      <c r="Q178" s="132" t="str">
        <f t="shared" si="39"/>
        <v/>
      </c>
      <c r="R178" s="132" t="str">
        <f t="shared" si="40"/>
        <v/>
      </c>
      <c r="S178" s="144" t="str">
        <f t="shared" si="41"/>
        <v/>
      </c>
      <c r="T178" s="144" t="str">
        <f>IF(G178="","",IF(ISERROR(VLOOKUP(S178,Sheet1!B:B,1,FALSE)),0,1))</f>
        <v/>
      </c>
      <c r="U178" s="144" t="str">
        <f t="shared" si="42"/>
        <v/>
      </c>
      <c r="V178" s="145" t="e">
        <f>SEARCH('Key Word Search'!$J$6,J178)</f>
        <v>#VALUE!</v>
      </c>
      <c r="W178" s="145" t="e">
        <f>SEARCH('Key Word Search'!$J$6,K178)</f>
        <v>#VALUE!</v>
      </c>
      <c r="X178" s="145" t="str">
        <f t="shared" si="43"/>
        <v/>
      </c>
    </row>
    <row r="179" spans="1:24" x14ac:dyDescent="0.2">
      <c r="A179" s="105" t="str">
        <f t="shared" si="44"/>
        <v/>
      </c>
      <c r="E179" s="20" t="str">
        <f t="shared" si="59"/>
        <v/>
      </c>
      <c r="F179" s="20" t="str">
        <f t="shared" si="60"/>
        <v/>
      </c>
      <c r="Q179" s="132" t="str">
        <f t="shared" si="39"/>
        <v/>
      </c>
      <c r="R179" s="132" t="str">
        <f t="shared" si="40"/>
        <v/>
      </c>
      <c r="S179" s="144" t="str">
        <f t="shared" si="41"/>
        <v/>
      </c>
      <c r="T179" s="144" t="str">
        <f>IF(G179="","",IF(ISERROR(VLOOKUP(S179,Sheet1!B:B,1,FALSE)),0,1))</f>
        <v/>
      </c>
      <c r="U179" s="144" t="str">
        <f t="shared" si="42"/>
        <v/>
      </c>
      <c r="V179" s="145" t="e">
        <f>SEARCH('Key Word Search'!$J$6,J179)</f>
        <v>#VALUE!</v>
      </c>
      <c r="W179" s="145" t="e">
        <f>SEARCH('Key Word Search'!$J$6,K179)</f>
        <v>#VALUE!</v>
      </c>
      <c r="X179" s="145" t="str">
        <f t="shared" si="43"/>
        <v/>
      </c>
    </row>
    <row r="180" spans="1:24" x14ac:dyDescent="0.2">
      <c r="A180" s="105" t="str">
        <f t="shared" si="44"/>
        <v/>
      </c>
      <c r="E180" s="20" t="str">
        <f t="shared" si="59"/>
        <v/>
      </c>
      <c r="F180" s="20" t="str">
        <f t="shared" si="60"/>
        <v/>
      </c>
      <c r="Q180" s="132" t="str">
        <f t="shared" si="39"/>
        <v/>
      </c>
      <c r="R180" s="132" t="str">
        <f t="shared" si="40"/>
        <v/>
      </c>
      <c r="S180" s="144" t="str">
        <f t="shared" si="41"/>
        <v/>
      </c>
      <c r="T180" s="144" t="str">
        <f>IF(G180="","",IF(ISERROR(VLOOKUP(S180,Sheet1!B:B,1,FALSE)),0,1))</f>
        <v/>
      </c>
      <c r="U180" s="144" t="str">
        <f t="shared" si="42"/>
        <v/>
      </c>
      <c r="V180" s="145" t="e">
        <f>SEARCH('Key Word Search'!$J$6,J180)</f>
        <v>#VALUE!</v>
      </c>
      <c r="W180" s="145" t="e">
        <f>SEARCH('Key Word Search'!$J$6,K180)</f>
        <v>#VALUE!</v>
      </c>
      <c r="X180" s="145" t="str">
        <f t="shared" si="43"/>
        <v/>
      </c>
    </row>
    <row r="181" spans="1:24" x14ac:dyDescent="0.2">
      <c r="A181" s="105" t="str">
        <f t="shared" si="44"/>
        <v/>
      </c>
      <c r="E181" s="20" t="str">
        <f t="shared" si="59"/>
        <v/>
      </c>
      <c r="F181" s="20" t="str">
        <f t="shared" si="60"/>
        <v/>
      </c>
      <c r="Q181" s="132" t="str">
        <f t="shared" si="39"/>
        <v/>
      </c>
      <c r="R181" s="132" t="str">
        <f t="shared" si="40"/>
        <v/>
      </c>
      <c r="S181" s="144" t="str">
        <f t="shared" si="41"/>
        <v/>
      </c>
      <c r="T181" s="144" t="str">
        <f>IF(G181="","",IF(ISERROR(VLOOKUP(S181,Sheet1!B:B,1,FALSE)),0,1))</f>
        <v/>
      </c>
      <c r="U181" s="144" t="str">
        <f t="shared" si="42"/>
        <v/>
      </c>
      <c r="V181" s="145" t="e">
        <f>SEARCH('Key Word Search'!$J$6,J181)</f>
        <v>#VALUE!</v>
      </c>
      <c r="W181" s="145" t="e">
        <f>SEARCH('Key Word Search'!$J$6,K181)</f>
        <v>#VALUE!</v>
      </c>
      <c r="X181" s="145" t="str">
        <f t="shared" si="43"/>
        <v/>
      </c>
    </row>
    <row r="182" spans="1:24" x14ac:dyDescent="0.2">
      <c r="A182" s="105" t="str">
        <f t="shared" si="44"/>
        <v/>
      </c>
      <c r="E182" s="20" t="str">
        <f t="shared" si="59"/>
        <v/>
      </c>
      <c r="F182" s="20" t="str">
        <f t="shared" si="60"/>
        <v/>
      </c>
      <c r="Q182" s="132" t="str">
        <f t="shared" si="39"/>
        <v/>
      </c>
      <c r="R182" s="132" t="str">
        <f t="shared" si="40"/>
        <v/>
      </c>
      <c r="S182" s="144" t="str">
        <f t="shared" si="41"/>
        <v/>
      </c>
      <c r="T182" s="144" t="str">
        <f>IF(G182="","",IF(ISERROR(VLOOKUP(S182,Sheet1!B:B,1,FALSE)),0,1))</f>
        <v/>
      </c>
      <c r="U182" s="144" t="str">
        <f t="shared" si="42"/>
        <v/>
      </c>
      <c r="V182" s="145" t="e">
        <f>SEARCH('Key Word Search'!$J$6,J182)</f>
        <v>#VALUE!</v>
      </c>
      <c r="W182" s="145" t="e">
        <f>SEARCH('Key Word Search'!$J$6,K182)</f>
        <v>#VALUE!</v>
      </c>
      <c r="X182" s="145" t="str">
        <f t="shared" si="43"/>
        <v/>
      </c>
    </row>
    <row r="183" spans="1:24" x14ac:dyDescent="0.2">
      <c r="A183" s="105" t="str">
        <f t="shared" si="44"/>
        <v/>
      </c>
      <c r="E183" s="20" t="str">
        <f t="shared" si="59"/>
        <v/>
      </c>
      <c r="F183" s="20" t="str">
        <f t="shared" si="60"/>
        <v/>
      </c>
      <c r="Q183" s="132" t="str">
        <f t="shared" si="39"/>
        <v/>
      </c>
      <c r="R183" s="132" t="str">
        <f t="shared" si="40"/>
        <v/>
      </c>
      <c r="S183" s="144" t="str">
        <f t="shared" si="41"/>
        <v/>
      </c>
      <c r="T183" s="144" t="str">
        <f>IF(G183="","",IF(ISERROR(VLOOKUP(S183,Sheet1!B:B,1,FALSE)),0,1))</f>
        <v/>
      </c>
      <c r="U183" s="144" t="str">
        <f t="shared" si="42"/>
        <v/>
      </c>
      <c r="V183" s="145" t="e">
        <f>SEARCH('Key Word Search'!$J$6,J183)</f>
        <v>#VALUE!</v>
      </c>
      <c r="W183" s="145" t="e">
        <f>SEARCH('Key Word Search'!$J$6,K183)</f>
        <v>#VALUE!</v>
      </c>
      <c r="X183" s="145" t="str">
        <f t="shared" si="43"/>
        <v/>
      </c>
    </row>
    <row r="184" spans="1:24" x14ac:dyDescent="0.2">
      <c r="A184" s="105" t="str">
        <f t="shared" si="44"/>
        <v/>
      </c>
      <c r="E184" s="20" t="str">
        <f t="shared" si="59"/>
        <v/>
      </c>
      <c r="F184" s="20" t="str">
        <f t="shared" si="60"/>
        <v/>
      </c>
      <c r="Q184" s="132" t="str">
        <f t="shared" si="39"/>
        <v/>
      </c>
      <c r="R184" s="132" t="str">
        <f t="shared" si="40"/>
        <v/>
      </c>
      <c r="S184" s="144" t="str">
        <f t="shared" si="41"/>
        <v/>
      </c>
      <c r="T184" s="144" t="str">
        <f>IF(G184="","",IF(ISERROR(VLOOKUP(S184,Sheet1!B:B,1,FALSE)),0,1))</f>
        <v/>
      </c>
      <c r="U184" s="144" t="str">
        <f t="shared" si="42"/>
        <v/>
      </c>
      <c r="V184" s="145" t="e">
        <f>SEARCH('Key Word Search'!$J$6,J184)</f>
        <v>#VALUE!</v>
      </c>
      <c r="W184" s="145" t="e">
        <f>SEARCH('Key Word Search'!$J$6,K184)</f>
        <v>#VALUE!</v>
      </c>
      <c r="X184" s="145" t="str">
        <f t="shared" si="43"/>
        <v/>
      </c>
    </row>
    <row r="185" spans="1:24" x14ac:dyDescent="0.2">
      <c r="A185" s="105" t="str">
        <f t="shared" si="44"/>
        <v/>
      </c>
      <c r="E185" s="20" t="str">
        <f t="shared" si="59"/>
        <v/>
      </c>
      <c r="F185" s="20" t="str">
        <f t="shared" si="60"/>
        <v/>
      </c>
      <c r="Q185" s="132" t="str">
        <f t="shared" si="39"/>
        <v/>
      </c>
      <c r="R185" s="132" t="str">
        <f t="shared" si="40"/>
        <v/>
      </c>
      <c r="S185" s="144" t="str">
        <f t="shared" si="41"/>
        <v/>
      </c>
      <c r="T185" s="144" t="str">
        <f>IF(G185="","",IF(ISERROR(VLOOKUP(S185,Sheet1!B:B,1,FALSE)),0,1))</f>
        <v/>
      </c>
      <c r="U185" s="144" t="str">
        <f t="shared" si="42"/>
        <v/>
      </c>
      <c r="V185" s="145" t="e">
        <f>SEARCH('Key Word Search'!$J$6,J185)</f>
        <v>#VALUE!</v>
      </c>
      <c r="W185" s="145" t="e">
        <f>SEARCH('Key Word Search'!$J$6,K185)</f>
        <v>#VALUE!</v>
      </c>
      <c r="X185" s="145" t="str">
        <f t="shared" si="43"/>
        <v/>
      </c>
    </row>
    <row r="186" spans="1:24" x14ac:dyDescent="0.2">
      <c r="A186" s="105" t="str">
        <f t="shared" si="44"/>
        <v/>
      </c>
      <c r="E186" s="20" t="str">
        <f t="shared" si="59"/>
        <v/>
      </c>
      <c r="F186" s="20" t="str">
        <f t="shared" si="60"/>
        <v/>
      </c>
      <c r="Q186" s="132" t="str">
        <f t="shared" si="39"/>
        <v/>
      </c>
      <c r="R186" s="132" t="str">
        <f t="shared" si="40"/>
        <v/>
      </c>
      <c r="S186" s="144" t="str">
        <f t="shared" si="41"/>
        <v/>
      </c>
      <c r="T186" s="144" t="str">
        <f>IF(G186="","",IF(ISERROR(VLOOKUP(S186,Sheet1!B:B,1,FALSE)),0,1))</f>
        <v/>
      </c>
      <c r="U186" s="144" t="str">
        <f t="shared" si="42"/>
        <v/>
      </c>
      <c r="V186" s="145" t="e">
        <f>SEARCH('Key Word Search'!$J$6,J186)</f>
        <v>#VALUE!</v>
      </c>
      <c r="W186" s="145" t="e">
        <f>SEARCH('Key Word Search'!$J$6,K186)</f>
        <v>#VALUE!</v>
      </c>
      <c r="X186" s="145" t="str">
        <f t="shared" si="43"/>
        <v/>
      </c>
    </row>
    <row r="187" spans="1:24" x14ac:dyDescent="0.2">
      <c r="A187" s="105" t="str">
        <f t="shared" si="44"/>
        <v/>
      </c>
      <c r="E187" s="20" t="str">
        <f t="shared" si="59"/>
        <v/>
      </c>
      <c r="F187" s="20" t="str">
        <f t="shared" si="60"/>
        <v/>
      </c>
      <c r="Q187" s="132" t="str">
        <f t="shared" si="39"/>
        <v/>
      </c>
      <c r="R187" s="132" t="str">
        <f t="shared" si="40"/>
        <v/>
      </c>
      <c r="S187" s="144" t="str">
        <f t="shared" si="41"/>
        <v/>
      </c>
      <c r="T187" s="144" t="str">
        <f>IF(G187="","",IF(ISERROR(VLOOKUP(S187,Sheet1!B:B,1,FALSE)),0,1))</f>
        <v/>
      </c>
      <c r="U187" s="144" t="str">
        <f t="shared" si="42"/>
        <v/>
      </c>
      <c r="V187" s="145" t="e">
        <f>SEARCH('Key Word Search'!$J$6,J187)</f>
        <v>#VALUE!</v>
      </c>
      <c r="W187" s="145" t="e">
        <f>SEARCH('Key Word Search'!$J$6,K187)</f>
        <v>#VALUE!</v>
      </c>
      <c r="X187" s="145" t="str">
        <f t="shared" si="43"/>
        <v/>
      </c>
    </row>
    <row r="188" spans="1:24" x14ac:dyDescent="0.2">
      <c r="A188" s="105" t="str">
        <f t="shared" si="44"/>
        <v/>
      </c>
      <c r="E188" s="20" t="str">
        <f t="shared" si="59"/>
        <v/>
      </c>
      <c r="F188" s="20" t="str">
        <f t="shared" si="60"/>
        <v/>
      </c>
      <c r="Q188" s="132" t="str">
        <f t="shared" si="39"/>
        <v/>
      </c>
      <c r="R188" s="132" t="str">
        <f t="shared" si="40"/>
        <v/>
      </c>
      <c r="S188" s="144" t="str">
        <f t="shared" si="41"/>
        <v/>
      </c>
      <c r="T188" s="144" t="str">
        <f>IF(G188="","",IF(ISERROR(VLOOKUP(S188,Sheet1!B:B,1,FALSE)),0,1))</f>
        <v/>
      </c>
      <c r="U188" s="144" t="str">
        <f t="shared" si="42"/>
        <v/>
      </c>
      <c r="V188" s="145" t="e">
        <f>SEARCH('Key Word Search'!$J$6,J188)</f>
        <v>#VALUE!</v>
      </c>
      <c r="W188" s="145" t="e">
        <f>SEARCH('Key Word Search'!$J$6,K188)</f>
        <v>#VALUE!</v>
      </c>
      <c r="X188" s="145" t="str">
        <f t="shared" si="43"/>
        <v/>
      </c>
    </row>
    <row r="189" spans="1:24" x14ac:dyDescent="0.2">
      <c r="A189" s="105" t="str">
        <f t="shared" si="44"/>
        <v/>
      </c>
      <c r="E189" s="20" t="str">
        <f t="shared" si="59"/>
        <v/>
      </c>
      <c r="F189" s="20" t="str">
        <f t="shared" si="60"/>
        <v/>
      </c>
      <c r="Q189" s="132" t="str">
        <f t="shared" si="39"/>
        <v/>
      </c>
      <c r="R189" s="132" t="str">
        <f t="shared" si="40"/>
        <v/>
      </c>
      <c r="S189" s="144" t="str">
        <f t="shared" si="41"/>
        <v/>
      </c>
      <c r="T189" s="144" t="str">
        <f>IF(G189="","",IF(ISERROR(VLOOKUP(S189,Sheet1!B:B,1,FALSE)),0,1))</f>
        <v/>
      </c>
      <c r="U189" s="144" t="str">
        <f t="shared" si="42"/>
        <v/>
      </c>
      <c r="V189" s="145" t="e">
        <f>SEARCH('Key Word Search'!$J$6,J189)</f>
        <v>#VALUE!</v>
      </c>
      <c r="W189" s="145" t="e">
        <f>SEARCH('Key Word Search'!$J$6,K189)</f>
        <v>#VALUE!</v>
      </c>
      <c r="X189" s="145" t="str">
        <f t="shared" si="43"/>
        <v/>
      </c>
    </row>
    <row r="190" spans="1:24" x14ac:dyDescent="0.2">
      <c r="A190" s="105" t="str">
        <f t="shared" si="44"/>
        <v/>
      </c>
      <c r="E190" s="20" t="str">
        <f t="shared" si="59"/>
        <v/>
      </c>
      <c r="F190" s="20" t="str">
        <f t="shared" si="60"/>
        <v/>
      </c>
      <c r="Q190" s="132" t="str">
        <f t="shared" si="39"/>
        <v/>
      </c>
      <c r="R190" s="132" t="str">
        <f t="shared" si="40"/>
        <v/>
      </c>
      <c r="S190" s="144" t="str">
        <f t="shared" si="41"/>
        <v/>
      </c>
      <c r="T190" s="144" t="str">
        <f>IF(G190="","",IF(ISERROR(VLOOKUP(S190,Sheet1!B:B,1,FALSE)),0,1))</f>
        <v/>
      </c>
      <c r="U190" s="144" t="str">
        <f t="shared" si="42"/>
        <v/>
      </c>
      <c r="V190" s="145" t="e">
        <f>SEARCH('Key Word Search'!$J$6,J190)</f>
        <v>#VALUE!</v>
      </c>
      <c r="W190" s="145" t="e">
        <f>SEARCH('Key Word Search'!$J$6,K190)</f>
        <v>#VALUE!</v>
      </c>
      <c r="X190" s="145" t="str">
        <f t="shared" si="43"/>
        <v/>
      </c>
    </row>
    <row r="191" spans="1:24" x14ac:dyDescent="0.2">
      <c r="A191" s="105" t="str">
        <f t="shared" si="44"/>
        <v/>
      </c>
      <c r="E191" s="20" t="str">
        <f t="shared" si="59"/>
        <v/>
      </c>
      <c r="F191" s="20" t="str">
        <f t="shared" si="60"/>
        <v/>
      </c>
      <c r="Q191" s="132" t="str">
        <f t="shared" si="39"/>
        <v/>
      </c>
      <c r="R191" s="132" t="str">
        <f t="shared" si="40"/>
        <v/>
      </c>
      <c r="S191" s="144" t="str">
        <f t="shared" si="41"/>
        <v/>
      </c>
      <c r="T191" s="144" t="str">
        <f>IF(G191="","",IF(ISERROR(VLOOKUP(S191,Sheet1!B:B,1,FALSE)),0,1))</f>
        <v/>
      </c>
      <c r="U191" s="144" t="str">
        <f t="shared" si="42"/>
        <v/>
      </c>
      <c r="V191" s="145" t="e">
        <f>SEARCH('Key Word Search'!$J$6,J191)</f>
        <v>#VALUE!</v>
      </c>
      <c r="W191" s="145" t="e">
        <f>SEARCH('Key Word Search'!$J$6,K191)</f>
        <v>#VALUE!</v>
      </c>
      <c r="X191" s="145" t="str">
        <f t="shared" si="43"/>
        <v/>
      </c>
    </row>
    <row r="192" spans="1:24" x14ac:dyDescent="0.2">
      <c r="A192" s="105" t="str">
        <f t="shared" si="44"/>
        <v/>
      </c>
      <c r="E192" s="20" t="str">
        <f t="shared" si="59"/>
        <v/>
      </c>
      <c r="F192" s="20" t="str">
        <f t="shared" si="60"/>
        <v/>
      </c>
      <c r="Q192" s="132" t="str">
        <f t="shared" si="39"/>
        <v/>
      </c>
      <c r="R192" s="132" t="str">
        <f t="shared" si="40"/>
        <v/>
      </c>
      <c r="S192" s="144" t="str">
        <f t="shared" si="41"/>
        <v/>
      </c>
      <c r="T192" s="144" t="str">
        <f>IF(G192="","",IF(ISERROR(VLOOKUP(S192,Sheet1!B:B,1,FALSE)),0,1))</f>
        <v/>
      </c>
      <c r="U192" s="144" t="str">
        <f t="shared" si="42"/>
        <v/>
      </c>
      <c r="V192" s="145" t="e">
        <f>SEARCH('Key Word Search'!$J$6,J192)</f>
        <v>#VALUE!</v>
      </c>
      <c r="W192" s="145" t="e">
        <f>SEARCH('Key Word Search'!$J$6,K192)</f>
        <v>#VALUE!</v>
      </c>
      <c r="X192" s="145" t="str">
        <f t="shared" si="43"/>
        <v/>
      </c>
    </row>
    <row r="193" spans="1:24" x14ac:dyDescent="0.2">
      <c r="A193" s="105" t="str">
        <f t="shared" si="44"/>
        <v/>
      </c>
      <c r="E193" s="20" t="str">
        <f t="shared" si="59"/>
        <v/>
      </c>
      <c r="F193" s="20" t="str">
        <f t="shared" si="60"/>
        <v/>
      </c>
      <c r="Q193" s="132" t="str">
        <f t="shared" si="39"/>
        <v/>
      </c>
      <c r="R193" s="132" t="str">
        <f t="shared" si="40"/>
        <v/>
      </c>
      <c r="S193" s="144" t="str">
        <f t="shared" si="41"/>
        <v/>
      </c>
      <c r="T193" s="144" t="str">
        <f>IF(G193="","",IF(ISERROR(VLOOKUP(S193,Sheet1!B:B,1,FALSE)),0,1))</f>
        <v/>
      </c>
      <c r="U193" s="144" t="str">
        <f t="shared" si="42"/>
        <v/>
      </c>
      <c r="V193" s="145" t="e">
        <f>SEARCH('Key Word Search'!$J$6,J193)</f>
        <v>#VALUE!</v>
      </c>
      <c r="W193" s="145" t="e">
        <f>SEARCH('Key Word Search'!$J$6,K193)</f>
        <v>#VALUE!</v>
      </c>
      <c r="X193" s="145" t="str">
        <f t="shared" si="43"/>
        <v/>
      </c>
    </row>
    <row r="194" spans="1:24" x14ac:dyDescent="0.2">
      <c r="A194" s="105" t="str">
        <f t="shared" si="44"/>
        <v/>
      </c>
      <c r="E194" s="20" t="str">
        <f t="shared" si="59"/>
        <v/>
      </c>
      <c r="F194" s="20" t="str">
        <f t="shared" si="60"/>
        <v/>
      </c>
      <c r="Q194" s="132" t="str">
        <f t="shared" si="39"/>
        <v/>
      </c>
      <c r="R194" s="132" t="str">
        <f t="shared" si="40"/>
        <v/>
      </c>
      <c r="S194" s="144" t="str">
        <f t="shared" si="41"/>
        <v/>
      </c>
      <c r="T194" s="144" t="str">
        <f>IF(G194="","",IF(ISERROR(VLOOKUP(S194,Sheet1!B:B,1,FALSE)),0,1))</f>
        <v/>
      </c>
      <c r="U194" s="144" t="str">
        <f t="shared" si="42"/>
        <v/>
      </c>
      <c r="V194" s="145" t="e">
        <f>SEARCH('Key Word Search'!$J$6,J194)</f>
        <v>#VALUE!</v>
      </c>
      <c r="W194" s="145" t="e">
        <f>SEARCH('Key Word Search'!$J$6,K194)</f>
        <v>#VALUE!</v>
      </c>
      <c r="X194" s="145" t="str">
        <f t="shared" si="43"/>
        <v/>
      </c>
    </row>
    <row r="195" spans="1:24" x14ac:dyDescent="0.2">
      <c r="A195" s="105" t="str">
        <f t="shared" si="44"/>
        <v/>
      </c>
      <c r="E195" s="20" t="str">
        <f t="shared" si="59"/>
        <v/>
      </c>
      <c r="F195" s="20" t="str">
        <f t="shared" si="60"/>
        <v/>
      </c>
      <c r="Q195" s="132" t="str">
        <f t="shared" si="39"/>
        <v/>
      </c>
      <c r="R195" s="132" t="str">
        <f t="shared" si="40"/>
        <v/>
      </c>
      <c r="S195" s="144" t="str">
        <f t="shared" si="41"/>
        <v/>
      </c>
      <c r="T195" s="144" t="str">
        <f>IF(G195="","",IF(ISERROR(VLOOKUP(S195,Sheet1!B:B,1,FALSE)),0,1))</f>
        <v/>
      </c>
      <c r="U195" s="144" t="str">
        <f t="shared" si="42"/>
        <v/>
      </c>
      <c r="V195" s="145" t="e">
        <f>SEARCH('Key Word Search'!$J$6,J195)</f>
        <v>#VALUE!</v>
      </c>
      <c r="W195" s="145" t="e">
        <f>SEARCH('Key Word Search'!$J$6,K195)</f>
        <v>#VALUE!</v>
      </c>
      <c r="X195" s="145" t="str">
        <f t="shared" si="43"/>
        <v/>
      </c>
    </row>
    <row r="196" spans="1:24" x14ac:dyDescent="0.2">
      <c r="A196" s="105" t="str">
        <f t="shared" si="44"/>
        <v/>
      </c>
      <c r="E196" s="20" t="str">
        <f t="shared" si="59"/>
        <v/>
      </c>
      <c r="F196" s="20" t="str">
        <f t="shared" si="60"/>
        <v/>
      </c>
      <c r="Q196" s="132" t="str">
        <f t="shared" ref="Q196:Q259" si="61">IF(G196="","",SUBSTITUTE(SUBSTITUTE(SUBSTITUTE(SUBSTITUTE("#"&amp;G196&amp;"-"&amp;H196&amp;""&amp;I196," ",""),"-","_"),"(","_"),")","_"))</f>
        <v/>
      </c>
      <c r="R196" s="132" t="str">
        <f t="shared" ref="R196:R259" si="62">IF(G196="","",SUBSTITUTE(SUBSTITUTE(SUBSTITUTE(SUBSTITUTE("#"&amp;G196&amp;"-"&amp;LEFT(H196,LEN(H196)-1)," ",""),"-","_"),"(","_"),")","_"))</f>
        <v/>
      </c>
      <c r="S196" s="144" t="str">
        <f t="shared" ref="S196:S259" si="63">IF(G196="","",IF(I196&lt;&gt;"",1,MID(H196,LEN(H196),1)))</f>
        <v/>
      </c>
      <c r="T196" s="144" t="str">
        <f>IF(G196="","",IF(ISERROR(VLOOKUP(S196,Sheet1!B:B,1,FALSE)),0,1))</f>
        <v/>
      </c>
      <c r="U196" s="144" t="str">
        <f t="shared" ref="U196:U259" si="64">IF(G196="","",IF(ISERROR(S196/1),0,1))</f>
        <v/>
      </c>
      <c r="V196" s="145" t="e">
        <f>SEARCH('Key Word Search'!$J$6,J196)</f>
        <v>#VALUE!</v>
      </c>
      <c r="W196" s="145" t="e">
        <f>SEARCH('Key Word Search'!$J$6,K196)</f>
        <v>#VALUE!</v>
      </c>
      <c r="X196" s="145" t="str">
        <f t="shared" ref="X196:X259" si="65">IF(AND(ISERROR(V196),ISERROR(W196)),"",A196)</f>
        <v/>
      </c>
    </row>
    <row r="197" spans="1:24" x14ac:dyDescent="0.2">
      <c r="A197" s="105" t="str">
        <f t="shared" si="44"/>
        <v/>
      </c>
      <c r="E197" s="20" t="str">
        <f t="shared" si="59"/>
        <v/>
      </c>
      <c r="F197" s="20" t="str">
        <f t="shared" si="60"/>
        <v/>
      </c>
      <c r="Q197" s="132" t="str">
        <f t="shared" si="61"/>
        <v/>
      </c>
      <c r="R197" s="132" t="str">
        <f t="shared" si="62"/>
        <v/>
      </c>
      <c r="S197" s="144" t="str">
        <f t="shared" si="63"/>
        <v/>
      </c>
      <c r="T197" s="144" t="str">
        <f>IF(G197="","",IF(ISERROR(VLOOKUP(S197,Sheet1!B:B,1,FALSE)),0,1))</f>
        <v/>
      </c>
      <c r="U197" s="144" t="str">
        <f t="shared" si="64"/>
        <v/>
      </c>
      <c r="V197" s="145" t="e">
        <f>SEARCH('Key Word Search'!$J$6,J197)</f>
        <v>#VALUE!</v>
      </c>
      <c r="W197" s="145" t="e">
        <f>SEARCH('Key Word Search'!$J$6,K197)</f>
        <v>#VALUE!</v>
      </c>
      <c r="X197" s="145" t="str">
        <f t="shared" si="65"/>
        <v/>
      </c>
    </row>
    <row r="198" spans="1:24" x14ac:dyDescent="0.2">
      <c r="A198" s="105" t="str">
        <f t="shared" si="44"/>
        <v/>
      </c>
      <c r="E198" s="20" t="str">
        <f t="shared" si="59"/>
        <v/>
      </c>
      <c r="F198" s="20" t="str">
        <f t="shared" si="60"/>
        <v/>
      </c>
      <c r="Q198" s="132" t="str">
        <f t="shared" si="61"/>
        <v/>
      </c>
      <c r="R198" s="132" t="str">
        <f t="shared" si="62"/>
        <v/>
      </c>
      <c r="S198" s="144" t="str">
        <f t="shared" si="63"/>
        <v/>
      </c>
      <c r="T198" s="144" t="str">
        <f>IF(G198="","",IF(ISERROR(VLOOKUP(S198,Sheet1!B:B,1,FALSE)),0,1))</f>
        <v/>
      </c>
      <c r="U198" s="144" t="str">
        <f t="shared" si="64"/>
        <v/>
      </c>
      <c r="V198" s="145" t="e">
        <f>SEARCH('Key Word Search'!$J$6,J198)</f>
        <v>#VALUE!</v>
      </c>
      <c r="W198" s="145" t="e">
        <f>SEARCH('Key Word Search'!$J$6,K198)</f>
        <v>#VALUE!</v>
      </c>
      <c r="X198" s="145" t="str">
        <f t="shared" si="65"/>
        <v/>
      </c>
    </row>
    <row r="199" spans="1:24" x14ac:dyDescent="0.2">
      <c r="A199" s="105" t="str">
        <f t="shared" ref="A199:A262" si="66">IF(G199="","",SUBSTITUTE(SUBSTITUTE(SUBSTITUTE(SUBSTITUTE("#"&amp;G199&amp;"-"&amp;H199&amp;""&amp;I199," ",""),"-","_"),"(","_"),")","_"))</f>
        <v/>
      </c>
      <c r="E199" s="20" t="str">
        <f t="shared" si="59"/>
        <v/>
      </c>
      <c r="F199" s="20" t="str">
        <f t="shared" si="60"/>
        <v/>
      </c>
      <c r="Q199" s="132" t="str">
        <f t="shared" si="61"/>
        <v/>
      </c>
      <c r="R199" s="132" t="str">
        <f t="shared" si="62"/>
        <v/>
      </c>
      <c r="S199" s="144" t="str">
        <f t="shared" si="63"/>
        <v/>
      </c>
      <c r="T199" s="144" t="str">
        <f>IF(G199="","",IF(ISERROR(VLOOKUP(S199,Sheet1!B:B,1,FALSE)),0,1))</f>
        <v/>
      </c>
      <c r="U199" s="144" t="str">
        <f t="shared" si="64"/>
        <v/>
      </c>
      <c r="V199" s="145" t="e">
        <f>SEARCH('Key Word Search'!$J$6,J199)</f>
        <v>#VALUE!</v>
      </c>
      <c r="W199" s="145" t="e">
        <f>SEARCH('Key Word Search'!$J$6,K199)</f>
        <v>#VALUE!</v>
      </c>
      <c r="X199" s="145" t="str">
        <f t="shared" si="65"/>
        <v/>
      </c>
    </row>
    <row r="200" spans="1:24" x14ac:dyDescent="0.2">
      <c r="A200" s="105" t="str">
        <f t="shared" si="66"/>
        <v/>
      </c>
      <c r="E200" s="20" t="str">
        <f t="shared" si="59"/>
        <v/>
      </c>
      <c r="F200" s="20" t="str">
        <f t="shared" si="60"/>
        <v/>
      </c>
      <c r="Q200" s="132" t="str">
        <f t="shared" si="61"/>
        <v/>
      </c>
      <c r="R200" s="132" t="str">
        <f t="shared" si="62"/>
        <v/>
      </c>
      <c r="S200" s="144" t="str">
        <f t="shared" si="63"/>
        <v/>
      </c>
      <c r="T200" s="144" t="str">
        <f>IF(G200="","",IF(ISERROR(VLOOKUP(S200,Sheet1!B:B,1,FALSE)),0,1))</f>
        <v/>
      </c>
      <c r="U200" s="144" t="str">
        <f t="shared" si="64"/>
        <v/>
      </c>
      <c r="V200" s="145" t="e">
        <f>SEARCH('Key Word Search'!$J$6,J200)</f>
        <v>#VALUE!</v>
      </c>
      <c r="W200" s="145" t="e">
        <f>SEARCH('Key Word Search'!$J$6,K200)</f>
        <v>#VALUE!</v>
      </c>
      <c r="X200" s="145" t="str">
        <f t="shared" si="65"/>
        <v/>
      </c>
    </row>
    <row r="201" spans="1:24" x14ac:dyDescent="0.2">
      <c r="A201" s="105" t="str">
        <f t="shared" si="66"/>
        <v/>
      </c>
      <c r="E201" s="20" t="str">
        <f t="shared" si="59"/>
        <v/>
      </c>
      <c r="F201" s="20" t="str">
        <f t="shared" si="60"/>
        <v/>
      </c>
      <c r="Q201" s="132" t="str">
        <f t="shared" si="61"/>
        <v/>
      </c>
      <c r="R201" s="132" t="str">
        <f t="shared" si="62"/>
        <v/>
      </c>
      <c r="S201" s="144" t="str">
        <f t="shared" si="63"/>
        <v/>
      </c>
      <c r="T201" s="144" t="str">
        <f>IF(G201="","",IF(ISERROR(VLOOKUP(S201,Sheet1!B:B,1,FALSE)),0,1))</f>
        <v/>
      </c>
      <c r="U201" s="144" t="str">
        <f t="shared" si="64"/>
        <v/>
      </c>
      <c r="V201" s="145" t="e">
        <f>SEARCH('Key Word Search'!$J$6,J201)</f>
        <v>#VALUE!</v>
      </c>
      <c r="W201" s="145" t="e">
        <f>SEARCH('Key Word Search'!$J$6,K201)</f>
        <v>#VALUE!</v>
      </c>
      <c r="X201" s="145" t="str">
        <f t="shared" si="65"/>
        <v/>
      </c>
    </row>
    <row r="202" spans="1:24" x14ac:dyDescent="0.2">
      <c r="A202" s="105" t="str">
        <f t="shared" si="66"/>
        <v/>
      </c>
      <c r="E202" s="20" t="str">
        <f t="shared" si="59"/>
        <v/>
      </c>
      <c r="F202" s="20" t="str">
        <f t="shared" si="60"/>
        <v/>
      </c>
      <c r="Q202" s="132" t="str">
        <f t="shared" si="61"/>
        <v/>
      </c>
      <c r="R202" s="132" t="str">
        <f t="shared" si="62"/>
        <v/>
      </c>
      <c r="S202" s="144" t="str">
        <f t="shared" si="63"/>
        <v/>
      </c>
      <c r="T202" s="144" t="str">
        <f>IF(G202="","",IF(ISERROR(VLOOKUP(S202,Sheet1!B:B,1,FALSE)),0,1))</f>
        <v/>
      </c>
      <c r="U202" s="144" t="str">
        <f t="shared" si="64"/>
        <v/>
      </c>
      <c r="V202" s="145" t="e">
        <f>SEARCH('Key Word Search'!$J$6,J202)</f>
        <v>#VALUE!</v>
      </c>
      <c r="W202" s="145" t="e">
        <f>SEARCH('Key Word Search'!$J$6,K202)</f>
        <v>#VALUE!</v>
      </c>
      <c r="X202" s="145" t="str">
        <f t="shared" si="65"/>
        <v/>
      </c>
    </row>
    <row r="203" spans="1:24" x14ac:dyDescent="0.2">
      <c r="A203" s="105" t="str">
        <f t="shared" si="66"/>
        <v/>
      </c>
      <c r="E203" s="20" t="str">
        <f t="shared" si="59"/>
        <v/>
      </c>
      <c r="F203" s="20" t="str">
        <f t="shared" si="60"/>
        <v/>
      </c>
      <c r="Q203" s="132" t="str">
        <f t="shared" si="61"/>
        <v/>
      </c>
      <c r="R203" s="132" t="str">
        <f t="shared" si="62"/>
        <v/>
      </c>
      <c r="S203" s="144" t="str">
        <f t="shared" si="63"/>
        <v/>
      </c>
      <c r="T203" s="144" t="str">
        <f>IF(G203="","",IF(ISERROR(VLOOKUP(S203,Sheet1!B:B,1,FALSE)),0,1))</f>
        <v/>
      </c>
      <c r="U203" s="144" t="str">
        <f t="shared" si="64"/>
        <v/>
      </c>
      <c r="V203" s="145" t="e">
        <f>SEARCH('Key Word Search'!$J$6,J203)</f>
        <v>#VALUE!</v>
      </c>
      <c r="W203" s="145" t="e">
        <f>SEARCH('Key Word Search'!$J$6,K203)</f>
        <v>#VALUE!</v>
      </c>
      <c r="X203" s="145" t="str">
        <f t="shared" si="65"/>
        <v/>
      </c>
    </row>
    <row r="204" spans="1:24" x14ac:dyDescent="0.2">
      <c r="A204" s="105" t="str">
        <f t="shared" si="66"/>
        <v/>
      </c>
      <c r="E204" s="20" t="str">
        <f t="shared" si="59"/>
        <v/>
      </c>
      <c r="F204" s="20" t="str">
        <f t="shared" si="60"/>
        <v/>
      </c>
      <c r="Q204" s="132" t="str">
        <f t="shared" si="61"/>
        <v/>
      </c>
      <c r="R204" s="132" t="str">
        <f t="shared" si="62"/>
        <v/>
      </c>
      <c r="S204" s="144" t="str">
        <f t="shared" si="63"/>
        <v/>
      </c>
      <c r="T204" s="144" t="str">
        <f>IF(G204="","",IF(ISERROR(VLOOKUP(S204,Sheet1!B:B,1,FALSE)),0,1))</f>
        <v/>
      </c>
      <c r="U204" s="144" t="str">
        <f t="shared" si="64"/>
        <v/>
      </c>
      <c r="V204" s="145" t="e">
        <f>SEARCH('Key Word Search'!$J$6,J204)</f>
        <v>#VALUE!</v>
      </c>
      <c r="W204" s="145" t="e">
        <f>SEARCH('Key Word Search'!$J$6,K204)</f>
        <v>#VALUE!</v>
      </c>
      <c r="X204" s="145" t="str">
        <f t="shared" si="65"/>
        <v/>
      </c>
    </row>
    <row r="205" spans="1:24" x14ac:dyDescent="0.2">
      <c r="A205" s="105" t="str">
        <f t="shared" si="66"/>
        <v/>
      </c>
      <c r="E205" s="20" t="str">
        <f t="shared" si="59"/>
        <v/>
      </c>
      <c r="F205" s="20" t="str">
        <f t="shared" si="60"/>
        <v/>
      </c>
      <c r="Q205" s="132" t="str">
        <f t="shared" si="61"/>
        <v/>
      </c>
      <c r="R205" s="132" t="str">
        <f t="shared" si="62"/>
        <v/>
      </c>
      <c r="S205" s="144" t="str">
        <f t="shared" si="63"/>
        <v/>
      </c>
      <c r="T205" s="144" t="str">
        <f>IF(G205="","",IF(ISERROR(VLOOKUP(S205,Sheet1!B:B,1,FALSE)),0,1))</f>
        <v/>
      </c>
      <c r="U205" s="144" t="str">
        <f t="shared" si="64"/>
        <v/>
      </c>
      <c r="V205" s="145" t="e">
        <f>SEARCH('Key Word Search'!$J$6,J205)</f>
        <v>#VALUE!</v>
      </c>
      <c r="W205" s="145" t="e">
        <f>SEARCH('Key Word Search'!$J$6,K205)</f>
        <v>#VALUE!</v>
      </c>
      <c r="X205" s="145" t="str">
        <f t="shared" si="65"/>
        <v/>
      </c>
    </row>
    <row r="206" spans="1:24" x14ac:dyDescent="0.2">
      <c r="A206" s="105" t="str">
        <f t="shared" si="66"/>
        <v/>
      </c>
      <c r="E206" s="20" t="str">
        <f t="shared" si="59"/>
        <v/>
      </c>
      <c r="F206" s="20" t="str">
        <f t="shared" si="60"/>
        <v/>
      </c>
      <c r="Q206" s="132" t="str">
        <f t="shared" si="61"/>
        <v/>
      </c>
      <c r="R206" s="132" t="str">
        <f t="shared" si="62"/>
        <v/>
      </c>
      <c r="S206" s="144" t="str">
        <f t="shared" si="63"/>
        <v/>
      </c>
      <c r="T206" s="144" t="str">
        <f>IF(G206="","",IF(ISERROR(VLOOKUP(S206,Sheet1!B:B,1,FALSE)),0,1))</f>
        <v/>
      </c>
      <c r="U206" s="144" t="str">
        <f t="shared" si="64"/>
        <v/>
      </c>
      <c r="V206" s="145" t="e">
        <f>SEARCH('Key Word Search'!$J$6,J206)</f>
        <v>#VALUE!</v>
      </c>
      <c r="W206" s="145" t="e">
        <f>SEARCH('Key Word Search'!$J$6,K206)</f>
        <v>#VALUE!</v>
      </c>
      <c r="X206" s="145" t="str">
        <f t="shared" si="65"/>
        <v/>
      </c>
    </row>
    <row r="207" spans="1:24" x14ac:dyDescent="0.2">
      <c r="A207" s="105" t="str">
        <f t="shared" si="66"/>
        <v/>
      </c>
      <c r="E207" s="20" t="str">
        <f t="shared" si="59"/>
        <v/>
      </c>
      <c r="F207" s="20" t="str">
        <f t="shared" si="60"/>
        <v/>
      </c>
      <c r="Q207" s="132" t="str">
        <f t="shared" si="61"/>
        <v/>
      </c>
      <c r="R207" s="132" t="str">
        <f t="shared" si="62"/>
        <v/>
      </c>
      <c r="S207" s="144" t="str">
        <f t="shared" si="63"/>
        <v/>
      </c>
      <c r="T207" s="144" t="str">
        <f>IF(G207="","",IF(ISERROR(VLOOKUP(S207,Sheet1!B:B,1,FALSE)),0,1))</f>
        <v/>
      </c>
      <c r="U207" s="144" t="str">
        <f t="shared" si="64"/>
        <v/>
      </c>
      <c r="V207" s="145" t="e">
        <f>SEARCH('Key Word Search'!$J$6,J207)</f>
        <v>#VALUE!</v>
      </c>
      <c r="W207" s="145" t="e">
        <f>SEARCH('Key Word Search'!$J$6,K207)</f>
        <v>#VALUE!</v>
      </c>
      <c r="X207" s="145" t="str">
        <f t="shared" si="65"/>
        <v/>
      </c>
    </row>
    <row r="208" spans="1:24" x14ac:dyDescent="0.2">
      <c r="A208" s="105" t="str">
        <f t="shared" si="66"/>
        <v/>
      </c>
      <c r="E208" s="20" t="str">
        <f t="shared" si="59"/>
        <v/>
      </c>
      <c r="F208" s="20" t="str">
        <f t="shared" si="60"/>
        <v/>
      </c>
      <c r="Q208" s="132" t="str">
        <f t="shared" si="61"/>
        <v/>
      </c>
      <c r="R208" s="132" t="str">
        <f t="shared" si="62"/>
        <v/>
      </c>
      <c r="S208" s="144" t="str">
        <f t="shared" si="63"/>
        <v/>
      </c>
      <c r="T208" s="144" t="str">
        <f>IF(G208="","",IF(ISERROR(VLOOKUP(S208,Sheet1!B:B,1,FALSE)),0,1))</f>
        <v/>
      </c>
      <c r="U208" s="144" t="str">
        <f t="shared" si="64"/>
        <v/>
      </c>
      <c r="V208" s="145" t="e">
        <f>SEARCH('Key Word Search'!$J$6,J208)</f>
        <v>#VALUE!</v>
      </c>
      <c r="W208" s="145" t="e">
        <f>SEARCH('Key Word Search'!$J$6,K208)</f>
        <v>#VALUE!</v>
      </c>
      <c r="X208" s="145" t="str">
        <f t="shared" si="65"/>
        <v/>
      </c>
    </row>
    <row r="209" spans="1:24" x14ac:dyDescent="0.2">
      <c r="A209" s="105" t="str">
        <f t="shared" si="66"/>
        <v/>
      </c>
      <c r="E209" s="20" t="str">
        <f t="shared" si="59"/>
        <v/>
      </c>
      <c r="F209" s="20" t="str">
        <f t="shared" si="60"/>
        <v/>
      </c>
      <c r="Q209" s="132" t="str">
        <f t="shared" si="61"/>
        <v/>
      </c>
      <c r="R209" s="132" t="str">
        <f t="shared" si="62"/>
        <v/>
      </c>
      <c r="S209" s="144" t="str">
        <f t="shared" si="63"/>
        <v/>
      </c>
      <c r="T209" s="144" t="str">
        <f>IF(G209="","",IF(ISERROR(VLOOKUP(S209,Sheet1!B:B,1,FALSE)),0,1))</f>
        <v/>
      </c>
      <c r="U209" s="144" t="str">
        <f t="shared" si="64"/>
        <v/>
      </c>
      <c r="V209" s="145" t="e">
        <f>SEARCH('Key Word Search'!$J$6,J209)</f>
        <v>#VALUE!</v>
      </c>
      <c r="W209" s="145" t="e">
        <f>SEARCH('Key Word Search'!$J$6,K209)</f>
        <v>#VALUE!</v>
      </c>
      <c r="X209" s="145" t="str">
        <f t="shared" si="65"/>
        <v/>
      </c>
    </row>
    <row r="210" spans="1:24" x14ac:dyDescent="0.2">
      <c r="A210" s="105" t="str">
        <f t="shared" si="66"/>
        <v/>
      </c>
      <c r="E210" s="20" t="str">
        <f t="shared" si="59"/>
        <v/>
      </c>
      <c r="F210" s="20" t="str">
        <f t="shared" si="60"/>
        <v/>
      </c>
      <c r="Q210" s="132" t="str">
        <f t="shared" si="61"/>
        <v/>
      </c>
      <c r="R210" s="132" t="str">
        <f t="shared" si="62"/>
        <v/>
      </c>
      <c r="S210" s="144" t="str">
        <f t="shared" si="63"/>
        <v/>
      </c>
      <c r="T210" s="144" t="str">
        <f>IF(G210="","",IF(ISERROR(VLOOKUP(S210,Sheet1!B:B,1,FALSE)),0,1))</f>
        <v/>
      </c>
      <c r="U210" s="144" t="str">
        <f t="shared" si="64"/>
        <v/>
      </c>
      <c r="V210" s="145" t="e">
        <f>SEARCH('Key Word Search'!$J$6,J210)</f>
        <v>#VALUE!</v>
      </c>
      <c r="W210" s="145" t="e">
        <f>SEARCH('Key Word Search'!$J$6,K210)</f>
        <v>#VALUE!</v>
      </c>
      <c r="X210" s="145" t="str">
        <f t="shared" si="65"/>
        <v/>
      </c>
    </row>
    <row r="211" spans="1:24" x14ac:dyDescent="0.2">
      <c r="A211" s="105" t="str">
        <f t="shared" si="66"/>
        <v/>
      </c>
      <c r="E211" s="20" t="str">
        <f t="shared" si="59"/>
        <v/>
      </c>
      <c r="F211" s="20" t="str">
        <f t="shared" si="60"/>
        <v/>
      </c>
      <c r="Q211" s="132" t="str">
        <f t="shared" si="61"/>
        <v/>
      </c>
      <c r="R211" s="132" t="str">
        <f t="shared" si="62"/>
        <v/>
      </c>
      <c r="S211" s="144" t="str">
        <f t="shared" si="63"/>
        <v/>
      </c>
      <c r="T211" s="144" t="str">
        <f>IF(G211="","",IF(ISERROR(VLOOKUP(S211,Sheet1!B:B,1,FALSE)),0,1))</f>
        <v/>
      </c>
      <c r="U211" s="144" t="str">
        <f t="shared" si="64"/>
        <v/>
      </c>
      <c r="V211" s="145" t="e">
        <f>SEARCH('Key Word Search'!$J$6,J211)</f>
        <v>#VALUE!</v>
      </c>
      <c r="W211" s="145" t="e">
        <f>SEARCH('Key Word Search'!$J$6,K211)</f>
        <v>#VALUE!</v>
      </c>
      <c r="X211" s="145" t="str">
        <f t="shared" si="65"/>
        <v/>
      </c>
    </row>
    <row r="212" spans="1:24" x14ac:dyDescent="0.2">
      <c r="A212" s="105" t="str">
        <f t="shared" si="66"/>
        <v/>
      </c>
      <c r="E212" s="20" t="str">
        <f t="shared" si="59"/>
        <v/>
      </c>
      <c r="F212" s="20" t="str">
        <f t="shared" si="60"/>
        <v/>
      </c>
      <c r="Q212" s="132" t="str">
        <f t="shared" si="61"/>
        <v/>
      </c>
      <c r="R212" s="132" t="str">
        <f t="shared" si="62"/>
        <v/>
      </c>
      <c r="S212" s="144" t="str">
        <f t="shared" si="63"/>
        <v/>
      </c>
      <c r="T212" s="144" t="str">
        <f>IF(G212="","",IF(ISERROR(VLOOKUP(S212,Sheet1!B:B,1,FALSE)),0,1))</f>
        <v/>
      </c>
      <c r="U212" s="144" t="str">
        <f t="shared" si="64"/>
        <v/>
      </c>
      <c r="V212" s="145" t="e">
        <f>SEARCH('Key Word Search'!$J$6,J212)</f>
        <v>#VALUE!</v>
      </c>
      <c r="W212" s="145" t="e">
        <f>SEARCH('Key Word Search'!$J$6,K212)</f>
        <v>#VALUE!</v>
      </c>
      <c r="X212" s="145" t="str">
        <f t="shared" si="65"/>
        <v/>
      </c>
    </row>
    <row r="213" spans="1:24" x14ac:dyDescent="0.2">
      <c r="A213" s="105" t="str">
        <f t="shared" si="66"/>
        <v/>
      </c>
      <c r="E213" s="20" t="str">
        <f t="shared" si="59"/>
        <v/>
      </c>
      <c r="F213" s="20" t="str">
        <f t="shared" si="60"/>
        <v/>
      </c>
      <c r="Q213" s="132" t="str">
        <f t="shared" si="61"/>
        <v/>
      </c>
      <c r="R213" s="132" t="str">
        <f t="shared" si="62"/>
        <v/>
      </c>
      <c r="S213" s="144" t="str">
        <f t="shared" si="63"/>
        <v/>
      </c>
      <c r="T213" s="144" t="str">
        <f>IF(G213="","",IF(ISERROR(VLOOKUP(S213,Sheet1!B:B,1,FALSE)),0,1))</f>
        <v/>
      </c>
      <c r="U213" s="144" t="str">
        <f t="shared" si="64"/>
        <v/>
      </c>
      <c r="V213" s="145" t="e">
        <f>SEARCH('Key Word Search'!$J$6,J213)</f>
        <v>#VALUE!</v>
      </c>
      <c r="W213" s="145" t="e">
        <f>SEARCH('Key Word Search'!$J$6,K213)</f>
        <v>#VALUE!</v>
      </c>
      <c r="X213" s="145" t="str">
        <f t="shared" si="65"/>
        <v/>
      </c>
    </row>
    <row r="214" spans="1:24" x14ac:dyDescent="0.2">
      <c r="A214" s="105" t="str">
        <f t="shared" si="66"/>
        <v/>
      </c>
      <c r="E214" s="20" t="str">
        <f t="shared" si="59"/>
        <v/>
      </c>
      <c r="F214" s="20" t="str">
        <f t="shared" si="60"/>
        <v/>
      </c>
      <c r="Q214" s="132" t="str">
        <f t="shared" si="61"/>
        <v/>
      </c>
      <c r="R214" s="132" t="str">
        <f t="shared" si="62"/>
        <v/>
      </c>
      <c r="S214" s="144" t="str">
        <f t="shared" si="63"/>
        <v/>
      </c>
      <c r="T214" s="144" t="str">
        <f>IF(G214="","",IF(ISERROR(VLOOKUP(S214,Sheet1!B:B,1,FALSE)),0,1))</f>
        <v/>
      </c>
      <c r="U214" s="144" t="str">
        <f t="shared" si="64"/>
        <v/>
      </c>
      <c r="V214" s="145" t="e">
        <f>SEARCH('Key Word Search'!$J$6,J214)</f>
        <v>#VALUE!</v>
      </c>
      <c r="W214" s="145" t="e">
        <f>SEARCH('Key Word Search'!$J$6,K214)</f>
        <v>#VALUE!</v>
      </c>
      <c r="X214" s="145" t="str">
        <f t="shared" si="65"/>
        <v/>
      </c>
    </row>
    <row r="215" spans="1:24" x14ac:dyDescent="0.2">
      <c r="A215" s="105" t="str">
        <f t="shared" si="66"/>
        <v/>
      </c>
      <c r="E215" s="20" t="str">
        <f t="shared" si="59"/>
        <v/>
      </c>
      <c r="F215" s="20" t="str">
        <f t="shared" si="60"/>
        <v/>
      </c>
      <c r="Q215" s="132" t="str">
        <f t="shared" si="61"/>
        <v/>
      </c>
      <c r="R215" s="132" t="str">
        <f t="shared" si="62"/>
        <v/>
      </c>
      <c r="S215" s="144" t="str">
        <f t="shared" si="63"/>
        <v/>
      </c>
      <c r="T215" s="144" t="str">
        <f>IF(G215="","",IF(ISERROR(VLOOKUP(S215,Sheet1!B:B,1,FALSE)),0,1))</f>
        <v/>
      </c>
      <c r="U215" s="144" t="str">
        <f t="shared" si="64"/>
        <v/>
      </c>
      <c r="V215" s="145" t="e">
        <f>SEARCH('Key Word Search'!$J$6,J215)</f>
        <v>#VALUE!</v>
      </c>
      <c r="W215" s="145" t="e">
        <f>SEARCH('Key Word Search'!$J$6,K215)</f>
        <v>#VALUE!</v>
      </c>
      <c r="X215" s="145" t="str">
        <f t="shared" si="65"/>
        <v/>
      </c>
    </row>
    <row r="216" spans="1:24" x14ac:dyDescent="0.2">
      <c r="A216" s="105" t="str">
        <f t="shared" si="66"/>
        <v/>
      </c>
      <c r="E216" s="20" t="str">
        <f t="shared" si="59"/>
        <v/>
      </c>
      <c r="F216" s="20" t="str">
        <f t="shared" si="60"/>
        <v/>
      </c>
      <c r="Q216" s="132" t="str">
        <f t="shared" si="61"/>
        <v/>
      </c>
      <c r="R216" s="132" t="str">
        <f t="shared" si="62"/>
        <v/>
      </c>
      <c r="S216" s="144" t="str">
        <f t="shared" si="63"/>
        <v/>
      </c>
      <c r="T216" s="144" t="str">
        <f>IF(G216="","",IF(ISERROR(VLOOKUP(S216,Sheet1!B:B,1,FALSE)),0,1))</f>
        <v/>
      </c>
      <c r="U216" s="144" t="str">
        <f t="shared" si="64"/>
        <v/>
      </c>
      <c r="V216" s="145" t="e">
        <f>SEARCH('Key Word Search'!$J$6,J216)</f>
        <v>#VALUE!</v>
      </c>
      <c r="W216" s="145" t="e">
        <f>SEARCH('Key Word Search'!$J$6,K216)</f>
        <v>#VALUE!</v>
      </c>
      <c r="X216" s="145" t="str">
        <f t="shared" si="65"/>
        <v/>
      </c>
    </row>
    <row r="217" spans="1:24" x14ac:dyDescent="0.2">
      <c r="A217" s="105" t="str">
        <f t="shared" si="66"/>
        <v/>
      </c>
      <c r="E217" s="20" t="str">
        <f t="shared" si="59"/>
        <v/>
      </c>
      <c r="F217" s="20" t="str">
        <f t="shared" si="60"/>
        <v/>
      </c>
      <c r="Q217" s="132" t="str">
        <f t="shared" si="61"/>
        <v/>
      </c>
      <c r="R217" s="132" t="str">
        <f t="shared" si="62"/>
        <v/>
      </c>
      <c r="S217" s="144" t="str">
        <f t="shared" si="63"/>
        <v/>
      </c>
      <c r="T217" s="144" t="str">
        <f>IF(G217="","",IF(ISERROR(VLOOKUP(S217,Sheet1!B:B,1,FALSE)),0,1))</f>
        <v/>
      </c>
      <c r="U217" s="144" t="str">
        <f t="shared" si="64"/>
        <v/>
      </c>
      <c r="V217" s="145" t="e">
        <f>SEARCH('Key Word Search'!$J$6,J217)</f>
        <v>#VALUE!</v>
      </c>
      <c r="W217" s="145" t="e">
        <f>SEARCH('Key Word Search'!$J$6,K217)</f>
        <v>#VALUE!</v>
      </c>
      <c r="X217" s="145" t="str">
        <f t="shared" si="65"/>
        <v/>
      </c>
    </row>
    <row r="218" spans="1:24" x14ac:dyDescent="0.2">
      <c r="A218" s="105" t="str">
        <f t="shared" si="66"/>
        <v/>
      </c>
      <c r="E218" s="20" t="str">
        <f t="shared" si="59"/>
        <v/>
      </c>
      <c r="F218" s="20" t="str">
        <f t="shared" si="60"/>
        <v/>
      </c>
      <c r="Q218" s="132" t="str">
        <f t="shared" si="61"/>
        <v/>
      </c>
      <c r="R218" s="132" t="str">
        <f t="shared" si="62"/>
        <v/>
      </c>
      <c r="S218" s="144" t="str">
        <f t="shared" si="63"/>
        <v/>
      </c>
      <c r="T218" s="144" t="str">
        <f>IF(G218="","",IF(ISERROR(VLOOKUP(S218,Sheet1!B:B,1,FALSE)),0,1))</f>
        <v/>
      </c>
      <c r="U218" s="144" t="str">
        <f t="shared" si="64"/>
        <v/>
      </c>
      <c r="V218" s="145" t="e">
        <f>SEARCH('Key Word Search'!$J$6,J218)</f>
        <v>#VALUE!</v>
      </c>
      <c r="W218" s="145" t="e">
        <f>SEARCH('Key Word Search'!$J$6,K218)</f>
        <v>#VALUE!</v>
      </c>
      <c r="X218" s="145" t="str">
        <f t="shared" si="65"/>
        <v/>
      </c>
    </row>
    <row r="219" spans="1:24" x14ac:dyDescent="0.2">
      <c r="A219" s="105" t="str">
        <f t="shared" si="66"/>
        <v/>
      </c>
      <c r="E219" s="20" t="str">
        <f t="shared" si="59"/>
        <v/>
      </c>
      <c r="F219" s="20" t="str">
        <f t="shared" si="60"/>
        <v/>
      </c>
      <c r="Q219" s="132" t="str">
        <f t="shared" si="61"/>
        <v/>
      </c>
      <c r="R219" s="132" t="str">
        <f t="shared" si="62"/>
        <v/>
      </c>
      <c r="S219" s="144" t="str">
        <f t="shared" si="63"/>
        <v/>
      </c>
      <c r="T219" s="144" t="str">
        <f>IF(G219="","",IF(ISERROR(VLOOKUP(S219,Sheet1!B:B,1,FALSE)),0,1))</f>
        <v/>
      </c>
      <c r="U219" s="144" t="str">
        <f t="shared" si="64"/>
        <v/>
      </c>
      <c r="V219" s="145" t="e">
        <f>SEARCH('Key Word Search'!$J$6,J219)</f>
        <v>#VALUE!</v>
      </c>
      <c r="W219" s="145" t="e">
        <f>SEARCH('Key Word Search'!$J$6,K219)</f>
        <v>#VALUE!</v>
      </c>
      <c r="X219" s="145" t="str">
        <f t="shared" si="65"/>
        <v/>
      </c>
    </row>
    <row r="220" spans="1:24" x14ac:dyDescent="0.2">
      <c r="A220" s="105" t="str">
        <f t="shared" si="66"/>
        <v/>
      </c>
      <c r="E220" s="20" t="str">
        <f t="shared" si="59"/>
        <v/>
      </c>
      <c r="F220" s="20" t="str">
        <f t="shared" si="60"/>
        <v/>
      </c>
      <c r="Q220" s="132" t="str">
        <f t="shared" si="61"/>
        <v/>
      </c>
      <c r="R220" s="132" t="str">
        <f t="shared" si="62"/>
        <v/>
      </c>
      <c r="S220" s="144" t="str">
        <f t="shared" si="63"/>
        <v/>
      </c>
      <c r="T220" s="144" t="str">
        <f>IF(G220="","",IF(ISERROR(VLOOKUP(S220,Sheet1!B:B,1,FALSE)),0,1))</f>
        <v/>
      </c>
      <c r="U220" s="144" t="str">
        <f t="shared" si="64"/>
        <v/>
      </c>
      <c r="V220" s="145" t="e">
        <f>SEARCH('Key Word Search'!$J$6,J220)</f>
        <v>#VALUE!</v>
      </c>
      <c r="W220" s="145" t="e">
        <f>SEARCH('Key Word Search'!$J$6,K220)</f>
        <v>#VALUE!</v>
      </c>
      <c r="X220" s="145" t="str">
        <f t="shared" si="65"/>
        <v/>
      </c>
    </row>
    <row r="221" spans="1:24" x14ac:dyDescent="0.2">
      <c r="A221" s="105" t="str">
        <f t="shared" si="66"/>
        <v/>
      </c>
      <c r="E221" s="20" t="str">
        <f t="shared" si="59"/>
        <v/>
      </c>
      <c r="F221" s="20" t="str">
        <f t="shared" si="60"/>
        <v/>
      </c>
      <c r="Q221" s="132" t="str">
        <f t="shared" si="61"/>
        <v/>
      </c>
      <c r="R221" s="132" t="str">
        <f t="shared" si="62"/>
        <v/>
      </c>
      <c r="S221" s="144" t="str">
        <f t="shared" si="63"/>
        <v/>
      </c>
      <c r="T221" s="144" t="str">
        <f>IF(G221="","",IF(ISERROR(VLOOKUP(S221,Sheet1!B:B,1,FALSE)),0,1))</f>
        <v/>
      </c>
      <c r="U221" s="144" t="str">
        <f t="shared" si="64"/>
        <v/>
      </c>
      <c r="V221" s="145" t="e">
        <f>SEARCH('Key Word Search'!$J$6,J221)</f>
        <v>#VALUE!</v>
      </c>
      <c r="W221" s="145" t="e">
        <f>SEARCH('Key Word Search'!$J$6,K221)</f>
        <v>#VALUE!</v>
      </c>
      <c r="X221" s="145" t="str">
        <f t="shared" si="65"/>
        <v/>
      </c>
    </row>
    <row r="222" spans="1:24" x14ac:dyDescent="0.2">
      <c r="A222" s="105" t="str">
        <f t="shared" si="66"/>
        <v/>
      </c>
      <c r="E222" s="20" t="str">
        <f t="shared" si="59"/>
        <v/>
      </c>
      <c r="F222" s="20" t="str">
        <f t="shared" si="60"/>
        <v/>
      </c>
      <c r="Q222" s="132" t="str">
        <f t="shared" si="61"/>
        <v/>
      </c>
      <c r="R222" s="132" t="str">
        <f t="shared" si="62"/>
        <v/>
      </c>
      <c r="S222" s="144" t="str">
        <f t="shared" si="63"/>
        <v/>
      </c>
      <c r="T222" s="144" t="str">
        <f>IF(G222="","",IF(ISERROR(VLOOKUP(S222,Sheet1!B:B,1,FALSE)),0,1))</f>
        <v/>
      </c>
      <c r="U222" s="144" t="str">
        <f t="shared" si="64"/>
        <v/>
      </c>
      <c r="V222" s="145" t="e">
        <f>SEARCH('Key Word Search'!$J$6,J222)</f>
        <v>#VALUE!</v>
      </c>
      <c r="W222" s="145" t="e">
        <f>SEARCH('Key Word Search'!$J$6,K222)</f>
        <v>#VALUE!</v>
      </c>
      <c r="X222" s="145" t="str">
        <f t="shared" si="65"/>
        <v/>
      </c>
    </row>
    <row r="223" spans="1:24" x14ac:dyDescent="0.2">
      <c r="A223" s="105" t="str">
        <f t="shared" si="66"/>
        <v/>
      </c>
      <c r="E223" s="20" t="str">
        <f t="shared" si="59"/>
        <v/>
      </c>
      <c r="F223" s="20" t="str">
        <f t="shared" si="60"/>
        <v/>
      </c>
      <c r="Q223" s="132" t="str">
        <f t="shared" si="61"/>
        <v/>
      </c>
      <c r="R223" s="132" t="str">
        <f t="shared" si="62"/>
        <v/>
      </c>
      <c r="S223" s="144" t="str">
        <f t="shared" si="63"/>
        <v/>
      </c>
      <c r="T223" s="144" t="str">
        <f>IF(G223="","",IF(ISERROR(VLOOKUP(S223,Sheet1!B:B,1,FALSE)),0,1))</f>
        <v/>
      </c>
      <c r="U223" s="144" t="str">
        <f t="shared" si="64"/>
        <v/>
      </c>
      <c r="V223" s="145" t="e">
        <f>SEARCH('Key Word Search'!$J$6,J223)</f>
        <v>#VALUE!</v>
      </c>
      <c r="W223" s="145" t="e">
        <f>SEARCH('Key Word Search'!$J$6,K223)</f>
        <v>#VALUE!</v>
      </c>
      <c r="X223" s="145" t="str">
        <f t="shared" si="65"/>
        <v/>
      </c>
    </row>
    <row r="224" spans="1:24" x14ac:dyDescent="0.2">
      <c r="A224" s="105" t="str">
        <f t="shared" si="66"/>
        <v/>
      </c>
      <c r="E224" s="20" t="str">
        <f t="shared" si="59"/>
        <v/>
      </c>
      <c r="F224" s="20" t="str">
        <f t="shared" si="60"/>
        <v/>
      </c>
      <c r="Q224" s="132" t="str">
        <f t="shared" si="61"/>
        <v/>
      </c>
      <c r="R224" s="132" t="str">
        <f t="shared" si="62"/>
        <v/>
      </c>
      <c r="S224" s="144" t="str">
        <f t="shared" si="63"/>
        <v/>
      </c>
      <c r="T224" s="144" t="str">
        <f>IF(G224="","",IF(ISERROR(VLOOKUP(S224,Sheet1!B:B,1,FALSE)),0,1))</f>
        <v/>
      </c>
      <c r="U224" s="144" t="str">
        <f t="shared" si="64"/>
        <v/>
      </c>
      <c r="V224" s="145" t="e">
        <f>SEARCH('Key Word Search'!$J$6,J224)</f>
        <v>#VALUE!</v>
      </c>
      <c r="W224" s="145" t="e">
        <f>SEARCH('Key Word Search'!$J$6,K224)</f>
        <v>#VALUE!</v>
      </c>
      <c r="X224" s="145" t="str">
        <f t="shared" si="65"/>
        <v/>
      </c>
    </row>
    <row r="225" spans="1:24" x14ac:dyDescent="0.2">
      <c r="A225" s="105" t="str">
        <f t="shared" si="66"/>
        <v/>
      </c>
      <c r="E225" s="20" t="str">
        <f t="shared" si="59"/>
        <v/>
      </c>
      <c r="F225" s="20" t="str">
        <f t="shared" si="60"/>
        <v/>
      </c>
      <c r="Q225" s="132" t="str">
        <f t="shared" si="61"/>
        <v/>
      </c>
      <c r="R225" s="132" t="str">
        <f t="shared" si="62"/>
        <v/>
      </c>
      <c r="S225" s="144" t="str">
        <f t="shared" si="63"/>
        <v/>
      </c>
      <c r="T225" s="144" t="str">
        <f>IF(G225="","",IF(ISERROR(VLOOKUP(S225,Sheet1!B:B,1,FALSE)),0,1))</f>
        <v/>
      </c>
      <c r="U225" s="144" t="str">
        <f t="shared" si="64"/>
        <v/>
      </c>
      <c r="V225" s="145" t="e">
        <f>SEARCH('Key Word Search'!$J$6,J225)</f>
        <v>#VALUE!</v>
      </c>
      <c r="W225" s="145" t="e">
        <f>SEARCH('Key Word Search'!$J$6,K225)</f>
        <v>#VALUE!</v>
      </c>
      <c r="X225" s="145" t="str">
        <f t="shared" si="65"/>
        <v/>
      </c>
    </row>
    <row r="226" spans="1:24" x14ac:dyDescent="0.2">
      <c r="A226" s="105" t="str">
        <f t="shared" si="66"/>
        <v/>
      </c>
      <c r="E226" s="20" t="str">
        <f t="shared" si="59"/>
        <v/>
      </c>
      <c r="F226" s="20" t="str">
        <f t="shared" si="60"/>
        <v/>
      </c>
      <c r="Q226" s="132" t="str">
        <f t="shared" si="61"/>
        <v/>
      </c>
      <c r="R226" s="132" t="str">
        <f t="shared" si="62"/>
        <v/>
      </c>
      <c r="S226" s="144" t="str">
        <f t="shared" si="63"/>
        <v/>
      </c>
      <c r="T226" s="144" t="str">
        <f>IF(G226="","",IF(ISERROR(VLOOKUP(S226,Sheet1!B:B,1,FALSE)),0,1))</f>
        <v/>
      </c>
      <c r="U226" s="144" t="str">
        <f t="shared" si="64"/>
        <v/>
      </c>
      <c r="V226" s="145" t="e">
        <f>SEARCH('Key Word Search'!$J$6,J226)</f>
        <v>#VALUE!</v>
      </c>
      <c r="W226" s="145" t="e">
        <f>SEARCH('Key Word Search'!$J$6,K226)</f>
        <v>#VALUE!</v>
      </c>
      <c r="X226" s="145" t="str">
        <f t="shared" si="65"/>
        <v/>
      </c>
    </row>
    <row r="227" spans="1:24" x14ac:dyDescent="0.2">
      <c r="A227" s="105" t="str">
        <f t="shared" si="66"/>
        <v/>
      </c>
      <c r="E227" s="20" t="str">
        <f t="shared" si="59"/>
        <v/>
      </c>
      <c r="F227" s="20" t="str">
        <f t="shared" si="60"/>
        <v/>
      </c>
      <c r="Q227" s="132" t="str">
        <f t="shared" si="61"/>
        <v/>
      </c>
      <c r="R227" s="132" t="str">
        <f t="shared" si="62"/>
        <v/>
      </c>
      <c r="S227" s="144" t="str">
        <f t="shared" si="63"/>
        <v/>
      </c>
      <c r="T227" s="144" t="str">
        <f>IF(G227="","",IF(ISERROR(VLOOKUP(S227,Sheet1!B:B,1,FALSE)),0,1))</f>
        <v/>
      </c>
      <c r="U227" s="144" t="str">
        <f t="shared" si="64"/>
        <v/>
      </c>
      <c r="V227" s="145" t="e">
        <f>SEARCH('Key Word Search'!$J$6,J227)</f>
        <v>#VALUE!</v>
      </c>
      <c r="W227" s="145" t="e">
        <f>SEARCH('Key Word Search'!$J$6,K227)</f>
        <v>#VALUE!</v>
      </c>
      <c r="X227" s="145" t="str">
        <f t="shared" si="65"/>
        <v/>
      </c>
    </row>
    <row r="228" spans="1:24" x14ac:dyDescent="0.2">
      <c r="A228" s="105" t="str">
        <f t="shared" si="66"/>
        <v/>
      </c>
      <c r="E228" s="20" t="str">
        <f t="shared" si="59"/>
        <v/>
      </c>
      <c r="F228" s="20" t="str">
        <f t="shared" si="60"/>
        <v/>
      </c>
      <c r="Q228" s="132" t="str">
        <f t="shared" si="61"/>
        <v/>
      </c>
      <c r="R228" s="132" t="str">
        <f t="shared" si="62"/>
        <v/>
      </c>
      <c r="S228" s="144" t="str">
        <f t="shared" si="63"/>
        <v/>
      </c>
      <c r="T228" s="144" t="str">
        <f>IF(G228="","",IF(ISERROR(VLOOKUP(S228,Sheet1!B:B,1,FALSE)),0,1))</f>
        <v/>
      </c>
      <c r="U228" s="144" t="str">
        <f t="shared" si="64"/>
        <v/>
      </c>
      <c r="V228" s="145" t="e">
        <f>SEARCH('Key Word Search'!$J$6,J228)</f>
        <v>#VALUE!</v>
      </c>
      <c r="W228" s="145" t="e">
        <f>SEARCH('Key Word Search'!$J$6,K228)</f>
        <v>#VALUE!</v>
      </c>
      <c r="X228" s="145" t="str">
        <f t="shared" si="65"/>
        <v/>
      </c>
    </row>
    <row r="229" spans="1:24" x14ac:dyDescent="0.2">
      <c r="A229" s="105" t="str">
        <f t="shared" si="66"/>
        <v/>
      </c>
      <c r="E229" s="20" t="str">
        <f t="shared" si="59"/>
        <v/>
      </c>
      <c r="F229" s="20" t="str">
        <f t="shared" si="60"/>
        <v/>
      </c>
      <c r="Q229" s="132" t="str">
        <f t="shared" si="61"/>
        <v/>
      </c>
      <c r="R229" s="132" t="str">
        <f t="shared" si="62"/>
        <v/>
      </c>
      <c r="S229" s="144" t="str">
        <f t="shared" si="63"/>
        <v/>
      </c>
      <c r="T229" s="144" t="str">
        <f>IF(G229="","",IF(ISERROR(VLOOKUP(S229,Sheet1!B:B,1,FALSE)),0,1))</f>
        <v/>
      </c>
      <c r="U229" s="144" t="str">
        <f t="shared" si="64"/>
        <v/>
      </c>
      <c r="V229" s="145" t="e">
        <f>SEARCH('Key Word Search'!$J$6,J229)</f>
        <v>#VALUE!</v>
      </c>
      <c r="W229" s="145" t="e">
        <f>SEARCH('Key Word Search'!$J$6,K229)</f>
        <v>#VALUE!</v>
      </c>
      <c r="X229" s="145" t="str">
        <f t="shared" si="65"/>
        <v/>
      </c>
    </row>
    <row r="230" spans="1:24" x14ac:dyDescent="0.2">
      <c r="A230" s="105" t="str">
        <f t="shared" si="66"/>
        <v/>
      </c>
      <c r="E230" s="20" t="str">
        <f t="shared" si="59"/>
        <v/>
      </c>
      <c r="F230" s="20" t="str">
        <f t="shared" si="60"/>
        <v/>
      </c>
      <c r="Q230" s="132" t="str">
        <f t="shared" si="61"/>
        <v/>
      </c>
      <c r="R230" s="132" t="str">
        <f t="shared" si="62"/>
        <v/>
      </c>
      <c r="S230" s="144" t="str">
        <f t="shared" si="63"/>
        <v/>
      </c>
      <c r="T230" s="144" t="str">
        <f>IF(G230="","",IF(ISERROR(VLOOKUP(S230,Sheet1!B:B,1,FALSE)),0,1))</f>
        <v/>
      </c>
      <c r="U230" s="144" t="str">
        <f t="shared" si="64"/>
        <v/>
      </c>
      <c r="V230" s="145" t="e">
        <f>SEARCH('Key Word Search'!$J$6,J230)</f>
        <v>#VALUE!</v>
      </c>
      <c r="W230" s="145" t="e">
        <f>SEARCH('Key Word Search'!$J$6,K230)</f>
        <v>#VALUE!</v>
      </c>
      <c r="X230" s="145" t="str">
        <f t="shared" si="65"/>
        <v/>
      </c>
    </row>
    <row r="231" spans="1:24" x14ac:dyDescent="0.2">
      <c r="A231" s="105" t="str">
        <f t="shared" si="66"/>
        <v/>
      </c>
      <c r="E231" s="20" t="str">
        <f t="shared" ref="E231:E294" si="67">IF($A231="","",IF(B231="","",HYPERLINK(B231,E$2)))</f>
        <v/>
      </c>
      <c r="F231" s="20" t="str">
        <f t="shared" ref="F231:F294" si="68">IF($A231="","",IF(C231="","",HYPERLINK(C231,F$2)))</f>
        <v/>
      </c>
      <c r="Q231" s="132" t="str">
        <f t="shared" si="61"/>
        <v/>
      </c>
      <c r="R231" s="132" t="str">
        <f t="shared" si="62"/>
        <v/>
      </c>
      <c r="S231" s="144" t="str">
        <f t="shared" si="63"/>
        <v/>
      </c>
      <c r="T231" s="144" t="str">
        <f>IF(G231="","",IF(ISERROR(VLOOKUP(S231,Sheet1!B:B,1,FALSE)),0,1))</f>
        <v/>
      </c>
      <c r="U231" s="144" t="str">
        <f t="shared" si="64"/>
        <v/>
      </c>
      <c r="V231" s="145" t="e">
        <f>SEARCH('Key Word Search'!$J$6,J231)</f>
        <v>#VALUE!</v>
      </c>
      <c r="W231" s="145" t="e">
        <f>SEARCH('Key Word Search'!$J$6,K231)</f>
        <v>#VALUE!</v>
      </c>
      <c r="X231" s="145" t="str">
        <f t="shared" si="65"/>
        <v/>
      </c>
    </row>
    <row r="232" spans="1:24" x14ac:dyDescent="0.2">
      <c r="A232" s="105" t="str">
        <f t="shared" si="66"/>
        <v/>
      </c>
      <c r="E232" s="20" t="str">
        <f t="shared" si="67"/>
        <v/>
      </c>
      <c r="F232" s="20" t="str">
        <f t="shared" si="68"/>
        <v/>
      </c>
      <c r="Q232" s="132" t="str">
        <f t="shared" si="61"/>
        <v/>
      </c>
      <c r="R232" s="132" t="str">
        <f t="shared" si="62"/>
        <v/>
      </c>
      <c r="S232" s="144" t="str">
        <f t="shared" si="63"/>
        <v/>
      </c>
      <c r="T232" s="144" t="str">
        <f>IF(G232="","",IF(ISERROR(VLOOKUP(S232,Sheet1!B:B,1,FALSE)),0,1))</f>
        <v/>
      </c>
      <c r="U232" s="144" t="str">
        <f t="shared" si="64"/>
        <v/>
      </c>
      <c r="V232" s="145" t="e">
        <f>SEARCH('Key Word Search'!$J$6,J232)</f>
        <v>#VALUE!</v>
      </c>
      <c r="W232" s="145" t="e">
        <f>SEARCH('Key Word Search'!$J$6,K232)</f>
        <v>#VALUE!</v>
      </c>
      <c r="X232" s="145" t="str">
        <f t="shared" si="65"/>
        <v/>
      </c>
    </row>
    <row r="233" spans="1:24" x14ac:dyDescent="0.2">
      <c r="A233" s="105" t="str">
        <f t="shared" si="66"/>
        <v/>
      </c>
      <c r="E233" s="20" t="str">
        <f t="shared" si="67"/>
        <v/>
      </c>
      <c r="F233" s="20" t="str">
        <f t="shared" si="68"/>
        <v/>
      </c>
      <c r="Q233" s="132" t="str">
        <f t="shared" si="61"/>
        <v/>
      </c>
      <c r="R233" s="132" t="str">
        <f t="shared" si="62"/>
        <v/>
      </c>
      <c r="S233" s="144" t="str">
        <f t="shared" si="63"/>
        <v/>
      </c>
      <c r="T233" s="144" t="str">
        <f>IF(G233="","",IF(ISERROR(VLOOKUP(S233,Sheet1!B:B,1,FALSE)),0,1))</f>
        <v/>
      </c>
      <c r="U233" s="144" t="str">
        <f t="shared" si="64"/>
        <v/>
      </c>
      <c r="V233" s="145" t="e">
        <f>SEARCH('Key Word Search'!$J$6,J233)</f>
        <v>#VALUE!</v>
      </c>
      <c r="W233" s="145" t="e">
        <f>SEARCH('Key Word Search'!$J$6,K233)</f>
        <v>#VALUE!</v>
      </c>
      <c r="X233" s="145" t="str">
        <f t="shared" si="65"/>
        <v/>
      </c>
    </row>
    <row r="234" spans="1:24" x14ac:dyDescent="0.2">
      <c r="A234" s="105" t="str">
        <f t="shared" si="66"/>
        <v/>
      </c>
      <c r="E234" s="20" t="str">
        <f t="shared" si="67"/>
        <v/>
      </c>
      <c r="F234" s="20" t="str">
        <f t="shared" si="68"/>
        <v/>
      </c>
      <c r="Q234" s="132" t="str">
        <f t="shared" si="61"/>
        <v/>
      </c>
      <c r="R234" s="132" t="str">
        <f t="shared" si="62"/>
        <v/>
      </c>
      <c r="S234" s="144" t="str">
        <f t="shared" si="63"/>
        <v/>
      </c>
      <c r="T234" s="144" t="str">
        <f>IF(G234="","",IF(ISERROR(VLOOKUP(S234,Sheet1!B:B,1,FALSE)),0,1))</f>
        <v/>
      </c>
      <c r="U234" s="144" t="str">
        <f t="shared" si="64"/>
        <v/>
      </c>
      <c r="V234" s="145" t="e">
        <f>SEARCH('Key Word Search'!$J$6,J234)</f>
        <v>#VALUE!</v>
      </c>
      <c r="W234" s="145" t="e">
        <f>SEARCH('Key Word Search'!$J$6,K234)</f>
        <v>#VALUE!</v>
      </c>
      <c r="X234" s="145" t="str">
        <f t="shared" si="65"/>
        <v/>
      </c>
    </row>
    <row r="235" spans="1:24" x14ac:dyDescent="0.2">
      <c r="A235" s="105" t="str">
        <f t="shared" si="66"/>
        <v/>
      </c>
      <c r="E235" s="20" t="str">
        <f t="shared" si="67"/>
        <v/>
      </c>
      <c r="F235" s="20" t="str">
        <f t="shared" si="68"/>
        <v/>
      </c>
      <c r="Q235" s="132" t="str">
        <f t="shared" si="61"/>
        <v/>
      </c>
      <c r="R235" s="132" t="str">
        <f t="shared" si="62"/>
        <v/>
      </c>
      <c r="S235" s="144" t="str">
        <f t="shared" si="63"/>
        <v/>
      </c>
      <c r="T235" s="144" t="str">
        <f>IF(G235="","",IF(ISERROR(VLOOKUP(S235,Sheet1!B:B,1,FALSE)),0,1))</f>
        <v/>
      </c>
      <c r="U235" s="144" t="str">
        <f t="shared" si="64"/>
        <v/>
      </c>
      <c r="V235" s="145" t="e">
        <f>SEARCH('Key Word Search'!$J$6,J235)</f>
        <v>#VALUE!</v>
      </c>
      <c r="W235" s="145" t="e">
        <f>SEARCH('Key Word Search'!$J$6,K235)</f>
        <v>#VALUE!</v>
      </c>
      <c r="X235" s="145" t="str">
        <f t="shared" si="65"/>
        <v/>
      </c>
    </row>
    <row r="236" spans="1:24" x14ac:dyDescent="0.2">
      <c r="A236" s="105" t="str">
        <f t="shared" si="66"/>
        <v/>
      </c>
      <c r="E236" s="20" t="str">
        <f t="shared" si="67"/>
        <v/>
      </c>
      <c r="F236" s="20" t="str">
        <f t="shared" si="68"/>
        <v/>
      </c>
      <c r="Q236" s="132" t="str">
        <f t="shared" si="61"/>
        <v/>
      </c>
      <c r="R236" s="132" t="str">
        <f t="shared" si="62"/>
        <v/>
      </c>
      <c r="S236" s="144" t="str">
        <f t="shared" si="63"/>
        <v/>
      </c>
      <c r="T236" s="144" t="str">
        <f>IF(G236="","",IF(ISERROR(VLOOKUP(S236,Sheet1!B:B,1,FALSE)),0,1))</f>
        <v/>
      </c>
      <c r="U236" s="144" t="str">
        <f t="shared" si="64"/>
        <v/>
      </c>
      <c r="V236" s="145" t="e">
        <f>SEARCH('Key Word Search'!$J$6,J236)</f>
        <v>#VALUE!</v>
      </c>
      <c r="W236" s="145" t="e">
        <f>SEARCH('Key Word Search'!$J$6,K236)</f>
        <v>#VALUE!</v>
      </c>
      <c r="X236" s="145" t="str">
        <f t="shared" si="65"/>
        <v/>
      </c>
    </row>
    <row r="237" spans="1:24" x14ac:dyDescent="0.2">
      <c r="A237" s="105" t="str">
        <f t="shared" si="66"/>
        <v/>
      </c>
      <c r="E237" s="20" t="str">
        <f t="shared" si="67"/>
        <v/>
      </c>
      <c r="F237" s="20" t="str">
        <f t="shared" si="68"/>
        <v/>
      </c>
      <c r="Q237" s="132" t="str">
        <f t="shared" si="61"/>
        <v/>
      </c>
      <c r="R237" s="132" t="str">
        <f t="shared" si="62"/>
        <v/>
      </c>
      <c r="S237" s="144" t="str">
        <f t="shared" si="63"/>
        <v/>
      </c>
      <c r="T237" s="144" t="str">
        <f>IF(G237="","",IF(ISERROR(VLOOKUP(S237,Sheet1!B:B,1,FALSE)),0,1))</f>
        <v/>
      </c>
      <c r="U237" s="144" t="str">
        <f t="shared" si="64"/>
        <v/>
      </c>
      <c r="V237" s="145" t="e">
        <f>SEARCH('Key Word Search'!$J$6,J237)</f>
        <v>#VALUE!</v>
      </c>
      <c r="W237" s="145" t="e">
        <f>SEARCH('Key Word Search'!$J$6,K237)</f>
        <v>#VALUE!</v>
      </c>
      <c r="X237" s="145" t="str">
        <f t="shared" si="65"/>
        <v/>
      </c>
    </row>
    <row r="238" spans="1:24" x14ac:dyDescent="0.2">
      <c r="A238" s="105" t="str">
        <f t="shared" si="66"/>
        <v/>
      </c>
      <c r="E238" s="20" t="str">
        <f t="shared" si="67"/>
        <v/>
      </c>
      <c r="F238" s="20" t="str">
        <f t="shared" si="68"/>
        <v/>
      </c>
      <c r="Q238" s="132" t="str">
        <f t="shared" si="61"/>
        <v/>
      </c>
      <c r="R238" s="132" t="str">
        <f t="shared" si="62"/>
        <v/>
      </c>
      <c r="S238" s="144" t="str">
        <f t="shared" si="63"/>
        <v/>
      </c>
      <c r="T238" s="144" t="str">
        <f>IF(G238="","",IF(ISERROR(VLOOKUP(S238,Sheet1!B:B,1,FALSE)),0,1))</f>
        <v/>
      </c>
      <c r="U238" s="144" t="str">
        <f t="shared" si="64"/>
        <v/>
      </c>
      <c r="V238" s="145" t="e">
        <f>SEARCH('Key Word Search'!$J$6,J238)</f>
        <v>#VALUE!</v>
      </c>
      <c r="W238" s="145" t="e">
        <f>SEARCH('Key Word Search'!$J$6,K238)</f>
        <v>#VALUE!</v>
      </c>
      <c r="X238" s="145" t="str">
        <f t="shared" si="65"/>
        <v/>
      </c>
    </row>
    <row r="239" spans="1:24" x14ac:dyDescent="0.2">
      <c r="A239" s="105" t="str">
        <f t="shared" si="66"/>
        <v/>
      </c>
      <c r="E239" s="20" t="str">
        <f t="shared" si="67"/>
        <v/>
      </c>
      <c r="F239" s="20" t="str">
        <f t="shared" si="68"/>
        <v/>
      </c>
      <c r="Q239" s="132" t="str">
        <f t="shared" si="61"/>
        <v/>
      </c>
      <c r="R239" s="132" t="str">
        <f t="shared" si="62"/>
        <v/>
      </c>
      <c r="S239" s="144" t="str">
        <f t="shared" si="63"/>
        <v/>
      </c>
      <c r="T239" s="144" t="str">
        <f>IF(G239="","",IF(ISERROR(VLOOKUP(S239,Sheet1!B:B,1,FALSE)),0,1))</f>
        <v/>
      </c>
      <c r="U239" s="144" t="str">
        <f t="shared" si="64"/>
        <v/>
      </c>
      <c r="V239" s="145" t="e">
        <f>SEARCH('Key Word Search'!$J$6,J239)</f>
        <v>#VALUE!</v>
      </c>
      <c r="W239" s="145" t="e">
        <f>SEARCH('Key Word Search'!$J$6,K239)</f>
        <v>#VALUE!</v>
      </c>
      <c r="X239" s="145" t="str">
        <f t="shared" si="65"/>
        <v/>
      </c>
    </row>
    <row r="240" spans="1:24" x14ac:dyDescent="0.2">
      <c r="A240" s="105" t="str">
        <f t="shared" si="66"/>
        <v/>
      </c>
      <c r="E240" s="20" t="str">
        <f t="shared" si="67"/>
        <v/>
      </c>
      <c r="F240" s="20" t="str">
        <f t="shared" si="68"/>
        <v/>
      </c>
      <c r="Q240" s="132" t="str">
        <f t="shared" si="61"/>
        <v/>
      </c>
      <c r="R240" s="132" t="str">
        <f t="shared" si="62"/>
        <v/>
      </c>
      <c r="S240" s="144" t="str">
        <f t="shared" si="63"/>
        <v/>
      </c>
      <c r="T240" s="144" t="str">
        <f>IF(G240="","",IF(ISERROR(VLOOKUP(S240,Sheet1!B:B,1,FALSE)),0,1))</f>
        <v/>
      </c>
      <c r="U240" s="144" t="str">
        <f t="shared" si="64"/>
        <v/>
      </c>
      <c r="V240" s="145" t="e">
        <f>SEARCH('Key Word Search'!$J$6,J240)</f>
        <v>#VALUE!</v>
      </c>
      <c r="W240" s="145" t="e">
        <f>SEARCH('Key Word Search'!$J$6,K240)</f>
        <v>#VALUE!</v>
      </c>
      <c r="X240" s="145" t="str">
        <f t="shared" si="65"/>
        <v/>
      </c>
    </row>
    <row r="241" spans="1:24" x14ac:dyDescent="0.2">
      <c r="A241" s="105" t="str">
        <f t="shared" si="66"/>
        <v/>
      </c>
      <c r="E241" s="20" t="str">
        <f t="shared" si="67"/>
        <v/>
      </c>
      <c r="F241" s="20" t="str">
        <f t="shared" si="68"/>
        <v/>
      </c>
      <c r="Q241" s="132" t="str">
        <f t="shared" si="61"/>
        <v/>
      </c>
      <c r="R241" s="132" t="str">
        <f t="shared" si="62"/>
        <v/>
      </c>
      <c r="S241" s="144" t="str">
        <f t="shared" si="63"/>
        <v/>
      </c>
      <c r="T241" s="144" t="str">
        <f>IF(G241="","",IF(ISERROR(VLOOKUP(S241,Sheet1!B:B,1,FALSE)),0,1))</f>
        <v/>
      </c>
      <c r="U241" s="144" t="str">
        <f t="shared" si="64"/>
        <v/>
      </c>
      <c r="V241" s="145" t="e">
        <f>SEARCH('Key Word Search'!$J$6,J241)</f>
        <v>#VALUE!</v>
      </c>
      <c r="W241" s="145" t="e">
        <f>SEARCH('Key Word Search'!$J$6,K241)</f>
        <v>#VALUE!</v>
      </c>
      <c r="X241" s="145" t="str">
        <f t="shared" si="65"/>
        <v/>
      </c>
    </row>
    <row r="242" spans="1:24" x14ac:dyDescent="0.2">
      <c r="A242" s="105" t="str">
        <f t="shared" si="66"/>
        <v/>
      </c>
      <c r="E242" s="20" t="str">
        <f t="shared" si="67"/>
        <v/>
      </c>
      <c r="F242" s="20" t="str">
        <f t="shared" si="68"/>
        <v/>
      </c>
      <c r="Q242" s="132" t="str">
        <f t="shared" si="61"/>
        <v/>
      </c>
      <c r="R242" s="132" t="str">
        <f t="shared" si="62"/>
        <v/>
      </c>
      <c r="S242" s="144" t="str">
        <f t="shared" si="63"/>
        <v/>
      </c>
      <c r="T242" s="144" t="str">
        <f>IF(G242="","",IF(ISERROR(VLOOKUP(S242,Sheet1!B:B,1,FALSE)),0,1))</f>
        <v/>
      </c>
      <c r="U242" s="144" t="str">
        <f t="shared" si="64"/>
        <v/>
      </c>
      <c r="V242" s="145" t="e">
        <f>SEARCH('Key Word Search'!$J$6,J242)</f>
        <v>#VALUE!</v>
      </c>
      <c r="W242" s="145" t="e">
        <f>SEARCH('Key Word Search'!$J$6,K242)</f>
        <v>#VALUE!</v>
      </c>
      <c r="X242" s="145" t="str">
        <f t="shared" si="65"/>
        <v/>
      </c>
    </row>
    <row r="243" spans="1:24" x14ac:dyDescent="0.2">
      <c r="A243" s="105" t="str">
        <f t="shared" si="66"/>
        <v/>
      </c>
      <c r="E243" s="20" t="str">
        <f t="shared" si="67"/>
        <v/>
      </c>
      <c r="F243" s="20" t="str">
        <f t="shared" si="68"/>
        <v/>
      </c>
      <c r="Q243" s="132" t="str">
        <f t="shared" si="61"/>
        <v/>
      </c>
      <c r="R243" s="132" t="str">
        <f t="shared" si="62"/>
        <v/>
      </c>
      <c r="S243" s="144" t="str">
        <f t="shared" si="63"/>
        <v/>
      </c>
      <c r="T243" s="144" t="str">
        <f>IF(G243="","",IF(ISERROR(VLOOKUP(S243,Sheet1!B:B,1,FALSE)),0,1))</f>
        <v/>
      </c>
      <c r="U243" s="144" t="str">
        <f t="shared" si="64"/>
        <v/>
      </c>
      <c r="V243" s="145" t="e">
        <f>SEARCH('Key Word Search'!$J$6,J243)</f>
        <v>#VALUE!</v>
      </c>
      <c r="W243" s="145" t="e">
        <f>SEARCH('Key Word Search'!$J$6,K243)</f>
        <v>#VALUE!</v>
      </c>
      <c r="X243" s="145" t="str">
        <f t="shared" si="65"/>
        <v/>
      </c>
    </row>
    <row r="244" spans="1:24" x14ac:dyDescent="0.2">
      <c r="A244" s="105" t="str">
        <f t="shared" si="66"/>
        <v/>
      </c>
      <c r="E244" s="20" t="str">
        <f t="shared" si="67"/>
        <v/>
      </c>
      <c r="F244" s="20" t="str">
        <f t="shared" si="68"/>
        <v/>
      </c>
      <c r="Q244" s="132" t="str">
        <f t="shared" si="61"/>
        <v/>
      </c>
      <c r="R244" s="132" t="str">
        <f t="shared" si="62"/>
        <v/>
      </c>
      <c r="S244" s="144" t="str">
        <f t="shared" si="63"/>
        <v/>
      </c>
      <c r="T244" s="144" t="str">
        <f>IF(G244="","",IF(ISERROR(VLOOKUP(S244,Sheet1!B:B,1,FALSE)),0,1))</f>
        <v/>
      </c>
      <c r="U244" s="144" t="str">
        <f t="shared" si="64"/>
        <v/>
      </c>
      <c r="V244" s="145" t="e">
        <f>SEARCH('Key Word Search'!$J$6,J244)</f>
        <v>#VALUE!</v>
      </c>
      <c r="W244" s="145" t="e">
        <f>SEARCH('Key Word Search'!$J$6,K244)</f>
        <v>#VALUE!</v>
      </c>
      <c r="X244" s="145" t="str">
        <f t="shared" si="65"/>
        <v/>
      </c>
    </row>
    <row r="245" spans="1:24" x14ac:dyDescent="0.2">
      <c r="A245" s="105" t="str">
        <f t="shared" si="66"/>
        <v/>
      </c>
      <c r="E245" s="20" t="str">
        <f t="shared" si="67"/>
        <v/>
      </c>
      <c r="F245" s="20" t="str">
        <f t="shared" si="68"/>
        <v/>
      </c>
      <c r="Q245" s="132" t="str">
        <f t="shared" si="61"/>
        <v/>
      </c>
      <c r="R245" s="132" t="str">
        <f t="shared" si="62"/>
        <v/>
      </c>
      <c r="S245" s="144" t="str">
        <f t="shared" si="63"/>
        <v/>
      </c>
      <c r="T245" s="144" t="str">
        <f>IF(G245="","",IF(ISERROR(VLOOKUP(S245,Sheet1!B:B,1,FALSE)),0,1))</f>
        <v/>
      </c>
      <c r="U245" s="144" t="str">
        <f t="shared" si="64"/>
        <v/>
      </c>
      <c r="V245" s="145" t="e">
        <f>SEARCH('Key Word Search'!$J$6,J245)</f>
        <v>#VALUE!</v>
      </c>
      <c r="W245" s="145" t="e">
        <f>SEARCH('Key Word Search'!$J$6,K245)</f>
        <v>#VALUE!</v>
      </c>
      <c r="X245" s="145" t="str">
        <f t="shared" si="65"/>
        <v/>
      </c>
    </row>
    <row r="246" spans="1:24" x14ac:dyDescent="0.2">
      <c r="A246" s="105" t="str">
        <f t="shared" si="66"/>
        <v/>
      </c>
      <c r="E246" s="20" t="str">
        <f t="shared" si="67"/>
        <v/>
      </c>
      <c r="F246" s="20" t="str">
        <f t="shared" si="68"/>
        <v/>
      </c>
      <c r="Q246" s="132" t="str">
        <f t="shared" si="61"/>
        <v/>
      </c>
      <c r="R246" s="132" t="str">
        <f t="shared" si="62"/>
        <v/>
      </c>
      <c r="S246" s="144" t="str">
        <f t="shared" si="63"/>
        <v/>
      </c>
      <c r="T246" s="144" t="str">
        <f>IF(G246="","",IF(ISERROR(VLOOKUP(S246,Sheet1!B:B,1,FALSE)),0,1))</f>
        <v/>
      </c>
      <c r="U246" s="144" t="str">
        <f t="shared" si="64"/>
        <v/>
      </c>
      <c r="V246" s="145" t="e">
        <f>SEARCH('Key Word Search'!$J$6,J246)</f>
        <v>#VALUE!</v>
      </c>
      <c r="W246" s="145" t="e">
        <f>SEARCH('Key Word Search'!$J$6,K246)</f>
        <v>#VALUE!</v>
      </c>
      <c r="X246" s="145" t="str">
        <f t="shared" si="65"/>
        <v/>
      </c>
    </row>
    <row r="247" spans="1:24" x14ac:dyDescent="0.2">
      <c r="A247" s="105" t="str">
        <f t="shared" si="66"/>
        <v/>
      </c>
      <c r="E247" s="20" t="str">
        <f t="shared" si="67"/>
        <v/>
      </c>
      <c r="F247" s="20" t="str">
        <f t="shared" si="68"/>
        <v/>
      </c>
      <c r="Q247" s="132" t="str">
        <f t="shared" si="61"/>
        <v/>
      </c>
      <c r="R247" s="132" t="str">
        <f t="shared" si="62"/>
        <v/>
      </c>
      <c r="S247" s="144" t="str">
        <f t="shared" si="63"/>
        <v/>
      </c>
      <c r="T247" s="144" t="str">
        <f>IF(G247="","",IF(ISERROR(VLOOKUP(S247,Sheet1!B:B,1,FALSE)),0,1))</f>
        <v/>
      </c>
      <c r="U247" s="144" t="str">
        <f t="shared" si="64"/>
        <v/>
      </c>
      <c r="V247" s="145" t="e">
        <f>SEARCH('Key Word Search'!$J$6,J247)</f>
        <v>#VALUE!</v>
      </c>
      <c r="W247" s="145" t="e">
        <f>SEARCH('Key Word Search'!$J$6,K247)</f>
        <v>#VALUE!</v>
      </c>
      <c r="X247" s="145" t="str">
        <f t="shared" si="65"/>
        <v/>
      </c>
    </row>
    <row r="248" spans="1:24" x14ac:dyDescent="0.2">
      <c r="A248" s="105" t="str">
        <f t="shared" si="66"/>
        <v/>
      </c>
      <c r="E248" s="20" t="str">
        <f t="shared" si="67"/>
        <v/>
      </c>
      <c r="F248" s="20" t="str">
        <f t="shared" si="68"/>
        <v/>
      </c>
      <c r="Q248" s="132" t="str">
        <f t="shared" si="61"/>
        <v/>
      </c>
      <c r="R248" s="132" t="str">
        <f t="shared" si="62"/>
        <v/>
      </c>
      <c r="S248" s="144" t="str">
        <f t="shared" si="63"/>
        <v/>
      </c>
      <c r="T248" s="144" t="str">
        <f>IF(G248="","",IF(ISERROR(VLOOKUP(S248,Sheet1!B:B,1,FALSE)),0,1))</f>
        <v/>
      </c>
      <c r="U248" s="144" t="str">
        <f t="shared" si="64"/>
        <v/>
      </c>
      <c r="V248" s="145" t="e">
        <f>SEARCH('Key Word Search'!$J$6,J248)</f>
        <v>#VALUE!</v>
      </c>
      <c r="W248" s="145" t="e">
        <f>SEARCH('Key Word Search'!$J$6,K248)</f>
        <v>#VALUE!</v>
      </c>
      <c r="X248" s="145" t="str">
        <f t="shared" si="65"/>
        <v/>
      </c>
    </row>
    <row r="249" spans="1:24" x14ac:dyDescent="0.2">
      <c r="A249" s="105" t="str">
        <f t="shared" si="66"/>
        <v/>
      </c>
      <c r="E249" s="20" t="str">
        <f t="shared" si="67"/>
        <v/>
      </c>
      <c r="F249" s="20" t="str">
        <f t="shared" si="68"/>
        <v/>
      </c>
      <c r="Q249" s="132" t="str">
        <f t="shared" si="61"/>
        <v/>
      </c>
      <c r="R249" s="132" t="str">
        <f t="shared" si="62"/>
        <v/>
      </c>
      <c r="S249" s="144" t="str">
        <f t="shared" si="63"/>
        <v/>
      </c>
      <c r="T249" s="144" t="str">
        <f>IF(G249="","",IF(ISERROR(VLOOKUP(S249,Sheet1!B:B,1,FALSE)),0,1))</f>
        <v/>
      </c>
      <c r="U249" s="144" t="str">
        <f t="shared" si="64"/>
        <v/>
      </c>
      <c r="V249" s="145" t="e">
        <f>SEARCH('Key Word Search'!$J$6,J249)</f>
        <v>#VALUE!</v>
      </c>
      <c r="W249" s="145" t="e">
        <f>SEARCH('Key Word Search'!$J$6,K249)</f>
        <v>#VALUE!</v>
      </c>
      <c r="X249" s="145" t="str">
        <f t="shared" si="65"/>
        <v/>
      </c>
    </row>
    <row r="250" spans="1:24" x14ac:dyDescent="0.2">
      <c r="A250" s="105" t="str">
        <f t="shared" si="66"/>
        <v/>
      </c>
      <c r="E250" s="20" t="str">
        <f t="shared" si="67"/>
        <v/>
      </c>
      <c r="F250" s="20" t="str">
        <f t="shared" si="68"/>
        <v/>
      </c>
      <c r="Q250" s="132" t="str">
        <f t="shared" si="61"/>
        <v/>
      </c>
      <c r="R250" s="132" t="str">
        <f t="shared" si="62"/>
        <v/>
      </c>
      <c r="S250" s="144" t="str">
        <f t="shared" si="63"/>
        <v/>
      </c>
      <c r="T250" s="144" t="str">
        <f>IF(G250="","",IF(ISERROR(VLOOKUP(S250,Sheet1!B:B,1,FALSE)),0,1))</f>
        <v/>
      </c>
      <c r="U250" s="144" t="str">
        <f t="shared" si="64"/>
        <v/>
      </c>
      <c r="V250" s="145" t="e">
        <f>SEARCH('Key Word Search'!$J$6,J250)</f>
        <v>#VALUE!</v>
      </c>
      <c r="W250" s="145" t="e">
        <f>SEARCH('Key Word Search'!$J$6,K250)</f>
        <v>#VALUE!</v>
      </c>
      <c r="X250" s="145" t="str">
        <f t="shared" si="65"/>
        <v/>
      </c>
    </row>
    <row r="251" spans="1:24" x14ac:dyDescent="0.2">
      <c r="A251" s="105" t="str">
        <f t="shared" si="66"/>
        <v/>
      </c>
      <c r="E251" s="20" t="str">
        <f t="shared" si="67"/>
        <v/>
      </c>
      <c r="F251" s="20" t="str">
        <f t="shared" si="68"/>
        <v/>
      </c>
      <c r="Q251" s="132" t="str">
        <f t="shared" si="61"/>
        <v/>
      </c>
      <c r="R251" s="132" t="str">
        <f t="shared" si="62"/>
        <v/>
      </c>
      <c r="S251" s="144" t="str">
        <f t="shared" si="63"/>
        <v/>
      </c>
      <c r="T251" s="144" t="str">
        <f>IF(G251="","",IF(ISERROR(VLOOKUP(S251,Sheet1!B:B,1,FALSE)),0,1))</f>
        <v/>
      </c>
      <c r="U251" s="144" t="str">
        <f t="shared" si="64"/>
        <v/>
      </c>
      <c r="V251" s="145" t="e">
        <f>SEARCH('Key Word Search'!$J$6,J251)</f>
        <v>#VALUE!</v>
      </c>
      <c r="W251" s="145" t="e">
        <f>SEARCH('Key Word Search'!$J$6,K251)</f>
        <v>#VALUE!</v>
      </c>
      <c r="X251" s="145" t="str">
        <f t="shared" si="65"/>
        <v/>
      </c>
    </row>
    <row r="252" spans="1:24" x14ac:dyDescent="0.2">
      <c r="A252" s="105" t="str">
        <f t="shared" si="66"/>
        <v/>
      </c>
      <c r="E252" s="20" t="str">
        <f t="shared" si="67"/>
        <v/>
      </c>
      <c r="F252" s="20" t="str">
        <f t="shared" si="68"/>
        <v/>
      </c>
      <c r="Q252" s="132" t="str">
        <f t="shared" si="61"/>
        <v/>
      </c>
      <c r="R252" s="132" t="str">
        <f t="shared" si="62"/>
        <v/>
      </c>
      <c r="S252" s="144" t="str">
        <f t="shared" si="63"/>
        <v/>
      </c>
      <c r="T252" s="144" t="str">
        <f>IF(G252="","",IF(ISERROR(VLOOKUP(S252,Sheet1!B:B,1,FALSE)),0,1))</f>
        <v/>
      </c>
      <c r="U252" s="144" t="str">
        <f t="shared" si="64"/>
        <v/>
      </c>
      <c r="V252" s="145" t="e">
        <f>SEARCH('Key Word Search'!$J$6,J252)</f>
        <v>#VALUE!</v>
      </c>
      <c r="W252" s="145" t="e">
        <f>SEARCH('Key Word Search'!$J$6,K252)</f>
        <v>#VALUE!</v>
      </c>
      <c r="X252" s="145" t="str">
        <f t="shared" si="65"/>
        <v/>
      </c>
    </row>
    <row r="253" spans="1:24" x14ac:dyDescent="0.2">
      <c r="A253" s="105" t="str">
        <f t="shared" si="66"/>
        <v/>
      </c>
      <c r="E253" s="20" t="str">
        <f t="shared" si="67"/>
        <v/>
      </c>
      <c r="F253" s="20" t="str">
        <f t="shared" si="68"/>
        <v/>
      </c>
      <c r="Q253" s="132" t="str">
        <f t="shared" si="61"/>
        <v/>
      </c>
      <c r="R253" s="132" t="str">
        <f t="shared" si="62"/>
        <v/>
      </c>
      <c r="S253" s="144" t="str">
        <f t="shared" si="63"/>
        <v/>
      </c>
      <c r="T253" s="144" t="str">
        <f>IF(G253="","",IF(ISERROR(VLOOKUP(S253,Sheet1!B:B,1,FALSE)),0,1))</f>
        <v/>
      </c>
      <c r="U253" s="144" t="str">
        <f t="shared" si="64"/>
        <v/>
      </c>
      <c r="V253" s="145" t="e">
        <f>SEARCH('Key Word Search'!$J$6,J253)</f>
        <v>#VALUE!</v>
      </c>
      <c r="W253" s="145" t="e">
        <f>SEARCH('Key Word Search'!$J$6,K253)</f>
        <v>#VALUE!</v>
      </c>
      <c r="X253" s="145" t="str">
        <f t="shared" si="65"/>
        <v/>
      </c>
    </row>
    <row r="254" spans="1:24" x14ac:dyDescent="0.2">
      <c r="A254" s="105" t="str">
        <f t="shared" si="66"/>
        <v/>
      </c>
      <c r="E254" s="20" t="str">
        <f t="shared" si="67"/>
        <v/>
      </c>
      <c r="F254" s="20" t="str">
        <f t="shared" si="68"/>
        <v/>
      </c>
      <c r="Q254" s="132" t="str">
        <f t="shared" si="61"/>
        <v/>
      </c>
      <c r="R254" s="132" t="str">
        <f t="shared" si="62"/>
        <v/>
      </c>
      <c r="S254" s="144" t="str">
        <f t="shared" si="63"/>
        <v/>
      </c>
      <c r="T254" s="144" t="str">
        <f>IF(G254="","",IF(ISERROR(VLOOKUP(S254,Sheet1!B:B,1,FALSE)),0,1))</f>
        <v/>
      </c>
      <c r="U254" s="144" t="str">
        <f t="shared" si="64"/>
        <v/>
      </c>
      <c r="V254" s="145" t="e">
        <f>SEARCH('Key Word Search'!$J$6,J254)</f>
        <v>#VALUE!</v>
      </c>
      <c r="W254" s="145" t="e">
        <f>SEARCH('Key Word Search'!$J$6,K254)</f>
        <v>#VALUE!</v>
      </c>
      <c r="X254" s="145" t="str">
        <f t="shared" si="65"/>
        <v/>
      </c>
    </row>
    <row r="255" spans="1:24" x14ac:dyDescent="0.2">
      <c r="A255" s="105" t="str">
        <f t="shared" si="66"/>
        <v/>
      </c>
      <c r="E255" s="20" t="str">
        <f t="shared" si="67"/>
        <v/>
      </c>
      <c r="F255" s="20" t="str">
        <f t="shared" si="68"/>
        <v/>
      </c>
      <c r="Q255" s="132" t="str">
        <f t="shared" si="61"/>
        <v/>
      </c>
      <c r="R255" s="132" t="str">
        <f t="shared" si="62"/>
        <v/>
      </c>
      <c r="S255" s="144" t="str">
        <f t="shared" si="63"/>
        <v/>
      </c>
      <c r="T255" s="144" t="str">
        <f>IF(G255="","",IF(ISERROR(VLOOKUP(S255,Sheet1!B:B,1,FALSE)),0,1))</f>
        <v/>
      </c>
      <c r="U255" s="144" t="str">
        <f t="shared" si="64"/>
        <v/>
      </c>
      <c r="V255" s="145" t="e">
        <f>SEARCH('Key Word Search'!$J$6,J255)</f>
        <v>#VALUE!</v>
      </c>
      <c r="W255" s="145" t="e">
        <f>SEARCH('Key Word Search'!$J$6,K255)</f>
        <v>#VALUE!</v>
      </c>
      <c r="X255" s="145" t="str">
        <f t="shared" si="65"/>
        <v/>
      </c>
    </row>
    <row r="256" spans="1:24" x14ac:dyDescent="0.2">
      <c r="A256" s="105" t="str">
        <f t="shared" si="66"/>
        <v/>
      </c>
      <c r="E256" s="20" t="str">
        <f t="shared" si="67"/>
        <v/>
      </c>
      <c r="F256" s="20" t="str">
        <f t="shared" si="68"/>
        <v/>
      </c>
      <c r="Q256" s="132" t="str">
        <f t="shared" si="61"/>
        <v/>
      </c>
      <c r="R256" s="132" t="str">
        <f t="shared" si="62"/>
        <v/>
      </c>
      <c r="S256" s="144" t="str">
        <f t="shared" si="63"/>
        <v/>
      </c>
      <c r="T256" s="144" t="str">
        <f>IF(G256="","",IF(ISERROR(VLOOKUP(S256,Sheet1!B:B,1,FALSE)),0,1))</f>
        <v/>
      </c>
      <c r="U256" s="144" t="str">
        <f t="shared" si="64"/>
        <v/>
      </c>
      <c r="V256" s="145" t="e">
        <f>SEARCH('Key Word Search'!$J$6,J256)</f>
        <v>#VALUE!</v>
      </c>
      <c r="W256" s="145" t="e">
        <f>SEARCH('Key Word Search'!$J$6,K256)</f>
        <v>#VALUE!</v>
      </c>
      <c r="X256" s="145" t="str">
        <f t="shared" si="65"/>
        <v/>
      </c>
    </row>
    <row r="257" spans="1:24" x14ac:dyDescent="0.2">
      <c r="A257" s="105" t="str">
        <f t="shared" si="66"/>
        <v/>
      </c>
      <c r="E257" s="20" t="str">
        <f t="shared" si="67"/>
        <v/>
      </c>
      <c r="F257" s="20" t="str">
        <f t="shared" si="68"/>
        <v/>
      </c>
      <c r="Q257" s="132" t="str">
        <f t="shared" si="61"/>
        <v/>
      </c>
      <c r="R257" s="132" t="str">
        <f t="shared" si="62"/>
        <v/>
      </c>
      <c r="S257" s="144" t="str">
        <f t="shared" si="63"/>
        <v/>
      </c>
      <c r="T257" s="144" t="str">
        <f>IF(G257="","",IF(ISERROR(VLOOKUP(S257,Sheet1!B:B,1,FALSE)),0,1))</f>
        <v/>
      </c>
      <c r="U257" s="144" t="str">
        <f t="shared" si="64"/>
        <v/>
      </c>
      <c r="V257" s="145" t="e">
        <f>SEARCH('Key Word Search'!$J$6,J257)</f>
        <v>#VALUE!</v>
      </c>
      <c r="W257" s="145" t="e">
        <f>SEARCH('Key Word Search'!$J$6,K257)</f>
        <v>#VALUE!</v>
      </c>
      <c r="X257" s="145" t="str">
        <f t="shared" si="65"/>
        <v/>
      </c>
    </row>
    <row r="258" spans="1:24" x14ac:dyDescent="0.2">
      <c r="A258" s="105" t="str">
        <f t="shared" si="66"/>
        <v/>
      </c>
      <c r="E258" s="20" t="str">
        <f t="shared" si="67"/>
        <v/>
      </c>
      <c r="F258" s="20" t="str">
        <f t="shared" si="68"/>
        <v/>
      </c>
      <c r="Q258" s="132" t="str">
        <f t="shared" si="61"/>
        <v/>
      </c>
      <c r="R258" s="132" t="str">
        <f t="shared" si="62"/>
        <v/>
      </c>
      <c r="S258" s="144" t="str">
        <f t="shared" si="63"/>
        <v/>
      </c>
      <c r="T258" s="144" t="str">
        <f>IF(G258="","",IF(ISERROR(VLOOKUP(S258,Sheet1!B:B,1,FALSE)),0,1))</f>
        <v/>
      </c>
      <c r="U258" s="144" t="str">
        <f t="shared" si="64"/>
        <v/>
      </c>
      <c r="V258" s="145" t="e">
        <f>SEARCH('Key Word Search'!$J$6,J258)</f>
        <v>#VALUE!</v>
      </c>
      <c r="W258" s="145" t="e">
        <f>SEARCH('Key Word Search'!$J$6,K258)</f>
        <v>#VALUE!</v>
      </c>
      <c r="X258" s="145" t="str">
        <f t="shared" si="65"/>
        <v/>
      </c>
    </row>
    <row r="259" spans="1:24" x14ac:dyDescent="0.2">
      <c r="A259" s="105" t="str">
        <f t="shared" si="66"/>
        <v/>
      </c>
      <c r="E259" s="20" t="str">
        <f t="shared" si="67"/>
        <v/>
      </c>
      <c r="F259" s="20" t="str">
        <f t="shared" si="68"/>
        <v/>
      </c>
      <c r="Q259" s="132" t="str">
        <f t="shared" si="61"/>
        <v/>
      </c>
      <c r="R259" s="132" t="str">
        <f t="shared" si="62"/>
        <v/>
      </c>
      <c r="S259" s="144" t="str">
        <f t="shared" si="63"/>
        <v/>
      </c>
      <c r="T259" s="144" t="str">
        <f>IF(G259="","",IF(ISERROR(VLOOKUP(S259,Sheet1!B:B,1,FALSE)),0,1))</f>
        <v/>
      </c>
      <c r="U259" s="144" t="str">
        <f t="shared" si="64"/>
        <v/>
      </c>
      <c r="V259" s="145" t="e">
        <f>SEARCH('Key Word Search'!$J$6,J259)</f>
        <v>#VALUE!</v>
      </c>
      <c r="W259" s="145" t="e">
        <f>SEARCH('Key Word Search'!$J$6,K259)</f>
        <v>#VALUE!</v>
      </c>
      <c r="X259" s="145" t="str">
        <f t="shared" si="65"/>
        <v/>
      </c>
    </row>
    <row r="260" spans="1:24" x14ac:dyDescent="0.2">
      <c r="A260" s="105" t="str">
        <f t="shared" si="66"/>
        <v/>
      </c>
      <c r="E260" s="20" t="str">
        <f t="shared" si="67"/>
        <v/>
      </c>
      <c r="F260" s="20" t="str">
        <f t="shared" si="68"/>
        <v/>
      </c>
      <c r="Q260" s="132" t="str">
        <f t="shared" ref="Q260:Q323" si="69">IF(G260="","",SUBSTITUTE(SUBSTITUTE(SUBSTITUTE(SUBSTITUTE("#"&amp;G260&amp;"-"&amp;H260&amp;""&amp;I260," ",""),"-","_"),"(","_"),")","_"))</f>
        <v/>
      </c>
      <c r="R260" s="132" t="str">
        <f t="shared" ref="R260:R323" si="70">IF(G260="","",SUBSTITUTE(SUBSTITUTE(SUBSTITUTE(SUBSTITUTE("#"&amp;G260&amp;"-"&amp;LEFT(H260,LEN(H260)-1)," ",""),"-","_"),"(","_"),")","_"))</f>
        <v/>
      </c>
      <c r="S260" s="144" t="str">
        <f t="shared" ref="S260:S323" si="71">IF(G260="","",IF(I260&lt;&gt;"",1,MID(H260,LEN(H260),1)))</f>
        <v/>
      </c>
      <c r="T260" s="144" t="str">
        <f>IF(G260="","",IF(ISERROR(VLOOKUP(S260,Sheet1!B:B,1,FALSE)),0,1))</f>
        <v/>
      </c>
      <c r="U260" s="144" t="str">
        <f t="shared" ref="U260:U323" si="72">IF(G260="","",IF(ISERROR(S260/1),0,1))</f>
        <v/>
      </c>
      <c r="V260" s="145" t="e">
        <f>SEARCH('Key Word Search'!$J$6,J260)</f>
        <v>#VALUE!</v>
      </c>
      <c r="W260" s="145" t="e">
        <f>SEARCH('Key Word Search'!$J$6,K260)</f>
        <v>#VALUE!</v>
      </c>
      <c r="X260" s="145" t="str">
        <f t="shared" ref="X260:X323" si="73">IF(AND(ISERROR(V260),ISERROR(W260)),"",A260)</f>
        <v/>
      </c>
    </row>
    <row r="261" spans="1:24" x14ac:dyDescent="0.2">
      <c r="A261" s="105" t="str">
        <f t="shared" si="66"/>
        <v/>
      </c>
      <c r="E261" s="20" t="str">
        <f t="shared" si="67"/>
        <v/>
      </c>
      <c r="F261" s="20" t="str">
        <f t="shared" si="68"/>
        <v/>
      </c>
      <c r="Q261" s="132" t="str">
        <f t="shared" si="69"/>
        <v/>
      </c>
      <c r="R261" s="132" t="str">
        <f t="shared" si="70"/>
        <v/>
      </c>
      <c r="S261" s="144" t="str">
        <f t="shared" si="71"/>
        <v/>
      </c>
      <c r="T261" s="144" t="str">
        <f>IF(G261="","",IF(ISERROR(VLOOKUP(S261,Sheet1!B:B,1,FALSE)),0,1))</f>
        <v/>
      </c>
      <c r="U261" s="144" t="str">
        <f t="shared" si="72"/>
        <v/>
      </c>
      <c r="V261" s="145" t="e">
        <f>SEARCH('Key Word Search'!$J$6,J261)</f>
        <v>#VALUE!</v>
      </c>
      <c r="W261" s="145" t="e">
        <f>SEARCH('Key Word Search'!$J$6,K261)</f>
        <v>#VALUE!</v>
      </c>
      <c r="X261" s="145" t="str">
        <f t="shared" si="73"/>
        <v/>
      </c>
    </row>
    <row r="262" spans="1:24" x14ac:dyDescent="0.2">
      <c r="A262" s="105" t="str">
        <f t="shared" si="66"/>
        <v/>
      </c>
      <c r="E262" s="20" t="str">
        <f t="shared" si="67"/>
        <v/>
      </c>
      <c r="F262" s="20" t="str">
        <f t="shared" si="68"/>
        <v/>
      </c>
      <c r="Q262" s="132" t="str">
        <f t="shared" si="69"/>
        <v/>
      </c>
      <c r="R262" s="132" t="str">
        <f t="shared" si="70"/>
        <v/>
      </c>
      <c r="S262" s="144" t="str">
        <f t="shared" si="71"/>
        <v/>
      </c>
      <c r="T262" s="144" t="str">
        <f>IF(G262="","",IF(ISERROR(VLOOKUP(S262,Sheet1!B:B,1,FALSE)),0,1))</f>
        <v/>
      </c>
      <c r="U262" s="144" t="str">
        <f t="shared" si="72"/>
        <v/>
      </c>
      <c r="V262" s="145" t="e">
        <f>SEARCH('Key Word Search'!$J$6,J262)</f>
        <v>#VALUE!</v>
      </c>
      <c r="W262" s="145" t="e">
        <f>SEARCH('Key Word Search'!$J$6,K262)</f>
        <v>#VALUE!</v>
      </c>
      <c r="X262" s="145" t="str">
        <f t="shared" si="73"/>
        <v/>
      </c>
    </row>
    <row r="263" spans="1:24" x14ac:dyDescent="0.2">
      <c r="A263" s="105" t="str">
        <f t="shared" ref="A263:A326" si="74">IF(G263="","",SUBSTITUTE(SUBSTITUTE(SUBSTITUTE(SUBSTITUTE("#"&amp;G263&amp;"-"&amp;H263&amp;""&amp;I263," ",""),"-","_"),"(","_"),")","_"))</f>
        <v/>
      </c>
      <c r="E263" s="20" t="str">
        <f t="shared" si="67"/>
        <v/>
      </c>
      <c r="F263" s="20" t="str">
        <f t="shared" si="68"/>
        <v/>
      </c>
      <c r="Q263" s="132" t="str">
        <f t="shared" si="69"/>
        <v/>
      </c>
      <c r="R263" s="132" t="str">
        <f t="shared" si="70"/>
        <v/>
      </c>
      <c r="S263" s="144" t="str">
        <f t="shared" si="71"/>
        <v/>
      </c>
      <c r="T263" s="144" t="str">
        <f>IF(G263="","",IF(ISERROR(VLOOKUP(S263,Sheet1!B:B,1,FALSE)),0,1))</f>
        <v/>
      </c>
      <c r="U263" s="144" t="str">
        <f t="shared" si="72"/>
        <v/>
      </c>
      <c r="V263" s="145" t="e">
        <f>SEARCH('Key Word Search'!$J$6,J263)</f>
        <v>#VALUE!</v>
      </c>
      <c r="W263" s="145" t="e">
        <f>SEARCH('Key Word Search'!$J$6,K263)</f>
        <v>#VALUE!</v>
      </c>
      <c r="X263" s="145" t="str">
        <f t="shared" si="73"/>
        <v/>
      </c>
    </row>
    <row r="264" spans="1:24" x14ac:dyDescent="0.2">
      <c r="A264" s="105" t="str">
        <f t="shared" si="74"/>
        <v/>
      </c>
      <c r="E264" s="20" t="str">
        <f t="shared" si="67"/>
        <v/>
      </c>
      <c r="F264" s="20" t="str">
        <f t="shared" si="68"/>
        <v/>
      </c>
      <c r="Q264" s="132" t="str">
        <f t="shared" si="69"/>
        <v/>
      </c>
      <c r="R264" s="132" t="str">
        <f t="shared" si="70"/>
        <v/>
      </c>
      <c r="S264" s="144" t="str">
        <f t="shared" si="71"/>
        <v/>
      </c>
      <c r="T264" s="144" t="str">
        <f>IF(G264="","",IF(ISERROR(VLOOKUP(S264,Sheet1!B:B,1,FALSE)),0,1))</f>
        <v/>
      </c>
      <c r="U264" s="144" t="str">
        <f t="shared" si="72"/>
        <v/>
      </c>
      <c r="V264" s="145" t="e">
        <f>SEARCH('Key Word Search'!$J$6,J264)</f>
        <v>#VALUE!</v>
      </c>
      <c r="W264" s="145" t="e">
        <f>SEARCH('Key Word Search'!$J$6,K264)</f>
        <v>#VALUE!</v>
      </c>
      <c r="X264" s="145" t="str">
        <f t="shared" si="73"/>
        <v/>
      </c>
    </row>
    <row r="265" spans="1:24" x14ac:dyDescent="0.2">
      <c r="A265" s="105" t="str">
        <f t="shared" si="74"/>
        <v/>
      </c>
      <c r="E265" s="20" t="str">
        <f t="shared" si="67"/>
        <v/>
      </c>
      <c r="F265" s="20" t="str">
        <f t="shared" si="68"/>
        <v/>
      </c>
      <c r="Q265" s="132" t="str">
        <f t="shared" si="69"/>
        <v/>
      </c>
      <c r="R265" s="132" t="str">
        <f t="shared" si="70"/>
        <v/>
      </c>
      <c r="S265" s="144" t="str">
        <f t="shared" si="71"/>
        <v/>
      </c>
      <c r="T265" s="144" t="str">
        <f>IF(G265="","",IF(ISERROR(VLOOKUP(S265,Sheet1!B:B,1,FALSE)),0,1))</f>
        <v/>
      </c>
      <c r="U265" s="144" t="str">
        <f t="shared" si="72"/>
        <v/>
      </c>
      <c r="V265" s="145" t="e">
        <f>SEARCH('Key Word Search'!$J$6,J265)</f>
        <v>#VALUE!</v>
      </c>
      <c r="W265" s="145" t="e">
        <f>SEARCH('Key Word Search'!$J$6,K265)</f>
        <v>#VALUE!</v>
      </c>
      <c r="X265" s="145" t="str">
        <f t="shared" si="73"/>
        <v/>
      </c>
    </row>
    <row r="266" spans="1:24" x14ac:dyDescent="0.2">
      <c r="A266" s="105" t="str">
        <f t="shared" si="74"/>
        <v/>
      </c>
      <c r="E266" s="20" t="str">
        <f t="shared" si="67"/>
        <v/>
      </c>
      <c r="F266" s="20" t="str">
        <f t="shared" si="68"/>
        <v/>
      </c>
      <c r="Q266" s="132" t="str">
        <f t="shared" si="69"/>
        <v/>
      </c>
      <c r="R266" s="132" t="str">
        <f t="shared" si="70"/>
        <v/>
      </c>
      <c r="S266" s="144" t="str">
        <f t="shared" si="71"/>
        <v/>
      </c>
      <c r="T266" s="144" t="str">
        <f>IF(G266="","",IF(ISERROR(VLOOKUP(S266,Sheet1!B:B,1,FALSE)),0,1))</f>
        <v/>
      </c>
      <c r="U266" s="144" t="str">
        <f t="shared" si="72"/>
        <v/>
      </c>
      <c r="V266" s="145" t="e">
        <f>SEARCH('Key Word Search'!$J$6,J266)</f>
        <v>#VALUE!</v>
      </c>
      <c r="W266" s="145" t="e">
        <f>SEARCH('Key Word Search'!$J$6,K266)</f>
        <v>#VALUE!</v>
      </c>
      <c r="X266" s="145" t="str">
        <f t="shared" si="73"/>
        <v/>
      </c>
    </row>
    <row r="267" spans="1:24" x14ac:dyDescent="0.2">
      <c r="A267" s="105" t="str">
        <f t="shared" si="74"/>
        <v/>
      </c>
      <c r="E267" s="20" t="str">
        <f t="shared" si="67"/>
        <v/>
      </c>
      <c r="F267" s="20" t="str">
        <f t="shared" si="68"/>
        <v/>
      </c>
      <c r="Q267" s="132" t="str">
        <f t="shared" si="69"/>
        <v/>
      </c>
      <c r="R267" s="132" t="str">
        <f t="shared" si="70"/>
        <v/>
      </c>
      <c r="S267" s="144" t="str">
        <f t="shared" si="71"/>
        <v/>
      </c>
      <c r="T267" s="144" t="str">
        <f>IF(G267="","",IF(ISERROR(VLOOKUP(S267,Sheet1!B:B,1,FALSE)),0,1))</f>
        <v/>
      </c>
      <c r="U267" s="144" t="str">
        <f t="shared" si="72"/>
        <v/>
      </c>
      <c r="V267" s="145" t="e">
        <f>SEARCH('Key Word Search'!$J$6,J267)</f>
        <v>#VALUE!</v>
      </c>
      <c r="W267" s="145" t="e">
        <f>SEARCH('Key Word Search'!$J$6,K267)</f>
        <v>#VALUE!</v>
      </c>
      <c r="X267" s="145" t="str">
        <f t="shared" si="73"/>
        <v/>
      </c>
    </row>
    <row r="268" spans="1:24" x14ac:dyDescent="0.2">
      <c r="A268" s="105" t="str">
        <f t="shared" si="74"/>
        <v/>
      </c>
      <c r="E268" s="20" t="str">
        <f t="shared" si="67"/>
        <v/>
      </c>
      <c r="F268" s="20" t="str">
        <f t="shared" si="68"/>
        <v/>
      </c>
      <c r="Q268" s="132" t="str">
        <f t="shared" si="69"/>
        <v/>
      </c>
      <c r="R268" s="132" t="str">
        <f t="shared" si="70"/>
        <v/>
      </c>
      <c r="S268" s="144" t="str">
        <f t="shared" si="71"/>
        <v/>
      </c>
      <c r="T268" s="144" t="str">
        <f>IF(G268="","",IF(ISERROR(VLOOKUP(S268,Sheet1!B:B,1,FALSE)),0,1))</f>
        <v/>
      </c>
      <c r="U268" s="144" t="str">
        <f t="shared" si="72"/>
        <v/>
      </c>
      <c r="V268" s="145" t="e">
        <f>SEARCH('Key Word Search'!$J$6,J268)</f>
        <v>#VALUE!</v>
      </c>
      <c r="W268" s="145" t="e">
        <f>SEARCH('Key Word Search'!$J$6,K268)</f>
        <v>#VALUE!</v>
      </c>
      <c r="X268" s="145" t="str">
        <f t="shared" si="73"/>
        <v/>
      </c>
    </row>
    <row r="269" spans="1:24" x14ac:dyDescent="0.2">
      <c r="A269" s="105" t="str">
        <f t="shared" si="74"/>
        <v/>
      </c>
      <c r="E269" s="20" t="str">
        <f t="shared" si="67"/>
        <v/>
      </c>
      <c r="F269" s="20" t="str">
        <f t="shared" si="68"/>
        <v/>
      </c>
      <c r="Q269" s="132" t="str">
        <f t="shared" si="69"/>
        <v/>
      </c>
      <c r="R269" s="132" t="str">
        <f t="shared" si="70"/>
        <v/>
      </c>
      <c r="S269" s="144" t="str">
        <f t="shared" si="71"/>
        <v/>
      </c>
      <c r="T269" s="144" t="str">
        <f>IF(G269="","",IF(ISERROR(VLOOKUP(S269,Sheet1!B:B,1,FALSE)),0,1))</f>
        <v/>
      </c>
      <c r="U269" s="144" t="str">
        <f t="shared" si="72"/>
        <v/>
      </c>
      <c r="V269" s="145" t="e">
        <f>SEARCH('Key Word Search'!$J$6,J269)</f>
        <v>#VALUE!</v>
      </c>
      <c r="W269" s="145" t="e">
        <f>SEARCH('Key Word Search'!$J$6,K269)</f>
        <v>#VALUE!</v>
      </c>
      <c r="X269" s="145" t="str">
        <f t="shared" si="73"/>
        <v/>
      </c>
    </row>
    <row r="270" spans="1:24" x14ac:dyDescent="0.2">
      <c r="A270" s="105" t="str">
        <f t="shared" si="74"/>
        <v/>
      </c>
      <c r="E270" s="20" t="str">
        <f t="shared" si="67"/>
        <v/>
      </c>
      <c r="F270" s="20" t="str">
        <f t="shared" si="68"/>
        <v/>
      </c>
      <c r="Q270" s="132" t="str">
        <f t="shared" si="69"/>
        <v/>
      </c>
      <c r="R270" s="132" t="str">
        <f t="shared" si="70"/>
        <v/>
      </c>
      <c r="S270" s="144" t="str">
        <f t="shared" si="71"/>
        <v/>
      </c>
      <c r="T270" s="144" t="str">
        <f>IF(G270="","",IF(ISERROR(VLOOKUP(S270,Sheet1!B:B,1,FALSE)),0,1))</f>
        <v/>
      </c>
      <c r="U270" s="144" t="str">
        <f t="shared" si="72"/>
        <v/>
      </c>
      <c r="V270" s="145" t="e">
        <f>SEARCH('Key Word Search'!$J$6,J270)</f>
        <v>#VALUE!</v>
      </c>
      <c r="W270" s="145" t="e">
        <f>SEARCH('Key Word Search'!$J$6,K270)</f>
        <v>#VALUE!</v>
      </c>
      <c r="X270" s="145" t="str">
        <f t="shared" si="73"/>
        <v/>
      </c>
    </row>
    <row r="271" spans="1:24" x14ac:dyDescent="0.2">
      <c r="A271" s="105" t="str">
        <f t="shared" si="74"/>
        <v/>
      </c>
      <c r="E271" s="20" t="str">
        <f t="shared" si="67"/>
        <v/>
      </c>
      <c r="F271" s="20" t="str">
        <f t="shared" si="68"/>
        <v/>
      </c>
      <c r="Q271" s="132" t="str">
        <f t="shared" si="69"/>
        <v/>
      </c>
      <c r="R271" s="132" t="str">
        <f t="shared" si="70"/>
        <v/>
      </c>
      <c r="S271" s="144" t="str">
        <f t="shared" si="71"/>
        <v/>
      </c>
      <c r="T271" s="144" t="str">
        <f>IF(G271="","",IF(ISERROR(VLOOKUP(S271,Sheet1!B:B,1,FALSE)),0,1))</f>
        <v/>
      </c>
      <c r="U271" s="144" t="str">
        <f t="shared" si="72"/>
        <v/>
      </c>
      <c r="V271" s="145" t="e">
        <f>SEARCH('Key Word Search'!$J$6,J271)</f>
        <v>#VALUE!</v>
      </c>
      <c r="W271" s="145" t="e">
        <f>SEARCH('Key Word Search'!$J$6,K271)</f>
        <v>#VALUE!</v>
      </c>
      <c r="X271" s="145" t="str">
        <f t="shared" si="73"/>
        <v/>
      </c>
    </row>
    <row r="272" spans="1:24" x14ac:dyDescent="0.2">
      <c r="A272" s="105" t="str">
        <f t="shared" si="74"/>
        <v/>
      </c>
      <c r="E272" s="20" t="str">
        <f t="shared" si="67"/>
        <v/>
      </c>
      <c r="F272" s="20" t="str">
        <f t="shared" si="68"/>
        <v/>
      </c>
      <c r="Q272" s="132" t="str">
        <f t="shared" si="69"/>
        <v/>
      </c>
      <c r="R272" s="132" t="str">
        <f t="shared" si="70"/>
        <v/>
      </c>
      <c r="S272" s="144" t="str">
        <f t="shared" si="71"/>
        <v/>
      </c>
      <c r="T272" s="144" t="str">
        <f>IF(G272="","",IF(ISERROR(VLOOKUP(S272,Sheet1!B:B,1,FALSE)),0,1))</f>
        <v/>
      </c>
      <c r="U272" s="144" t="str">
        <f t="shared" si="72"/>
        <v/>
      </c>
      <c r="V272" s="145" t="e">
        <f>SEARCH('Key Word Search'!$J$6,J272)</f>
        <v>#VALUE!</v>
      </c>
      <c r="W272" s="145" t="e">
        <f>SEARCH('Key Word Search'!$J$6,K272)</f>
        <v>#VALUE!</v>
      </c>
      <c r="X272" s="145" t="str">
        <f t="shared" si="73"/>
        <v/>
      </c>
    </row>
    <row r="273" spans="1:24" x14ac:dyDescent="0.2">
      <c r="A273" s="105" t="str">
        <f t="shared" si="74"/>
        <v/>
      </c>
      <c r="E273" s="20" t="str">
        <f t="shared" si="67"/>
        <v/>
      </c>
      <c r="F273" s="20" t="str">
        <f t="shared" si="68"/>
        <v/>
      </c>
      <c r="Q273" s="132" t="str">
        <f t="shared" si="69"/>
        <v/>
      </c>
      <c r="R273" s="132" t="str">
        <f t="shared" si="70"/>
        <v/>
      </c>
      <c r="S273" s="144" t="str">
        <f t="shared" si="71"/>
        <v/>
      </c>
      <c r="T273" s="144" t="str">
        <f>IF(G273="","",IF(ISERROR(VLOOKUP(S273,Sheet1!B:B,1,FALSE)),0,1))</f>
        <v/>
      </c>
      <c r="U273" s="144" t="str">
        <f t="shared" si="72"/>
        <v/>
      </c>
      <c r="V273" s="145" t="e">
        <f>SEARCH('Key Word Search'!$J$6,J273)</f>
        <v>#VALUE!</v>
      </c>
      <c r="W273" s="145" t="e">
        <f>SEARCH('Key Word Search'!$J$6,K273)</f>
        <v>#VALUE!</v>
      </c>
      <c r="X273" s="145" t="str">
        <f t="shared" si="73"/>
        <v/>
      </c>
    </row>
    <row r="274" spans="1:24" x14ac:dyDescent="0.2">
      <c r="A274" s="105" t="str">
        <f t="shared" si="74"/>
        <v/>
      </c>
      <c r="E274" s="20" t="str">
        <f t="shared" si="67"/>
        <v/>
      </c>
      <c r="F274" s="20" t="str">
        <f t="shared" si="68"/>
        <v/>
      </c>
      <c r="Q274" s="132" t="str">
        <f t="shared" si="69"/>
        <v/>
      </c>
      <c r="R274" s="132" t="str">
        <f t="shared" si="70"/>
        <v/>
      </c>
      <c r="S274" s="144" t="str">
        <f t="shared" si="71"/>
        <v/>
      </c>
      <c r="T274" s="144" t="str">
        <f>IF(G274="","",IF(ISERROR(VLOOKUP(S274,Sheet1!B:B,1,FALSE)),0,1))</f>
        <v/>
      </c>
      <c r="U274" s="144" t="str">
        <f t="shared" si="72"/>
        <v/>
      </c>
      <c r="V274" s="145" t="e">
        <f>SEARCH('Key Word Search'!$J$6,J274)</f>
        <v>#VALUE!</v>
      </c>
      <c r="W274" s="145" t="e">
        <f>SEARCH('Key Word Search'!$J$6,K274)</f>
        <v>#VALUE!</v>
      </c>
      <c r="X274" s="145" t="str">
        <f t="shared" si="73"/>
        <v/>
      </c>
    </row>
    <row r="275" spans="1:24" x14ac:dyDescent="0.2">
      <c r="A275" s="105" t="str">
        <f t="shared" si="74"/>
        <v/>
      </c>
      <c r="E275" s="20" t="str">
        <f t="shared" si="67"/>
        <v/>
      </c>
      <c r="F275" s="20" t="str">
        <f t="shared" si="68"/>
        <v/>
      </c>
      <c r="Q275" s="132" t="str">
        <f t="shared" si="69"/>
        <v/>
      </c>
      <c r="R275" s="132" t="str">
        <f t="shared" si="70"/>
        <v/>
      </c>
      <c r="S275" s="144" t="str">
        <f t="shared" si="71"/>
        <v/>
      </c>
      <c r="T275" s="144" t="str">
        <f>IF(G275="","",IF(ISERROR(VLOOKUP(S275,Sheet1!B:B,1,FALSE)),0,1))</f>
        <v/>
      </c>
      <c r="U275" s="144" t="str">
        <f t="shared" si="72"/>
        <v/>
      </c>
      <c r="V275" s="145" t="e">
        <f>SEARCH('Key Word Search'!$J$6,J275)</f>
        <v>#VALUE!</v>
      </c>
      <c r="W275" s="145" t="e">
        <f>SEARCH('Key Word Search'!$J$6,K275)</f>
        <v>#VALUE!</v>
      </c>
      <c r="X275" s="145" t="str">
        <f t="shared" si="73"/>
        <v/>
      </c>
    </row>
    <row r="276" spans="1:24" x14ac:dyDescent="0.2">
      <c r="A276" s="105" t="str">
        <f t="shared" si="74"/>
        <v/>
      </c>
      <c r="E276" s="20" t="str">
        <f t="shared" si="67"/>
        <v/>
      </c>
      <c r="F276" s="20" t="str">
        <f t="shared" si="68"/>
        <v/>
      </c>
      <c r="Q276" s="132" t="str">
        <f t="shared" si="69"/>
        <v/>
      </c>
      <c r="R276" s="132" t="str">
        <f t="shared" si="70"/>
        <v/>
      </c>
      <c r="S276" s="144" t="str">
        <f t="shared" si="71"/>
        <v/>
      </c>
      <c r="T276" s="144" t="str">
        <f>IF(G276="","",IF(ISERROR(VLOOKUP(S276,Sheet1!B:B,1,FALSE)),0,1))</f>
        <v/>
      </c>
      <c r="U276" s="144" t="str">
        <f t="shared" si="72"/>
        <v/>
      </c>
      <c r="V276" s="145" t="e">
        <f>SEARCH('Key Word Search'!$J$6,J276)</f>
        <v>#VALUE!</v>
      </c>
      <c r="W276" s="145" t="e">
        <f>SEARCH('Key Word Search'!$J$6,K276)</f>
        <v>#VALUE!</v>
      </c>
      <c r="X276" s="145" t="str">
        <f t="shared" si="73"/>
        <v/>
      </c>
    </row>
    <row r="277" spans="1:24" x14ac:dyDescent="0.2">
      <c r="A277" s="105" t="str">
        <f t="shared" si="74"/>
        <v/>
      </c>
      <c r="E277" s="20" t="str">
        <f t="shared" si="67"/>
        <v/>
      </c>
      <c r="F277" s="20" t="str">
        <f t="shared" si="68"/>
        <v/>
      </c>
      <c r="Q277" s="132" t="str">
        <f t="shared" si="69"/>
        <v/>
      </c>
      <c r="R277" s="132" t="str">
        <f t="shared" si="70"/>
        <v/>
      </c>
      <c r="S277" s="144" t="str">
        <f t="shared" si="71"/>
        <v/>
      </c>
      <c r="T277" s="144" t="str">
        <f>IF(G277="","",IF(ISERROR(VLOOKUP(S277,Sheet1!B:B,1,FALSE)),0,1))</f>
        <v/>
      </c>
      <c r="U277" s="144" t="str">
        <f t="shared" si="72"/>
        <v/>
      </c>
      <c r="V277" s="145" t="e">
        <f>SEARCH('Key Word Search'!$J$6,J277)</f>
        <v>#VALUE!</v>
      </c>
      <c r="W277" s="145" t="e">
        <f>SEARCH('Key Word Search'!$J$6,K277)</f>
        <v>#VALUE!</v>
      </c>
      <c r="X277" s="145" t="str">
        <f t="shared" si="73"/>
        <v/>
      </c>
    </row>
    <row r="278" spans="1:24" x14ac:dyDescent="0.2">
      <c r="A278" s="105" t="str">
        <f t="shared" si="74"/>
        <v/>
      </c>
      <c r="E278" s="20" t="str">
        <f t="shared" si="67"/>
        <v/>
      </c>
      <c r="F278" s="20" t="str">
        <f t="shared" si="68"/>
        <v/>
      </c>
      <c r="Q278" s="132" t="str">
        <f t="shared" si="69"/>
        <v/>
      </c>
      <c r="R278" s="132" t="str">
        <f t="shared" si="70"/>
        <v/>
      </c>
      <c r="S278" s="144" t="str">
        <f t="shared" si="71"/>
        <v/>
      </c>
      <c r="T278" s="144" t="str">
        <f>IF(G278="","",IF(ISERROR(VLOOKUP(S278,Sheet1!B:B,1,FALSE)),0,1))</f>
        <v/>
      </c>
      <c r="U278" s="144" t="str">
        <f t="shared" si="72"/>
        <v/>
      </c>
      <c r="V278" s="145" t="e">
        <f>SEARCH('Key Word Search'!$J$6,J278)</f>
        <v>#VALUE!</v>
      </c>
      <c r="W278" s="145" t="e">
        <f>SEARCH('Key Word Search'!$J$6,K278)</f>
        <v>#VALUE!</v>
      </c>
      <c r="X278" s="145" t="str">
        <f t="shared" si="73"/>
        <v/>
      </c>
    </row>
    <row r="279" spans="1:24" x14ac:dyDescent="0.2">
      <c r="A279" s="105" t="str">
        <f t="shared" si="74"/>
        <v/>
      </c>
      <c r="E279" s="20" t="str">
        <f t="shared" si="67"/>
        <v/>
      </c>
      <c r="F279" s="20" t="str">
        <f t="shared" si="68"/>
        <v/>
      </c>
      <c r="Q279" s="132" t="str">
        <f t="shared" si="69"/>
        <v/>
      </c>
      <c r="R279" s="132" t="str">
        <f t="shared" si="70"/>
        <v/>
      </c>
      <c r="S279" s="144" t="str">
        <f t="shared" si="71"/>
        <v/>
      </c>
      <c r="T279" s="144" t="str">
        <f>IF(G279="","",IF(ISERROR(VLOOKUP(S279,Sheet1!B:B,1,FALSE)),0,1))</f>
        <v/>
      </c>
      <c r="U279" s="144" t="str">
        <f t="shared" si="72"/>
        <v/>
      </c>
      <c r="V279" s="145" t="e">
        <f>SEARCH('Key Word Search'!$J$6,J279)</f>
        <v>#VALUE!</v>
      </c>
      <c r="W279" s="145" t="e">
        <f>SEARCH('Key Word Search'!$J$6,K279)</f>
        <v>#VALUE!</v>
      </c>
      <c r="X279" s="145" t="str">
        <f t="shared" si="73"/>
        <v/>
      </c>
    </row>
    <row r="280" spans="1:24" x14ac:dyDescent="0.2">
      <c r="A280" s="105" t="str">
        <f t="shared" si="74"/>
        <v/>
      </c>
      <c r="E280" s="20" t="str">
        <f t="shared" si="67"/>
        <v/>
      </c>
      <c r="F280" s="20" t="str">
        <f t="shared" si="68"/>
        <v/>
      </c>
      <c r="Q280" s="132" t="str">
        <f t="shared" si="69"/>
        <v/>
      </c>
      <c r="R280" s="132" t="str">
        <f t="shared" si="70"/>
        <v/>
      </c>
      <c r="S280" s="144" t="str">
        <f t="shared" si="71"/>
        <v/>
      </c>
      <c r="T280" s="144" t="str">
        <f>IF(G280="","",IF(ISERROR(VLOOKUP(S280,Sheet1!B:B,1,FALSE)),0,1))</f>
        <v/>
      </c>
      <c r="U280" s="144" t="str">
        <f t="shared" si="72"/>
        <v/>
      </c>
      <c r="V280" s="145" t="e">
        <f>SEARCH('Key Word Search'!$J$6,J280)</f>
        <v>#VALUE!</v>
      </c>
      <c r="W280" s="145" t="e">
        <f>SEARCH('Key Word Search'!$J$6,K280)</f>
        <v>#VALUE!</v>
      </c>
      <c r="X280" s="145" t="str">
        <f t="shared" si="73"/>
        <v/>
      </c>
    </row>
    <row r="281" spans="1:24" x14ac:dyDescent="0.2">
      <c r="A281" s="105" t="str">
        <f t="shared" si="74"/>
        <v/>
      </c>
      <c r="E281" s="20" t="str">
        <f t="shared" si="67"/>
        <v/>
      </c>
      <c r="F281" s="20" t="str">
        <f t="shared" si="68"/>
        <v/>
      </c>
      <c r="Q281" s="132" t="str">
        <f t="shared" si="69"/>
        <v/>
      </c>
      <c r="R281" s="132" t="str">
        <f t="shared" si="70"/>
        <v/>
      </c>
      <c r="S281" s="144" t="str">
        <f t="shared" si="71"/>
        <v/>
      </c>
      <c r="T281" s="144" t="str">
        <f>IF(G281="","",IF(ISERROR(VLOOKUP(S281,Sheet1!B:B,1,FALSE)),0,1))</f>
        <v/>
      </c>
      <c r="U281" s="144" t="str">
        <f t="shared" si="72"/>
        <v/>
      </c>
      <c r="V281" s="145" t="e">
        <f>SEARCH('Key Word Search'!$J$6,J281)</f>
        <v>#VALUE!</v>
      </c>
      <c r="W281" s="145" t="e">
        <f>SEARCH('Key Word Search'!$J$6,K281)</f>
        <v>#VALUE!</v>
      </c>
      <c r="X281" s="145" t="str">
        <f t="shared" si="73"/>
        <v/>
      </c>
    </row>
    <row r="282" spans="1:24" x14ac:dyDescent="0.2">
      <c r="A282" s="105" t="str">
        <f t="shared" si="74"/>
        <v/>
      </c>
      <c r="E282" s="20" t="str">
        <f t="shared" si="67"/>
        <v/>
      </c>
      <c r="F282" s="20" t="str">
        <f t="shared" si="68"/>
        <v/>
      </c>
      <c r="Q282" s="132" t="str">
        <f t="shared" si="69"/>
        <v/>
      </c>
      <c r="R282" s="132" t="str">
        <f t="shared" si="70"/>
        <v/>
      </c>
      <c r="S282" s="144" t="str">
        <f t="shared" si="71"/>
        <v/>
      </c>
      <c r="T282" s="144" t="str">
        <f>IF(G282="","",IF(ISERROR(VLOOKUP(S282,Sheet1!B:B,1,FALSE)),0,1))</f>
        <v/>
      </c>
      <c r="U282" s="144" t="str">
        <f t="shared" si="72"/>
        <v/>
      </c>
      <c r="V282" s="145" t="e">
        <f>SEARCH('Key Word Search'!$J$6,J282)</f>
        <v>#VALUE!</v>
      </c>
      <c r="W282" s="145" t="e">
        <f>SEARCH('Key Word Search'!$J$6,K282)</f>
        <v>#VALUE!</v>
      </c>
      <c r="X282" s="145" t="str">
        <f t="shared" si="73"/>
        <v/>
      </c>
    </row>
    <row r="283" spans="1:24" x14ac:dyDescent="0.2">
      <c r="A283" s="105" t="str">
        <f t="shared" si="74"/>
        <v/>
      </c>
      <c r="E283" s="20" t="str">
        <f t="shared" si="67"/>
        <v/>
      </c>
      <c r="F283" s="20" t="str">
        <f t="shared" si="68"/>
        <v/>
      </c>
      <c r="Q283" s="132" t="str">
        <f t="shared" si="69"/>
        <v/>
      </c>
      <c r="R283" s="132" t="str">
        <f t="shared" si="70"/>
        <v/>
      </c>
      <c r="S283" s="144" t="str">
        <f t="shared" si="71"/>
        <v/>
      </c>
      <c r="T283" s="144" t="str">
        <f>IF(G283="","",IF(ISERROR(VLOOKUP(S283,Sheet1!B:B,1,FALSE)),0,1))</f>
        <v/>
      </c>
      <c r="U283" s="144" t="str">
        <f t="shared" si="72"/>
        <v/>
      </c>
      <c r="V283" s="145" t="e">
        <f>SEARCH('Key Word Search'!$J$6,J283)</f>
        <v>#VALUE!</v>
      </c>
      <c r="W283" s="145" t="e">
        <f>SEARCH('Key Word Search'!$J$6,K283)</f>
        <v>#VALUE!</v>
      </c>
      <c r="X283" s="145" t="str">
        <f t="shared" si="73"/>
        <v/>
      </c>
    </row>
    <row r="284" spans="1:24" x14ac:dyDescent="0.2">
      <c r="A284" s="105" t="str">
        <f t="shared" si="74"/>
        <v/>
      </c>
      <c r="E284" s="20" t="str">
        <f t="shared" si="67"/>
        <v/>
      </c>
      <c r="F284" s="20" t="str">
        <f t="shared" si="68"/>
        <v/>
      </c>
      <c r="Q284" s="132" t="str">
        <f t="shared" si="69"/>
        <v/>
      </c>
      <c r="R284" s="132" t="str">
        <f t="shared" si="70"/>
        <v/>
      </c>
      <c r="S284" s="144" t="str">
        <f t="shared" si="71"/>
        <v/>
      </c>
      <c r="T284" s="144" t="str">
        <f>IF(G284="","",IF(ISERROR(VLOOKUP(S284,Sheet1!B:B,1,FALSE)),0,1))</f>
        <v/>
      </c>
      <c r="U284" s="144" t="str">
        <f t="shared" si="72"/>
        <v/>
      </c>
      <c r="V284" s="145" t="e">
        <f>SEARCH('Key Word Search'!$J$6,J284)</f>
        <v>#VALUE!</v>
      </c>
      <c r="W284" s="145" t="e">
        <f>SEARCH('Key Word Search'!$J$6,K284)</f>
        <v>#VALUE!</v>
      </c>
      <c r="X284" s="145" t="str">
        <f t="shared" si="73"/>
        <v/>
      </c>
    </row>
    <row r="285" spans="1:24" x14ac:dyDescent="0.2">
      <c r="A285" s="105" t="str">
        <f t="shared" si="74"/>
        <v/>
      </c>
      <c r="E285" s="20" t="str">
        <f t="shared" si="67"/>
        <v/>
      </c>
      <c r="F285" s="20" t="str">
        <f t="shared" si="68"/>
        <v/>
      </c>
      <c r="Q285" s="132" t="str">
        <f t="shared" si="69"/>
        <v/>
      </c>
      <c r="R285" s="132" t="str">
        <f t="shared" si="70"/>
        <v/>
      </c>
      <c r="S285" s="144" t="str">
        <f t="shared" si="71"/>
        <v/>
      </c>
      <c r="T285" s="144" t="str">
        <f>IF(G285="","",IF(ISERROR(VLOOKUP(S285,Sheet1!B:B,1,FALSE)),0,1))</f>
        <v/>
      </c>
      <c r="U285" s="144" t="str">
        <f t="shared" si="72"/>
        <v/>
      </c>
      <c r="V285" s="145" t="e">
        <f>SEARCH('Key Word Search'!$J$6,J285)</f>
        <v>#VALUE!</v>
      </c>
      <c r="W285" s="145" t="e">
        <f>SEARCH('Key Word Search'!$J$6,K285)</f>
        <v>#VALUE!</v>
      </c>
      <c r="X285" s="145" t="str">
        <f t="shared" si="73"/>
        <v/>
      </c>
    </row>
    <row r="286" spans="1:24" x14ac:dyDescent="0.2">
      <c r="A286" s="105" t="str">
        <f t="shared" si="74"/>
        <v/>
      </c>
      <c r="E286" s="20" t="str">
        <f t="shared" si="67"/>
        <v/>
      </c>
      <c r="F286" s="20" t="str">
        <f t="shared" si="68"/>
        <v/>
      </c>
      <c r="Q286" s="132" t="str">
        <f t="shared" si="69"/>
        <v/>
      </c>
      <c r="R286" s="132" t="str">
        <f t="shared" si="70"/>
        <v/>
      </c>
      <c r="S286" s="144" t="str">
        <f t="shared" si="71"/>
        <v/>
      </c>
      <c r="T286" s="144" t="str">
        <f>IF(G286="","",IF(ISERROR(VLOOKUP(S286,Sheet1!B:B,1,FALSE)),0,1))</f>
        <v/>
      </c>
      <c r="U286" s="144" t="str">
        <f t="shared" si="72"/>
        <v/>
      </c>
      <c r="V286" s="145" t="e">
        <f>SEARCH('Key Word Search'!$J$6,J286)</f>
        <v>#VALUE!</v>
      </c>
      <c r="W286" s="145" t="e">
        <f>SEARCH('Key Word Search'!$J$6,K286)</f>
        <v>#VALUE!</v>
      </c>
      <c r="X286" s="145" t="str">
        <f t="shared" si="73"/>
        <v/>
      </c>
    </row>
    <row r="287" spans="1:24" x14ac:dyDescent="0.2">
      <c r="A287" s="105" t="str">
        <f t="shared" si="74"/>
        <v/>
      </c>
      <c r="E287" s="20" t="str">
        <f t="shared" si="67"/>
        <v/>
      </c>
      <c r="F287" s="20" t="str">
        <f t="shared" si="68"/>
        <v/>
      </c>
      <c r="Q287" s="132" t="str">
        <f t="shared" si="69"/>
        <v/>
      </c>
      <c r="R287" s="132" t="str">
        <f t="shared" si="70"/>
        <v/>
      </c>
      <c r="S287" s="144" t="str">
        <f t="shared" si="71"/>
        <v/>
      </c>
      <c r="T287" s="144" t="str">
        <f>IF(G287="","",IF(ISERROR(VLOOKUP(S287,Sheet1!B:B,1,FALSE)),0,1))</f>
        <v/>
      </c>
      <c r="U287" s="144" t="str">
        <f t="shared" si="72"/>
        <v/>
      </c>
      <c r="V287" s="145" t="e">
        <f>SEARCH('Key Word Search'!$J$6,J287)</f>
        <v>#VALUE!</v>
      </c>
      <c r="W287" s="145" t="e">
        <f>SEARCH('Key Word Search'!$J$6,K287)</f>
        <v>#VALUE!</v>
      </c>
      <c r="X287" s="145" t="str">
        <f t="shared" si="73"/>
        <v/>
      </c>
    </row>
    <row r="288" spans="1:24" x14ac:dyDescent="0.2">
      <c r="A288" s="105" t="str">
        <f t="shared" si="74"/>
        <v/>
      </c>
      <c r="E288" s="20" t="str">
        <f t="shared" si="67"/>
        <v/>
      </c>
      <c r="F288" s="20" t="str">
        <f t="shared" si="68"/>
        <v/>
      </c>
      <c r="Q288" s="132" t="str">
        <f t="shared" si="69"/>
        <v/>
      </c>
      <c r="R288" s="132" t="str">
        <f t="shared" si="70"/>
        <v/>
      </c>
      <c r="S288" s="144" t="str">
        <f t="shared" si="71"/>
        <v/>
      </c>
      <c r="T288" s="144" t="str">
        <f>IF(G288="","",IF(ISERROR(VLOOKUP(S288,Sheet1!B:B,1,FALSE)),0,1))</f>
        <v/>
      </c>
      <c r="U288" s="144" t="str">
        <f t="shared" si="72"/>
        <v/>
      </c>
      <c r="V288" s="145" t="e">
        <f>SEARCH('Key Word Search'!$J$6,J288)</f>
        <v>#VALUE!</v>
      </c>
      <c r="W288" s="145" t="e">
        <f>SEARCH('Key Word Search'!$J$6,K288)</f>
        <v>#VALUE!</v>
      </c>
      <c r="X288" s="145" t="str">
        <f t="shared" si="73"/>
        <v/>
      </c>
    </row>
    <row r="289" spans="1:24" x14ac:dyDescent="0.2">
      <c r="A289" s="105" t="str">
        <f t="shared" si="74"/>
        <v/>
      </c>
      <c r="E289" s="20" t="str">
        <f t="shared" si="67"/>
        <v/>
      </c>
      <c r="F289" s="20" t="str">
        <f t="shared" si="68"/>
        <v/>
      </c>
      <c r="Q289" s="132" t="str">
        <f t="shared" si="69"/>
        <v/>
      </c>
      <c r="R289" s="132" t="str">
        <f t="shared" si="70"/>
        <v/>
      </c>
      <c r="S289" s="144" t="str">
        <f t="shared" si="71"/>
        <v/>
      </c>
      <c r="T289" s="144" t="str">
        <f>IF(G289="","",IF(ISERROR(VLOOKUP(S289,Sheet1!B:B,1,FALSE)),0,1))</f>
        <v/>
      </c>
      <c r="U289" s="144" t="str">
        <f t="shared" si="72"/>
        <v/>
      </c>
      <c r="V289" s="145" t="e">
        <f>SEARCH('Key Word Search'!$J$6,J289)</f>
        <v>#VALUE!</v>
      </c>
      <c r="W289" s="145" t="e">
        <f>SEARCH('Key Word Search'!$J$6,K289)</f>
        <v>#VALUE!</v>
      </c>
      <c r="X289" s="145" t="str">
        <f t="shared" si="73"/>
        <v/>
      </c>
    </row>
    <row r="290" spans="1:24" x14ac:dyDescent="0.2">
      <c r="A290" s="105" t="str">
        <f t="shared" si="74"/>
        <v/>
      </c>
      <c r="E290" s="20" t="str">
        <f t="shared" si="67"/>
        <v/>
      </c>
      <c r="F290" s="20" t="str">
        <f t="shared" si="68"/>
        <v/>
      </c>
      <c r="Q290" s="132" t="str">
        <f t="shared" si="69"/>
        <v/>
      </c>
      <c r="R290" s="132" t="str">
        <f t="shared" si="70"/>
        <v/>
      </c>
      <c r="S290" s="144" t="str">
        <f t="shared" si="71"/>
        <v/>
      </c>
      <c r="T290" s="144" t="str">
        <f>IF(G290="","",IF(ISERROR(VLOOKUP(S290,Sheet1!B:B,1,FALSE)),0,1))</f>
        <v/>
      </c>
      <c r="U290" s="144" t="str">
        <f t="shared" si="72"/>
        <v/>
      </c>
      <c r="V290" s="145" t="e">
        <f>SEARCH('Key Word Search'!$J$6,J290)</f>
        <v>#VALUE!</v>
      </c>
      <c r="W290" s="145" t="e">
        <f>SEARCH('Key Word Search'!$J$6,K290)</f>
        <v>#VALUE!</v>
      </c>
      <c r="X290" s="145" t="str">
        <f t="shared" si="73"/>
        <v/>
      </c>
    </row>
    <row r="291" spans="1:24" x14ac:dyDescent="0.2">
      <c r="A291" s="105" t="str">
        <f t="shared" si="74"/>
        <v/>
      </c>
      <c r="E291" s="20" t="str">
        <f t="shared" si="67"/>
        <v/>
      </c>
      <c r="F291" s="20" t="str">
        <f t="shared" si="68"/>
        <v/>
      </c>
      <c r="Q291" s="132" t="str">
        <f t="shared" si="69"/>
        <v/>
      </c>
      <c r="R291" s="132" t="str">
        <f t="shared" si="70"/>
        <v/>
      </c>
      <c r="S291" s="144" t="str">
        <f t="shared" si="71"/>
        <v/>
      </c>
      <c r="T291" s="144" t="str">
        <f>IF(G291="","",IF(ISERROR(VLOOKUP(S291,Sheet1!B:B,1,FALSE)),0,1))</f>
        <v/>
      </c>
      <c r="U291" s="144" t="str">
        <f t="shared" si="72"/>
        <v/>
      </c>
      <c r="V291" s="145" t="e">
        <f>SEARCH('Key Word Search'!$J$6,J291)</f>
        <v>#VALUE!</v>
      </c>
      <c r="W291" s="145" t="e">
        <f>SEARCH('Key Word Search'!$J$6,K291)</f>
        <v>#VALUE!</v>
      </c>
      <c r="X291" s="145" t="str">
        <f t="shared" si="73"/>
        <v/>
      </c>
    </row>
    <row r="292" spans="1:24" x14ac:dyDescent="0.2">
      <c r="A292" s="105" t="str">
        <f t="shared" si="74"/>
        <v/>
      </c>
      <c r="E292" s="20" t="str">
        <f t="shared" si="67"/>
        <v/>
      </c>
      <c r="F292" s="20" t="str">
        <f t="shared" si="68"/>
        <v/>
      </c>
      <c r="Q292" s="132" t="str">
        <f t="shared" si="69"/>
        <v/>
      </c>
      <c r="R292" s="132" t="str">
        <f t="shared" si="70"/>
        <v/>
      </c>
      <c r="S292" s="144" t="str">
        <f t="shared" si="71"/>
        <v/>
      </c>
      <c r="T292" s="144" t="str">
        <f>IF(G292="","",IF(ISERROR(VLOOKUP(S292,Sheet1!B:B,1,FALSE)),0,1))</f>
        <v/>
      </c>
      <c r="U292" s="144" t="str">
        <f t="shared" si="72"/>
        <v/>
      </c>
      <c r="V292" s="145" t="e">
        <f>SEARCH('Key Word Search'!$J$6,J292)</f>
        <v>#VALUE!</v>
      </c>
      <c r="W292" s="145" t="e">
        <f>SEARCH('Key Word Search'!$J$6,K292)</f>
        <v>#VALUE!</v>
      </c>
      <c r="X292" s="145" t="str">
        <f t="shared" si="73"/>
        <v/>
      </c>
    </row>
    <row r="293" spans="1:24" x14ac:dyDescent="0.2">
      <c r="A293" s="105" t="str">
        <f t="shared" si="74"/>
        <v/>
      </c>
      <c r="E293" s="20" t="str">
        <f t="shared" si="67"/>
        <v/>
      </c>
      <c r="F293" s="20" t="str">
        <f t="shared" si="68"/>
        <v/>
      </c>
      <c r="Q293" s="132" t="str">
        <f t="shared" si="69"/>
        <v/>
      </c>
      <c r="R293" s="132" t="str">
        <f t="shared" si="70"/>
        <v/>
      </c>
      <c r="S293" s="144" t="str">
        <f t="shared" si="71"/>
        <v/>
      </c>
      <c r="T293" s="144" t="str">
        <f>IF(G293="","",IF(ISERROR(VLOOKUP(S293,Sheet1!B:B,1,FALSE)),0,1))</f>
        <v/>
      </c>
      <c r="U293" s="144" t="str">
        <f t="shared" si="72"/>
        <v/>
      </c>
      <c r="V293" s="145" t="e">
        <f>SEARCH('Key Word Search'!$J$6,J293)</f>
        <v>#VALUE!</v>
      </c>
      <c r="W293" s="145" t="e">
        <f>SEARCH('Key Word Search'!$J$6,K293)</f>
        <v>#VALUE!</v>
      </c>
      <c r="X293" s="145" t="str">
        <f t="shared" si="73"/>
        <v/>
      </c>
    </row>
    <row r="294" spans="1:24" x14ac:dyDescent="0.2">
      <c r="A294" s="105" t="str">
        <f t="shared" si="74"/>
        <v/>
      </c>
      <c r="E294" s="20" t="str">
        <f t="shared" si="67"/>
        <v/>
      </c>
      <c r="F294" s="20" t="str">
        <f t="shared" si="68"/>
        <v/>
      </c>
      <c r="Q294" s="132" t="str">
        <f t="shared" si="69"/>
        <v/>
      </c>
      <c r="R294" s="132" t="str">
        <f t="shared" si="70"/>
        <v/>
      </c>
      <c r="S294" s="144" t="str">
        <f t="shared" si="71"/>
        <v/>
      </c>
      <c r="T294" s="144" t="str">
        <f>IF(G294="","",IF(ISERROR(VLOOKUP(S294,Sheet1!B:B,1,FALSE)),0,1))</f>
        <v/>
      </c>
      <c r="U294" s="144" t="str">
        <f t="shared" si="72"/>
        <v/>
      </c>
      <c r="V294" s="145" t="e">
        <f>SEARCH('Key Word Search'!$J$6,J294)</f>
        <v>#VALUE!</v>
      </c>
      <c r="W294" s="145" t="e">
        <f>SEARCH('Key Word Search'!$J$6,K294)</f>
        <v>#VALUE!</v>
      </c>
      <c r="X294" s="145" t="str">
        <f t="shared" si="73"/>
        <v/>
      </c>
    </row>
    <row r="295" spans="1:24" x14ac:dyDescent="0.2">
      <c r="A295" s="105" t="str">
        <f t="shared" si="74"/>
        <v/>
      </c>
      <c r="E295" s="20" t="str">
        <f t="shared" ref="E295:E358" si="75">IF($A295="","",IF(B295="","",HYPERLINK(B295,E$2)))</f>
        <v/>
      </c>
      <c r="F295" s="20" t="str">
        <f t="shared" ref="F295:F358" si="76">IF($A295="","",IF(C295="","",HYPERLINK(C295,F$2)))</f>
        <v/>
      </c>
      <c r="Q295" s="132" t="str">
        <f t="shared" si="69"/>
        <v/>
      </c>
      <c r="R295" s="132" t="str">
        <f t="shared" si="70"/>
        <v/>
      </c>
      <c r="S295" s="144" t="str">
        <f t="shared" si="71"/>
        <v/>
      </c>
      <c r="T295" s="144" t="str">
        <f>IF(G295="","",IF(ISERROR(VLOOKUP(S295,Sheet1!B:B,1,FALSE)),0,1))</f>
        <v/>
      </c>
      <c r="U295" s="144" t="str">
        <f t="shared" si="72"/>
        <v/>
      </c>
      <c r="V295" s="145" t="e">
        <f>SEARCH('Key Word Search'!$J$6,J295)</f>
        <v>#VALUE!</v>
      </c>
      <c r="W295" s="145" t="e">
        <f>SEARCH('Key Word Search'!$J$6,K295)</f>
        <v>#VALUE!</v>
      </c>
      <c r="X295" s="145" t="str">
        <f t="shared" si="73"/>
        <v/>
      </c>
    </row>
    <row r="296" spans="1:24" x14ac:dyDescent="0.2">
      <c r="A296" s="105" t="str">
        <f t="shared" si="74"/>
        <v/>
      </c>
      <c r="E296" s="20" t="str">
        <f t="shared" si="75"/>
        <v/>
      </c>
      <c r="F296" s="20" t="str">
        <f t="shared" si="76"/>
        <v/>
      </c>
      <c r="Q296" s="132" t="str">
        <f t="shared" si="69"/>
        <v/>
      </c>
      <c r="R296" s="132" t="str">
        <f t="shared" si="70"/>
        <v/>
      </c>
      <c r="S296" s="144" t="str">
        <f t="shared" si="71"/>
        <v/>
      </c>
      <c r="T296" s="144" t="str">
        <f>IF(G296="","",IF(ISERROR(VLOOKUP(S296,Sheet1!B:B,1,FALSE)),0,1))</f>
        <v/>
      </c>
      <c r="U296" s="144" t="str">
        <f t="shared" si="72"/>
        <v/>
      </c>
      <c r="V296" s="145" t="e">
        <f>SEARCH('Key Word Search'!$J$6,J296)</f>
        <v>#VALUE!</v>
      </c>
      <c r="W296" s="145" t="e">
        <f>SEARCH('Key Word Search'!$J$6,K296)</f>
        <v>#VALUE!</v>
      </c>
      <c r="X296" s="145" t="str">
        <f t="shared" si="73"/>
        <v/>
      </c>
    </row>
    <row r="297" spans="1:24" x14ac:dyDescent="0.2">
      <c r="A297" s="105" t="str">
        <f t="shared" si="74"/>
        <v/>
      </c>
      <c r="E297" s="20" t="str">
        <f t="shared" si="75"/>
        <v/>
      </c>
      <c r="F297" s="20" t="str">
        <f t="shared" si="76"/>
        <v/>
      </c>
      <c r="Q297" s="132" t="str">
        <f t="shared" si="69"/>
        <v/>
      </c>
      <c r="R297" s="132" t="str">
        <f t="shared" si="70"/>
        <v/>
      </c>
      <c r="S297" s="144" t="str">
        <f t="shared" si="71"/>
        <v/>
      </c>
      <c r="T297" s="144" t="str">
        <f>IF(G297="","",IF(ISERROR(VLOOKUP(S297,Sheet1!B:B,1,FALSE)),0,1))</f>
        <v/>
      </c>
      <c r="U297" s="144" t="str">
        <f t="shared" si="72"/>
        <v/>
      </c>
      <c r="V297" s="145" t="e">
        <f>SEARCH('Key Word Search'!$J$6,J297)</f>
        <v>#VALUE!</v>
      </c>
      <c r="W297" s="145" t="e">
        <f>SEARCH('Key Word Search'!$J$6,K297)</f>
        <v>#VALUE!</v>
      </c>
      <c r="X297" s="145" t="str">
        <f t="shared" si="73"/>
        <v/>
      </c>
    </row>
    <row r="298" spans="1:24" x14ac:dyDescent="0.2">
      <c r="A298" s="105" t="str">
        <f t="shared" si="74"/>
        <v/>
      </c>
      <c r="E298" s="20" t="str">
        <f t="shared" si="75"/>
        <v/>
      </c>
      <c r="F298" s="20" t="str">
        <f t="shared" si="76"/>
        <v/>
      </c>
      <c r="Q298" s="132" t="str">
        <f t="shared" si="69"/>
        <v/>
      </c>
      <c r="R298" s="132" t="str">
        <f t="shared" si="70"/>
        <v/>
      </c>
      <c r="S298" s="144" t="str">
        <f t="shared" si="71"/>
        <v/>
      </c>
      <c r="T298" s="144" t="str">
        <f>IF(G298="","",IF(ISERROR(VLOOKUP(S298,Sheet1!B:B,1,FALSE)),0,1))</f>
        <v/>
      </c>
      <c r="U298" s="144" t="str">
        <f t="shared" si="72"/>
        <v/>
      </c>
      <c r="V298" s="145" t="e">
        <f>SEARCH('Key Word Search'!$J$6,J298)</f>
        <v>#VALUE!</v>
      </c>
      <c r="W298" s="145" t="e">
        <f>SEARCH('Key Word Search'!$J$6,K298)</f>
        <v>#VALUE!</v>
      </c>
      <c r="X298" s="145" t="str">
        <f t="shared" si="73"/>
        <v/>
      </c>
    </row>
    <row r="299" spans="1:24" x14ac:dyDescent="0.2">
      <c r="A299" s="105" t="str">
        <f t="shared" si="74"/>
        <v/>
      </c>
      <c r="E299" s="20" t="str">
        <f t="shared" si="75"/>
        <v/>
      </c>
      <c r="F299" s="20" t="str">
        <f t="shared" si="76"/>
        <v/>
      </c>
      <c r="Q299" s="132" t="str">
        <f t="shared" si="69"/>
        <v/>
      </c>
      <c r="R299" s="132" t="str">
        <f t="shared" si="70"/>
        <v/>
      </c>
      <c r="S299" s="144" t="str">
        <f t="shared" si="71"/>
        <v/>
      </c>
      <c r="T299" s="144" t="str">
        <f>IF(G299="","",IF(ISERROR(VLOOKUP(S299,Sheet1!B:B,1,FALSE)),0,1))</f>
        <v/>
      </c>
      <c r="U299" s="144" t="str">
        <f t="shared" si="72"/>
        <v/>
      </c>
      <c r="V299" s="145" t="e">
        <f>SEARCH('Key Word Search'!$J$6,J299)</f>
        <v>#VALUE!</v>
      </c>
      <c r="W299" s="145" t="e">
        <f>SEARCH('Key Word Search'!$J$6,K299)</f>
        <v>#VALUE!</v>
      </c>
      <c r="X299" s="145" t="str">
        <f t="shared" si="73"/>
        <v/>
      </c>
    </row>
    <row r="300" spans="1:24" x14ac:dyDescent="0.2">
      <c r="A300" s="105" t="str">
        <f t="shared" si="74"/>
        <v/>
      </c>
      <c r="E300" s="20" t="str">
        <f t="shared" si="75"/>
        <v/>
      </c>
      <c r="F300" s="20" t="str">
        <f t="shared" si="76"/>
        <v/>
      </c>
      <c r="Q300" s="132" t="str">
        <f t="shared" si="69"/>
        <v/>
      </c>
      <c r="R300" s="132" t="str">
        <f t="shared" si="70"/>
        <v/>
      </c>
      <c r="S300" s="144" t="str">
        <f t="shared" si="71"/>
        <v/>
      </c>
      <c r="T300" s="144" t="str">
        <f>IF(G300="","",IF(ISERROR(VLOOKUP(S300,Sheet1!B:B,1,FALSE)),0,1))</f>
        <v/>
      </c>
      <c r="U300" s="144" t="str">
        <f t="shared" si="72"/>
        <v/>
      </c>
      <c r="V300" s="145" t="e">
        <f>SEARCH('Key Word Search'!$J$6,J300)</f>
        <v>#VALUE!</v>
      </c>
      <c r="W300" s="145" t="e">
        <f>SEARCH('Key Word Search'!$J$6,K300)</f>
        <v>#VALUE!</v>
      </c>
      <c r="X300" s="145" t="str">
        <f t="shared" si="73"/>
        <v/>
      </c>
    </row>
    <row r="301" spans="1:24" x14ac:dyDescent="0.2">
      <c r="A301" s="105" t="str">
        <f t="shared" si="74"/>
        <v/>
      </c>
      <c r="E301" s="20" t="str">
        <f t="shared" si="75"/>
        <v/>
      </c>
      <c r="F301" s="20" t="str">
        <f t="shared" si="76"/>
        <v/>
      </c>
      <c r="Q301" s="132" t="str">
        <f t="shared" si="69"/>
        <v/>
      </c>
      <c r="R301" s="132" t="str">
        <f t="shared" si="70"/>
        <v/>
      </c>
      <c r="S301" s="144" t="str">
        <f t="shared" si="71"/>
        <v/>
      </c>
      <c r="T301" s="144" t="str">
        <f>IF(G301="","",IF(ISERROR(VLOOKUP(S301,Sheet1!B:B,1,FALSE)),0,1))</f>
        <v/>
      </c>
      <c r="U301" s="144" t="str">
        <f t="shared" si="72"/>
        <v/>
      </c>
      <c r="V301" s="145" t="e">
        <f>SEARCH('Key Word Search'!$J$6,J301)</f>
        <v>#VALUE!</v>
      </c>
      <c r="W301" s="145" t="e">
        <f>SEARCH('Key Word Search'!$J$6,K301)</f>
        <v>#VALUE!</v>
      </c>
      <c r="X301" s="145" t="str">
        <f t="shared" si="73"/>
        <v/>
      </c>
    </row>
    <row r="302" spans="1:24" x14ac:dyDescent="0.2">
      <c r="A302" s="105" t="str">
        <f t="shared" si="74"/>
        <v/>
      </c>
      <c r="E302" s="20" t="str">
        <f t="shared" si="75"/>
        <v/>
      </c>
      <c r="F302" s="20" t="str">
        <f t="shared" si="76"/>
        <v/>
      </c>
      <c r="Q302" s="132" t="str">
        <f t="shared" si="69"/>
        <v/>
      </c>
      <c r="R302" s="132" t="str">
        <f t="shared" si="70"/>
        <v/>
      </c>
      <c r="S302" s="144" t="str">
        <f t="shared" si="71"/>
        <v/>
      </c>
      <c r="T302" s="144" t="str">
        <f>IF(G302="","",IF(ISERROR(VLOOKUP(S302,Sheet1!B:B,1,FALSE)),0,1))</f>
        <v/>
      </c>
      <c r="U302" s="144" t="str">
        <f t="shared" si="72"/>
        <v/>
      </c>
      <c r="V302" s="145" t="e">
        <f>SEARCH('Key Word Search'!$J$6,J302)</f>
        <v>#VALUE!</v>
      </c>
      <c r="W302" s="145" t="e">
        <f>SEARCH('Key Word Search'!$J$6,K302)</f>
        <v>#VALUE!</v>
      </c>
      <c r="X302" s="145" t="str">
        <f t="shared" si="73"/>
        <v/>
      </c>
    </row>
    <row r="303" spans="1:24" x14ac:dyDescent="0.2">
      <c r="A303" s="105" t="str">
        <f t="shared" si="74"/>
        <v/>
      </c>
      <c r="E303" s="20" t="str">
        <f t="shared" si="75"/>
        <v/>
      </c>
      <c r="F303" s="20" t="str">
        <f t="shared" si="76"/>
        <v/>
      </c>
      <c r="Q303" s="132" t="str">
        <f t="shared" si="69"/>
        <v/>
      </c>
      <c r="R303" s="132" t="str">
        <f t="shared" si="70"/>
        <v/>
      </c>
      <c r="S303" s="144" t="str">
        <f t="shared" si="71"/>
        <v/>
      </c>
      <c r="T303" s="144" t="str">
        <f>IF(G303="","",IF(ISERROR(VLOOKUP(S303,Sheet1!B:B,1,FALSE)),0,1))</f>
        <v/>
      </c>
      <c r="U303" s="144" t="str">
        <f t="shared" si="72"/>
        <v/>
      </c>
      <c r="V303" s="145" t="e">
        <f>SEARCH('Key Word Search'!$J$6,J303)</f>
        <v>#VALUE!</v>
      </c>
      <c r="W303" s="145" t="e">
        <f>SEARCH('Key Word Search'!$J$6,K303)</f>
        <v>#VALUE!</v>
      </c>
      <c r="X303" s="145" t="str">
        <f t="shared" si="73"/>
        <v/>
      </c>
    </row>
    <row r="304" spans="1:24" x14ac:dyDescent="0.2">
      <c r="A304" s="105" t="str">
        <f t="shared" si="74"/>
        <v/>
      </c>
      <c r="E304" s="20" t="str">
        <f t="shared" si="75"/>
        <v/>
      </c>
      <c r="F304" s="20" t="str">
        <f t="shared" si="76"/>
        <v/>
      </c>
      <c r="Q304" s="132" t="str">
        <f t="shared" si="69"/>
        <v/>
      </c>
      <c r="R304" s="132" t="str">
        <f t="shared" si="70"/>
        <v/>
      </c>
      <c r="S304" s="144" t="str">
        <f t="shared" si="71"/>
        <v/>
      </c>
      <c r="T304" s="144" t="str">
        <f>IF(G304="","",IF(ISERROR(VLOOKUP(S304,Sheet1!B:B,1,FALSE)),0,1))</f>
        <v/>
      </c>
      <c r="U304" s="144" t="str">
        <f t="shared" si="72"/>
        <v/>
      </c>
      <c r="V304" s="145" t="e">
        <f>SEARCH('Key Word Search'!$J$6,J304)</f>
        <v>#VALUE!</v>
      </c>
      <c r="W304" s="145" t="e">
        <f>SEARCH('Key Word Search'!$J$6,K304)</f>
        <v>#VALUE!</v>
      </c>
      <c r="X304" s="145" t="str">
        <f t="shared" si="73"/>
        <v/>
      </c>
    </row>
    <row r="305" spans="1:24" x14ac:dyDescent="0.2">
      <c r="A305" s="105" t="str">
        <f t="shared" si="74"/>
        <v/>
      </c>
      <c r="E305" s="20" t="str">
        <f t="shared" si="75"/>
        <v/>
      </c>
      <c r="F305" s="20" t="str">
        <f t="shared" si="76"/>
        <v/>
      </c>
      <c r="Q305" s="132" t="str">
        <f t="shared" si="69"/>
        <v/>
      </c>
      <c r="R305" s="132" t="str">
        <f t="shared" si="70"/>
        <v/>
      </c>
      <c r="S305" s="144" t="str">
        <f t="shared" si="71"/>
        <v/>
      </c>
      <c r="T305" s="144" t="str">
        <f>IF(G305="","",IF(ISERROR(VLOOKUP(S305,Sheet1!B:B,1,FALSE)),0,1))</f>
        <v/>
      </c>
      <c r="U305" s="144" t="str">
        <f t="shared" si="72"/>
        <v/>
      </c>
      <c r="V305" s="145" t="e">
        <f>SEARCH('Key Word Search'!$J$6,J305)</f>
        <v>#VALUE!</v>
      </c>
      <c r="W305" s="145" t="e">
        <f>SEARCH('Key Word Search'!$J$6,K305)</f>
        <v>#VALUE!</v>
      </c>
      <c r="X305" s="145" t="str">
        <f t="shared" si="73"/>
        <v/>
      </c>
    </row>
    <row r="306" spans="1:24" x14ac:dyDescent="0.2">
      <c r="A306" s="105" t="str">
        <f t="shared" si="74"/>
        <v/>
      </c>
      <c r="E306" s="20" t="str">
        <f t="shared" si="75"/>
        <v/>
      </c>
      <c r="F306" s="20" t="str">
        <f t="shared" si="76"/>
        <v/>
      </c>
      <c r="Q306" s="132" t="str">
        <f t="shared" si="69"/>
        <v/>
      </c>
      <c r="R306" s="132" t="str">
        <f t="shared" si="70"/>
        <v/>
      </c>
      <c r="S306" s="144" t="str">
        <f t="shared" si="71"/>
        <v/>
      </c>
      <c r="T306" s="144" t="str">
        <f>IF(G306="","",IF(ISERROR(VLOOKUP(S306,Sheet1!B:B,1,FALSE)),0,1))</f>
        <v/>
      </c>
      <c r="U306" s="144" t="str">
        <f t="shared" si="72"/>
        <v/>
      </c>
      <c r="V306" s="145" t="e">
        <f>SEARCH('Key Word Search'!$J$6,J306)</f>
        <v>#VALUE!</v>
      </c>
      <c r="W306" s="145" t="e">
        <f>SEARCH('Key Word Search'!$J$6,K306)</f>
        <v>#VALUE!</v>
      </c>
      <c r="X306" s="145" t="str">
        <f t="shared" si="73"/>
        <v/>
      </c>
    </row>
    <row r="307" spans="1:24" x14ac:dyDescent="0.2">
      <c r="A307" s="105" t="str">
        <f t="shared" si="74"/>
        <v/>
      </c>
      <c r="E307" s="20" t="str">
        <f t="shared" si="75"/>
        <v/>
      </c>
      <c r="F307" s="20" t="str">
        <f t="shared" si="76"/>
        <v/>
      </c>
      <c r="Q307" s="132" t="str">
        <f t="shared" si="69"/>
        <v/>
      </c>
      <c r="R307" s="132" t="str">
        <f t="shared" si="70"/>
        <v/>
      </c>
      <c r="S307" s="144" t="str">
        <f t="shared" si="71"/>
        <v/>
      </c>
      <c r="T307" s="144" t="str">
        <f>IF(G307="","",IF(ISERROR(VLOOKUP(S307,Sheet1!B:B,1,FALSE)),0,1))</f>
        <v/>
      </c>
      <c r="U307" s="144" t="str">
        <f t="shared" si="72"/>
        <v/>
      </c>
      <c r="V307" s="145" t="e">
        <f>SEARCH('Key Word Search'!$J$6,J307)</f>
        <v>#VALUE!</v>
      </c>
      <c r="W307" s="145" t="e">
        <f>SEARCH('Key Word Search'!$J$6,K307)</f>
        <v>#VALUE!</v>
      </c>
      <c r="X307" s="145" t="str">
        <f t="shared" si="73"/>
        <v/>
      </c>
    </row>
    <row r="308" spans="1:24" x14ac:dyDescent="0.2">
      <c r="A308" s="105" t="str">
        <f t="shared" si="74"/>
        <v/>
      </c>
      <c r="E308" s="20" t="str">
        <f t="shared" si="75"/>
        <v/>
      </c>
      <c r="F308" s="20" t="str">
        <f t="shared" si="76"/>
        <v/>
      </c>
      <c r="Q308" s="132" t="str">
        <f t="shared" si="69"/>
        <v/>
      </c>
      <c r="R308" s="132" t="str">
        <f t="shared" si="70"/>
        <v/>
      </c>
      <c r="S308" s="144" t="str">
        <f t="shared" si="71"/>
        <v/>
      </c>
      <c r="T308" s="144" t="str">
        <f>IF(G308="","",IF(ISERROR(VLOOKUP(S308,Sheet1!B:B,1,FALSE)),0,1))</f>
        <v/>
      </c>
      <c r="U308" s="144" t="str">
        <f t="shared" si="72"/>
        <v/>
      </c>
      <c r="V308" s="145" t="e">
        <f>SEARCH('Key Word Search'!$J$6,J308)</f>
        <v>#VALUE!</v>
      </c>
      <c r="W308" s="145" t="e">
        <f>SEARCH('Key Word Search'!$J$6,K308)</f>
        <v>#VALUE!</v>
      </c>
      <c r="X308" s="145" t="str">
        <f t="shared" si="73"/>
        <v/>
      </c>
    </row>
    <row r="309" spans="1:24" x14ac:dyDescent="0.2">
      <c r="A309" s="105" t="str">
        <f t="shared" si="74"/>
        <v/>
      </c>
      <c r="E309" s="20" t="str">
        <f t="shared" si="75"/>
        <v/>
      </c>
      <c r="F309" s="20" t="str">
        <f t="shared" si="76"/>
        <v/>
      </c>
      <c r="Q309" s="132" t="str">
        <f t="shared" si="69"/>
        <v/>
      </c>
      <c r="R309" s="132" t="str">
        <f t="shared" si="70"/>
        <v/>
      </c>
      <c r="S309" s="144" t="str">
        <f t="shared" si="71"/>
        <v/>
      </c>
      <c r="T309" s="144" t="str">
        <f>IF(G309="","",IF(ISERROR(VLOOKUP(S309,Sheet1!B:B,1,FALSE)),0,1))</f>
        <v/>
      </c>
      <c r="U309" s="144" t="str">
        <f t="shared" si="72"/>
        <v/>
      </c>
      <c r="V309" s="145" t="e">
        <f>SEARCH('Key Word Search'!$J$6,J309)</f>
        <v>#VALUE!</v>
      </c>
      <c r="W309" s="145" t="e">
        <f>SEARCH('Key Word Search'!$J$6,K309)</f>
        <v>#VALUE!</v>
      </c>
      <c r="X309" s="145" t="str">
        <f t="shared" si="73"/>
        <v/>
      </c>
    </row>
    <row r="310" spans="1:24" x14ac:dyDescent="0.2">
      <c r="A310" s="105" t="str">
        <f t="shared" si="74"/>
        <v/>
      </c>
      <c r="E310" s="20" t="str">
        <f t="shared" si="75"/>
        <v/>
      </c>
      <c r="F310" s="20" t="str">
        <f t="shared" si="76"/>
        <v/>
      </c>
      <c r="Q310" s="132" t="str">
        <f t="shared" si="69"/>
        <v/>
      </c>
      <c r="R310" s="132" t="str">
        <f t="shared" si="70"/>
        <v/>
      </c>
      <c r="S310" s="144" t="str">
        <f t="shared" si="71"/>
        <v/>
      </c>
      <c r="T310" s="144" t="str">
        <f>IF(G310="","",IF(ISERROR(VLOOKUP(S310,Sheet1!B:B,1,FALSE)),0,1))</f>
        <v/>
      </c>
      <c r="U310" s="144" t="str">
        <f t="shared" si="72"/>
        <v/>
      </c>
      <c r="V310" s="145" t="e">
        <f>SEARCH('Key Word Search'!$J$6,J310)</f>
        <v>#VALUE!</v>
      </c>
      <c r="W310" s="145" t="e">
        <f>SEARCH('Key Word Search'!$J$6,K310)</f>
        <v>#VALUE!</v>
      </c>
      <c r="X310" s="145" t="str">
        <f t="shared" si="73"/>
        <v/>
      </c>
    </row>
    <row r="311" spans="1:24" x14ac:dyDescent="0.2">
      <c r="A311" s="105" t="str">
        <f t="shared" si="74"/>
        <v/>
      </c>
      <c r="E311" s="20" t="str">
        <f t="shared" si="75"/>
        <v/>
      </c>
      <c r="F311" s="20" t="str">
        <f t="shared" si="76"/>
        <v/>
      </c>
      <c r="Q311" s="132" t="str">
        <f t="shared" si="69"/>
        <v/>
      </c>
      <c r="R311" s="132" t="str">
        <f t="shared" si="70"/>
        <v/>
      </c>
      <c r="S311" s="144" t="str">
        <f t="shared" si="71"/>
        <v/>
      </c>
      <c r="T311" s="144" t="str">
        <f>IF(G311="","",IF(ISERROR(VLOOKUP(S311,Sheet1!B:B,1,FALSE)),0,1))</f>
        <v/>
      </c>
      <c r="U311" s="144" t="str">
        <f t="shared" si="72"/>
        <v/>
      </c>
      <c r="V311" s="145" t="e">
        <f>SEARCH('Key Word Search'!$J$6,J311)</f>
        <v>#VALUE!</v>
      </c>
      <c r="W311" s="145" t="e">
        <f>SEARCH('Key Word Search'!$J$6,K311)</f>
        <v>#VALUE!</v>
      </c>
      <c r="X311" s="145" t="str">
        <f t="shared" si="73"/>
        <v/>
      </c>
    </row>
    <row r="312" spans="1:24" x14ac:dyDescent="0.2">
      <c r="A312" s="105" t="str">
        <f t="shared" si="74"/>
        <v/>
      </c>
      <c r="E312" s="20" t="str">
        <f t="shared" si="75"/>
        <v/>
      </c>
      <c r="F312" s="20" t="str">
        <f t="shared" si="76"/>
        <v/>
      </c>
      <c r="Q312" s="132" t="str">
        <f t="shared" si="69"/>
        <v/>
      </c>
      <c r="R312" s="132" t="str">
        <f t="shared" si="70"/>
        <v/>
      </c>
      <c r="S312" s="144" t="str">
        <f t="shared" si="71"/>
        <v/>
      </c>
      <c r="T312" s="144" t="str">
        <f>IF(G312="","",IF(ISERROR(VLOOKUP(S312,Sheet1!B:B,1,FALSE)),0,1))</f>
        <v/>
      </c>
      <c r="U312" s="144" t="str">
        <f t="shared" si="72"/>
        <v/>
      </c>
      <c r="V312" s="145" t="e">
        <f>SEARCH('Key Word Search'!$J$6,J312)</f>
        <v>#VALUE!</v>
      </c>
      <c r="W312" s="145" t="e">
        <f>SEARCH('Key Word Search'!$J$6,K312)</f>
        <v>#VALUE!</v>
      </c>
      <c r="X312" s="145" t="str">
        <f t="shared" si="73"/>
        <v/>
      </c>
    </row>
    <row r="313" spans="1:24" x14ac:dyDescent="0.2">
      <c r="A313" s="105" t="str">
        <f t="shared" si="74"/>
        <v/>
      </c>
      <c r="E313" s="20" t="str">
        <f t="shared" si="75"/>
        <v/>
      </c>
      <c r="F313" s="20" t="str">
        <f t="shared" si="76"/>
        <v/>
      </c>
      <c r="Q313" s="132" t="str">
        <f t="shared" si="69"/>
        <v/>
      </c>
      <c r="R313" s="132" t="str">
        <f t="shared" si="70"/>
        <v/>
      </c>
      <c r="S313" s="144" t="str">
        <f t="shared" si="71"/>
        <v/>
      </c>
      <c r="T313" s="144" t="str">
        <f>IF(G313="","",IF(ISERROR(VLOOKUP(S313,Sheet1!B:B,1,FALSE)),0,1))</f>
        <v/>
      </c>
      <c r="U313" s="144" t="str">
        <f t="shared" si="72"/>
        <v/>
      </c>
      <c r="V313" s="145" t="e">
        <f>SEARCH('Key Word Search'!$J$6,J313)</f>
        <v>#VALUE!</v>
      </c>
      <c r="W313" s="145" t="e">
        <f>SEARCH('Key Word Search'!$J$6,K313)</f>
        <v>#VALUE!</v>
      </c>
      <c r="X313" s="145" t="str">
        <f t="shared" si="73"/>
        <v/>
      </c>
    </row>
    <row r="314" spans="1:24" x14ac:dyDescent="0.2">
      <c r="A314" s="105" t="str">
        <f t="shared" si="74"/>
        <v/>
      </c>
      <c r="E314" s="20" t="str">
        <f t="shared" si="75"/>
        <v/>
      </c>
      <c r="F314" s="20" t="str">
        <f t="shared" si="76"/>
        <v/>
      </c>
      <c r="Q314" s="132" t="str">
        <f t="shared" si="69"/>
        <v/>
      </c>
      <c r="R314" s="132" t="str">
        <f t="shared" si="70"/>
        <v/>
      </c>
      <c r="S314" s="144" t="str">
        <f t="shared" si="71"/>
        <v/>
      </c>
      <c r="T314" s="144" t="str">
        <f>IF(G314="","",IF(ISERROR(VLOOKUP(S314,Sheet1!B:B,1,FALSE)),0,1))</f>
        <v/>
      </c>
      <c r="U314" s="144" t="str">
        <f t="shared" si="72"/>
        <v/>
      </c>
      <c r="V314" s="145" t="e">
        <f>SEARCH('Key Word Search'!$J$6,J314)</f>
        <v>#VALUE!</v>
      </c>
      <c r="W314" s="145" t="e">
        <f>SEARCH('Key Word Search'!$J$6,K314)</f>
        <v>#VALUE!</v>
      </c>
      <c r="X314" s="145" t="str">
        <f t="shared" si="73"/>
        <v/>
      </c>
    </row>
    <row r="315" spans="1:24" x14ac:dyDescent="0.2">
      <c r="A315" s="105" t="str">
        <f t="shared" si="74"/>
        <v/>
      </c>
      <c r="E315" s="20" t="str">
        <f t="shared" si="75"/>
        <v/>
      </c>
      <c r="F315" s="20" t="str">
        <f t="shared" si="76"/>
        <v/>
      </c>
      <c r="Q315" s="132" t="str">
        <f t="shared" si="69"/>
        <v/>
      </c>
      <c r="R315" s="132" t="str">
        <f t="shared" si="70"/>
        <v/>
      </c>
      <c r="S315" s="144" t="str">
        <f t="shared" si="71"/>
        <v/>
      </c>
      <c r="T315" s="144" t="str">
        <f>IF(G315="","",IF(ISERROR(VLOOKUP(S315,Sheet1!B:B,1,FALSE)),0,1))</f>
        <v/>
      </c>
      <c r="U315" s="144" t="str">
        <f t="shared" si="72"/>
        <v/>
      </c>
      <c r="V315" s="145" t="e">
        <f>SEARCH('Key Word Search'!$J$6,J315)</f>
        <v>#VALUE!</v>
      </c>
      <c r="W315" s="145" t="e">
        <f>SEARCH('Key Word Search'!$J$6,K315)</f>
        <v>#VALUE!</v>
      </c>
      <c r="X315" s="145" t="str">
        <f t="shared" si="73"/>
        <v/>
      </c>
    </row>
    <row r="316" spans="1:24" x14ac:dyDescent="0.2">
      <c r="A316" s="105" t="str">
        <f t="shared" si="74"/>
        <v/>
      </c>
      <c r="E316" s="20" t="str">
        <f t="shared" si="75"/>
        <v/>
      </c>
      <c r="F316" s="20" t="str">
        <f t="shared" si="76"/>
        <v/>
      </c>
      <c r="Q316" s="132" t="str">
        <f t="shared" si="69"/>
        <v/>
      </c>
      <c r="R316" s="132" t="str">
        <f t="shared" si="70"/>
        <v/>
      </c>
      <c r="S316" s="144" t="str">
        <f t="shared" si="71"/>
        <v/>
      </c>
      <c r="T316" s="144" t="str">
        <f>IF(G316="","",IF(ISERROR(VLOOKUP(S316,Sheet1!B:B,1,FALSE)),0,1))</f>
        <v/>
      </c>
      <c r="U316" s="144" t="str">
        <f t="shared" si="72"/>
        <v/>
      </c>
      <c r="V316" s="145" t="e">
        <f>SEARCH('Key Word Search'!$J$6,J316)</f>
        <v>#VALUE!</v>
      </c>
      <c r="W316" s="145" t="e">
        <f>SEARCH('Key Word Search'!$J$6,K316)</f>
        <v>#VALUE!</v>
      </c>
      <c r="X316" s="145" t="str">
        <f t="shared" si="73"/>
        <v/>
      </c>
    </row>
    <row r="317" spans="1:24" x14ac:dyDescent="0.2">
      <c r="A317" s="105" t="str">
        <f t="shared" si="74"/>
        <v/>
      </c>
      <c r="E317" s="20" t="str">
        <f t="shared" si="75"/>
        <v/>
      </c>
      <c r="F317" s="20" t="str">
        <f t="shared" si="76"/>
        <v/>
      </c>
      <c r="Q317" s="132" t="str">
        <f t="shared" si="69"/>
        <v/>
      </c>
      <c r="R317" s="132" t="str">
        <f t="shared" si="70"/>
        <v/>
      </c>
      <c r="S317" s="144" t="str">
        <f t="shared" si="71"/>
        <v/>
      </c>
      <c r="T317" s="144" t="str">
        <f>IF(G317="","",IF(ISERROR(VLOOKUP(S317,Sheet1!B:B,1,FALSE)),0,1))</f>
        <v/>
      </c>
      <c r="U317" s="144" t="str">
        <f t="shared" si="72"/>
        <v/>
      </c>
      <c r="V317" s="145" t="e">
        <f>SEARCH('Key Word Search'!$J$6,J317)</f>
        <v>#VALUE!</v>
      </c>
      <c r="W317" s="145" t="e">
        <f>SEARCH('Key Word Search'!$J$6,K317)</f>
        <v>#VALUE!</v>
      </c>
      <c r="X317" s="145" t="str">
        <f t="shared" si="73"/>
        <v/>
      </c>
    </row>
    <row r="318" spans="1:24" x14ac:dyDescent="0.2">
      <c r="A318" s="105" t="str">
        <f t="shared" si="74"/>
        <v/>
      </c>
      <c r="E318" s="20" t="str">
        <f t="shared" si="75"/>
        <v/>
      </c>
      <c r="F318" s="20" t="str">
        <f t="shared" si="76"/>
        <v/>
      </c>
      <c r="Q318" s="132" t="str">
        <f t="shared" si="69"/>
        <v/>
      </c>
      <c r="R318" s="132" t="str">
        <f t="shared" si="70"/>
        <v/>
      </c>
      <c r="S318" s="144" t="str">
        <f t="shared" si="71"/>
        <v/>
      </c>
      <c r="T318" s="144" t="str">
        <f>IF(G318="","",IF(ISERROR(VLOOKUP(S318,Sheet1!B:B,1,FALSE)),0,1))</f>
        <v/>
      </c>
      <c r="U318" s="144" t="str">
        <f t="shared" si="72"/>
        <v/>
      </c>
      <c r="V318" s="145" t="e">
        <f>SEARCH('Key Word Search'!$J$6,J318)</f>
        <v>#VALUE!</v>
      </c>
      <c r="W318" s="145" t="e">
        <f>SEARCH('Key Word Search'!$J$6,K318)</f>
        <v>#VALUE!</v>
      </c>
      <c r="X318" s="145" t="str">
        <f t="shared" si="73"/>
        <v/>
      </c>
    </row>
    <row r="319" spans="1:24" x14ac:dyDescent="0.2">
      <c r="A319" s="105" t="str">
        <f t="shared" si="74"/>
        <v/>
      </c>
      <c r="E319" s="20" t="str">
        <f t="shared" si="75"/>
        <v/>
      </c>
      <c r="F319" s="20" t="str">
        <f t="shared" si="76"/>
        <v/>
      </c>
      <c r="Q319" s="132" t="str">
        <f t="shared" si="69"/>
        <v/>
      </c>
      <c r="R319" s="132" t="str">
        <f t="shared" si="70"/>
        <v/>
      </c>
      <c r="S319" s="144" t="str">
        <f t="shared" si="71"/>
        <v/>
      </c>
      <c r="T319" s="144" t="str">
        <f>IF(G319="","",IF(ISERROR(VLOOKUP(S319,Sheet1!B:B,1,FALSE)),0,1))</f>
        <v/>
      </c>
      <c r="U319" s="144" t="str">
        <f t="shared" si="72"/>
        <v/>
      </c>
      <c r="V319" s="145" t="e">
        <f>SEARCH('Key Word Search'!$J$6,J319)</f>
        <v>#VALUE!</v>
      </c>
      <c r="W319" s="145" t="e">
        <f>SEARCH('Key Word Search'!$J$6,K319)</f>
        <v>#VALUE!</v>
      </c>
      <c r="X319" s="145" t="str">
        <f t="shared" si="73"/>
        <v/>
      </c>
    </row>
    <row r="320" spans="1:24" x14ac:dyDescent="0.2">
      <c r="A320" s="105" t="str">
        <f t="shared" si="74"/>
        <v/>
      </c>
      <c r="E320" s="20" t="str">
        <f t="shared" si="75"/>
        <v/>
      </c>
      <c r="F320" s="20" t="str">
        <f t="shared" si="76"/>
        <v/>
      </c>
      <c r="Q320" s="132" t="str">
        <f t="shared" si="69"/>
        <v/>
      </c>
      <c r="R320" s="132" t="str">
        <f t="shared" si="70"/>
        <v/>
      </c>
      <c r="S320" s="144" t="str">
        <f t="shared" si="71"/>
        <v/>
      </c>
      <c r="T320" s="144" t="str">
        <f>IF(G320="","",IF(ISERROR(VLOOKUP(S320,Sheet1!B:B,1,FALSE)),0,1))</f>
        <v/>
      </c>
      <c r="U320" s="144" t="str">
        <f t="shared" si="72"/>
        <v/>
      </c>
      <c r="V320" s="145" t="e">
        <f>SEARCH('Key Word Search'!$J$6,J320)</f>
        <v>#VALUE!</v>
      </c>
      <c r="W320" s="145" t="e">
        <f>SEARCH('Key Word Search'!$J$6,K320)</f>
        <v>#VALUE!</v>
      </c>
      <c r="X320" s="145" t="str">
        <f t="shared" si="73"/>
        <v/>
      </c>
    </row>
    <row r="321" spans="1:24" x14ac:dyDescent="0.2">
      <c r="A321" s="105" t="str">
        <f t="shared" si="74"/>
        <v/>
      </c>
      <c r="E321" s="20" t="str">
        <f t="shared" si="75"/>
        <v/>
      </c>
      <c r="F321" s="20" t="str">
        <f t="shared" si="76"/>
        <v/>
      </c>
      <c r="Q321" s="132" t="str">
        <f t="shared" si="69"/>
        <v/>
      </c>
      <c r="R321" s="132" t="str">
        <f t="shared" si="70"/>
        <v/>
      </c>
      <c r="S321" s="144" t="str">
        <f t="shared" si="71"/>
        <v/>
      </c>
      <c r="T321" s="144" t="str">
        <f>IF(G321="","",IF(ISERROR(VLOOKUP(S321,Sheet1!B:B,1,FALSE)),0,1))</f>
        <v/>
      </c>
      <c r="U321" s="144" t="str">
        <f t="shared" si="72"/>
        <v/>
      </c>
      <c r="V321" s="145" t="e">
        <f>SEARCH('Key Word Search'!$J$6,J321)</f>
        <v>#VALUE!</v>
      </c>
      <c r="W321" s="145" t="e">
        <f>SEARCH('Key Word Search'!$J$6,K321)</f>
        <v>#VALUE!</v>
      </c>
      <c r="X321" s="145" t="str">
        <f t="shared" si="73"/>
        <v/>
      </c>
    </row>
    <row r="322" spans="1:24" x14ac:dyDescent="0.2">
      <c r="A322" s="105" t="str">
        <f t="shared" si="74"/>
        <v/>
      </c>
      <c r="E322" s="20" t="str">
        <f t="shared" si="75"/>
        <v/>
      </c>
      <c r="F322" s="20" t="str">
        <f t="shared" si="76"/>
        <v/>
      </c>
      <c r="Q322" s="132" t="str">
        <f t="shared" si="69"/>
        <v/>
      </c>
      <c r="R322" s="132" t="str">
        <f t="shared" si="70"/>
        <v/>
      </c>
      <c r="S322" s="144" t="str">
        <f t="shared" si="71"/>
        <v/>
      </c>
      <c r="T322" s="144" t="str">
        <f>IF(G322="","",IF(ISERROR(VLOOKUP(S322,Sheet1!B:B,1,FALSE)),0,1))</f>
        <v/>
      </c>
      <c r="U322" s="144" t="str">
        <f t="shared" si="72"/>
        <v/>
      </c>
      <c r="V322" s="145" t="e">
        <f>SEARCH('Key Word Search'!$J$6,J322)</f>
        <v>#VALUE!</v>
      </c>
      <c r="W322" s="145" t="e">
        <f>SEARCH('Key Word Search'!$J$6,K322)</f>
        <v>#VALUE!</v>
      </c>
      <c r="X322" s="145" t="str">
        <f t="shared" si="73"/>
        <v/>
      </c>
    </row>
    <row r="323" spans="1:24" x14ac:dyDescent="0.2">
      <c r="A323" s="105" t="str">
        <f t="shared" si="74"/>
        <v/>
      </c>
      <c r="E323" s="20" t="str">
        <f t="shared" si="75"/>
        <v/>
      </c>
      <c r="F323" s="20" t="str">
        <f t="shared" si="76"/>
        <v/>
      </c>
      <c r="Q323" s="132" t="str">
        <f t="shared" si="69"/>
        <v/>
      </c>
      <c r="R323" s="132" t="str">
        <f t="shared" si="70"/>
        <v/>
      </c>
      <c r="S323" s="144" t="str">
        <f t="shared" si="71"/>
        <v/>
      </c>
      <c r="T323" s="144" t="str">
        <f>IF(G323="","",IF(ISERROR(VLOOKUP(S323,Sheet1!B:B,1,FALSE)),0,1))</f>
        <v/>
      </c>
      <c r="U323" s="144" t="str">
        <f t="shared" si="72"/>
        <v/>
      </c>
      <c r="V323" s="145" t="e">
        <f>SEARCH('Key Word Search'!$J$6,J323)</f>
        <v>#VALUE!</v>
      </c>
      <c r="W323" s="145" t="e">
        <f>SEARCH('Key Word Search'!$J$6,K323)</f>
        <v>#VALUE!</v>
      </c>
      <c r="X323" s="145" t="str">
        <f t="shared" si="73"/>
        <v/>
      </c>
    </row>
    <row r="324" spans="1:24" x14ac:dyDescent="0.2">
      <c r="A324" s="105" t="str">
        <f t="shared" si="74"/>
        <v/>
      </c>
      <c r="E324" s="20" t="str">
        <f t="shared" si="75"/>
        <v/>
      </c>
      <c r="F324" s="20" t="str">
        <f t="shared" si="76"/>
        <v/>
      </c>
      <c r="Q324" s="132" t="str">
        <f t="shared" ref="Q324:Q387" si="77">IF(G324="","",SUBSTITUTE(SUBSTITUTE(SUBSTITUTE(SUBSTITUTE("#"&amp;G324&amp;"-"&amp;H324&amp;""&amp;I324," ",""),"-","_"),"(","_"),")","_"))</f>
        <v/>
      </c>
      <c r="R324" s="132" t="str">
        <f t="shared" ref="R324:R387" si="78">IF(G324="","",SUBSTITUTE(SUBSTITUTE(SUBSTITUTE(SUBSTITUTE("#"&amp;G324&amp;"-"&amp;LEFT(H324,LEN(H324)-1)," ",""),"-","_"),"(","_"),")","_"))</f>
        <v/>
      </c>
      <c r="S324" s="144" t="str">
        <f t="shared" ref="S324:S387" si="79">IF(G324="","",IF(I324&lt;&gt;"",1,MID(H324,LEN(H324),1)))</f>
        <v/>
      </c>
      <c r="T324" s="144" t="str">
        <f>IF(G324="","",IF(ISERROR(VLOOKUP(S324,Sheet1!B:B,1,FALSE)),0,1))</f>
        <v/>
      </c>
      <c r="U324" s="144" t="str">
        <f t="shared" ref="U324:U387" si="80">IF(G324="","",IF(ISERROR(S324/1),0,1))</f>
        <v/>
      </c>
      <c r="V324" s="145" t="e">
        <f>SEARCH('Key Word Search'!$J$6,J324)</f>
        <v>#VALUE!</v>
      </c>
      <c r="W324" s="145" t="e">
        <f>SEARCH('Key Word Search'!$J$6,K324)</f>
        <v>#VALUE!</v>
      </c>
      <c r="X324" s="145" t="str">
        <f t="shared" ref="X324:X387" si="81">IF(AND(ISERROR(V324),ISERROR(W324)),"",A324)</f>
        <v/>
      </c>
    </row>
    <row r="325" spans="1:24" x14ac:dyDescent="0.2">
      <c r="A325" s="105" t="str">
        <f t="shared" si="74"/>
        <v/>
      </c>
      <c r="E325" s="20" t="str">
        <f t="shared" si="75"/>
        <v/>
      </c>
      <c r="F325" s="20" t="str">
        <f t="shared" si="76"/>
        <v/>
      </c>
      <c r="Q325" s="132" t="str">
        <f t="shared" si="77"/>
        <v/>
      </c>
      <c r="R325" s="132" t="str">
        <f t="shared" si="78"/>
        <v/>
      </c>
      <c r="S325" s="144" t="str">
        <f t="shared" si="79"/>
        <v/>
      </c>
      <c r="T325" s="144" t="str">
        <f>IF(G325="","",IF(ISERROR(VLOOKUP(S325,Sheet1!B:B,1,FALSE)),0,1))</f>
        <v/>
      </c>
      <c r="U325" s="144" t="str">
        <f t="shared" si="80"/>
        <v/>
      </c>
      <c r="V325" s="145" t="e">
        <f>SEARCH('Key Word Search'!$J$6,J325)</f>
        <v>#VALUE!</v>
      </c>
      <c r="W325" s="145" t="e">
        <f>SEARCH('Key Word Search'!$J$6,K325)</f>
        <v>#VALUE!</v>
      </c>
      <c r="X325" s="145" t="str">
        <f t="shared" si="81"/>
        <v/>
      </c>
    </row>
    <row r="326" spans="1:24" x14ac:dyDescent="0.2">
      <c r="A326" s="105" t="str">
        <f t="shared" si="74"/>
        <v/>
      </c>
      <c r="E326" s="20" t="str">
        <f t="shared" si="75"/>
        <v/>
      </c>
      <c r="F326" s="20" t="str">
        <f t="shared" si="76"/>
        <v/>
      </c>
      <c r="Q326" s="132" t="str">
        <f t="shared" si="77"/>
        <v/>
      </c>
      <c r="R326" s="132" t="str">
        <f t="shared" si="78"/>
        <v/>
      </c>
      <c r="S326" s="144" t="str">
        <f t="shared" si="79"/>
        <v/>
      </c>
      <c r="T326" s="144" t="str">
        <f>IF(G326="","",IF(ISERROR(VLOOKUP(S326,Sheet1!B:B,1,FALSE)),0,1))</f>
        <v/>
      </c>
      <c r="U326" s="144" t="str">
        <f t="shared" si="80"/>
        <v/>
      </c>
      <c r="V326" s="145" t="e">
        <f>SEARCH('Key Word Search'!$J$6,J326)</f>
        <v>#VALUE!</v>
      </c>
      <c r="W326" s="145" t="e">
        <f>SEARCH('Key Word Search'!$J$6,K326)</f>
        <v>#VALUE!</v>
      </c>
      <c r="X326" s="145" t="str">
        <f t="shared" si="81"/>
        <v/>
      </c>
    </row>
    <row r="327" spans="1:24" x14ac:dyDescent="0.2">
      <c r="A327" s="105" t="str">
        <f t="shared" ref="A327:A390" si="82">IF(G327="","",SUBSTITUTE(SUBSTITUTE(SUBSTITUTE(SUBSTITUTE("#"&amp;G327&amp;"-"&amp;H327&amp;""&amp;I327," ",""),"-","_"),"(","_"),")","_"))</f>
        <v/>
      </c>
      <c r="E327" s="20" t="str">
        <f t="shared" si="75"/>
        <v/>
      </c>
      <c r="F327" s="20" t="str">
        <f t="shared" si="76"/>
        <v/>
      </c>
      <c r="Q327" s="132" t="str">
        <f t="shared" si="77"/>
        <v/>
      </c>
      <c r="R327" s="132" t="str">
        <f t="shared" si="78"/>
        <v/>
      </c>
      <c r="S327" s="144" t="str">
        <f t="shared" si="79"/>
        <v/>
      </c>
      <c r="T327" s="144" t="str">
        <f>IF(G327="","",IF(ISERROR(VLOOKUP(S327,Sheet1!B:B,1,FALSE)),0,1))</f>
        <v/>
      </c>
      <c r="U327" s="144" t="str">
        <f t="shared" si="80"/>
        <v/>
      </c>
      <c r="V327" s="145" t="e">
        <f>SEARCH('Key Word Search'!$J$6,J327)</f>
        <v>#VALUE!</v>
      </c>
      <c r="W327" s="145" t="e">
        <f>SEARCH('Key Word Search'!$J$6,K327)</f>
        <v>#VALUE!</v>
      </c>
      <c r="X327" s="145" t="str">
        <f t="shared" si="81"/>
        <v/>
      </c>
    </row>
    <row r="328" spans="1:24" x14ac:dyDescent="0.2">
      <c r="A328" s="105" t="str">
        <f t="shared" si="82"/>
        <v/>
      </c>
      <c r="E328" s="20" t="str">
        <f t="shared" si="75"/>
        <v/>
      </c>
      <c r="F328" s="20" t="str">
        <f t="shared" si="76"/>
        <v/>
      </c>
      <c r="Q328" s="132" t="str">
        <f t="shared" si="77"/>
        <v/>
      </c>
      <c r="R328" s="132" t="str">
        <f t="shared" si="78"/>
        <v/>
      </c>
      <c r="S328" s="144" t="str">
        <f t="shared" si="79"/>
        <v/>
      </c>
      <c r="T328" s="144" t="str">
        <f>IF(G328="","",IF(ISERROR(VLOOKUP(S328,Sheet1!B:B,1,FALSE)),0,1))</f>
        <v/>
      </c>
      <c r="U328" s="144" t="str">
        <f t="shared" si="80"/>
        <v/>
      </c>
      <c r="V328" s="145" t="e">
        <f>SEARCH('Key Word Search'!$J$6,J328)</f>
        <v>#VALUE!</v>
      </c>
      <c r="W328" s="145" t="e">
        <f>SEARCH('Key Word Search'!$J$6,K328)</f>
        <v>#VALUE!</v>
      </c>
      <c r="X328" s="145" t="str">
        <f t="shared" si="81"/>
        <v/>
      </c>
    </row>
    <row r="329" spans="1:24" x14ac:dyDescent="0.2">
      <c r="A329" s="105" t="str">
        <f t="shared" si="82"/>
        <v/>
      </c>
      <c r="E329" s="20" t="str">
        <f t="shared" si="75"/>
        <v/>
      </c>
      <c r="F329" s="20" t="str">
        <f t="shared" si="76"/>
        <v/>
      </c>
      <c r="Q329" s="132" t="str">
        <f t="shared" si="77"/>
        <v/>
      </c>
      <c r="R329" s="132" t="str">
        <f t="shared" si="78"/>
        <v/>
      </c>
      <c r="S329" s="144" t="str">
        <f t="shared" si="79"/>
        <v/>
      </c>
      <c r="T329" s="144" t="str">
        <f>IF(G329="","",IF(ISERROR(VLOOKUP(S329,Sheet1!B:B,1,FALSE)),0,1))</f>
        <v/>
      </c>
      <c r="U329" s="144" t="str">
        <f t="shared" si="80"/>
        <v/>
      </c>
      <c r="V329" s="145" t="e">
        <f>SEARCH('Key Word Search'!$J$6,J329)</f>
        <v>#VALUE!</v>
      </c>
      <c r="W329" s="145" t="e">
        <f>SEARCH('Key Word Search'!$J$6,K329)</f>
        <v>#VALUE!</v>
      </c>
      <c r="X329" s="145" t="str">
        <f t="shared" si="81"/>
        <v/>
      </c>
    </row>
    <row r="330" spans="1:24" x14ac:dyDescent="0.2">
      <c r="A330" s="105" t="str">
        <f t="shared" si="82"/>
        <v/>
      </c>
      <c r="E330" s="20" t="str">
        <f t="shared" si="75"/>
        <v/>
      </c>
      <c r="F330" s="20" t="str">
        <f t="shared" si="76"/>
        <v/>
      </c>
      <c r="Q330" s="132" t="str">
        <f t="shared" si="77"/>
        <v/>
      </c>
      <c r="R330" s="132" t="str">
        <f t="shared" si="78"/>
        <v/>
      </c>
      <c r="S330" s="144" t="str">
        <f t="shared" si="79"/>
        <v/>
      </c>
      <c r="T330" s="144" t="str">
        <f>IF(G330="","",IF(ISERROR(VLOOKUP(S330,Sheet1!B:B,1,FALSE)),0,1))</f>
        <v/>
      </c>
      <c r="U330" s="144" t="str">
        <f t="shared" si="80"/>
        <v/>
      </c>
      <c r="V330" s="145" t="e">
        <f>SEARCH('Key Word Search'!$J$6,J330)</f>
        <v>#VALUE!</v>
      </c>
      <c r="W330" s="145" t="e">
        <f>SEARCH('Key Word Search'!$J$6,K330)</f>
        <v>#VALUE!</v>
      </c>
      <c r="X330" s="145" t="str">
        <f t="shared" si="81"/>
        <v/>
      </c>
    </row>
    <row r="331" spans="1:24" x14ac:dyDescent="0.2">
      <c r="A331" s="105" t="str">
        <f t="shared" si="82"/>
        <v/>
      </c>
      <c r="E331" s="20" t="str">
        <f t="shared" si="75"/>
        <v/>
      </c>
      <c r="F331" s="20" t="str">
        <f t="shared" si="76"/>
        <v/>
      </c>
      <c r="Q331" s="132" t="str">
        <f t="shared" si="77"/>
        <v/>
      </c>
      <c r="R331" s="132" t="str">
        <f t="shared" si="78"/>
        <v/>
      </c>
      <c r="S331" s="144" t="str">
        <f t="shared" si="79"/>
        <v/>
      </c>
      <c r="T331" s="144" t="str">
        <f>IF(G331="","",IF(ISERROR(VLOOKUP(S331,Sheet1!B:B,1,FALSE)),0,1))</f>
        <v/>
      </c>
      <c r="U331" s="144" t="str">
        <f t="shared" si="80"/>
        <v/>
      </c>
      <c r="V331" s="145" t="e">
        <f>SEARCH('Key Word Search'!$J$6,J331)</f>
        <v>#VALUE!</v>
      </c>
      <c r="W331" s="145" t="e">
        <f>SEARCH('Key Word Search'!$J$6,K331)</f>
        <v>#VALUE!</v>
      </c>
      <c r="X331" s="145" t="str">
        <f t="shared" si="81"/>
        <v/>
      </c>
    </row>
    <row r="332" spans="1:24" x14ac:dyDescent="0.2">
      <c r="A332" s="105" t="str">
        <f t="shared" si="82"/>
        <v/>
      </c>
      <c r="E332" s="20" t="str">
        <f t="shared" si="75"/>
        <v/>
      </c>
      <c r="F332" s="20" t="str">
        <f t="shared" si="76"/>
        <v/>
      </c>
      <c r="Q332" s="132" t="str">
        <f t="shared" si="77"/>
        <v/>
      </c>
      <c r="R332" s="132" t="str">
        <f t="shared" si="78"/>
        <v/>
      </c>
      <c r="S332" s="144" t="str">
        <f t="shared" si="79"/>
        <v/>
      </c>
      <c r="T332" s="144" t="str">
        <f>IF(G332="","",IF(ISERROR(VLOOKUP(S332,Sheet1!B:B,1,FALSE)),0,1))</f>
        <v/>
      </c>
      <c r="U332" s="144" t="str">
        <f t="shared" si="80"/>
        <v/>
      </c>
      <c r="V332" s="145" t="e">
        <f>SEARCH('Key Word Search'!$J$6,J332)</f>
        <v>#VALUE!</v>
      </c>
      <c r="W332" s="145" t="e">
        <f>SEARCH('Key Word Search'!$J$6,K332)</f>
        <v>#VALUE!</v>
      </c>
      <c r="X332" s="145" t="str">
        <f t="shared" si="81"/>
        <v/>
      </c>
    </row>
    <row r="333" spans="1:24" x14ac:dyDescent="0.2">
      <c r="A333" s="105" t="str">
        <f t="shared" si="82"/>
        <v/>
      </c>
      <c r="E333" s="20" t="str">
        <f t="shared" si="75"/>
        <v/>
      </c>
      <c r="F333" s="20" t="str">
        <f t="shared" si="76"/>
        <v/>
      </c>
      <c r="Q333" s="132" t="str">
        <f t="shared" si="77"/>
        <v/>
      </c>
      <c r="R333" s="132" t="str">
        <f t="shared" si="78"/>
        <v/>
      </c>
      <c r="S333" s="144" t="str">
        <f t="shared" si="79"/>
        <v/>
      </c>
      <c r="T333" s="144" t="str">
        <f>IF(G333="","",IF(ISERROR(VLOOKUP(S333,Sheet1!B:B,1,FALSE)),0,1))</f>
        <v/>
      </c>
      <c r="U333" s="144" t="str">
        <f t="shared" si="80"/>
        <v/>
      </c>
      <c r="V333" s="145" t="e">
        <f>SEARCH('Key Word Search'!$J$6,J333)</f>
        <v>#VALUE!</v>
      </c>
      <c r="W333" s="145" t="e">
        <f>SEARCH('Key Word Search'!$J$6,K333)</f>
        <v>#VALUE!</v>
      </c>
      <c r="X333" s="145" t="str">
        <f t="shared" si="81"/>
        <v/>
      </c>
    </row>
    <row r="334" spans="1:24" x14ac:dyDescent="0.2">
      <c r="A334" s="105" t="str">
        <f t="shared" si="82"/>
        <v/>
      </c>
      <c r="E334" s="20" t="str">
        <f t="shared" si="75"/>
        <v/>
      </c>
      <c r="F334" s="20" t="str">
        <f t="shared" si="76"/>
        <v/>
      </c>
      <c r="Q334" s="132" t="str">
        <f t="shared" si="77"/>
        <v/>
      </c>
      <c r="R334" s="132" t="str">
        <f t="shared" si="78"/>
        <v/>
      </c>
      <c r="S334" s="144" t="str">
        <f t="shared" si="79"/>
        <v/>
      </c>
      <c r="T334" s="144" t="str">
        <f>IF(G334="","",IF(ISERROR(VLOOKUP(S334,Sheet1!B:B,1,FALSE)),0,1))</f>
        <v/>
      </c>
      <c r="U334" s="144" t="str">
        <f t="shared" si="80"/>
        <v/>
      </c>
      <c r="V334" s="145" t="e">
        <f>SEARCH('Key Word Search'!$J$6,J334)</f>
        <v>#VALUE!</v>
      </c>
      <c r="W334" s="145" t="e">
        <f>SEARCH('Key Word Search'!$J$6,K334)</f>
        <v>#VALUE!</v>
      </c>
      <c r="X334" s="145" t="str">
        <f t="shared" si="81"/>
        <v/>
      </c>
    </row>
    <row r="335" spans="1:24" x14ac:dyDescent="0.2">
      <c r="A335" s="105" t="str">
        <f t="shared" si="82"/>
        <v/>
      </c>
      <c r="E335" s="20" t="str">
        <f t="shared" si="75"/>
        <v/>
      </c>
      <c r="F335" s="20" t="str">
        <f t="shared" si="76"/>
        <v/>
      </c>
      <c r="Q335" s="132" t="str">
        <f t="shared" si="77"/>
        <v/>
      </c>
      <c r="R335" s="132" t="str">
        <f t="shared" si="78"/>
        <v/>
      </c>
      <c r="S335" s="144" t="str">
        <f t="shared" si="79"/>
        <v/>
      </c>
      <c r="T335" s="144" t="str">
        <f>IF(G335="","",IF(ISERROR(VLOOKUP(S335,Sheet1!B:B,1,FALSE)),0,1))</f>
        <v/>
      </c>
      <c r="U335" s="144" t="str">
        <f t="shared" si="80"/>
        <v/>
      </c>
      <c r="V335" s="145" t="e">
        <f>SEARCH('Key Word Search'!$J$6,J335)</f>
        <v>#VALUE!</v>
      </c>
      <c r="W335" s="145" t="e">
        <f>SEARCH('Key Word Search'!$J$6,K335)</f>
        <v>#VALUE!</v>
      </c>
      <c r="X335" s="145" t="str">
        <f t="shared" si="81"/>
        <v/>
      </c>
    </row>
    <row r="336" spans="1:24" x14ac:dyDescent="0.2">
      <c r="A336" s="105" t="str">
        <f t="shared" si="82"/>
        <v/>
      </c>
      <c r="E336" s="20" t="str">
        <f t="shared" si="75"/>
        <v/>
      </c>
      <c r="F336" s="20" t="str">
        <f t="shared" si="76"/>
        <v/>
      </c>
      <c r="Q336" s="132" t="str">
        <f t="shared" si="77"/>
        <v/>
      </c>
      <c r="R336" s="132" t="str">
        <f t="shared" si="78"/>
        <v/>
      </c>
      <c r="S336" s="144" t="str">
        <f t="shared" si="79"/>
        <v/>
      </c>
      <c r="T336" s="144" t="str">
        <f>IF(G336="","",IF(ISERROR(VLOOKUP(S336,Sheet1!B:B,1,FALSE)),0,1))</f>
        <v/>
      </c>
      <c r="U336" s="144" t="str">
        <f t="shared" si="80"/>
        <v/>
      </c>
      <c r="V336" s="145" t="e">
        <f>SEARCH('Key Word Search'!$J$6,J336)</f>
        <v>#VALUE!</v>
      </c>
      <c r="W336" s="145" t="e">
        <f>SEARCH('Key Word Search'!$J$6,K336)</f>
        <v>#VALUE!</v>
      </c>
      <c r="X336" s="145" t="str">
        <f t="shared" si="81"/>
        <v/>
      </c>
    </row>
    <row r="337" spans="1:24" x14ac:dyDescent="0.2">
      <c r="A337" s="105" t="str">
        <f t="shared" si="82"/>
        <v/>
      </c>
      <c r="E337" s="20" t="str">
        <f t="shared" si="75"/>
        <v/>
      </c>
      <c r="F337" s="20" t="str">
        <f t="shared" si="76"/>
        <v/>
      </c>
      <c r="Q337" s="132" t="str">
        <f t="shared" si="77"/>
        <v/>
      </c>
      <c r="R337" s="132" t="str">
        <f t="shared" si="78"/>
        <v/>
      </c>
      <c r="S337" s="144" t="str">
        <f t="shared" si="79"/>
        <v/>
      </c>
      <c r="T337" s="144" t="str">
        <f>IF(G337="","",IF(ISERROR(VLOOKUP(S337,Sheet1!B:B,1,FALSE)),0,1))</f>
        <v/>
      </c>
      <c r="U337" s="144" t="str">
        <f t="shared" si="80"/>
        <v/>
      </c>
      <c r="V337" s="145" t="e">
        <f>SEARCH('Key Word Search'!$J$6,J337)</f>
        <v>#VALUE!</v>
      </c>
      <c r="W337" s="145" t="e">
        <f>SEARCH('Key Word Search'!$J$6,K337)</f>
        <v>#VALUE!</v>
      </c>
      <c r="X337" s="145" t="str">
        <f t="shared" si="81"/>
        <v/>
      </c>
    </row>
    <row r="338" spans="1:24" x14ac:dyDescent="0.2">
      <c r="A338" s="105" t="str">
        <f t="shared" si="82"/>
        <v/>
      </c>
      <c r="E338" s="20" t="str">
        <f t="shared" si="75"/>
        <v/>
      </c>
      <c r="F338" s="20" t="str">
        <f t="shared" si="76"/>
        <v/>
      </c>
      <c r="Q338" s="132" t="str">
        <f t="shared" si="77"/>
        <v/>
      </c>
      <c r="R338" s="132" t="str">
        <f t="shared" si="78"/>
        <v/>
      </c>
      <c r="S338" s="144" t="str">
        <f t="shared" si="79"/>
        <v/>
      </c>
      <c r="T338" s="144" t="str">
        <f>IF(G338="","",IF(ISERROR(VLOOKUP(S338,Sheet1!B:B,1,FALSE)),0,1))</f>
        <v/>
      </c>
      <c r="U338" s="144" t="str">
        <f t="shared" si="80"/>
        <v/>
      </c>
      <c r="V338" s="145" t="e">
        <f>SEARCH('Key Word Search'!$J$6,J338)</f>
        <v>#VALUE!</v>
      </c>
      <c r="W338" s="145" t="e">
        <f>SEARCH('Key Word Search'!$J$6,K338)</f>
        <v>#VALUE!</v>
      </c>
      <c r="X338" s="145" t="str">
        <f t="shared" si="81"/>
        <v/>
      </c>
    </row>
    <row r="339" spans="1:24" x14ac:dyDescent="0.2">
      <c r="A339" s="105" t="str">
        <f t="shared" si="82"/>
        <v/>
      </c>
      <c r="E339" s="20" t="str">
        <f t="shared" si="75"/>
        <v/>
      </c>
      <c r="F339" s="20" t="str">
        <f t="shared" si="76"/>
        <v/>
      </c>
      <c r="Q339" s="132" t="str">
        <f t="shared" si="77"/>
        <v/>
      </c>
      <c r="R339" s="132" t="str">
        <f t="shared" si="78"/>
        <v/>
      </c>
      <c r="S339" s="144" t="str">
        <f t="shared" si="79"/>
        <v/>
      </c>
      <c r="T339" s="144" t="str">
        <f>IF(G339="","",IF(ISERROR(VLOOKUP(S339,Sheet1!B:B,1,FALSE)),0,1))</f>
        <v/>
      </c>
      <c r="U339" s="144" t="str">
        <f t="shared" si="80"/>
        <v/>
      </c>
      <c r="V339" s="145" t="e">
        <f>SEARCH('Key Word Search'!$J$6,J339)</f>
        <v>#VALUE!</v>
      </c>
      <c r="W339" s="145" t="e">
        <f>SEARCH('Key Word Search'!$J$6,K339)</f>
        <v>#VALUE!</v>
      </c>
      <c r="X339" s="145" t="str">
        <f t="shared" si="81"/>
        <v/>
      </c>
    </row>
    <row r="340" spans="1:24" x14ac:dyDescent="0.2">
      <c r="A340" s="105" t="str">
        <f t="shared" si="82"/>
        <v/>
      </c>
      <c r="E340" s="20" t="str">
        <f t="shared" si="75"/>
        <v/>
      </c>
      <c r="F340" s="20" t="str">
        <f t="shared" si="76"/>
        <v/>
      </c>
      <c r="Q340" s="132" t="str">
        <f t="shared" si="77"/>
        <v/>
      </c>
      <c r="R340" s="132" t="str">
        <f t="shared" si="78"/>
        <v/>
      </c>
      <c r="S340" s="144" t="str">
        <f t="shared" si="79"/>
        <v/>
      </c>
      <c r="T340" s="144" t="str">
        <f>IF(G340="","",IF(ISERROR(VLOOKUP(S340,Sheet1!B:B,1,FALSE)),0,1))</f>
        <v/>
      </c>
      <c r="U340" s="144" t="str">
        <f t="shared" si="80"/>
        <v/>
      </c>
      <c r="V340" s="145" t="e">
        <f>SEARCH('Key Word Search'!$J$6,J340)</f>
        <v>#VALUE!</v>
      </c>
      <c r="W340" s="145" t="e">
        <f>SEARCH('Key Word Search'!$J$6,K340)</f>
        <v>#VALUE!</v>
      </c>
      <c r="X340" s="145" t="str">
        <f t="shared" si="81"/>
        <v/>
      </c>
    </row>
    <row r="341" spans="1:24" x14ac:dyDescent="0.2">
      <c r="A341" s="105" t="str">
        <f t="shared" si="82"/>
        <v/>
      </c>
      <c r="E341" s="20" t="str">
        <f t="shared" si="75"/>
        <v/>
      </c>
      <c r="F341" s="20" t="str">
        <f t="shared" si="76"/>
        <v/>
      </c>
      <c r="Q341" s="132" t="str">
        <f t="shared" si="77"/>
        <v/>
      </c>
      <c r="R341" s="132" t="str">
        <f t="shared" si="78"/>
        <v/>
      </c>
      <c r="S341" s="144" t="str">
        <f t="shared" si="79"/>
        <v/>
      </c>
      <c r="T341" s="144" t="str">
        <f>IF(G341="","",IF(ISERROR(VLOOKUP(S341,Sheet1!B:B,1,FALSE)),0,1))</f>
        <v/>
      </c>
      <c r="U341" s="144" t="str">
        <f t="shared" si="80"/>
        <v/>
      </c>
      <c r="V341" s="145" t="e">
        <f>SEARCH('Key Word Search'!$J$6,J341)</f>
        <v>#VALUE!</v>
      </c>
      <c r="W341" s="145" t="e">
        <f>SEARCH('Key Word Search'!$J$6,K341)</f>
        <v>#VALUE!</v>
      </c>
      <c r="X341" s="145" t="str">
        <f t="shared" si="81"/>
        <v/>
      </c>
    </row>
    <row r="342" spans="1:24" x14ac:dyDescent="0.2">
      <c r="A342" s="105" t="str">
        <f t="shared" si="82"/>
        <v/>
      </c>
      <c r="E342" s="20" t="str">
        <f t="shared" si="75"/>
        <v/>
      </c>
      <c r="F342" s="20" t="str">
        <f t="shared" si="76"/>
        <v/>
      </c>
      <c r="Q342" s="132" t="str">
        <f t="shared" si="77"/>
        <v/>
      </c>
      <c r="R342" s="132" t="str">
        <f t="shared" si="78"/>
        <v/>
      </c>
      <c r="S342" s="144" t="str">
        <f t="shared" si="79"/>
        <v/>
      </c>
      <c r="T342" s="144" t="str">
        <f>IF(G342="","",IF(ISERROR(VLOOKUP(S342,Sheet1!B:B,1,FALSE)),0,1))</f>
        <v/>
      </c>
      <c r="U342" s="144" t="str">
        <f t="shared" si="80"/>
        <v/>
      </c>
      <c r="V342" s="145" t="e">
        <f>SEARCH('Key Word Search'!$J$6,J342)</f>
        <v>#VALUE!</v>
      </c>
      <c r="W342" s="145" t="e">
        <f>SEARCH('Key Word Search'!$J$6,K342)</f>
        <v>#VALUE!</v>
      </c>
      <c r="X342" s="145" t="str">
        <f t="shared" si="81"/>
        <v/>
      </c>
    </row>
    <row r="343" spans="1:24" x14ac:dyDescent="0.2">
      <c r="A343" s="105" t="str">
        <f t="shared" si="82"/>
        <v/>
      </c>
      <c r="E343" s="20" t="str">
        <f t="shared" si="75"/>
        <v/>
      </c>
      <c r="F343" s="20" t="str">
        <f t="shared" si="76"/>
        <v/>
      </c>
      <c r="Q343" s="132" t="str">
        <f t="shared" si="77"/>
        <v/>
      </c>
      <c r="R343" s="132" t="str">
        <f t="shared" si="78"/>
        <v/>
      </c>
      <c r="S343" s="144" t="str">
        <f t="shared" si="79"/>
        <v/>
      </c>
      <c r="T343" s="144" t="str">
        <f>IF(G343="","",IF(ISERROR(VLOOKUP(S343,Sheet1!B:B,1,FALSE)),0,1))</f>
        <v/>
      </c>
      <c r="U343" s="144" t="str">
        <f t="shared" si="80"/>
        <v/>
      </c>
      <c r="V343" s="145" t="e">
        <f>SEARCH('Key Word Search'!$J$6,J343)</f>
        <v>#VALUE!</v>
      </c>
      <c r="W343" s="145" t="e">
        <f>SEARCH('Key Word Search'!$J$6,K343)</f>
        <v>#VALUE!</v>
      </c>
      <c r="X343" s="145" t="str">
        <f t="shared" si="81"/>
        <v/>
      </c>
    </row>
    <row r="344" spans="1:24" x14ac:dyDescent="0.2">
      <c r="A344" s="105" t="str">
        <f t="shared" si="82"/>
        <v/>
      </c>
      <c r="E344" s="20" t="str">
        <f t="shared" si="75"/>
        <v/>
      </c>
      <c r="F344" s="20" t="str">
        <f t="shared" si="76"/>
        <v/>
      </c>
      <c r="Q344" s="132" t="str">
        <f t="shared" si="77"/>
        <v/>
      </c>
      <c r="R344" s="132" t="str">
        <f t="shared" si="78"/>
        <v/>
      </c>
      <c r="S344" s="144" t="str">
        <f t="shared" si="79"/>
        <v/>
      </c>
      <c r="T344" s="144" t="str">
        <f>IF(G344="","",IF(ISERROR(VLOOKUP(S344,Sheet1!B:B,1,FALSE)),0,1))</f>
        <v/>
      </c>
      <c r="U344" s="144" t="str">
        <f t="shared" si="80"/>
        <v/>
      </c>
      <c r="V344" s="145" t="e">
        <f>SEARCH('Key Word Search'!$J$6,J344)</f>
        <v>#VALUE!</v>
      </c>
      <c r="W344" s="145" t="e">
        <f>SEARCH('Key Word Search'!$J$6,K344)</f>
        <v>#VALUE!</v>
      </c>
      <c r="X344" s="145" t="str">
        <f t="shared" si="81"/>
        <v/>
      </c>
    </row>
    <row r="345" spans="1:24" x14ac:dyDescent="0.2">
      <c r="A345" s="105" t="str">
        <f t="shared" si="82"/>
        <v/>
      </c>
      <c r="E345" s="20" t="str">
        <f t="shared" si="75"/>
        <v/>
      </c>
      <c r="F345" s="20" t="str">
        <f t="shared" si="76"/>
        <v/>
      </c>
      <c r="Q345" s="132" t="str">
        <f t="shared" si="77"/>
        <v/>
      </c>
      <c r="R345" s="132" t="str">
        <f t="shared" si="78"/>
        <v/>
      </c>
      <c r="S345" s="144" t="str">
        <f t="shared" si="79"/>
        <v/>
      </c>
      <c r="T345" s="144" t="str">
        <f>IF(G345="","",IF(ISERROR(VLOOKUP(S345,Sheet1!B:B,1,FALSE)),0,1))</f>
        <v/>
      </c>
      <c r="U345" s="144" t="str">
        <f t="shared" si="80"/>
        <v/>
      </c>
      <c r="V345" s="145" t="e">
        <f>SEARCH('Key Word Search'!$J$6,J345)</f>
        <v>#VALUE!</v>
      </c>
      <c r="W345" s="145" t="e">
        <f>SEARCH('Key Word Search'!$J$6,K345)</f>
        <v>#VALUE!</v>
      </c>
      <c r="X345" s="145" t="str">
        <f t="shared" si="81"/>
        <v/>
      </c>
    </row>
    <row r="346" spans="1:24" x14ac:dyDescent="0.2">
      <c r="A346" s="105" t="str">
        <f t="shared" si="82"/>
        <v/>
      </c>
      <c r="E346" s="20" t="str">
        <f t="shared" si="75"/>
        <v/>
      </c>
      <c r="F346" s="20" t="str">
        <f t="shared" si="76"/>
        <v/>
      </c>
      <c r="Q346" s="132" t="str">
        <f t="shared" si="77"/>
        <v/>
      </c>
      <c r="R346" s="132" t="str">
        <f t="shared" si="78"/>
        <v/>
      </c>
      <c r="S346" s="144" t="str">
        <f t="shared" si="79"/>
        <v/>
      </c>
      <c r="T346" s="144" t="str">
        <f>IF(G346="","",IF(ISERROR(VLOOKUP(S346,Sheet1!B:B,1,FALSE)),0,1))</f>
        <v/>
      </c>
      <c r="U346" s="144" t="str">
        <f t="shared" si="80"/>
        <v/>
      </c>
      <c r="V346" s="145" t="e">
        <f>SEARCH('Key Word Search'!$J$6,J346)</f>
        <v>#VALUE!</v>
      </c>
      <c r="W346" s="145" t="e">
        <f>SEARCH('Key Word Search'!$J$6,K346)</f>
        <v>#VALUE!</v>
      </c>
      <c r="X346" s="145" t="str">
        <f t="shared" si="81"/>
        <v/>
      </c>
    </row>
    <row r="347" spans="1:24" x14ac:dyDescent="0.2">
      <c r="A347" s="105" t="str">
        <f t="shared" si="82"/>
        <v/>
      </c>
      <c r="E347" s="20" t="str">
        <f t="shared" si="75"/>
        <v/>
      </c>
      <c r="F347" s="20" t="str">
        <f t="shared" si="76"/>
        <v/>
      </c>
      <c r="Q347" s="132" t="str">
        <f t="shared" si="77"/>
        <v/>
      </c>
      <c r="R347" s="132" t="str">
        <f t="shared" si="78"/>
        <v/>
      </c>
      <c r="S347" s="144" t="str">
        <f t="shared" si="79"/>
        <v/>
      </c>
      <c r="T347" s="144" t="str">
        <f>IF(G347="","",IF(ISERROR(VLOOKUP(S347,Sheet1!B:B,1,FALSE)),0,1))</f>
        <v/>
      </c>
      <c r="U347" s="144" t="str">
        <f t="shared" si="80"/>
        <v/>
      </c>
      <c r="V347" s="145" t="e">
        <f>SEARCH('Key Word Search'!$J$6,J347)</f>
        <v>#VALUE!</v>
      </c>
      <c r="W347" s="145" t="e">
        <f>SEARCH('Key Word Search'!$J$6,K347)</f>
        <v>#VALUE!</v>
      </c>
      <c r="X347" s="145" t="str">
        <f t="shared" si="81"/>
        <v/>
      </c>
    </row>
    <row r="348" spans="1:24" x14ac:dyDescent="0.2">
      <c r="A348" s="105" t="str">
        <f t="shared" si="82"/>
        <v/>
      </c>
      <c r="E348" s="20" t="str">
        <f t="shared" si="75"/>
        <v/>
      </c>
      <c r="F348" s="20" t="str">
        <f t="shared" si="76"/>
        <v/>
      </c>
      <c r="Q348" s="132" t="str">
        <f t="shared" si="77"/>
        <v/>
      </c>
      <c r="R348" s="132" t="str">
        <f t="shared" si="78"/>
        <v/>
      </c>
      <c r="S348" s="144" t="str">
        <f t="shared" si="79"/>
        <v/>
      </c>
      <c r="T348" s="144" t="str">
        <f>IF(G348="","",IF(ISERROR(VLOOKUP(S348,Sheet1!B:B,1,FALSE)),0,1))</f>
        <v/>
      </c>
      <c r="U348" s="144" t="str">
        <f t="shared" si="80"/>
        <v/>
      </c>
      <c r="V348" s="145" t="e">
        <f>SEARCH('Key Word Search'!$J$6,J348)</f>
        <v>#VALUE!</v>
      </c>
      <c r="W348" s="145" t="e">
        <f>SEARCH('Key Word Search'!$J$6,K348)</f>
        <v>#VALUE!</v>
      </c>
      <c r="X348" s="145" t="str">
        <f t="shared" si="81"/>
        <v/>
      </c>
    </row>
    <row r="349" spans="1:24" x14ac:dyDescent="0.2">
      <c r="A349" s="105" t="str">
        <f t="shared" si="82"/>
        <v/>
      </c>
      <c r="E349" s="20" t="str">
        <f t="shared" si="75"/>
        <v/>
      </c>
      <c r="F349" s="20" t="str">
        <f t="shared" si="76"/>
        <v/>
      </c>
      <c r="Q349" s="132" t="str">
        <f t="shared" si="77"/>
        <v/>
      </c>
      <c r="R349" s="132" t="str">
        <f t="shared" si="78"/>
        <v/>
      </c>
      <c r="S349" s="144" t="str">
        <f t="shared" si="79"/>
        <v/>
      </c>
      <c r="T349" s="144" t="str">
        <f>IF(G349="","",IF(ISERROR(VLOOKUP(S349,Sheet1!B:B,1,FALSE)),0,1))</f>
        <v/>
      </c>
      <c r="U349" s="144" t="str">
        <f t="shared" si="80"/>
        <v/>
      </c>
      <c r="V349" s="145" t="e">
        <f>SEARCH('Key Word Search'!$J$6,J349)</f>
        <v>#VALUE!</v>
      </c>
      <c r="W349" s="145" t="e">
        <f>SEARCH('Key Word Search'!$J$6,K349)</f>
        <v>#VALUE!</v>
      </c>
      <c r="X349" s="145" t="str">
        <f t="shared" si="81"/>
        <v/>
      </c>
    </row>
    <row r="350" spans="1:24" x14ac:dyDescent="0.2">
      <c r="A350" s="105" t="str">
        <f t="shared" si="82"/>
        <v/>
      </c>
      <c r="E350" s="20" t="str">
        <f t="shared" si="75"/>
        <v/>
      </c>
      <c r="F350" s="20" t="str">
        <f t="shared" si="76"/>
        <v/>
      </c>
      <c r="Q350" s="132" t="str">
        <f t="shared" si="77"/>
        <v/>
      </c>
      <c r="R350" s="132" t="str">
        <f t="shared" si="78"/>
        <v/>
      </c>
      <c r="S350" s="144" t="str">
        <f t="shared" si="79"/>
        <v/>
      </c>
      <c r="T350" s="144" t="str">
        <f>IF(G350="","",IF(ISERROR(VLOOKUP(S350,Sheet1!B:B,1,FALSE)),0,1))</f>
        <v/>
      </c>
      <c r="U350" s="144" t="str">
        <f t="shared" si="80"/>
        <v/>
      </c>
      <c r="V350" s="145" t="e">
        <f>SEARCH('Key Word Search'!$J$6,J350)</f>
        <v>#VALUE!</v>
      </c>
      <c r="W350" s="145" t="e">
        <f>SEARCH('Key Word Search'!$J$6,K350)</f>
        <v>#VALUE!</v>
      </c>
      <c r="X350" s="145" t="str">
        <f t="shared" si="81"/>
        <v/>
      </c>
    </row>
    <row r="351" spans="1:24" x14ac:dyDescent="0.2">
      <c r="A351" s="105" t="str">
        <f t="shared" si="82"/>
        <v/>
      </c>
      <c r="E351" s="20" t="str">
        <f t="shared" si="75"/>
        <v/>
      </c>
      <c r="F351" s="20" t="str">
        <f t="shared" si="76"/>
        <v/>
      </c>
      <c r="Q351" s="132" t="str">
        <f t="shared" si="77"/>
        <v/>
      </c>
      <c r="R351" s="132" t="str">
        <f t="shared" si="78"/>
        <v/>
      </c>
      <c r="S351" s="144" t="str">
        <f t="shared" si="79"/>
        <v/>
      </c>
      <c r="T351" s="144" t="str">
        <f>IF(G351="","",IF(ISERROR(VLOOKUP(S351,Sheet1!B:B,1,FALSE)),0,1))</f>
        <v/>
      </c>
      <c r="U351" s="144" t="str">
        <f t="shared" si="80"/>
        <v/>
      </c>
      <c r="V351" s="145" t="e">
        <f>SEARCH('Key Word Search'!$J$6,J351)</f>
        <v>#VALUE!</v>
      </c>
      <c r="W351" s="145" t="e">
        <f>SEARCH('Key Word Search'!$J$6,K351)</f>
        <v>#VALUE!</v>
      </c>
      <c r="X351" s="145" t="str">
        <f t="shared" si="81"/>
        <v/>
      </c>
    </row>
    <row r="352" spans="1:24" x14ac:dyDescent="0.2">
      <c r="A352" s="105" t="str">
        <f t="shared" si="82"/>
        <v/>
      </c>
      <c r="E352" s="20" t="str">
        <f t="shared" si="75"/>
        <v/>
      </c>
      <c r="F352" s="20" t="str">
        <f t="shared" si="76"/>
        <v/>
      </c>
      <c r="Q352" s="132" t="str">
        <f t="shared" si="77"/>
        <v/>
      </c>
      <c r="R352" s="132" t="str">
        <f t="shared" si="78"/>
        <v/>
      </c>
      <c r="S352" s="144" t="str">
        <f t="shared" si="79"/>
        <v/>
      </c>
      <c r="T352" s="144" t="str">
        <f>IF(G352="","",IF(ISERROR(VLOOKUP(S352,Sheet1!B:B,1,FALSE)),0,1))</f>
        <v/>
      </c>
      <c r="U352" s="144" t="str">
        <f t="shared" si="80"/>
        <v/>
      </c>
      <c r="V352" s="145" t="e">
        <f>SEARCH('Key Word Search'!$J$6,J352)</f>
        <v>#VALUE!</v>
      </c>
      <c r="W352" s="145" t="e">
        <f>SEARCH('Key Word Search'!$J$6,K352)</f>
        <v>#VALUE!</v>
      </c>
      <c r="X352" s="145" t="str">
        <f t="shared" si="81"/>
        <v/>
      </c>
    </row>
    <row r="353" spans="1:24" x14ac:dyDescent="0.2">
      <c r="A353" s="105" t="str">
        <f t="shared" si="82"/>
        <v/>
      </c>
      <c r="E353" s="20" t="str">
        <f t="shared" si="75"/>
        <v/>
      </c>
      <c r="F353" s="20" t="str">
        <f t="shared" si="76"/>
        <v/>
      </c>
      <c r="Q353" s="132" t="str">
        <f t="shared" si="77"/>
        <v/>
      </c>
      <c r="R353" s="132" t="str">
        <f t="shared" si="78"/>
        <v/>
      </c>
      <c r="S353" s="144" t="str">
        <f t="shared" si="79"/>
        <v/>
      </c>
      <c r="T353" s="144" t="str">
        <f>IF(G353="","",IF(ISERROR(VLOOKUP(S353,Sheet1!B:B,1,FALSE)),0,1))</f>
        <v/>
      </c>
      <c r="U353" s="144" t="str">
        <f t="shared" si="80"/>
        <v/>
      </c>
      <c r="V353" s="145" t="e">
        <f>SEARCH('Key Word Search'!$J$6,J353)</f>
        <v>#VALUE!</v>
      </c>
      <c r="W353" s="145" t="e">
        <f>SEARCH('Key Word Search'!$J$6,K353)</f>
        <v>#VALUE!</v>
      </c>
      <c r="X353" s="145" t="str">
        <f t="shared" si="81"/>
        <v/>
      </c>
    </row>
    <row r="354" spans="1:24" x14ac:dyDescent="0.2">
      <c r="A354" s="105" t="str">
        <f t="shared" si="82"/>
        <v/>
      </c>
      <c r="E354" s="20" t="str">
        <f t="shared" si="75"/>
        <v/>
      </c>
      <c r="F354" s="20" t="str">
        <f t="shared" si="76"/>
        <v/>
      </c>
      <c r="Q354" s="132" t="str">
        <f t="shared" si="77"/>
        <v/>
      </c>
      <c r="R354" s="132" t="str">
        <f t="shared" si="78"/>
        <v/>
      </c>
      <c r="S354" s="144" t="str">
        <f t="shared" si="79"/>
        <v/>
      </c>
      <c r="T354" s="144" t="str">
        <f>IF(G354="","",IF(ISERROR(VLOOKUP(S354,Sheet1!B:B,1,FALSE)),0,1))</f>
        <v/>
      </c>
      <c r="U354" s="144" t="str">
        <f t="shared" si="80"/>
        <v/>
      </c>
      <c r="V354" s="145" t="e">
        <f>SEARCH('Key Word Search'!$J$6,J354)</f>
        <v>#VALUE!</v>
      </c>
      <c r="W354" s="145" t="e">
        <f>SEARCH('Key Word Search'!$J$6,K354)</f>
        <v>#VALUE!</v>
      </c>
      <c r="X354" s="145" t="str">
        <f t="shared" si="81"/>
        <v/>
      </c>
    </row>
    <row r="355" spans="1:24" x14ac:dyDescent="0.2">
      <c r="A355" s="105" t="str">
        <f t="shared" si="82"/>
        <v/>
      </c>
      <c r="E355" s="20" t="str">
        <f t="shared" si="75"/>
        <v/>
      </c>
      <c r="F355" s="20" t="str">
        <f t="shared" si="76"/>
        <v/>
      </c>
      <c r="Q355" s="132" t="str">
        <f t="shared" si="77"/>
        <v/>
      </c>
      <c r="R355" s="132" t="str">
        <f t="shared" si="78"/>
        <v/>
      </c>
      <c r="S355" s="144" t="str">
        <f t="shared" si="79"/>
        <v/>
      </c>
      <c r="T355" s="144" t="str">
        <f>IF(G355="","",IF(ISERROR(VLOOKUP(S355,Sheet1!B:B,1,FALSE)),0,1))</f>
        <v/>
      </c>
      <c r="U355" s="144" t="str">
        <f t="shared" si="80"/>
        <v/>
      </c>
      <c r="V355" s="145" t="e">
        <f>SEARCH('Key Word Search'!$J$6,J355)</f>
        <v>#VALUE!</v>
      </c>
      <c r="W355" s="145" t="e">
        <f>SEARCH('Key Word Search'!$J$6,K355)</f>
        <v>#VALUE!</v>
      </c>
      <c r="X355" s="145" t="str">
        <f t="shared" si="81"/>
        <v/>
      </c>
    </row>
    <row r="356" spans="1:24" x14ac:dyDescent="0.2">
      <c r="A356" s="105" t="str">
        <f t="shared" si="82"/>
        <v/>
      </c>
      <c r="E356" s="20" t="str">
        <f t="shared" si="75"/>
        <v/>
      </c>
      <c r="F356" s="20" t="str">
        <f t="shared" si="76"/>
        <v/>
      </c>
      <c r="Q356" s="132" t="str">
        <f t="shared" si="77"/>
        <v/>
      </c>
      <c r="R356" s="132" t="str">
        <f t="shared" si="78"/>
        <v/>
      </c>
      <c r="S356" s="144" t="str">
        <f t="shared" si="79"/>
        <v/>
      </c>
      <c r="T356" s="144" t="str">
        <f>IF(G356="","",IF(ISERROR(VLOOKUP(S356,Sheet1!B:B,1,FALSE)),0,1))</f>
        <v/>
      </c>
      <c r="U356" s="144" t="str">
        <f t="shared" si="80"/>
        <v/>
      </c>
      <c r="V356" s="145" t="e">
        <f>SEARCH('Key Word Search'!$J$6,J356)</f>
        <v>#VALUE!</v>
      </c>
      <c r="W356" s="145" t="e">
        <f>SEARCH('Key Word Search'!$J$6,K356)</f>
        <v>#VALUE!</v>
      </c>
      <c r="X356" s="145" t="str">
        <f t="shared" si="81"/>
        <v/>
      </c>
    </row>
    <row r="357" spans="1:24" x14ac:dyDescent="0.2">
      <c r="A357" s="105" t="str">
        <f t="shared" si="82"/>
        <v/>
      </c>
      <c r="E357" s="20" t="str">
        <f t="shared" si="75"/>
        <v/>
      </c>
      <c r="F357" s="20" t="str">
        <f t="shared" si="76"/>
        <v/>
      </c>
      <c r="Q357" s="132" t="str">
        <f t="shared" si="77"/>
        <v/>
      </c>
      <c r="R357" s="132" t="str">
        <f t="shared" si="78"/>
        <v/>
      </c>
      <c r="S357" s="144" t="str">
        <f t="shared" si="79"/>
        <v/>
      </c>
      <c r="T357" s="144" t="str">
        <f>IF(G357="","",IF(ISERROR(VLOOKUP(S357,Sheet1!B:B,1,FALSE)),0,1))</f>
        <v/>
      </c>
      <c r="U357" s="144" t="str">
        <f t="shared" si="80"/>
        <v/>
      </c>
      <c r="V357" s="145" t="e">
        <f>SEARCH('Key Word Search'!$J$6,J357)</f>
        <v>#VALUE!</v>
      </c>
      <c r="W357" s="145" t="e">
        <f>SEARCH('Key Word Search'!$J$6,K357)</f>
        <v>#VALUE!</v>
      </c>
      <c r="X357" s="145" t="str">
        <f t="shared" si="81"/>
        <v/>
      </c>
    </row>
    <row r="358" spans="1:24" x14ac:dyDescent="0.2">
      <c r="A358" s="105" t="str">
        <f t="shared" si="82"/>
        <v/>
      </c>
      <c r="E358" s="20" t="str">
        <f t="shared" si="75"/>
        <v/>
      </c>
      <c r="F358" s="20" t="str">
        <f t="shared" si="76"/>
        <v/>
      </c>
      <c r="Q358" s="132" t="str">
        <f t="shared" si="77"/>
        <v/>
      </c>
      <c r="R358" s="132" t="str">
        <f t="shared" si="78"/>
        <v/>
      </c>
      <c r="S358" s="144" t="str">
        <f t="shared" si="79"/>
        <v/>
      </c>
      <c r="T358" s="144" t="str">
        <f>IF(G358="","",IF(ISERROR(VLOOKUP(S358,Sheet1!B:B,1,FALSE)),0,1))</f>
        <v/>
      </c>
      <c r="U358" s="144" t="str">
        <f t="shared" si="80"/>
        <v/>
      </c>
      <c r="V358" s="145" t="e">
        <f>SEARCH('Key Word Search'!$J$6,J358)</f>
        <v>#VALUE!</v>
      </c>
      <c r="W358" s="145" t="e">
        <f>SEARCH('Key Word Search'!$J$6,K358)</f>
        <v>#VALUE!</v>
      </c>
      <c r="X358" s="145" t="str">
        <f t="shared" si="81"/>
        <v/>
      </c>
    </row>
    <row r="359" spans="1:24" x14ac:dyDescent="0.2">
      <c r="A359" s="105" t="str">
        <f t="shared" si="82"/>
        <v/>
      </c>
      <c r="E359" s="20" t="str">
        <f t="shared" ref="E359:E422" si="83">IF($A359="","",IF(B359="","",HYPERLINK(B359,E$2)))</f>
        <v/>
      </c>
      <c r="F359" s="20" t="str">
        <f t="shared" ref="F359:F422" si="84">IF($A359="","",IF(C359="","",HYPERLINK(C359,F$2)))</f>
        <v/>
      </c>
      <c r="Q359" s="132" t="str">
        <f t="shared" si="77"/>
        <v/>
      </c>
      <c r="R359" s="132" t="str">
        <f t="shared" si="78"/>
        <v/>
      </c>
      <c r="S359" s="144" t="str">
        <f t="shared" si="79"/>
        <v/>
      </c>
      <c r="T359" s="144" t="str">
        <f>IF(G359="","",IF(ISERROR(VLOOKUP(S359,Sheet1!B:B,1,FALSE)),0,1))</f>
        <v/>
      </c>
      <c r="U359" s="144" t="str">
        <f t="shared" si="80"/>
        <v/>
      </c>
      <c r="V359" s="145" t="e">
        <f>SEARCH('Key Word Search'!$J$6,J359)</f>
        <v>#VALUE!</v>
      </c>
      <c r="W359" s="145" t="e">
        <f>SEARCH('Key Word Search'!$J$6,K359)</f>
        <v>#VALUE!</v>
      </c>
      <c r="X359" s="145" t="str">
        <f t="shared" si="81"/>
        <v/>
      </c>
    </row>
    <row r="360" spans="1:24" x14ac:dyDescent="0.2">
      <c r="A360" s="105" t="str">
        <f t="shared" si="82"/>
        <v/>
      </c>
      <c r="E360" s="20" t="str">
        <f t="shared" si="83"/>
        <v/>
      </c>
      <c r="F360" s="20" t="str">
        <f t="shared" si="84"/>
        <v/>
      </c>
      <c r="Q360" s="132" t="str">
        <f t="shared" si="77"/>
        <v/>
      </c>
      <c r="R360" s="132" t="str">
        <f t="shared" si="78"/>
        <v/>
      </c>
      <c r="S360" s="144" t="str">
        <f t="shared" si="79"/>
        <v/>
      </c>
      <c r="T360" s="144" t="str">
        <f>IF(G360="","",IF(ISERROR(VLOOKUP(S360,Sheet1!B:B,1,FALSE)),0,1))</f>
        <v/>
      </c>
      <c r="U360" s="144" t="str">
        <f t="shared" si="80"/>
        <v/>
      </c>
      <c r="V360" s="145" t="e">
        <f>SEARCH('Key Word Search'!$J$6,J360)</f>
        <v>#VALUE!</v>
      </c>
      <c r="W360" s="145" t="e">
        <f>SEARCH('Key Word Search'!$J$6,K360)</f>
        <v>#VALUE!</v>
      </c>
      <c r="X360" s="145" t="str">
        <f t="shared" si="81"/>
        <v/>
      </c>
    </row>
    <row r="361" spans="1:24" x14ac:dyDescent="0.2">
      <c r="A361" s="105" t="str">
        <f t="shared" si="82"/>
        <v/>
      </c>
      <c r="E361" s="20" t="str">
        <f t="shared" si="83"/>
        <v/>
      </c>
      <c r="F361" s="20" t="str">
        <f t="shared" si="84"/>
        <v/>
      </c>
      <c r="Q361" s="132" t="str">
        <f t="shared" si="77"/>
        <v/>
      </c>
      <c r="R361" s="132" t="str">
        <f t="shared" si="78"/>
        <v/>
      </c>
      <c r="S361" s="144" t="str">
        <f t="shared" si="79"/>
        <v/>
      </c>
      <c r="T361" s="144" t="str">
        <f>IF(G361="","",IF(ISERROR(VLOOKUP(S361,Sheet1!B:B,1,FALSE)),0,1))</f>
        <v/>
      </c>
      <c r="U361" s="144" t="str">
        <f t="shared" si="80"/>
        <v/>
      </c>
      <c r="V361" s="145" t="e">
        <f>SEARCH('Key Word Search'!$J$6,J361)</f>
        <v>#VALUE!</v>
      </c>
      <c r="W361" s="145" t="e">
        <f>SEARCH('Key Word Search'!$J$6,K361)</f>
        <v>#VALUE!</v>
      </c>
      <c r="X361" s="145" t="str">
        <f t="shared" si="81"/>
        <v/>
      </c>
    </row>
    <row r="362" spans="1:24" x14ac:dyDescent="0.2">
      <c r="A362" s="105" t="str">
        <f t="shared" si="82"/>
        <v/>
      </c>
      <c r="E362" s="20" t="str">
        <f t="shared" si="83"/>
        <v/>
      </c>
      <c r="F362" s="20" t="str">
        <f t="shared" si="84"/>
        <v/>
      </c>
      <c r="Q362" s="132" t="str">
        <f t="shared" si="77"/>
        <v/>
      </c>
      <c r="R362" s="132" t="str">
        <f t="shared" si="78"/>
        <v/>
      </c>
      <c r="S362" s="144" t="str">
        <f t="shared" si="79"/>
        <v/>
      </c>
      <c r="T362" s="144" t="str">
        <f>IF(G362="","",IF(ISERROR(VLOOKUP(S362,Sheet1!B:B,1,FALSE)),0,1))</f>
        <v/>
      </c>
      <c r="U362" s="144" t="str">
        <f t="shared" si="80"/>
        <v/>
      </c>
      <c r="V362" s="145" t="e">
        <f>SEARCH('Key Word Search'!$J$6,J362)</f>
        <v>#VALUE!</v>
      </c>
      <c r="W362" s="145" t="e">
        <f>SEARCH('Key Word Search'!$J$6,K362)</f>
        <v>#VALUE!</v>
      </c>
      <c r="X362" s="145" t="str">
        <f t="shared" si="81"/>
        <v/>
      </c>
    </row>
    <row r="363" spans="1:24" x14ac:dyDescent="0.2">
      <c r="A363" s="105" t="str">
        <f t="shared" si="82"/>
        <v/>
      </c>
      <c r="E363" s="20" t="str">
        <f t="shared" si="83"/>
        <v/>
      </c>
      <c r="F363" s="20" t="str">
        <f t="shared" si="84"/>
        <v/>
      </c>
      <c r="Q363" s="132" t="str">
        <f t="shared" si="77"/>
        <v/>
      </c>
      <c r="R363" s="132" t="str">
        <f t="shared" si="78"/>
        <v/>
      </c>
      <c r="S363" s="144" t="str">
        <f t="shared" si="79"/>
        <v/>
      </c>
      <c r="T363" s="144" t="str">
        <f>IF(G363="","",IF(ISERROR(VLOOKUP(S363,Sheet1!B:B,1,FALSE)),0,1))</f>
        <v/>
      </c>
      <c r="U363" s="144" t="str">
        <f t="shared" si="80"/>
        <v/>
      </c>
      <c r="V363" s="145" t="e">
        <f>SEARCH('Key Word Search'!$J$6,J363)</f>
        <v>#VALUE!</v>
      </c>
      <c r="W363" s="145" t="e">
        <f>SEARCH('Key Word Search'!$J$6,K363)</f>
        <v>#VALUE!</v>
      </c>
      <c r="X363" s="145" t="str">
        <f t="shared" si="81"/>
        <v/>
      </c>
    </row>
    <row r="364" spans="1:24" x14ac:dyDescent="0.2">
      <c r="A364" s="105" t="str">
        <f t="shared" si="82"/>
        <v/>
      </c>
      <c r="E364" s="20" t="str">
        <f t="shared" si="83"/>
        <v/>
      </c>
      <c r="F364" s="20" t="str">
        <f t="shared" si="84"/>
        <v/>
      </c>
      <c r="Q364" s="132" t="str">
        <f t="shared" si="77"/>
        <v/>
      </c>
      <c r="R364" s="132" t="str">
        <f t="shared" si="78"/>
        <v/>
      </c>
      <c r="S364" s="144" t="str">
        <f t="shared" si="79"/>
        <v/>
      </c>
      <c r="T364" s="144" t="str">
        <f>IF(G364="","",IF(ISERROR(VLOOKUP(S364,Sheet1!B:B,1,FALSE)),0,1))</f>
        <v/>
      </c>
      <c r="U364" s="144" t="str">
        <f t="shared" si="80"/>
        <v/>
      </c>
      <c r="V364" s="145" t="e">
        <f>SEARCH('Key Word Search'!$J$6,J364)</f>
        <v>#VALUE!</v>
      </c>
      <c r="W364" s="145" t="e">
        <f>SEARCH('Key Word Search'!$J$6,K364)</f>
        <v>#VALUE!</v>
      </c>
      <c r="X364" s="145" t="str">
        <f t="shared" si="81"/>
        <v/>
      </c>
    </row>
    <row r="365" spans="1:24" x14ac:dyDescent="0.2">
      <c r="A365" s="105" t="str">
        <f t="shared" si="82"/>
        <v/>
      </c>
      <c r="E365" s="20" t="str">
        <f t="shared" si="83"/>
        <v/>
      </c>
      <c r="F365" s="20" t="str">
        <f t="shared" si="84"/>
        <v/>
      </c>
      <c r="Q365" s="132" t="str">
        <f t="shared" si="77"/>
        <v/>
      </c>
      <c r="R365" s="132" t="str">
        <f t="shared" si="78"/>
        <v/>
      </c>
      <c r="S365" s="144" t="str">
        <f t="shared" si="79"/>
        <v/>
      </c>
      <c r="T365" s="144" t="str">
        <f>IF(G365="","",IF(ISERROR(VLOOKUP(S365,Sheet1!B:B,1,FALSE)),0,1))</f>
        <v/>
      </c>
      <c r="U365" s="144" t="str">
        <f t="shared" si="80"/>
        <v/>
      </c>
      <c r="V365" s="145" t="e">
        <f>SEARCH('Key Word Search'!$J$6,J365)</f>
        <v>#VALUE!</v>
      </c>
      <c r="W365" s="145" t="e">
        <f>SEARCH('Key Word Search'!$J$6,K365)</f>
        <v>#VALUE!</v>
      </c>
      <c r="X365" s="145" t="str">
        <f t="shared" si="81"/>
        <v/>
      </c>
    </row>
    <row r="366" spans="1:24" x14ac:dyDescent="0.2">
      <c r="A366" s="105" t="str">
        <f t="shared" si="82"/>
        <v/>
      </c>
      <c r="E366" s="20" t="str">
        <f t="shared" si="83"/>
        <v/>
      </c>
      <c r="F366" s="20" t="str">
        <f t="shared" si="84"/>
        <v/>
      </c>
      <c r="Q366" s="132" t="str">
        <f t="shared" si="77"/>
        <v/>
      </c>
      <c r="R366" s="132" t="str">
        <f t="shared" si="78"/>
        <v/>
      </c>
      <c r="S366" s="144" t="str">
        <f t="shared" si="79"/>
        <v/>
      </c>
      <c r="T366" s="144" t="str">
        <f>IF(G366="","",IF(ISERROR(VLOOKUP(S366,Sheet1!B:B,1,FALSE)),0,1))</f>
        <v/>
      </c>
      <c r="U366" s="144" t="str">
        <f t="shared" si="80"/>
        <v/>
      </c>
      <c r="V366" s="145" t="e">
        <f>SEARCH('Key Word Search'!$J$6,J366)</f>
        <v>#VALUE!</v>
      </c>
      <c r="W366" s="145" t="e">
        <f>SEARCH('Key Word Search'!$J$6,K366)</f>
        <v>#VALUE!</v>
      </c>
      <c r="X366" s="145" t="str">
        <f t="shared" si="81"/>
        <v/>
      </c>
    </row>
    <row r="367" spans="1:24" x14ac:dyDescent="0.2">
      <c r="A367" s="105" t="str">
        <f t="shared" si="82"/>
        <v/>
      </c>
      <c r="E367" s="20" t="str">
        <f t="shared" si="83"/>
        <v/>
      </c>
      <c r="F367" s="20" t="str">
        <f t="shared" si="84"/>
        <v/>
      </c>
      <c r="Q367" s="132" t="str">
        <f t="shared" si="77"/>
        <v/>
      </c>
      <c r="R367" s="132" t="str">
        <f t="shared" si="78"/>
        <v/>
      </c>
      <c r="S367" s="144" t="str">
        <f t="shared" si="79"/>
        <v/>
      </c>
      <c r="T367" s="144" t="str">
        <f>IF(G367="","",IF(ISERROR(VLOOKUP(S367,Sheet1!B:B,1,FALSE)),0,1))</f>
        <v/>
      </c>
      <c r="U367" s="144" t="str">
        <f t="shared" si="80"/>
        <v/>
      </c>
      <c r="V367" s="145" t="e">
        <f>SEARCH('Key Word Search'!$J$6,J367)</f>
        <v>#VALUE!</v>
      </c>
      <c r="W367" s="145" t="e">
        <f>SEARCH('Key Word Search'!$J$6,K367)</f>
        <v>#VALUE!</v>
      </c>
      <c r="X367" s="145" t="str">
        <f t="shared" si="81"/>
        <v/>
      </c>
    </row>
    <row r="368" spans="1:24" x14ac:dyDescent="0.2">
      <c r="A368" s="105" t="str">
        <f t="shared" si="82"/>
        <v/>
      </c>
      <c r="E368" s="20" t="str">
        <f t="shared" si="83"/>
        <v/>
      </c>
      <c r="F368" s="20" t="str">
        <f t="shared" si="84"/>
        <v/>
      </c>
      <c r="Q368" s="132" t="str">
        <f t="shared" si="77"/>
        <v/>
      </c>
      <c r="R368" s="132" t="str">
        <f t="shared" si="78"/>
        <v/>
      </c>
      <c r="S368" s="144" t="str">
        <f t="shared" si="79"/>
        <v/>
      </c>
      <c r="T368" s="144" t="str">
        <f>IF(G368="","",IF(ISERROR(VLOOKUP(S368,Sheet1!B:B,1,FALSE)),0,1))</f>
        <v/>
      </c>
      <c r="U368" s="144" t="str">
        <f t="shared" si="80"/>
        <v/>
      </c>
      <c r="V368" s="145" t="e">
        <f>SEARCH('Key Word Search'!$J$6,J368)</f>
        <v>#VALUE!</v>
      </c>
      <c r="W368" s="145" t="e">
        <f>SEARCH('Key Word Search'!$J$6,K368)</f>
        <v>#VALUE!</v>
      </c>
      <c r="X368" s="145" t="str">
        <f t="shared" si="81"/>
        <v/>
      </c>
    </row>
    <row r="369" spans="1:24" x14ac:dyDescent="0.2">
      <c r="A369" s="105" t="str">
        <f t="shared" si="82"/>
        <v/>
      </c>
      <c r="E369" s="20" t="str">
        <f t="shared" si="83"/>
        <v/>
      </c>
      <c r="F369" s="20" t="str">
        <f t="shared" si="84"/>
        <v/>
      </c>
      <c r="Q369" s="132" t="str">
        <f t="shared" si="77"/>
        <v/>
      </c>
      <c r="R369" s="132" t="str">
        <f t="shared" si="78"/>
        <v/>
      </c>
      <c r="S369" s="144" t="str">
        <f t="shared" si="79"/>
        <v/>
      </c>
      <c r="T369" s="144" t="str">
        <f>IF(G369="","",IF(ISERROR(VLOOKUP(S369,Sheet1!B:B,1,FALSE)),0,1))</f>
        <v/>
      </c>
      <c r="U369" s="144" t="str">
        <f t="shared" si="80"/>
        <v/>
      </c>
      <c r="V369" s="145" t="e">
        <f>SEARCH('Key Word Search'!$J$6,J369)</f>
        <v>#VALUE!</v>
      </c>
      <c r="W369" s="145" t="e">
        <f>SEARCH('Key Word Search'!$J$6,K369)</f>
        <v>#VALUE!</v>
      </c>
      <c r="X369" s="145" t="str">
        <f t="shared" si="81"/>
        <v/>
      </c>
    </row>
    <row r="370" spans="1:24" x14ac:dyDescent="0.2">
      <c r="A370" s="105" t="str">
        <f t="shared" si="82"/>
        <v/>
      </c>
      <c r="E370" s="20" t="str">
        <f t="shared" si="83"/>
        <v/>
      </c>
      <c r="F370" s="20" t="str">
        <f t="shared" si="84"/>
        <v/>
      </c>
      <c r="Q370" s="132" t="str">
        <f t="shared" si="77"/>
        <v/>
      </c>
      <c r="R370" s="132" t="str">
        <f t="shared" si="78"/>
        <v/>
      </c>
      <c r="S370" s="144" t="str">
        <f t="shared" si="79"/>
        <v/>
      </c>
      <c r="T370" s="144" t="str">
        <f>IF(G370="","",IF(ISERROR(VLOOKUP(S370,Sheet1!B:B,1,FALSE)),0,1))</f>
        <v/>
      </c>
      <c r="U370" s="144" t="str">
        <f t="shared" si="80"/>
        <v/>
      </c>
      <c r="V370" s="145" t="e">
        <f>SEARCH('Key Word Search'!$J$6,J370)</f>
        <v>#VALUE!</v>
      </c>
      <c r="W370" s="145" t="e">
        <f>SEARCH('Key Word Search'!$J$6,K370)</f>
        <v>#VALUE!</v>
      </c>
      <c r="X370" s="145" t="str">
        <f t="shared" si="81"/>
        <v/>
      </c>
    </row>
    <row r="371" spans="1:24" x14ac:dyDescent="0.2">
      <c r="A371" s="105" t="str">
        <f t="shared" si="82"/>
        <v/>
      </c>
      <c r="E371" s="20" t="str">
        <f t="shared" si="83"/>
        <v/>
      </c>
      <c r="F371" s="20" t="str">
        <f t="shared" si="84"/>
        <v/>
      </c>
      <c r="Q371" s="132" t="str">
        <f t="shared" si="77"/>
        <v/>
      </c>
      <c r="R371" s="132" t="str">
        <f t="shared" si="78"/>
        <v/>
      </c>
      <c r="S371" s="144" t="str">
        <f t="shared" si="79"/>
        <v/>
      </c>
      <c r="T371" s="144" t="str">
        <f>IF(G371="","",IF(ISERROR(VLOOKUP(S371,Sheet1!B:B,1,FALSE)),0,1))</f>
        <v/>
      </c>
      <c r="U371" s="144" t="str">
        <f t="shared" si="80"/>
        <v/>
      </c>
      <c r="V371" s="145" t="e">
        <f>SEARCH('Key Word Search'!$J$6,J371)</f>
        <v>#VALUE!</v>
      </c>
      <c r="W371" s="145" t="e">
        <f>SEARCH('Key Word Search'!$J$6,K371)</f>
        <v>#VALUE!</v>
      </c>
      <c r="X371" s="145" t="str">
        <f t="shared" si="81"/>
        <v/>
      </c>
    </row>
    <row r="372" spans="1:24" x14ac:dyDescent="0.2">
      <c r="A372" s="105" t="str">
        <f t="shared" si="82"/>
        <v/>
      </c>
      <c r="E372" s="20" t="str">
        <f t="shared" si="83"/>
        <v/>
      </c>
      <c r="F372" s="20" t="str">
        <f t="shared" si="84"/>
        <v/>
      </c>
      <c r="Q372" s="132" t="str">
        <f t="shared" si="77"/>
        <v/>
      </c>
      <c r="R372" s="132" t="str">
        <f t="shared" si="78"/>
        <v/>
      </c>
      <c r="S372" s="144" t="str">
        <f t="shared" si="79"/>
        <v/>
      </c>
      <c r="T372" s="144" t="str">
        <f>IF(G372="","",IF(ISERROR(VLOOKUP(S372,Sheet1!B:B,1,FALSE)),0,1))</f>
        <v/>
      </c>
      <c r="U372" s="144" t="str">
        <f t="shared" si="80"/>
        <v/>
      </c>
      <c r="V372" s="145" t="e">
        <f>SEARCH('Key Word Search'!$J$6,J372)</f>
        <v>#VALUE!</v>
      </c>
      <c r="W372" s="145" t="e">
        <f>SEARCH('Key Word Search'!$J$6,K372)</f>
        <v>#VALUE!</v>
      </c>
      <c r="X372" s="145" t="str">
        <f t="shared" si="81"/>
        <v/>
      </c>
    </row>
    <row r="373" spans="1:24" x14ac:dyDescent="0.2">
      <c r="A373" s="105" t="str">
        <f t="shared" si="82"/>
        <v/>
      </c>
      <c r="E373" s="20" t="str">
        <f t="shared" si="83"/>
        <v/>
      </c>
      <c r="F373" s="20" t="str">
        <f t="shared" si="84"/>
        <v/>
      </c>
      <c r="Q373" s="132" t="str">
        <f t="shared" si="77"/>
        <v/>
      </c>
      <c r="R373" s="132" t="str">
        <f t="shared" si="78"/>
        <v/>
      </c>
      <c r="S373" s="144" t="str">
        <f t="shared" si="79"/>
        <v/>
      </c>
      <c r="T373" s="144" t="str">
        <f>IF(G373="","",IF(ISERROR(VLOOKUP(S373,Sheet1!B:B,1,FALSE)),0,1))</f>
        <v/>
      </c>
      <c r="U373" s="144" t="str">
        <f t="shared" si="80"/>
        <v/>
      </c>
      <c r="V373" s="145" t="e">
        <f>SEARCH('Key Word Search'!$J$6,J373)</f>
        <v>#VALUE!</v>
      </c>
      <c r="W373" s="145" t="e">
        <f>SEARCH('Key Word Search'!$J$6,K373)</f>
        <v>#VALUE!</v>
      </c>
      <c r="X373" s="145" t="str">
        <f t="shared" si="81"/>
        <v/>
      </c>
    </row>
    <row r="374" spans="1:24" x14ac:dyDescent="0.2">
      <c r="A374" s="105" t="str">
        <f t="shared" si="82"/>
        <v/>
      </c>
      <c r="E374" s="20" t="str">
        <f t="shared" si="83"/>
        <v/>
      </c>
      <c r="F374" s="20" t="str">
        <f t="shared" si="84"/>
        <v/>
      </c>
      <c r="Q374" s="132" t="str">
        <f t="shared" si="77"/>
        <v/>
      </c>
      <c r="R374" s="132" t="str">
        <f t="shared" si="78"/>
        <v/>
      </c>
      <c r="S374" s="144" t="str">
        <f t="shared" si="79"/>
        <v/>
      </c>
      <c r="T374" s="144" t="str">
        <f>IF(G374="","",IF(ISERROR(VLOOKUP(S374,Sheet1!B:B,1,FALSE)),0,1))</f>
        <v/>
      </c>
      <c r="U374" s="144" t="str">
        <f t="shared" si="80"/>
        <v/>
      </c>
      <c r="V374" s="145" t="e">
        <f>SEARCH('Key Word Search'!$J$6,J374)</f>
        <v>#VALUE!</v>
      </c>
      <c r="W374" s="145" t="e">
        <f>SEARCH('Key Word Search'!$J$6,K374)</f>
        <v>#VALUE!</v>
      </c>
      <c r="X374" s="145" t="str">
        <f t="shared" si="81"/>
        <v/>
      </c>
    </row>
    <row r="375" spans="1:24" x14ac:dyDescent="0.2">
      <c r="A375" s="105" t="str">
        <f t="shared" si="82"/>
        <v/>
      </c>
      <c r="E375" s="20" t="str">
        <f t="shared" si="83"/>
        <v/>
      </c>
      <c r="F375" s="20" t="str">
        <f t="shared" si="84"/>
        <v/>
      </c>
      <c r="Q375" s="132" t="str">
        <f t="shared" si="77"/>
        <v/>
      </c>
      <c r="R375" s="132" t="str">
        <f t="shared" si="78"/>
        <v/>
      </c>
      <c r="S375" s="144" t="str">
        <f t="shared" si="79"/>
        <v/>
      </c>
      <c r="T375" s="144" t="str">
        <f>IF(G375="","",IF(ISERROR(VLOOKUP(S375,Sheet1!B:B,1,FALSE)),0,1))</f>
        <v/>
      </c>
      <c r="U375" s="144" t="str">
        <f t="shared" si="80"/>
        <v/>
      </c>
      <c r="V375" s="145" t="e">
        <f>SEARCH('Key Word Search'!$J$6,J375)</f>
        <v>#VALUE!</v>
      </c>
      <c r="W375" s="145" t="e">
        <f>SEARCH('Key Word Search'!$J$6,K375)</f>
        <v>#VALUE!</v>
      </c>
      <c r="X375" s="145" t="str">
        <f t="shared" si="81"/>
        <v/>
      </c>
    </row>
    <row r="376" spans="1:24" x14ac:dyDescent="0.2">
      <c r="A376" s="105" t="str">
        <f t="shared" si="82"/>
        <v/>
      </c>
      <c r="E376" s="20" t="str">
        <f t="shared" si="83"/>
        <v/>
      </c>
      <c r="F376" s="20" t="str">
        <f t="shared" si="84"/>
        <v/>
      </c>
      <c r="Q376" s="132" t="str">
        <f t="shared" si="77"/>
        <v/>
      </c>
      <c r="R376" s="132" t="str">
        <f t="shared" si="78"/>
        <v/>
      </c>
      <c r="S376" s="144" t="str">
        <f t="shared" si="79"/>
        <v/>
      </c>
      <c r="T376" s="144" t="str">
        <f>IF(G376="","",IF(ISERROR(VLOOKUP(S376,Sheet1!B:B,1,FALSE)),0,1))</f>
        <v/>
      </c>
      <c r="U376" s="144" t="str">
        <f t="shared" si="80"/>
        <v/>
      </c>
      <c r="V376" s="145" t="e">
        <f>SEARCH('Key Word Search'!$J$6,J376)</f>
        <v>#VALUE!</v>
      </c>
      <c r="W376" s="145" t="e">
        <f>SEARCH('Key Word Search'!$J$6,K376)</f>
        <v>#VALUE!</v>
      </c>
      <c r="X376" s="145" t="str">
        <f t="shared" si="81"/>
        <v/>
      </c>
    </row>
    <row r="377" spans="1:24" x14ac:dyDescent="0.2">
      <c r="A377" s="105" t="str">
        <f t="shared" si="82"/>
        <v/>
      </c>
      <c r="E377" s="20" t="str">
        <f t="shared" si="83"/>
        <v/>
      </c>
      <c r="F377" s="20" t="str">
        <f t="shared" si="84"/>
        <v/>
      </c>
      <c r="Q377" s="132" t="str">
        <f t="shared" si="77"/>
        <v/>
      </c>
      <c r="R377" s="132" t="str">
        <f t="shared" si="78"/>
        <v/>
      </c>
      <c r="S377" s="144" t="str">
        <f t="shared" si="79"/>
        <v/>
      </c>
      <c r="T377" s="144" t="str">
        <f>IF(G377="","",IF(ISERROR(VLOOKUP(S377,Sheet1!B:B,1,FALSE)),0,1))</f>
        <v/>
      </c>
      <c r="U377" s="144" t="str">
        <f t="shared" si="80"/>
        <v/>
      </c>
      <c r="V377" s="145" t="e">
        <f>SEARCH('Key Word Search'!$J$6,J377)</f>
        <v>#VALUE!</v>
      </c>
      <c r="W377" s="145" t="e">
        <f>SEARCH('Key Word Search'!$J$6,K377)</f>
        <v>#VALUE!</v>
      </c>
      <c r="X377" s="145" t="str">
        <f t="shared" si="81"/>
        <v/>
      </c>
    </row>
    <row r="378" spans="1:24" x14ac:dyDescent="0.2">
      <c r="A378" s="105" t="str">
        <f t="shared" si="82"/>
        <v/>
      </c>
      <c r="E378" s="20" t="str">
        <f t="shared" si="83"/>
        <v/>
      </c>
      <c r="F378" s="20" t="str">
        <f t="shared" si="84"/>
        <v/>
      </c>
      <c r="Q378" s="132" t="str">
        <f t="shared" si="77"/>
        <v/>
      </c>
      <c r="R378" s="132" t="str">
        <f t="shared" si="78"/>
        <v/>
      </c>
      <c r="S378" s="144" t="str">
        <f t="shared" si="79"/>
        <v/>
      </c>
      <c r="T378" s="144" t="str">
        <f>IF(G378="","",IF(ISERROR(VLOOKUP(S378,Sheet1!B:B,1,FALSE)),0,1))</f>
        <v/>
      </c>
      <c r="U378" s="144" t="str">
        <f t="shared" si="80"/>
        <v/>
      </c>
      <c r="V378" s="145" t="e">
        <f>SEARCH('Key Word Search'!$J$6,J378)</f>
        <v>#VALUE!</v>
      </c>
      <c r="W378" s="145" t="e">
        <f>SEARCH('Key Word Search'!$J$6,K378)</f>
        <v>#VALUE!</v>
      </c>
      <c r="X378" s="145" t="str">
        <f t="shared" si="81"/>
        <v/>
      </c>
    </row>
    <row r="379" spans="1:24" x14ac:dyDescent="0.2">
      <c r="A379" s="105" t="str">
        <f t="shared" si="82"/>
        <v/>
      </c>
      <c r="E379" s="20" t="str">
        <f t="shared" si="83"/>
        <v/>
      </c>
      <c r="F379" s="20" t="str">
        <f t="shared" si="84"/>
        <v/>
      </c>
      <c r="Q379" s="132" t="str">
        <f t="shared" si="77"/>
        <v/>
      </c>
      <c r="R379" s="132" t="str">
        <f t="shared" si="78"/>
        <v/>
      </c>
      <c r="S379" s="144" t="str">
        <f t="shared" si="79"/>
        <v/>
      </c>
      <c r="T379" s="144" t="str">
        <f>IF(G379="","",IF(ISERROR(VLOOKUP(S379,Sheet1!B:B,1,FALSE)),0,1))</f>
        <v/>
      </c>
      <c r="U379" s="144" t="str">
        <f t="shared" si="80"/>
        <v/>
      </c>
      <c r="V379" s="145" t="e">
        <f>SEARCH('Key Word Search'!$J$6,J379)</f>
        <v>#VALUE!</v>
      </c>
      <c r="W379" s="145" t="e">
        <f>SEARCH('Key Word Search'!$J$6,K379)</f>
        <v>#VALUE!</v>
      </c>
      <c r="X379" s="145" t="str">
        <f t="shared" si="81"/>
        <v/>
      </c>
    </row>
    <row r="380" spans="1:24" x14ac:dyDescent="0.2">
      <c r="A380" s="105" t="str">
        <f t="shared" si="82"/>
        <v/>
      </c>
      <c r="E380" s="20" t="str">
        <f t="shared" si="83"/>
        <v/>
      </c>
      <c r="F380" s="20" t="str">
        <f t="shared" si="84"/>
        <v/>
      </c>
      <c r="Q380" s="132" t="str">
        <f t="shared" si="77"/>
        <v/>
      </c>
      <c r="R380" s="132" t="str">
        <f t="shared" si="78"/>
        <v/>
      </c>
      <c r="S380" s="144" t="str">
        <f t="shared" si="79"/>
        <v/>
      </c>
      <c r="T380" s="144" t="str">
        <f>IF(G380="","",IF(ISERROR(VLOOKUP(S380,Sheet1!B:B,1,FALSE)),0,1))</f>
        <v/>
      </c>
      <c r="U380" s="144" t="str">
        <f t="shared" si="80"/>
        <v/>
      </c>
      <c r="V380" s="145" t="e">
        <f>SEARCH('Key Word Search'!$J$6,J380)</f>
        <v>#VALUE!</v>
      </c>
      <c r="W380" s="145" t="e">
        <f>SEARCH('Key Word Search'!$J$6,K380)</f>
        <v>#VALUE!</v>
      </c>
      <c r="X380" s="145" t="str">
        <f t="shared" si="81"/>
        <v/>
      </c>
    </row>
    <row r="381" spans="1:24" x14ac:dyDescent="0.2">
      <c r="A381" s="105" t="str">
        <f t="shared" si="82"/>
        <v/>
      </c>
      <c r="E381" s="20" t="str">
        <f t="shared" si="83"/>
        <v/>
      </c>
      <c r="F381" s="20" t="str">
        <f t="shared" si="84"/>
        <v/>
      </c>
      <c r="Q381" s="132" t="str">
        <f t="shared" si="77"/>
        <v/>
      </c>
      <c r="R381" s="132" t="str">
        <f t="shared" si="78"/>
        <v/>
      </c>
      <c r="S381" s="144" t="str">
        <f t="shared" si="79"/>
        <v/>
      </c>
      <c r="T381" s="144" t="str">
        <f>IF(G381="","",IF(ISERROR(VLOOKUP(S381,Sheet1!B:B,1,FALSE)),0,1))</f>
        <v/>
      </c>
      <c r="U381" s="144" t="str">
        <f t="shared" si="80"/>
        <v/>
      </c>
      <c r="V381" s="145" t="e">
        <f>SEARCH('Key Word Search'!$J$6,J381)</f>
        <v>#VALUE!</v>
      </c>
      <c r="W381" s="145" t="e">
        <f>SEARCH('Key Word Search'!$J$6,K381)</f>
        <v>#VALUE!</v>
      </c>
      <c r="X381" s="145" t="str">
        <f t="shared" si="81"/>
        <v/>
      </c>
    </row>
    <row r="382" spans="1:24" x14ac:dyDescent="0.2">
      <c r="A382" s="105" t="str">
        <f t="shared" si="82"/>
        <v/>
      </c>
      <c r="E382" s="20" t="str">
        <f t="shared" si="83"/>
        <v/>
      </c>
      <c r="F382" s="20" t="str">
        <f t="shared" si="84"/>
        <v/>
      </c>
      <c r="Q382" s="132" t="str">
        <f t="shared" si="77"/>
        <v/>
      </c>
      <c r="R382" s="132" t="str">
        <f t="shared" si="78"/>
        <v/>
      </c>
      <c r="S382" s="144" t="str">
        <f t="shared" si="79"/>
        <v/>
      </c>
      <c r="T382" s="144" t="str">
        <f>IF(G382="","",IF(ISERROR(VLOOKUP(S382,Sheet1!B:B,1,FALSE)),0,1))</f>
        <v/>
      </c>
      <c r="U382" s="144" t="str">
        <f t="shared" si="80"/>
        <v/>
      </c>
      <c r="V382" s="145" t="e">
        <f>SEARCH('Key Word Search'!$J$6,J382)</f>
        <v>#VALUE!</v>
      </c>
      <c r="W382" s="145" t="e">
        <f>SEARCH('Key Word Search'!$J$6,K382)</f>
        <v>#VALUE!</v>
      </c>
      <c r="X382" s="145" t="str">
        <f t="shared" si="81"/>
        <v/>
      </c>
    </row>
    <row r="383" spans="1:24" x14ac:dyDescent="0.2">
      <c r="A383" s="105" t="str">
        <f t="shared" si="82"/>
        <v/>
      </c>
      <c r="E383" s="20" t="str">
        <f t="shared" si="83"/>
        <v/>
      </c>
      <c r="F383" s="20" t="str">
        <f t="shared" si="84"/>
        <v/>
      </c>
      <c r="Q383" s="132" t="str">
        <f t="shared" si="77"/>
        <v/>
      </c>
      <c r="R383" s="132" t="str">
        <f t="shared" si="78"/>
        <v/>
      </c>
      <c r="S383" s="144" t="str">
        <f t="shared" si="79"/>
        <v/>
      </c>
      <c r="T383" s="144" t="str">
        <f>IF(G383="","",IF(ISERROR(VLOOKUP(S383,Sheet1!B:B,1,FALSE)),0,1))</f>
        <v/>
      </c>
      <c r="U383" s="144" t="str">
        <f t="shared" si="80"/>
        <v/>
      </c>
      <c r="V383" s="145" t="e">
        <f>SEARCH('Key Word Search'!$J$6,J383)</f>
        <v>#VALUE!</v>
      </c>
      <c r="W383" s="145" t="e">
        <f>SEARCH('Key Word Search'!$J$6,K383)</f>
        <v>#VALUE!</v>
      </c>
      <c r="X383" s="145" t="str">
        <f t="shared" si="81"/>
        <v/>
      </c>
    </row>
    <row r="384" spans="1:24" x14ac:dyDescent="0.2">
      <c r="A384" s="105" t="str">
        <f t="shared" si="82"/>
        <v/>
      </c>
      <c r="E384" s="20" t="str">
        <f t="shared" si="83"/>
        <v/>
      </c>
      <c r="F384" s="20" t="str">
        <f t="shared" si="84"/>
        <v/>
      </c>
      <c r="Q384" s="132" t="str">
        <f t="shared" si="77"/>
        <v/>
      </c>
      <c r="R384" s="132" t="str">
        <f t="shared" si="78"/>
        <v/>
      </c>
      <c r="S384" s="144" t="str">
        <f t="shared" si="79"/>
        <v/>
      </c>
      <c r="T384" s="144" t="str">
        <f>IF(G384="","",IF(ISERROR(VLOOKUP(S384,Sheet1!B:B,1,FALSE)),0,1))</f>
        <v/>
      </c>
      <c r="U384" s="144" t="str">
        <f t="shared" si="80"/>
        <v/>
      </c>
      <c r="V384" s="145" t="e">
        <f>SEARCH('Key Word Search'!$J$6,J384)</f>
        <v>#VALUE!</v>
      </c>
      <c r="W384" s="145" t="e">
        <f>SEARCH('Key Word Search'!$J$6,K384)</f>
        <v>#VALUE!</v>
      </c>
      <c r="X384" s="145" t="str">
        <f t="shared" si="81"/>
        <v/>
      </c>
    </row>
    <row r="385" spans="1:24" x14ac:dyDescent="0.2">
      <c r="A385" s="105" t="str">
        <f t="shared" si="82"/>
        <v/>
      </c>
      <c r="E385" s="20" t="str">
        <f t="shared" si="83"/>
        <v/>
      </c>
      <c r="F385" s="20" t="str">
        <f t="shared" si="84"/>
        <v/>
      </c>
      <c r="Q385" s="132" t="str">
        <f t="shared" si="77"/>
        <v/>
      </c>
      <c r="R385" s="132" t="str">
        <f t="shared" si="78"/>
        <v/>
      </c>
      <c r="S385" s="144" t="str">
        <f t="shared" si="79"/>
        <v/>
      </c>
      <c r="T385" s="144" t="str">
        <f>IF(G385="","",IF(ISERROR(VLOOKUP(S385,Sheet1!B:B,1,FALSE)),0,1))</f>
        <v/>
      </c>
      <c r="U385" s="144" t="str">
        <f t="shared" si="80"/>
        <v/>
      </c>
      <c r="V385" s="145" t="e">
        <f>SEARCH('Key Word Search'!$J$6,J385)</f>
        <v>#VALUE!</v>
      </c>
      <c r="W385" s="145" t="e">
        <f>SEARCH('Key Word Search'!$J$6,K385)</f>
        <v>#VALUE!</v>
      </c>
      <c r="X385" s="145" t="str">
        <f t="shared" si="81"/>
        <v/>
      </c>
    </row>
    <row r="386" spans="1:24" x14ac:dyDescent="0.2">
      <c r="A386" s="105" t="str">
        <f t="shared" si="82"/>
        <v/>
      </c>
      <c r="E386" s="20" t="str">
        <f t="shared" si="83"/>
        <v/>
      </c>
      <c r="F386" s="20" t="str">
        <f t="shared" si="84"/>
        <v/>
      </c>
      <c r="Q386" s="132" t="str">
        <f t="shared" si="77"/>
        <v/>
      </c>
      <c r="R386" s="132" t="str">
        <f t="shared" si="78"/>
        <v/>
      </c>
      <c r="S386" s="144" t="str">
        <f t="shared" si="79"/>
        <v/>
      </c>
      <c r="T386" s="144" t="str">
        <f>IF(G386="","",IF(ISERROR(VLOOKUP(S386,Sheet1!B:B,1,FALSE)),0,1))</f>
        <v/>
      </c>
      <c r="U386" s="144" t="str">
        <f t="shared" si="80"/>
        <v/>
      </c>
      <c r="V386" s="145" t="e">
        <f>SEARCH('Key Word Search'!$J$6,J386)</f>
        <v>#VALUE!</v>
      </c>
      <c r="W386" s="145" t="e">
        <f>SEARCH('Key Word Search'!$J$6,K386)</f>
        <v>#VALUE!</v>
      </c>
      <c r="X386" s="145" t="str">
        <f t="shared" si="81"/>
        <v/>
      </c>
    </row>
    <row r="387" spans="1:24" x14ac:dyDescent="0.2">
      <c r="A387" s="105" t="str">
        <f t="shared" si="82"/>
        <v/>
      </c>
      <c r="E387" s="20" t="str">
        <f t="shared" si="83"/>
        <v/>
      </c>
      <c r="F387" s="20" t="str">
        <f t="shared" si="84"/>
        <v/>
      </c>
      <c r="Q387" s="132" t="str">
        <f t="shared" si="77"/>
        <v/>
      </c>
      <c r="R387" s="132" t="str">
        <f t="shared" si="78"/>
        <v/>
      </c>
      <c r="S387" s="144" t="str">
        <f t="shared" si="79"/>
        <v/>
      </c>
      <c r="T387" s="144" t="str">
        <f>IF(G387="","",IF(ISERROR(VLOOKUP(S387,Sheet1!B:B,1,FALSE)),0,1))</f>
        <v/>
      </c>
      <c r="U387" s="144" t="str">
        <f t="shared" si="80"/>
        <v/>
      </c>
      <c r="V387" s="145" t="e">
        <f>SEARCH('Key Word Search'!$J$6,J387)</f>
        <v>#VALUE!</v>
      </c>
      <c r="W387" s="145" t="e">
        <f>SEARCH('Key Word Search'!$J$6,K387)</f>
        <v>#VALUE!</v>
      </c>
      <c r="X387" s="145" t="str">
        <f t="shared" si="81"/>
        <v/>
      </c>
    </row>
    <row r="388" spans="1:24" x14ac:dyDescent="0.2">
      <c r="A388" s="105" t="str">
        <f t="shared" si="82"/>
        <v/>
      </c>
      <c r="E388" s="20" t="str">
        <f t="shared" si="83"/>
        <v/>
      </c>
      <c r="F388" s="20" t="str">
        <f t="shared" si="84"/>
        <v/>
      </c>
      <c r="Q388" s="132" t="str">
        <f t="shared" ref="Q388:Q451" si="85">IF(G388="","",SUBSTITUTE(SUBSTITUTE(SUBSTITUTE(SUBSTITUTE("#"&amp;G388&amp;"-"&amp;H388&amp;""&amp;I388," ",""),"-","_"),"(","_"),")","_"))</f>
        <v/>
      </c>
      <c r="R388" s="132" t="str">
        <f t="shared" ref="R388:R451" si="86">IF(G388="","",SUBSTITUTE(SUBSTITUTE(SUBSTITUTE(SUBSTITUTE("#"&amp;G388&amp;"-"&amp;LEFT(H388,LEN(H388)-1)," ",""),"-","_"),"(","_"),")","_"))</f>
        <v/>
      </c>
      <c r="S388" s="144" t="str">
        <f t="shared" ref="S388:S451" si="87">IF(G388="","",IF(I388&lt;&gt;"",1,MID(H388,LEN(H388),1)))</f>
        <v/>
      </c>
      <c r="T388" s="144" t="str">
        <f>IF(G388="","",IF(ISERROR(VLOOKUP(S388,Sheet1!B:B,1,FALSE)),0,1))</f>
        <v/>
      </c>
      <c r="U388" s="144" t="str">
        <f t="shared" ref="U388:U451" si="88">IF(G388="","",IF(ISERROR(S388/1),0,1))</f>
        <v/>
      </c>
      <c r="V388" s="145" t="e">
        <f>SEARCH('Key Word Search'!$J$6,J388)</f>
        <v>#VALUE!</v>
      </c>
      <c r="W388" s="145" t="e">
        <f>SEARCH('Key Word Search'!$J$6,K388)</f>
        <v>#VALUE!</v>
      </c>
      <c r="X388" s="145" t="str">
        <f t="shared" ref="X388:X451" si="89">IF(AND(ISERROR(V388),ISERROR(W388)),"",A388)</f>
        <v/>
      </c>
    </row>
    <row r="389" spans="1:24" x14ac:dyDescent="0.2">
      <c r="A389" s="105" t="str">
        <f t="shared" si="82"/>
        <v/>
      </c>
      <c r="E389" s="20" t="str">
        <f t="shared" si="83"/>
        <v/>
      </c>
      <c r="F389" s="20" t="str">
        <f t="shared" si="84"/>
        <v/>
      </c>
      <c r="Q389" s="132" t="str">
        <f t="shared" si="85"/>
        <v/>
      </c>
      <c r="R389" s="132" t="str">
        <f t="shared" si="86"/>
        <v/>
      </c>
      <c r="S389" s="144" t="str">
        <f t="shared" si="87"/>
        <v/>
      </c>
      <c r="T389" s="144" t="str">
        <f>IF(G389="","",IF(ISERROR(VLOOKUP(S389,Sheet1!B:B,1,FALSE)),0,1))</f>
        <v/>
      </c>
      <c r="U389" s="144" t="str">
        <f t="shared" si="88"/>
        <v/>
      </c>
      <c r="V389" s="145" t="e">
        <f>SEARCH('Key Word Search'!$J$6,J389)</f>
        <v>#VALUE!</v>
      </c>
      <c r="W389" s="145" t="e">
        <f>SEARCH('Key Word Search'!$J$6,K389)</f>
        <v>#VALUE!</v>
      </c>
      <c r="X389" s="145" t="str">
        <f t="shared" si="89"/>
        <v/>
      </c>
    </row>
    <row r="390" spans="1:24" x14ac:dyDescent="0.2">
      <c r="A390" s="105" t="str">
        <f t="shared" si="82"/>
        <v/>
      </c>
      <c r="E390" s="20" t="str">
        <f t="shared" si="83"/>
        <v/>
      </c>
      <c r="F390" s="20" t="str">
        <f t="shared" si="84"/>
        <v/>
      </c>
      <c r="Q390" s="132" t="str">
        <f t="shared" si="85"/>
        <v/>
      </c>
      <c r="R390" s="132" t="str">
        <f t="shared" si="86"/>
        <v/>
      </c>
      <c r="S390" s="144" t="str">
        <f t="shared" si="87"/>
        <v/>
      </c>
      <c r="T390" s="144" t="str">
        <f>IF(G390="","",IF(ISERROR(VLOOKUP(S390,Sheet1!B:B,1,FALSE)),0,1))</f>
        <v/>
      </c>
      <c r="U390" s="144" t="str">
        <f t="shared" si="88"/>
        <v/>
      </c>
      <c r="V390" s="145" t="e">
        <f>SEARCH('Key Word Search'!$J$6,J390)</f>
        <v>#VALUE!</v>
      </c>
      <c r="W390" s="145" t="e">
        <f>SEARCH('Key Word Search'!$J$6,K390)</f>
        <v>#VALUE!</v>
      </c>
      <c r="X390" s="145" t="str">
        <f t="shared" si="89"/>
        <v/>
      </c>
    </row>
    <row r="391" spans="1:24" x14ac:dyDescent="0.2">
      <c r="A391" s="105" t="str">
        <f t="shared" ref="A391:A454" si="90">IF(G391="","",SUBSTITUTE(SUBSTITUTE(SUBSTITUTE(SUBSTITUTE("#"&amp;G391&amp;"-"&amp;H391&amp;""&amp;I391," ",""),"-","_"),"(","_"),")","_"))</f>
        <v/>
      </c>
      <c r="E391" s="20" t="str">
        <f t="shared" si="83"/>
        <v/>
      </c>
      <c r="F391" s="20" t="str">
        <f t="shared" si="84"/>
        <v/>
      </c>
      <c r="Q391" s="132" t="str">
        <f t="shared" si="85"/>
        <v/>
      </c>
      <c r="R391" s="132" t="str">
        <f t="shared" si="86"/>
        <v/>
      </c>
      <c r="S391" s="144" t="str">
        <f t="shared" si="87"/>
        <v/>
      </c>
      <c r="T391" s="144" t="str">
        <f>IF(G391="","",IF(ISERROR(VLOOKUP(S391,Sheet1!B:B,1,FALSE)),0,1))</f>
        <v/>
      </c>
      <c r="U391" s="144" t="str">
        <f t="shared" si="88"/>
        <v/>
      </c>
      <c r="V391" s="145" t="e">
        <f>SEARCH('Key Word Search'!$J$6,J391)</f>
        <v>#VALUE!</v>
      </c>
      <c r="W391" s="145" t="e">
        <f>SEARCH('Key Word Search'!$J$6,K391)</f>
        <v>#VALUE!</v>
      </c>
      <c r="X391" s="145" t="str">
        <f t="shared" si="89"/>
        <v/>
      </c>
    </row>
    <row r="392" spans="1:24" x14ac:dyDescent="0.2">
      <c r="A392" s="105" t="str">
        <f t="shared" si="90"/>
        <v/>
      </c>
      <c r="E392" s="20" t="str">
        <f t="shared" si="83"/>
        <v/>
      </c>
      <c r="F392" s="20" t="str">
        <f t="shared" si="84"/>
        <v/>
      </c>
      <c r="Q392" s="132" t="str">
        <f t="shared" si="85"/>
        <v/>
      </c>
      <c r="R392" s="132" t="str">
        <f t="shared" si="86"/>
        <v/>
      </c>
      <c r="S392" s="144" t="str">
        <f t="shared" si="87"/>
        <v/>
      </c>
      <c r="T392" s="144" t="str">
        <f>IF(G392="","",IF(ISERROR(VLOOKUP(S392,Sheet1!B:B,1,FALSE)),0,1))</f>
        <v/>
      </c>
      <c r="U392" s="144" t="str">
        <f t="shared" si="88"/>
        <v/>
      </c>
      <c r="V392" s="145" t="e">
        <f>SEARCH('Key Word Search'!$J$6,J392)</f>
        <v>#VALUE!</v>
      </c>
      <c r="W392" s="145" t="e">
        <f>SEARCH('Key Word Search'!$J$6,K392)</f>
        <v>#VALUE!</v>
      </c>
      <c r="X392" s="145" t="str">
        <f t="shared" si="89"/>
        <v/>
      </c>
    </row>
    <row r="393" spans="1:24" x14ac:dyDescent="0.2">
      <c r="A393" s="105" t="str">
        <f t="shared" si="90"/>
        <v/>
      </c>
      <c r="E393" s="20" t="str">
        <f t="shared" si="83"/>
        <v/>
      </c>
      <c r="F393" s="20" t="str">
        <f t="shared" si="84"/>
        <v/>
      </c>
      <c r="Q393" s="132" t="str">
        <f t="shared" si="85"/>
        <v/>
      </c>
      <c r="R393" s="132" t="str">
        <f t="shared" si="86"/>
        <v/>
      </c>
      <c r="S393" s="144" t="str">
        <f t="shared" si="87"/>
        <v/>
      </c>
      <c r="T393" s="144" t="str">
        <f>IF(G393="","",IF(ISERROR(VLOOKUP(S393,Sheet1!B:B,1,FALSE)),0,1))</f>
        <v/>
      </c>
      <c r="U393" s="144" t="str">
        <f t="shared" si="88"/>
        <v/>
      </c>
      <c r="V393" s="145" t="e">
        <f>SEARCH('Key Word Search'!$J$6,J393)</f>
        <v>#VALUE!</v>
      </c>
      <c r="W393" s="145" t="e">
        <f>SEARCH('Key Word Search'!$J$6,K393)</f>
        <v>#VALUE!</v>
      </c>
      <c r="X393" s="145" t="str">
        <f t="shared" si="89"/>
        <v/>
      </c>
    </row>
    <row r="394" spans="1:24" x14ac:dyDescent="0.2">
      <c r="A394" s="105" t="str">
        <f t="shared" si="90"/>
        <v/>
      </c>
      <c r="E394" s="20" t="str">
        <f t="shared" si="83"/>
        <v/>
      </c>
      <c r="F394" s="20" t="str">
        <f t="shared" si="84"/>
        <v/>
      </c>
      <c r="Q394" s="132" t="str">
        <f t="shared" si="85"/>
        <v/>
      </c>
      <c r="R394" s="132" t="str">
        <f t="shared" si="86"/>
        <v/>
      </c>
      <c r="S394" s="144" t="str">
        <f t="shared" si="87"/>
        <v/>
      </c>
      <c r="T394" s="144" t="str">
        <f>IF(G394="","",IF(ISERROR(VLOOKUP(S394,Sheet1!B:B,1,FALSE)),0,1))</f>
        <v/>
      </c>
      <c r="U394" s="144" t="str">
        <f t="shared" si="88"/>
        <v/>
      </c>
      <c r="V394" s="145" t="e">
        <f>SEARCH('Key Word Search'!$J$6,J394)</f>
        <v>#VALUE!</v>
      </c>
      <c r="W394" s="145" t="e">
        <f>SEARCH('Key Word Search'!$J$6,K394)</f>
        <v>#VALUE!</v>
      </c>
      <c r="X394" s="145" t="str">
        <f t="shared" si="89"/>
        <v/>
      </c>
    </row>
    <row r="395" spans="1:24" x14ac:dyDescent="0.2">
      <c r="A395" s="105" t="str">
        <f t="shared" si="90"/>
        <v/>
      </c>
      <c r="E395" s="20" t="str">
        <f t="shared" si="83"/>
        <v/>
      </c>
      <c r="F395" s="20" t="str">
        <f t="shared" si="84"/>
        <v/>
      </c>
      <c r="Q395" s="132" t="str">
        <f t="shared" si="85"/>
        <v/>
      </c>
      <c r="R395" s="132" t="str">
        <f t="shared" si="86"/>
        <v/>
      </c>
      <c r="S395" s="144" t="str">
        <f t="shared" si="87"/>
        <v/>
      </c>
      <c r="T395" s="144" t="str">
        <f>IF(G395="","",IF(ISERROR(VLOOKUP(S395,Sheet1!B:B,1,FALSE)),0,1))</f>
        <v/>
      </c>
      <c r="U395" s="144" t="str">
        <f t="shared" si="88"/>
        <v/>
      </c>
      <c r="V395" s="145" t="e">
        <f>SEARCH('Key Word Search'!$J$6,J395)</f>
        <v>#VALUE!</v>
      </c>
      <c r="W395" s="145" t="e">
        <f>SEARCH('Key Word Search'!$J$6,K395)</f>
        <v>#VALUE!</v>
      </c>
      <c r="X395" s="145" t="str">
        <f t="shared" si="89"/>
        <v/>
      </c>
    </row>
    <row r="396" spans="1:24" x14ac:dyDescent="0.2">
      <c r="A396" s="105" t="str">
        <f t="shared" si="90"/>
        <v/>
      </c>
      <c r="E396" s="20" t="str">
        <f t="shared" si="83"/>
        <v/>
      </c>
      <c r="F396" s="20" t="str">
        <f t="shared" si="84"/>
        <v/>
      </c>
      <c r="Q396" s="132" t="str">
        <f t="shared" si="85"/>
        <v/>
      </c>
      <c r="R396" s="132" t="str">
        <f t="shared" si="86"/>
        <v/>
      </c>
      <c r="S396" s="144" t="str">
        <f t="shared" si="87"/>
        <v/>
      </c>
      <c r="T396" s="144" t="str">
        <f>IF(G396="","",IF(ISERROR(VLOOKUP(S396,Sheet1!B:B,1,FALSE)),0,1))</f>
        <v/>
      </c>
      <c r="U396" s="144" t="str">
        <f t="shared" si="88"/>
        <v/>
      </c>
      <c r="V396" s="145" t="e">
        <f>SEARCH('Key Word Search'!$J$6,J396)</f>
        <v>#VALUE!</v>
      </c>
      <c r="W396" s="145" t="e">
        <f>SEARCH('Key Word Search'!$J$6,K396)</f>
        <v>#VALUE!</v>
      </c>
      <c r="X396" s="145" t="str">
        <f t="shared" si="89"/>
        <v/>
      </c>
    </row>
    <row r="397" spans="1:24" x14ac:dyDescent="0.2">
      <c r="A397" s="105" t="str">
        <f t="shared" si="90"/>
        <v/>
      </c>
      <c r="E397" s="20" t="str">
        <f t="shared" si="83"/>
        <v/>
      </c>
      <c r="F397" s="20" t="str">
        <f t="shared" si="84"/>
        <v/>
      </c>
      <c r="Q397" s="132" t="str">
        <f t="shared" si="85"/>
        <v/>
      </c>
      <c r="R397" s="132" t="str">
        <f t="shared" si="86"/>
        <v/>
      </c>
      <c r="S397" s="144" t="str">
        <f t="shared" si="87"/>
        <v/>
      </c>
      <c r="T397" s="144" t="str">
        <f>IF(G397="","",IF(ISERROR(VLOOKUP(S397,Sheet1!B:B,1,FALSE)),0,1))</f>
        <v/>
      </c>
      <c r="U397" s="144" t="str">
        <f t="shared" si="88"/>
        <v/>
      </c>
      <c r="V397" s="145" t="e">
        <f>SEARCH('Key Word Search'!$J$6,J397)</f>
        <v>#VALUE!</v>
      </c>
      <c r="W397" s="145" t="e">
        <f>SEARCH('Key Word Search'!$J$6,K397)</f>
        <v>#VALUE!</v>
      </c>
      <c r="X397" s="145" t="str">
        <f t="shared" si="89"/>
        <v/>
      </c>
    </row>
    <row r="398" spans="1:24" x14ac:dyDescent="0.2">
      <c r="A398" s="105" t="str">
        <f t="shared" si="90"/>
        <v/>
      </c>
      <c r="E398" s="20" t="str">
        <f t="shared" si="83"/>
        <v/>
      </c>
      <c r="F398" s="20" t="str">
        <f t="shared" si="84"/>
        <v/>
      </c>
      <c r="Q398" s="132" t="str">
        <f t="shared" si="85"/>
        <v/>
      </c>
      <c r="R398" s="132" t="str">
        <f t="shared" si="86"/>
        <v/>
      </c>
      <c r="S398" s="144" t="str">
        <f t="shared" si="87"/>
        <v/>
      </c>
      <c r="T398" s="144" t="str">
        <f>IF(G398="","",IF(ISERROR(VLOOKUP(S398,Sheet1!B:B,1,FALSE)),0,1))</f>
        <v/>
      </c>
      <c r="U398" s="144" t="str">
        <f t="shared" si="88"/>
        <v/>
      </c>
      <c r="V398" s="145" t="e">
        <f>SEARCH('Key Word Search'!$J$6,J398)</f>
        <v>#VALUE!</v>
      </c>
      <c r="W398" s="145" t="e">
        <f>SEARCH('Key Word Search'!$J$6,K398)</f>
        <v>#VALUE!</v>
      </c>
      <c r="X398" s="145" t="str">
        <f t="shared" si="89"/>
        <v/>
      </c>
    </row>
    <row r="399" spans="1:24" x14ac:dyDescent="0.2">
      <c r="A399" s="105" t="str">
        <f t="shared" si="90"/>
        <v/>
      </c>
      <c r="E399" s="20" t="str">
        <f t="shared" si="83"/>
        <v/>
      </c>
      <c r="F399" s="20" t="str">
        <f t="shared" si="84"/>
        <v/>
      </c>
      <c r="Q399" s="132" t="str">
        <f t="shared" si="85"/>
        <v/>
      </c>
      <c r="R399" s="132" t="str">
        <f t="shared" si="86"/>
        <v/>
      </c>
      <c r="S399" s="144" t="str">
        <f t="shared" si="87"/>
        <v/>
      </c>
      <c r="T399" s="144" t="str">
        <f>IF(G399="","",IF(ISERROR(VLOOKUP(S399,Sheet1!B:B,1,FALSE)),0,1))</f>
        <v/>
      </c>
      <c r="U399" s="144" t="str">
        <f t="shared" si="88"/>
        <v/>
      </c>
      <c r="V399" s="145" t="e">
        <f>SEARCH('Key Word Search'!$J$6,J399)</f>
        <v>#VALUE!</v>
      </c>
      <c r="W399" s="145" t="e">
        <f>SEARCH('Key Word Search'!$J$6,K399)</f>
        <v>#VALUE!</v>
      </c>
      <c r="X399" s="145" t="str">
        <f t="shared" si="89"/>
        <v/>
      </c>
    </row>
    <row r="400" spans="1:24" x14ac:dyDescent="0.2">
      <c r="A400" s="105" t="str">
        <f t="shared" si="90"/>
        <v/>
      </c>
      <c r="E400" s="20" t="str">
        <f t="shared" si="83"/>
        <v/>
      </c>
      <c r="F400" s="20" t="str">
        <f t="shared" si="84"/>
        <v/>
      </c>
      <c r="Q400" s="132" t="str">
        <f t="shared" si="85"/>
        <v/>
      </c>
      <c r="R400" s="132" t="str">
        <f t="shared" si="86"/>
        <v/>
      </c>
      <c r="S400" s="144" t="str">
        <f t="shared" si="87"/>
        <v/>
      </c>
      <c r="T400" s="144" t="str">
        <f>IF(G400="","",IF(ISERROR(VLOOKUP(S400,Sheet1!B:B,1,FALSE)),0,1))</f>
        <v/>
      </c>
      <c r="U400" s="144" t="str">
        <f t="shared" si="88"/>
        <v/>
      </c>
      <c r="V400" s="145" t="e">
        <f>SEARCH('Key Word Search'!$J$6,J400)</f>
        <v>#VALUE!</v>
      </c>
      <c r="W400" s="145" t="e">
        <f>SEARCH('Key Word Search'!$J$6,K400)</f>
        <v>#VALUE!</v>
      </c>
      <c r="X400" s="145" t="str">
        <f t="shared" si="89"/>
        <v/>
      </c>
    </row>
    <row r="401" spans="1:24" x14ac:dyDescent="0.2">
      <c r="A401" s="105" t="str">
        <f t="shared" si="90"/>
        <v/>
      </c>
      <c r="E401" s="20" t="str">
        <f t="shared" si="83"/>
        <v/>
      </c>
      <c r="F401" s="20" t="str">
        <f t="shared" si="84"/>
        <v/>
      </c>
      <c r="Q401" s="132" t="str">
        <f t="shared" si="85"/>
        <v/>
      </c>
      <c r="R401" s="132" t="str">
        <f t="shared" si="86"/>
        <v/>
      </c>
      <c r="S401" s="144" t="str">
        <f t="shared" si="87"/>
        <v/>
      </c>
      <c r="T401" s="144" t="str">
        <f>IF(G401="","",IF(ISERROR(VLOOKUP(S401,Sheet1!B:B,1,FALSE)),0,1))</f>
        <v/>
      </c>
      <c r="U401" s="144" t="str">
        <f t="shared" si="88"/>
        <v/>
      </c>
      <c r="V401" s="145" t="e">
        <f>SEARCH('Key Word Search'!$J$6,J401)</f>
        <v>#VALUE!</v>
      </c>
      <c r="W401" s="145" t="e">
        <f>SEARCH('Key Word Search'!$J$6,K401)</f>
        <v>#VALUE!</v>
      </c>
      <c r="X401" s="145" t="str">
        <f t="shared" si="89"/>
        <v/>
      </c>
    </row>
    <row r="402" spans="1:24" x14ac:dyDescent="0.2">
      <c r="A402" s="105" t="str">
        <f t="shared" si="90"/>
        <v/>
      </c>
      <c r="E402" s="20" t="str">
        <f t="shared" si="83"/>
        <v/>
      </c>
      <c r="F402" s="20" t="str">
        <f t="shared" si="84"/>
        <v/>
      </c>
      <c r="Q402" s="132" t="str">
        <f t="shared" si="85"/>
        <v/>
      </c>
      <c r="R402" s="132" t="str">
        <f t="shared" si="86"/>
        <v/>
      </c>
      <c r="S402" s="144" t="str">
        <f t="shared" si="87"/>
        <v/>
      </c>
      <c r="T402" s="144" t="str">
        <f>IF(G402="","",IF(ISERROR(VLOOKUP(S402,Sheet1!B:B,1,FALSE)),0,1))</f>
        <v/>
      </c>
      <c r="U402" s="144" t="str">
        <f t="shared" si="88"/>
        <v/>
      </c>
      <c r="V402" s="145" t="e">
        <f>SEARCH('Key Word Search'!$J$6,J402)</f>
        <v>#VALUE!</v>
      </c>
      <c r="W402" s="145" t="e">
        <f>SEARCH('Key Word Search'!$J$6,K402)</f>
        <v>#VALUE!</v>
      </c>
      <c r="X402" s="145" t="str">
        <f t="shared" si="89"/>
        <v/>
      </c>
    </row>
    <row r="403" spans="1:24" x14ac:dyDescent="0.2">
      <c r="A403" s="105" t="str">
        <f t="shared" si="90"/>
        <v/>
      </c>
      <c r="E403" s="20" t="str">
        <f t="shared" si="83"/>
        <v/>
      </c>
      <c r="F403" s="20" t="str">
        <f t="shared" si="84"/>
        <v/>
      </c>
      <c r="Q403" s="132" t="str">
        <f t="shared" si="85"/>
        <v/>
      </c>
      <c r="R403" s="132" t="str">
        <f t="shared" si="86"/>
        <v/>
      </c>
      <c r="S403" s="144" t="str">
        <f t="shared" si="87"/>
        <v/>
      </c>
      <c r="T403" s="144" t="str">
        <f>IF(G403="","",IF(ISERROR(VLOOKUP(S403,Sheet1!B:B,1,FALSE)),0,1))</f>
        <v/>
      </c>
      <c r="U403" s="144" t="str">
        <f t="shared" si="88"/>
        <v/>
      </c>
      <c r="V403" s="145" t="e">
        <f>SEARCH('Key Word Search'!$J$6,J403)</f>
        <v>#VALUE!</v>
      </c>
      <c r="W403" s="145" t="e">
        <f>SEARCH('Key Word Search'!$J$6,K403)</f>
        <v>#VALUE!</v>
      </c>
      <c r="X403" s="145" t="str">
        <f t="shared" si="89"/>
        <v/>
      </c>
    </row>
    <row r="404" spans="1:24" x14ac:dyDescent="0.2">
      <c r="A404" s="105" t="str">
        <f t="shared" si="90"/>
        <v/>
      </c>
      <c r="E404" s="20" t="str">
        <f t="shared" si="83"/>
        <v/>
      </c>
      <c r="F404" s="20" t="str">
        <f t="shared" si="84"/>
        <v/>
      </c>
      <c r="Q404" s="132" t="str">
        <f t="shared" si="85"/>
        <v/>
      </c>
      <c r="R404" s="132" t="str">
        <f t="shared" si="86"/>
        <v/>
      </c>
      <c r="S404" s="144" t="str">
        <f t="shared" si="87"/>
        <v/>
      </c>
      <c r="T404" s="144" t="str">
        <f>IF(G404="","",IF(ISERROR(VLOOKUP(S404,Sheet1!B:B,1,FALSE)),0,1))</f>
        <v/>
      </c>
      <c r="U404" s="144" t="str">
        <f t="shared" si="88"/>
        <v/>
      </c>
      <c r="V404" s="145" t="e">
        <f>SEARCH('Key Word Search'!$J$6,J404)</f>
        <v>#VALUE!</v>
      </c>
      <c r="W404" s="145" t="e">
        <f>SEARCH('Key Word Search'!$J$6,K404)</f>
        <v>#VALUE!</v>
      </c>
      <c r="X404" s="145" t="str">
        <f t="shared" si="89"/>
        <v/>
      </c>
    </row>
    <row r="405" spans="1:24" x14ac:dyDescent="0.2">
      <c r="A405" s="105" t="str">
        <f t="shared" si="90"/>
        <v/>
      </c>
      <c r="E405" s="20" t="str">
        <f t="shared" si="83"/>
        <v/>
      </c>
      <c r="F405" s="20" t="str">
        <f t="shared" si="84"/>
        <v/>
      </c>
      <c r="Q405" s="132" t="str">
        <f t="shared" si="85"/>
        <v/>
      </c>
      <c r="R405" s="132" t="str">
        <f t="shared" si="86"/>
        <v/>
      </c>
      <c r="S405" s="144" t="str">
        <f t="shared" si="87"/>
        <v/>
      </c>
      <c r="T405" s="144" t="str">
        <f>IF(G405="","",IF(ISERROR(VLOOKUP(S405,Sheet1!B:B,1,FALSE)),0,1))</f>
        <v/>
      </c>
      <c r="U405" s="144" t="str">
        <f t="shared" si="88"/>
        <v/>
      </c>
      <c r="V405" s="145" t="e">
        <f>SEARCH('Key Word Search'!$J$6,J405)</f>
        <v>#VALUE!</v>
      </c>
      <c r="W405" s="145" t="e">
        <f>SEARCH('Key Word Search'!$J$6,K405)</f>
        <v>#VALUE!</v>
      </c>
      <c r="X405" s="145" t="str">
        <f t="shared" si="89"/>
        <v/>
      </c>
    </row>
    <row r="406" spans="1:24" x14ac:dyDescent="0.2">
      <c r="A406" s="105" t="str">
        <f t="shared" si="90"/>
        <v/>
      </c>
      <c r="E406" s="20" t="str">
        <f t="shared" si="83"/>
        <v/>
      </c>
      <c r="F406" s="20" t="str">
        <f t="shared" si="84"/>
        <v/>
      </c>
      <c r="Q406" s="132" t="str">
        <f t="shared" si="85"/>
        <v/>
      </c>
      <c r="R406" s="132" t="str">
        <f t="shared" si="86"/>
        <v/>
      </c>
      <c r="S406" s="144" t="str">
        <f t="shared" si="87"/>
        <v/>
      </c>
      <c r="T406" s="144" t="str">
        <f>IF(G406="","",IF(ISERROR(VLOOKUP(S406,Sheet1!B:B,1,FALSE)),0,1))</f>
        <v/>
      </c>
      <c r="U406" s="144" t="str">
        <f t="shared" si="88"/>
        <v/>
      </c>
      <c r="V406" s="145" t="e">
        <f>SEARCH('Key Word Search'!$J$6,J406)</f>
        <v>#VALUE!</v>
      </c>
      <c r="W406" s="145" t="e">
        <f>SEARCH('Key Word Search'!$J$6,K406)</f>
        <v>#VALUE!</v>
      </c>
      <c r="X406" s="145" t="str">
        <f t="shared" si="89"/>
        <v/>
      </c>
    </row>
    <row r="407" spans="1:24" x14ac:dyDescent="0.2">
      <c r="A407" s="105" t="str">
        <f t="shared" si="90"/>
        <v/>
      </c>
      <c r="E407" s="20" t="str">
        <f t="shared" si="83"/>
        <v/>
      </c>
      <c r="F407" s="20" t="str">
        <f t="shared" si="84"/>
        <v/>
      </c>
      <c r="Q407" s="132" t="str">
        <f t="shared" si="85"/>
        <v/>
      </c>
      <c r="R407" s="132" t="str">
        <f t="shared" si="86"/>
        <v/>
      </c>
      <c r="S407" s="144" t="str">
        <f t="shared" si="87"/>
        <v/>
      </c>
      <c r="T407" s="144" t="str">
        <f>IF(G407="","",IF(ISERROR(VLOOKUP(S407,Sheet1!B:B,1,FALSE)),0,1))</f>
        <v/>
      </c>
      <c r="U407" s="144" t="str">
        <f t="shared" si="88"/>
        <v/>
      </c>
      <c r="V407" s="145" t="e">
        <f>SEARCH('Key Word Search'!$J$6,J407)</f>
        <v>#VALUE!</v>
      </c>
      <c r="W407" s="145" t="e">
        <f>SEARCH('Key Word Search'!$J$6,K407)</f>
        <v>#VALUE!</v>
      </c>
      <c r="X407" s="145" t="str">
        <f t="shared" si="89"/>
        <v/>
      </c>
    </row>
    <row r="408" spans="1:24" x14ac:dyDescent="0.2">
      <c r="A408" s="105" t="str">
        <f t="shared" si="90"/>
        <v/>
      </c>
      <c r="E408" s="20" t="str">
        <f t="shared" si="83"/>
        <v/>
      </c>
      <c r="F408" s="20" t="str">
        <f t="shared" si="84"/>
        <v/>
      </c>
      <c r="Q408" s="132" t="str">
        <f t="shared" si="85"/>
        <v/>
      </c>
      <c r="R408" s="132" t="str">
        <f t="shared" si="86"/>
        <v/>
      </c>
      <c r="S408" s="144" t="str">
        <f t="shared" si="87"/>
        <v/>
      </c>
      <c r="T408" s="144" t="str">
        <f>IF(G408="","",IF(ISERROR(VLOOKUP(S408,Sheet1!B:B,1,FALSE)),0,1))</f>
        <v/>
      </c>
      <c r="U408" s="144" t="str">
        <f t="shared" si="88"/>
        <v/>
      </c>
      <c r="V408" s="145" t="e">
        <f>SEARCH('Key Word Search'!$J$6,J408)</f>
        <v>#VALUE!</v>
      </c>
      <c r="W408" s="145" t="e">
        <f>SEARCH('Key Word Search'!$J$6,K408)</f>
        <v>#VALUE!</v>
      </c>
      <c r="X408" s="145" t="str">
        <f t="shared" si="89"/>
        <v/>
      </c>
    </row>
    <row r="409" spans="1:24" x14ac:dyDescent="0.2">
      <c r="A409" s="105" t="str">
        <f t="shared" si="90"/>
        <v/>
      </c>
      <c r="E409" s="20" t="str">
        <f t="shared" si="83"/>
        <v/>
      </c>
      <c r="F409" s="20" t="str">
        <f t="shared" si="84"/>
        <v/>
      </c>
      <c r="Q409" s="132" t="str">
        <f t="shared" si="85"/>
        <v/>
      </c>
      <c r="R409" s="132" t="str">
        <f t="shared" si="86"/>
        <v/>
      </c>
      <c r="S409" s="144" t="str">
        <f t="shared" si="87"/>
        <v/>
      </c>
      <c r="T409" s="144" t="str">
        <f>IF(G409="","",IF(ISERROR(VLOOKUP(S409,Sheet1!B:B,1,FALSE)),0,1))</f>
        <v/>
      </c>
      <c r="U409" s="144" t="str">
        <f t="shared" si="88"/>
        <v/>
      </c>
      <c r="V409" s="145" t="e">
        <f>SEARCH('Key Word Search'!$J$6,J409)</f>
        <v>#VALUE!</v>
      </c>
      <c r="W409" s="145" t="e">
        <f>SEARCH('Key Word Search'!$J$6,K409)</f>
        <v>#VALUE!</v>
      </c>
      <c r="X409" s="145" t="str">
        <f t="shared" si="89"/>
        <v/>
      </c>
    </row>
    <row r="410" spans="1:24" x14ac:dyDescent="0.2">
      <c r="A410" s="105" t="str">
        <f t="shared" si="90"/>
        <v/>
      </c>
      <c r="E410" s="20" t="str">
        <f t="shared" si="83"/>
        <v/>
      </c>
      <c r="F410" s="20" t="str">
        <f t="shared" si="84"/>
        <v/>
      </c>
      <c r="Q410" s="132" t="str">
        <f t="shared" si="85"/>
        <v/>
      </c>
      <c r="R410" s="132" t="str">
        <f t="shared" si="86"/>
        <v/>
      </c>
      <c r="S410" s="144" t="str">
        <f t="shared" si="87"/>
        <v/>
      </c>
      <c r="T410" s="144" t="str">
        <f>IF(G410="","",IF(ISERROR(VLOOKUP(S410,Sheet1!B:B,1,FALSE)),0,1))</f>
        <v/>
      </c>
      <c r="U410" s="144" t="str">
        <f t="shared" si="88"/>
        <v/>
      </c>
      <c r="V410" s="145" t="e">
        <f>SEARCH('Key Word Search'!$J$6,J410)</f>
        <v>#VALUE!</v>
      </c>
      <c r="W410" s="145" t="e">
        <f>SEARCH('Key Word Search'!$J$6,K410)</f>
        <v>#VALUE!</v>
      </c>
      <c r="X410" s="145" t="str">
        <f t="shared" si="89"/>
        <v/>
      </c>
    </row>
    <row r="411" spans="1:24" x14ac:dyDescent="0.2">
      <c r="A411" s="105" t="str">
        <f t="shared" si="90"/>
        <v/>
      </c>
      <c r="E411" s="20" t="str">
        <f t="shared" si="83"/>
        <v/>
      </c>
      <c r="F411" s="20" t="str">
        <f t="shared" si="84"/>
        <v/>
      </c>
      <c r="Q411" s="132" t="str">
        <f t="shared" si="85"/>
        <v/>
      </c>
      <c r="R411" s="132" t="str">
        <f t="shared" si="86"/>
        <v/>
      </c>
      <c r="S411" s="144" t="str">
        <f t="shared" si="87"/>
        <v/>
      </c>
      <c r="T411" s="144" t="str">
        <f>IF(G411="","",IF(ISERROR(VLOOKUP(S411,Sheet1!B:B,1,FALSE)),0,1))</f>
        <v/>
      </c>
      <c r="U411" s="144" t="str">
        <f t="shared" si="88"/>
        <v/>
      </c>
      <c r="V411" s="145" t="e">
        <f>SEARCH('Key Word Search'!$J$6,J411)</f>
        <v>#VALUE!</v>
      </c>
      <c r="W411" s="145" t="e">
        <f>SEARCH('Key Word Search'!$J$6,K411)</f>
        <v>#VALUE!</v>
      </c>
      <c r="X411" s="145" t="str">
        <f t="shared" si="89"/>
        <v/>
      </c>
    </row>
    <row r="412" spans="1:24" x14ac:dyDescent="0.2">
      <c r="A412" s="105" t="str">
        <f t="shared" si="90"/>
        <v/>
      </c>
      <c r="E412" s="20" t="str">
        <f t="shared" si="83"/>
        <v/>
      </c>
      <c r="F412" s="20" t="str">
        <f t="shared" si="84"/>
        <v/>
      </c>
      <c r="Q412" s="132" t="str">
        <f t="shared" si="85"/>
        <v/>
      </c>
      <c r="R412" s="132" t="str">
        <f t="shared" si="86"/>
        <v/>
      </c>
      <c r="S412" s="144" t="str">
        <f t="shared" si="87"/>
        <v/>
      </c>
      <c r="T412" s="144" t="str">
        <f>IF(G412="","",IF(ISERROR(VLOOKUP(S412,Sheet1!B:B,1,FALSE)),0,1))</f>
        <v/>
      </c>
      <c r="U412" s="144" t="str">
        <f t="shared" si="88"/>
        <v/>
      </c>
      <c r="V412" s="145" t="e">
        <f>SEARCH('Key Word Search'!$J$6,J412)</f>
        <v>#VALUE!</v>
      </c>
      <c r="W412" s="145" t="e">
        <f>SEARCH('Key Word Search'!$J$6,K412)</f>
        <v>#VALUE!</v>
      </c>
      <c r="X412" s="145" t="str">
        <f t="shared" si="89"/>
        <v/>
      </c>
    </row>
    <row r="413" spans="1:24" x14ac:dyDescent="0.2">
      <c r="A413" s="105" t="str">
        <f t="shared" si="90"/>
        <v/>
      </c>
      <c r="E413" s="20" t="str">
        <f t="shared" si="83"/>
        <v/>
      </c>
      <c r="F413" s="20" t="str">
        <f t="shared" si="84"/>
        <v/>
      </c>
      <c r="Q413" s="132" t="str">
        <f t="shared" si="85"/>
        <v/>
      </c>
      <c r="R413" s="132" t="str">
        <f t="shared" si="86"/>
        <v/>
      </c>
      <c r="S413" s="144" t="str">
        <f t="shared" si="87"/>
        <v/>
      </c>
      <c r="T413" s="144" t="str">
        <f>IF(G413="","",IF(ISERROR(VLOOKUP(S413,Sheet1!B:B,1,FALSE)),0,1))</f>
        <v/>
      </c>
      <c r="U413" s="144" t="str">
        <f t="shared" si="88"/>
        <v/>
      </c>
      <c r="V413" s="145" t="e">
        <f>SEARCH('Key Word Search'!$J$6,J413)</f>
        <v>#VALUE!</v>
      </c>
      <c r="W413" s="145" t="e">
        <f>SEARCH('Key Word Search'!$J$6,K413)</f>
        <v>#VALUE!</v>
      </c>
      <c r="X413" s="145" t="str">
        <f t="shared" si="89"/>
        <v/>
      </c>
    </row>
    <row r="414" spans="1:24" x14ac:dyDescent="0.2">
      <c r="A414" s="105" t="str">
        <f t="shared" si="90"/>
        <v/>
      </c>
      <c r="E414" s="20" t="str">
        <f t="shared" si="83"/>
        <v/>
      </c>
      <c r="F414" s="20" t="str">
        <f t="shared" si="84"/>
        <v/>
      </c>
      <c r="Q414" s="132" t="str">
        <f t="shared" si="85"/>
        <v/>
      </c>
      <c r="R414" s="132" t="str">
        <f t="shared" si="86"/>
        <v/>
      </c>
      <c r="S414" s="144" t="str">
        <f t="shared" si="87"/>
        <v/>
      </c>
      <c r="T414" s="144" t="str">
        <f>IF(G414="","",IF(ISERROR(VLOOKUP(S414,Sheet1!B:B,1,FALSE)),0,1))</f>
        <v/>
      </c>
      <c r="U414" s="144" t="str">
        <f t="shared" si="88"/>
        <v/>
      </c>
      <c r="V414" s="145" t="e">
        <f>SEARCH('Key Word Search'!$J$6,J414)</f>
        <v>#VALUE!</v>
      </c>
      <c r="W414" s="145" t="e">
        <f>SEARCH('Key Word Search'!$J$6,K414)</f>
        <v>#VALUE!</v>
      </c>
      <c r="X414" s="145" t="str">
        <f t="shared" si="89"/>
        <v/>
      </c>
    </row>
    <row r="415" spans="1:24" x14ac:dyDescent="0.2">
      <c r="A415" s="105" t="str">
        <f t="shared" si="90"/>
        <v/>
      </c>
      <c r="E415" s="20" t="str">
        <f t="shared" si="83"/>
        <v/>
      </c>
      <c r="F415" s="20" t="str">
        <f t="shared" si="84"/>
        <v/>
      </c>
      <c r="Q415" s="132" t="str">
        <f t="shared" si="85"/>
        <v/>
      </c>
      <c r="R415" s="132" t="str">
        <f t="shared" si="86"/>
        <v/>
      </c>
      <c r="S415" s="144" t="str">
        <f t="shared" si="87"/>
        <v/>
      </c>
      <c r="T415" s="144" t="str">
        <f>IF(G415="","",IF(ISERROR(VLOOKUP(S415,Sheet1!B:B,1,FALSE)),0,1))</f>
        <v/>
      </c>
      <c r="U415" s="144" t="str">
        <f t="shared" si="88"/>
        <v/>
      </c>
      <c r="V415" s="145" t="e">
        <f>SEARCH('Key Word Search'!$J$6,J415)</f>
        <v>#VALUE!</v>
      </c>
      <c r="W415" s="145" t="e">
        <f>SEARCH('Key Word Search'!$J$6,K415)</f>
        <v>#VALUE!</v>
      </c>
      <c r="X415" s="145" t="str">
        <f t="shared" si="89"/>
        <v/>
      </c>
    </row>
    <row r="416" spans="1:24" x14ac:dyDescent="0.2">
      <c r="A416" s="105" t="str">
        <f t="shared" si="90"/>
        <v/>
      </c>
      <c r="E416" s="20" t="str">
        <f t="shared" si="83"/>
        <v/>
      </c>
      <c r="F416" s="20" t="str">
        <f t="shared" si="84"/>
        <v/>
      </c>
      <c r="Q416" s="132" t="str">
        <f t="shared" si="85"/>
        <v/>
      </c>
      <c r="R416" s="132" t="str">
        <f t="shared" si="86"/>
        <v/>
      </c>
      <c r="S416" s="144" t="str">
        <f t="shared" si="87"/>
        <v/>
      </c>
      <c r="T416" s="144" t="str">
        <f>IF(G416="","",IF(ISERROR(VLOOKUP(S416,Sheet1!B:B,1,FALSE)),0,1))</f>
        <v/>
      </c>
      <c r="U416" s="144" t="str">
        <f t="shared" si="88"/>
        <v/>
      </c>
      <c r="V416" s="145" t="e">
        <f>SEARCH('Key Word Search'!$J$6,J416)</f>
        <v>#VALUE!</v>
      </c>
      <c r="W416" s="145" t="e">
        <f>SEARCH('Key Word Search'!$J$6,K416)</f>
        <v>#VALUE!</v>
      </c>
      <c r="X416" s="145" t="str">
        <f t="shared" si="89"/>
        <v/>
      </c>
    </row>
    <row r="417" spans="1:24" x14ac:dyDescent="0.2">
      <c r="A417" s="105" t="str">
        <f t="shared" si="90"/>
        <v/>
      </c>
      <c r="E417" s="20" t="str">
        <f t="shared" si="83"/>
        <v/>
      </c>
      <c r="F417" s="20" t="str">
        <f t="shared" si="84"/>
        <v/>
      </c>
      <c r="Q417" s="132" t="str">
        <f t="shared" si="85"/>
        <v/>
      </c>
      <c r="R417" s="132" t="str">
        <f t="shared" si="86"/>
        <v/>
      </c>
      <c r="S417" s="144" t="str">
        <f t="shared" si="87"/>
        <v/>
      </c>
      <c r="T417" s="144" t="str">
        <f>IF(G417="","",IF(ISERROR(VLOOKUP(S417,Sheet1!B:B,1,FALSE)),0,1))</f>
        <v/>
      </c>
      <c r="U417" s="144" t="str">
        <f t="shared" si="88"/>
        <v/>
      </c>
      <c r="V417" s="145" t="e">
        <f>SEARCH('Key Word Search'!$J$6,J417)</f>
        <v>#VALUE!</v>
      </c>
      <c r="W417" s="145" t="e">
        <f>SEARCH('Key Word Search'!$J$6,K417)</f>
        <v>#VALUE!</v>
      </c>
      <c r="X417" s="145" t="str">
        <f t="shared" si="89"/>
        <v/>
      </c>
    </row>
    <row r="418" spans="1:24" x14ac:dyDescent="0.2">
      <c r="A418" s="105" t="str">
        <f t="shared" si="90"/>
        <v/>
      </c>
      <c r="E418" s="20" t="str">
        <f t="shared" si="83"/>
        <v/>
      </c>
      <c r="F418" s="20" t="str">
        <f t="shared" si="84"/>
        <v/>
      </c>
      <c r="Q418" s="132" t="str">
        <f t="shared" si="85"/>
        <v/>
      </c>
      <c r="R418" s="132" t="str">
        <f t="shared" si="86"/>
        <v/>
      </c>
      <c r="S418" s="144" t="str">
        <f t="shared" si="87"/>
        <v/>
      </c>
      <c r="T418" s="144" t="str">
        <f>IF(G418="","",IF(ISERROR(VLOOKUP(S418,Sheet1!B:B,1,FALSE)),0,1))</f>
        <v/>
      </c>
      <c r="U418" s="144" t="str">
        <f t="shared" si="88"/>
        <v/>
      </c>
      <c r="V418" s="145" t="e">
        <f>SEARCH('Key Word Search'!$J$6,J418)</f>
        <v>#VALUE!</v>
      </c>
      <c r="W418" s="145" t="e">
        <f>SEARCH('Key Word Search'!$J$6,K418)</f>
        <v>#VALUE!</v>
      </c>
      <c r="X418" s="145" t="str">
        <f t="shared" si="89"/>
        <v/>
      </c>
    </row>
    <row r="419" spans="1:24" x14ac:dyDescent="0.2">
      <c r="A419" s="105" t="str">
        <f t="shared" si="90"/>
        <v/>
      </c>
      <c r="E419" s="20" t="str">
        <f t="shared" si="83"/>
        <v/>
      </c>
      <c r="F419" s="20" t="str">
        <f t="shared" si="84"/>
        <v/>
      </c>
      <c r="Q419" s="132" t="str">
        <f t="shared" si="85"/>
        <v/>
      </c>
      <c r="R419" s="132" t="str">
        <f t="shared" si="86"/>
        <v/>
      </c>
      <c r="S419" s="144" t="str">
        <f t="shared" si="87"/>
        <v/>
      </c>
      <c r="T419" s="144" t="str">
        <f>IF(G419="","",IF(ISERROR(VLOOKUP(S419,Sheet1!B:B,1,FALSE)),0,1))</f>
        <v/>
      </c>
      <c r="U419" s="144" t="str">
        <f t="shared" si="88"/>
        <v/>
      </c>
      <c r="V419" s="145" t="e">
        <f>SEARCH('Key Word Search'!$J$6,J419)</f>
        <v>#VALUE!</v>
      </c>
      <c r="W419" s="145" t="e">
        <f>SEARCH('Key Word Search'!$J$6,K419)</f>
        <v>#VALUE!</v>
      </c>
      <c r="X419" s="145" t="str">
        <f t="shared" si="89"/>
        <v/>
      </c>
    </row>
    <row r="420" spans="1:24" x14ac:dyDescent="0.2">
      <c r="A420" s="105" t="str">
        <f t="shared" si="90"/>
        <v/>
      </c>
      <c r="E420" s="20" t="str">
        <f t="shared" si="83"/>
        <v/>
      </c>
      <c r="F420" s="20" t="str">
        <f t="shared" si="84"/>
        <v/>
      </c>
      <c r="Q420" s="132" t="str">
        <f t="shared" si="85"/>
        <v/>
      </c>
      <c r="R420" s="132" t="str">
        <f t="shared" si="86"/>
        <v/>
      </c>
      <c r="S420" s="144" t="str">
        <f t="shared" si="87"/>
        <v/>
      </c>
      <c r="T420" s="144" t="str">
        <f>IF(G420="","",IF(ISERROR(VLOOKUP(S420,Sheet1!B:B,1,FALSE)),0,1))</f>
        <v/>
      </c>
      <c r="U420" s="144" t="str">
        <f t="shared" si="88"/>
        <v/>
      </c>
      <c r="V420" s="145" t="e">
        <f>SEARCH('Key Word Search'!$J$6,J420)</f>
        <v>#VALUE!</v>
      </c>
      <c r="W420" s="145" t="e">
        <f>SEARCH('Key Word Search'!$J$6,K420)</f>
        <v>#VALUE!</v>
      </c>
      <c r="X420" s="145" t="str">
        <f t="shared" si="89"/>
        <v/>
      </c>
    </row>
    <row r="421" spans="1:24" x14ac:dyDescent="0.2">
      <c r="A421" s="105" t="str">
        <f t="shared" si="90"/>
        <v/>
      </c>
      <c r="E421" s="20" t="str">
        <f t="shared" si="83"/>
        <v/>
      </c>
      <c r="F421" s="20" t="str">
        <f t="shared" si="84"/>
        <v/>
      </c>
      <c r="Q421" s="132" t="str">
        <f t="shared" si="85"/>
        <v/>
      </c>
      <c r="R421" s="132" t="str">
        <f t="shared" si="86"/>
        <v/>
      </c>
      <c r="S421" s="144" t="str">
        <f t="shared" si="87"/>
        <v/>
      </c>
      <c r="T421" s="144" t="str">
        <f>IF(G421="","",IF(ISERROR(VLOOKUP(S421,Sheet1!B:B,1,FALSE)),0,1))</f>
        <v/>
      </c>
      <c r="U421" s="144" t="str">
        <f t="shared" si="88"/>
        <v/>
      </c>
      <c r="V421" s="145" t="e">
        <f>SEARCH('Key Word Search'!$J$6,J421)</f>
        <v>#VALUE!</v>
      </c>
      <c r="W421" s="145" t="e">
        <f>SEARCH('Key Word Search'!$J$6,K421)</f>
        <v>#VALUE!</v>
      </c>
      <c r="X421" s="145" t="str">
        <f t="shared" si="89"/>
        <v/>
      </c>
    </row>
    <row r="422" spans="1:24" x14ac:dyDescent="0.2">
      <c r="A422" s="105" t="str">
        <f t="shared" si="90"/>
        <v/>
      </c>
      <c r="E422" s="20" t="str">
        <f t="shared" si="83"/>
        <v/>
      </c>
      <c r="F422" s="20" t="str">
        <f t="shared" si="84"/>
        <v/>
      </c>
      <c r="Q422" s="132" t="str">
        <f t="shared" si="85"/>
        <v/>
      </c>
      <c r="R422" s="132" t="str">
        <f t="shared" si="86"/>
        <v/>
      </c>
      <c r="S422" s="144" t="str">
        <f t="shared" si="87"/>
        <v/>
      </c>
      <c r="T422" s="144" t="str">
        <f>IF(G422="","",IF(ISERROR(VLOOKUP(S422,Sheet1!B:B,1,FALSE)),0,1))</f>
        <v/>
      </c>
      <c r="U422" s="144" t="str">
        <f t="shared" si="88"/>
        <v/>
      </c>
      <c r="V422" s="145" t="e">
        <f>SEARCH('Key Word Search'!$J$6,J422)</f>
        <v>#VALUE!</v>
      </c>
      <c r="W422" s="145" t="e">
        <f>SEARCH('Key Word Search'!$J$6,K422)</f>
        <v>#VALUE!</v>
      </c>
      <c r="X422" s="145" t="str">
        <f t="shared" si="89"/>
        <v/>
      </c>
    </row>
    <row r="423" spans="1:24" x14ac:dyDescent="0.2">
      <c r="A423" s="105" t="str">
        <f t="shared" si="90"/>
        <v/>
      </c>
      <c r="E423" s="20" t="str">
        <f t="shared" ref="E423:E486" si="91">IF($A423="","",IF(B423="","",HYPERLINK(B423,E$2)))</f>
        <v/>
      </c>
      <c r="F423" s="20" t="str">
        <f t="shared" ref="F423:F486" si="92">IF($A423="","",IF(C423="","",HYPERLINK(C423,F$2)))</f>
        <v/>
      </c>
      <c r="Q423" s="132" t="str">
        <f t="shared" si="85"/>
        <v/>
      </c>
      <c r="R423" s="132" t="str">
        <f t="shared" si="86"/>
        <v/>
      </c>
      <c r="S423" s="144" t="str">
        <f t="shared" si="87"/>
        <v/>
      </c>
      <c r="T423" s="144" t="str">
        <f>IF(G423="","",IF(ISERROR(VLOOKUP(S423,Sheet1!B:B,1,FALSE)),0,1))</f>
        <v/>
      </c>
      <c r="U423" s="144" t="str">
        <f t="shared" si="88"/>
        <v/>
      </c>
      <c r="V423" s="145" t="e">
        <f>SEARCH('Key Word Search'!$J$6,J423)</f>
        <v>#VALUE!</v>
      </c>
      <c r="W423" s="145" t="e">
        <f>SEARCH('Key Word Search'!$J$6,K423)</f>
        <v>#VALUE!</v>
      </c>
      <c r="X423" s="145" t="str">
        <f t="shared" si="89"/>
        <v/>
      </c>
    </row>
    <row r="424" spans="1:24" x14ac:dyDescent="0.2">
      <c r="A424" s="105" t="str">
        <f t="shared" si="90"/>
        <v/>
      </c>
      <c r="E424" s="20" t="str">
        <f t="shared" si="91"/>
        <v/>
      </c>
      <c r="F424" s="20" t="str">
        <f t="shared" si="92"/>
        <v/>
      </c>
      <c r="Q424" s="132" t="str">
        <f t="shared" si="85"/>
        <v/>
      </c>
      <c r="R424" s="132" t="str">
        <f t="shared" si="86"/>
        <v/>
      </c>
      <c r="S424" s="144" t="str">
        <f t="shared" si="87"/>
        <v/>
      </c>
      <c r="T424" s="144" t="str">
        <f>IF(G424="","",IF(ISERROR(VLOOKUP(S424,Sheet1!B:B,1,FALSE)),0,1))</f>
        <v/>
      </c>
      <c r="U424" s="144" t="str">
        <f t="shared" si="88"/>
        <v/>
      </c>
      <c r="V424" s="145" t="e">
        <f>SEARCH('Key Word Search'!$J$6,J424)</f>
        <v>#VALUE!</v>
      </c>
      <c r="W424" s="145" t="e">
        <f>SEARCH('Key Word Search'!$J$6,K424)</f>
        <v>#VALUE!</v>
      </c>
      <c r="X424" s="145" t="str">
        <f t="shared" si="89"/>
        <v/>
      </c>
    </row>
    <row r="425" spans="1:24" x14ac:dyDescent="0.2">
      <c r="A425" s="105" t="str">
        <f t="shared" si="90"/>
        <v/>
      </c>
      <c r="E425" s="20" t="str">
        <f t="shared" si="91"/>
        <v/>
      </c>
      <c r="F425" s="20" t="str">
        <f t="shared" si="92"/>
        <v/>
      </c>
      <c r="Q425" s="132" t="str">
        <f t="shared" si="85"/>
        <v/>
      </c>
      <c r="R425" s="132" t="str">
        <f t="shared" si="86"/>
        <v/>
      </c>
      <c r="S425" s="144" t="str">
        <f t="shared" si="87"/>
        <v/>
      </c>
      <c r="T425" s="144" t="str">
        <f>IF(G425="","",IF(ISERROR(VLOOKUP(S425,Sheet1!B:B,1,FALSE)),0,1))</f>
        <v/>
      </c>
      <c r="U425" s="144" t="str">
        <f t="shared" si="88"/>
        <v/>
      </c>
      <c r="V425" s="145" t="e">
        <f>SEARCH('Key Word Search'!$J$6,J425)</f>
        <v>#VALUE!</v>
      </c>
      <c r="W425" s="145" t="e">
        <f>SEARCH('Key Word Search'!$J$6,K425)</f>
        <v>#VALUE!</v>
      </c>
      <c r="X425" s="145" t="str">
        <f t="shared" si="89"/>
        <v/>
      </c>
    </row>
    <row r="426" spans="1:24" x14ac:dyDescent="0.2">
      <c r="A426" s="105" t="str">
        <f t="shared" si="90"/>
        <v/>
      </c>
      <c r="E426" s="20" t="str">
        <f t="shared" si="91"/>
        <v/>
      </c>
      <c r="F426" s="20" t="str">
        <f t="shared" si="92"/>
        <v/>
      </c>
      <c r="Q426" s="132" t="str">
        <f t="shared" si="85"/>
        <v/>
      </c>
      <c r="R426" s="132" t="str">
        <f t="shared" si="86"/>
        <v/>
      </c>
      <c r="S426" s="144" t="str">
        <f t="shared" si="87"/>
        <v/>
      </c>
      <c r="T426" s="144" t="str">
        <f>IF(G426="","",IF(ISERROR(VLOOKUP(S426,Sheet1!B:B,1,FALSE)),0,1))</f>
        <v/>
      </c>
      <c r="U426" s="144" t="str">
        <f t="shared" si="88"/>
        <v/>
      </c>
      <c r="V426" s="145" t="e">
        <f>SEARCH('Key Word Search'!$J$6,J426)</f>
        <v>#VALUE!</v>
      </c>
      <c r="W426" s="145" t="e">
        <f>SEARCH('Key Word Search'!$J$6,K426)</f>
        <v>#VALUE!</v>
      </c>
      <c r="X426" s="145" t="str">
        <f t="shared" si="89"/>
        <v/>
      </c>
    </row>
    <row r="427" spans="1:24" x14ac:dyDescent="0.2">
      <c r="A427" s="105" t="str">
        <f t="shared" si="90"/>
        <v/>
      </c>
      <c r="E427" s="20" t="str">
        <f t="shared" si="91"/>
        <v/>
      </c>
      <c r="F427" s="20" t="str">
        <f t="shared" si="92"/>
        <v/>
      </c>
      <c r="Q427" s="132" t="str">
        <f t="shared" si="85"/>
        <v/>
      </c>
      <c r="R427" s="132" t="str">
        <f t="shared" si="86"/>
        <v/>
      </c>
      <c r="S427" s="144" t="str">
        <f t="shared" si="87"/>
        <v/>
      </c>
      <c r="T427" s="144" t="str">
        <f>IF(G427="","",IF(ISERROR(VLOOKUP(S427,Sheet1!B:B,1,FALSE)),0,1))</f>
        <v/>
      </c>
      <c r="U427" s="144" t="str">
        <f t="shared" si="88"/>
        <v/>
      </c>
      <c r="V427" s="145" t="e">
        <f>SEARCH('Key Word Search'!$J$6,J427)</f>
        <v>#VALUE!</v>
      </c>
      <c r="W427" s="145" t="e">
        <f>SEARCH('Key Word Search'!$J$6,K427)</f>
        <v>#VALUE!</v>
      </c>
      <c r="X427" s="145" t="str">
        <f t="shared" si="89"/>
        <v/>
      </c>
    </row>
    <row r="428" spans="1:24" x14ac:dyDescent="0.2">
      <c r="A428" s="105" t="str">
        <f t="shared" si="90"/>
        <v/>
      </c>
      <c r="E428" s="20" t="str">
        <f t="shared" si="91"/>
        <v/>
      </c>
      <c r="F428" s="20" t="str">
        <f t="shared" si="92"/>
        <v/>
      </c>
      <c r="Q428" s="132" t="str">
        <f t="shared" si="85"/>
        <v/>
      </c>
      <c r="R428" s="132" t="str">
        <f t="shared" si="86"/>
        <v/>
      </c>
      <c r="S428" s="144" t="str">
        <f t="shared" si="87"/>
        <v/>
      </c>
      <c r="T428" s="144" t="str">
        <f>IF(G428="","",IF(ISERROR(VLOOKUP(S428,Sheet1!B:B,1,FALSE)),0,1))</f>
        <v/>
      </c>
      <c r="U428" s="144" t="str">
        <f t="shared" si="88"/>
        <v/>
      </c>
      <c r="V428" s="145" t="e">
        <f>SEARCH('Key Word Search'!$J$6,J428)</f>
        <v>#VALUE!</v>
      </c>
      <c r="W428" s="145" t="e">
        <f>SEARCH('Key Word Search'!$J$6,K428)</f>
        <v>#VALUE!</v>
      </c>
      <c r="X428" s="145" t="str">
        <f t="shared" si="89"/>
        <v/>
      </c>
    </row>
    <row r="429" spans="1:24" x14ac:dyDescent="0.2">
      <c r="A429" s="105" t="str">
        <f t="shared" si="90"/>
        <v/>
      </c>
      <c r="E429" s="20" t="str">
        <f t="shared" si="91"/>
        <v/>
      </c>
      <c r="F429" s="20" t="str">
        <f t="shared" si="92"/>
        <v/>
      </c>
      <c r="Q429" s="132" t="str">
        <f t="shared" si="85"/>
        <v/>
      </c>
      <c r="R429" s="132" t="str">
        <f t="shared" si="86"/>
        <v/>
      </c>
      <c r="S429" s="144" t="str">
        <f t="shared" si="87"/>
        <v/>
      </c>
      <c r="T429" s="144" t="str">
        <f>IF(G429="","",IF(ISERROR(VLOOKUP(S429,Sheet1!B:B,1,FALSE)),0,1))</f>
        <v/>
      </c>
      <c r="U429" s="144" t="str">
        <f t="shared" si="88"/>
        <v/>
      </c>
      <c r="V429" s="145" t="e">
        <f>SEARCH('Key Word Search'!$J$6,J429)</f>
        <v>#VALUE!</v>
      </c>
      <c r="W429" s="145" t="e">
        <f>SEARCH('Key Word Search'!$J$6,K429)</f>
        <v>#VALUE!</v>
      </c>
      <c r="X429" s="145" t="str">
        <f t="shared" si="89"/>
        <v/>
      </c>
    </row>
    <row r="430" spans="1:24" x14ac:dyDescent="0.2">
      <c r="A430" s="105" t="str">
        <f t="shared" si="90"/>
        <v/>
      </c>
      <c r="E430" s="20" t="str">
        <f t="shared" si="91"/>
        <v/>
      </c>
      <c r="F430" s="20" t="str">
        <f t="shared" si="92"/>
        <v/>
      </c>
      <c r="Q430" s="132" t="str">
        <f t="shared" si="85"/>
        <v/>
      </c>
      <c r="R430" s="132" t="str">
        <f t="shared" si="86"/>
        <v/>
      </c>
      <c r="S430" s="144" t="str">
        <f t="shared" si="87"/>
        <v/>
      </c>
      <c r="T430" s="144" t="str">
        <f>IF(G430="","",IF(ISERROR(VLOOKUP(S430,Sheet1!B:B,1,FALSE)),0,1))</f>
        <v/>
      </c>
      <c r="U430" s="144" t="str">
        <f t="shared" si="88"/>
        <v/>
      </c>
      <c r="V430" s="145" t="e">
        <f>SEARCH('Key Word Search'!$J$6,J430)</f>
        <v>#VALUE!</v>
      </c>
      <c r="W430" s="145" t="e">
        <f>SEARCH('Key Word Search'!$J$6,K430)</f>
        <v>#VALUE!</v>
      </c>
      <c r="X430" s="145" t="str">
        <f t="shared" si="89"/>
        <v/>
      </c>
    </row>
    <row r="431" spans="1:24" x14ac:dyDescent="0.2">
      <c r="A431" s="105" t="str">
        <f t="shared" si="90"/>
        <v/>
      </c>
      <c r="E431" s="20" t="str">
        <f t="shared" si="91"/>
        <v/>
      </c>
      <c r="F431" s="20" t="str">
        <f t="shared" si="92"/>
        <v/>
      </c>
      <c r="Q431" s="132" t="str">
        <f t="shared" si="85"/>
        <v/>
      </c>
      <c r="R431" s="132" t="str">
        <f t="shared" si="86"/>
        <v/>
      </c>
      <c r="S431" s="144" t="str">
        <f t="shared" si="87"/>
        <v/>
      </c>
      <c r="T431" s="144" t="str">
        <f>IF(G431="","",IF(ISERROR(VLOOKUP(S431,Sheet1!B:B,1,FALSE)),0,1))</f>
        <v/>
      </c>
      <c r="U431" s="144" t="str">
        <f t="shared" si="88"/>
        <v/>
      </c>
      <c r="V431" s="145" t="e">
        <f>SEARCH('Key Word Search'!$J$6,J431)</f>
        <v>#VALUE!</v>
      </c>
      <c r="W431" s="145" t="e">
        <f>SEARCH('Key Word Search'!$J$6,K431)</f>
        <v>#VALUE!</v>
      </c>
      <c r="X431" s="145" t="str">
        <f t="shared" si="89"/>
        <v/>
      </c>
    </row>
    <row r="432" spans="1:24" x14ac:dyDescent="0.2">
      <c r="A432" s="105" t="str">
        <f t="shared" si="90"/>
        <v/>
      </c>
      <c r="E432" s="20" t="str">
        <f t="shared" si="91"/>
        <v/>
      </c>
      <c r="F432" s="20" t="str">
        <f t="shared" si="92"/>
        <v/>
      </c>
      <c r="Q432" s="132" t="str">
        <f t="shared" si="85"/>
        <v/>
      </c>
      <c r="R432" s="132" t="str">
        <f t="shared" si="86"/>
        <v/>
      </c>
      <c r="S432" s="144" t="str">
        <f t="shared" si="87"/>
        <v/>
      </c>
      <c r="T432" s="144" t="str">
        <f>IF(G432="","",IF(ISERROR(VLOOKUP(S432,Sheet1!B:B,1,FALSE)),0,1))</f>
        <v/>
      </c>
      <c r="U432" s="144" t="str">
        <f t="shared" si="88"/>
        <v/>
      </c>
      <c r="V432" s="145" t="e">
        <f>SEARCH('Key Word Search'!$J$6,J432)</f>
        <v>#VALUE!</v>
      </c>
      <c r="W432" s="145" t="e">
        <f>SEARCH('Key Word Search'!$J$6,K432)</f>
        <v>#VALUE!</v>
      </c>
      <c r="X432" s="145" t="str">
        <f t="shared" si="89"/>
        <v/>
      </c>
    </row>
    <row r="433" spans="1:24" x14ac:dyDescent="0.2">
      <c r="A433" s="105" t="str">
        <f t="shared" si="90"/>
        <v/>
      </c>
      <c r="E433" s="20" t="str">
        <f t="shared" si="91"/>
        <v/>
      </c>
      <c r="F433" s="20" t="str">
        <f t="shared" si="92"/>
        <v/>
      </c>
      <c r="Q433" s="132" t="str">
        <f t="shared" si="85"/>
        <v/>
      </c>
      <c r="R433" s="132" t="str">
        <f t="shared" si="86"/>
        <v/>
      </c>
      <c r="S433" s="144" t="str">
        <f t="shared" si="87"/>
        <v/>
      </c>
      <c r="T433" s="144" t="str">
        <f>IF(G433="","",IF(ISERROR(VLOOKUP(S433,Sheet1!B:B,1,FALSE)),0,1))</f>
        <v/>
      </c>
      <c r="U433" s="144" t="str">
        <f t="shared" si="88"/>
        <v/>
      </c>
      <c r="V433" s="145" t="e">
        <f>SEARCH('Key Word Search'!$J$6,J433)</f>
        <v>#VALUE!</v>
      </c>
      <c r="W433" s="145" t="e">
        <f>SEARCH('Key Word Search'!$J$6,K433)</f>
        <v>#VALUE!</v>
      </c>
      <c r="X433" s="145" t="str">
        <f t="shared" si="89"/>
        <v/>
      </c>
    </row>
    <row r="434" spans="1:24" x14ac:dyDescent="0.2">
      <c r="A434" s="105" t="str">
        <f t="shared" si="90"/>
        <v/>
      </c>
      <c r="E434" s="20" t="str">
        <f t="shared" si="91"/>
        <v/>
      </c>
      <c r="F434" s="20" t="str">
        <f t="shared" si="92"/>
        <v/>
      </c>
      <c r="Q434" s="132" t="str">
        <f t="shared" si="85"/>
        <v/>
      </c>
      <c r="R434" s="132" t="str">
        <f t="shared" si="86"/>
        <v/>
      </c>
      <c r="S434" s="144" t="str">
        <f t="shared" si="87"/>
        <v/>
      </c>
      <c r="T434" s="144" t="str">
        <f>IF(G434="","",IF(ISERROR(VLOOKUP(S434,Sheet1!B:B,1,FALSE)),0,1))</f>
        <v/>
      </c>
      <c r="U434" s="144" t="str">
        <f t="shared" si="88"/>
        <v/>
      </c>
      <c r="V434" s="145" t="e">
        <f>SEARCH('Key Word Search'!$J$6,J434)</f>
        <v>#VALUE!</v>
      </c>
      <c r="W434" s="145" t="e">
        <f>SEARCH('Key Word Search'!$J$6,K434)</f>
        <v>#VALUE!</v>
      </c>
      <c r="X434" s="145" t="str">
        <f t="shared" si="89"/>
        <v/>
      </c>
    </row>
    <row r="435" spans="1:24" x14ac:dyDescent="0.2">
      <c r="A435" s="105" t="str">
        <f t="shared" si="90"/>
        <v/>
      </c>
      <c r="E435" s="20" t="str">
        <f t="shared" si="91"/>
        <v/>
      </c>
      <c r="F435" s="20" t="str">
        <f t="shared" si="92"/>
        <v/>
      </c>
      <c r="Q435" s="132" t="str">
        <f t="shared" si="85"/>
        <v/>
      </c>
      <c r="R435" s="132" t="str">
        <f t="shared" si="86"/>
        <v/>
      </c>
      <c r="S435" s="144" t="str">
        <f t="shared" si="87"/>
        <v/>
      </c>
      <c r="T435" s="144" t="str">
        <f>IF(G435="","",IF(ISERROR(VLOOKUP(S435,Sheet1!B:B,1,FALSE)),0,1))</f>
        <v/>
      </c>
      <c r="U435" s="144" t="str">
        <f t="shared" si="88"/>
        <v/>
      </c>
      <c r="V435" s="145" t="e">
        <f>SEARCH('Key Word Search'!$J$6,J435)</f>
        <v>#VALUE!</v>
      </c>
      <c r="W435" s="145" t="e">
        <f>SEARCH('Key Word Search'!$J$6,K435)</f>
        <v>#VALUE!</v>
      </c>
      <c r="X435" s="145" t="str">
        <f t="shared" si="89"/>
        <v/>
      </c>
    </row>
    <row r="436" spans="1:24" x14ac:dyDescent="0.2">
      <c r="A436" s="105" t="str">
        <f t="shared" si="90"/>
        <v/>
      </c>
      <c r="E436" s="20" t="str">
        <f t="shared" si="91"/>
        <v/>
      </c>
      <c r="F436" s="20" t="str">
        <f t="shared" si="92"/>
        <v/>
      </c>
      <c r="Q436" s="132" t="str">
        <f t="shared" si="85"/>
        <v/>
      </c>
      <c r="R436" s="132" t="str">
        <f t="shared" si="86"/>
        <v/>
      </c>
      <c r="S436" s="144" t="str">
        <f t="shared" si="87"/>
        <v/>
      </c>
      <c r="T436" s="144" t="str">
        <f>IF(G436="","",IF(ISERROR(VLOOKUP(S436,Sheet1!B:B,1,FALSE)),0,1))</f>
        <v/>
      </c>
      <c r="U436" s="144" t="str">
        <f t="shared" si="88"/>
        <v/>
      </c>
      <c r="V436" s="145" t="e">
        <f>SEARCH('Key Word Search'!$J$6,J436)</f>
        <v>#VALUE!</v>
      </c>
      <c r="W436" s="145" t="e">
        <f>SEARCH('Key Word Search'!$J$6,K436)</f>
        <v>#VALUE!</v>
      </c>
      <c r="X436" s="145" t="str">
        <f t="shared" si="89"/>
        <v/>
      </c>
    </row>
    <row r="437" spans="1:24" x14ac:dyDescent="0.2">
      <c r="A437" s="105" t="str">
        <f t="shared" si="90"/>
        <v/>
      </c>
      <c r="E437" s="20" t="str">
        <f t="shared" si="91"/>
        <v/>
      </c>
      <c r="F437" s="20" t="str">
        <f t="shared" si="92"/>
        <v/>
      </c>
      <c r="Q437" s="132" t="str">
        <f t="shared" si="85"/>
        <v/>
      </c>
      <c r="R437" s="132" t="str">
        <f t="shared" si="86"/>
        <v/>
      </c>
      <c r="S437" s="144" t="str">
        <f t="shared" si="87"/>
        <v/>
      </c>
      <c r="T437" s="144" t="str">
        <f>IF(G437="","",IF(ISERROR(VLOOKUP(S437,Sheet1!B:B,1,FALSE)),0,1))</f>
        <v/>
      </c>
      <c r="U437" s="144" t="str">
        <f t="shared" si="88"/>
        <v/>
      </c>
      <c r="V437" s="145" t="e">
        <f>SEARCH('Key Word Search'!$J$6,J437)</f>
        <v>#VALUE!</v>
      </c>
      <c r="W437" s="145" t="e">
        <f>SEARCH('Key Word Search'!$J$6,K437)</f>
        <v>#VALUE!</v>
      </c>
      <c r="X437" s="145" t="str">
        <f t="shared" si="89"/>
        <v/>
      </c>
    </row>
    <row r="438" spans="1:24" x14ac:dyDescent="0.2">
      <c r="A438" s="105" t="str">
        <f t="shared" si="90"/>
        <v/>
      </c>
      <c r="E438" s="20" t="str">
        <f t="shared" si="91"/>
        <v/>
      </c>
      <c r="F438" s="20" t="str">
        <f t="shared" si="92"/>
        <v/>
      </c>
      <c r="Q438" s="132" t="str">
        <f t="shared" si="85"/>
        <v/>
      </c>
      <c r="R438" s="132" t="str">
        <f t="shared" si="86"/>
        <v/>
      </c>
      <c r="S438" s="144" t="str">
        <f t="shared" si="87"/>
        <v/>
      </c>
      <c r="T438" s="144" t="str">
        <f>IF(G438="","",IF(ISERROR(VLOOKUP(S438,Sheet1!B:B,1,FALSE)),0,1))</f>
        <v/>
      </c>
      <c r="U438" s="144" t="str">
        <f t="shared" si="88"/>
        <v/>
      </c>
      <c r="V438" s="145" t="e">
        <f>SEARCH('Key Word Search'!$J$6,J438)</f>
        <v>#VALUE!</v>
      </c>
      <c r="W438" s="145" t="e">
        <f>SEARCH('Key Word Search'!$J$6,K438)</f>
        <v>#VALUE!</v>
      </c>
      <c r="X438" s="145" t="str">
        <f t="shared" si="89"/>
        <v/>
      </c>
    </row>
    <row r="439" spans="1:24" x14ac:dyDescent="0.2">
      <c r="A439" s="105" t="str">
        <f t="shared" si="90"/>
        <v/>
      </c>
      <c r="E439" s="20" t="str">
        <f t="shared" si="91"/>
        <v/>
      </c>
      <c r="F439" s="20" t="str">
        <f t="shared" si="92"/>
        <v/>
      </c>
      <c r="Q439" s="132" t="str">
        <f t="shared" si="85"/>
        <v/>
      </c>
      <c r="R439" s="132" t="str">
        <f t="shared" si="86"/>
        <v/>
      </c>
      <c r="S439" s="144" t="str">
        <f t="shared" si="87"/>
        <v/>
      </c>
      <c r="T439" s="144" t="str">
        <f>IF(G439="","",IF(ISERROR(VLOOKUP(S439,Sheet1!B:B,1,FALSE)),0,1))</f>
        <v/>
      </c>
      <c r="U439" s="144" t="str">
        <f t="shared" si="88"/>
        <v/>
      </c>
      <c r="V439" s="145" t="e">
        <f>SEARCH('Key Word Search'!$J$6,J439)</f>
        <v>#VALUE!</v>
      </c>
      <c r="W439" s="145" t="e">
        <f>SEARCH('Key Word Search'!$J$6,K439)</f>
        <v>#VALUE!</v>
      </c>
      <c r="X439" s="145" t="str">
        <f t="shared" si="89"/>
        <v/>
      </c>
    </row>
    <row r="440" spans="1:24" x14ac:dyDescent="0.2">
      <c r="A440" s="105" t="str">
        <f t="shared" si="90"/>
        <v/>
      </c>
      <c r="E440" s="20" t="str">
        <f t="shared" si="91"/>
        <v/>
      </c>
      <c r="F440" s="20" t="str">
        <f t="shared" si="92"/>
        <v/>
      </c>
      <c r="Q440" s="132" t="str">
        <f t="shared" si="85"/>
        <v/>
      </c>
      <c r="R440" s="132" t="str">
        <f t="shared" si="86"/>
        <v/>
      </c>
      <c r="S440" s="144" t="str">
        <f t="shared" si="87"/>
        <v/>
      </c>
      <c r="T440" s="144" t="str">
        <f>IF(G440="","",IF(ISERROR(VLOOKUP(S440,Sheet1!B:B,1,FALSE)),0,1))</f>
        <v/>
      </c>
      <c r="U440" s="144" t="str">
        <f t="shared" si="88"/>
        <v/>
      </c>
      <c r="V440" s="145" t="e">
        <f>SEARCH('Key Word Search'!$J$6,J440)</f>
        <v>#VALUE!</v>
      </c>
      <c r="W440" s="145" t="e">
        <f>SEARCH('Key Word Search'!$J$6,K440)</f>
        <v>#VALUE!</v>
      </c>
      <c r="X440" s="145" t="str">
        <f t="shared" si="89"/>
        <v/>
      </c>
    </row>
    <row r="441" spans="1:24" x14ac:dyDescent="0.2">
      <c r="A441" s="105" t="str">
        <f t="shared" si="90"/>
        <v/>
      </c>
      <c r="E441" s="20" t="str">
        <f t="shared" si="91"/>
        <v/>
      </c>
      <c r="F441" s="20" t="str">
        <f t="shared" si="92"/>
        <v/>
      </c>
      <c r="Q441" s="132" t="str">
        <f t="shared" si="85"/>
        <v/>
      </c>
      <c r="R441" s="132" t="str">
        <f t="shared" si="86"/>
        <v/>
      </c>
      <c r="S441" s="144" t="str">
        <f t="shared" si="87"/>
        <v/>
      </c>
      <c r="T441" s="144" t="str">
        <f>IF(G441="","",IF(ISERROR(VLOOKUP(S441,Sheet1!B:B,1,FALSE)),0,1))</f>
        <v/>
      </c>
      <c r="U441" s="144" t="str">
        <f t="shared" si="88"/>
        <v/>
      </c>
      <c r="V441" s="145" t="e">
        <f>SEARCH('Key Word Search'!$J$6,J441)</f>
        <v>#VALUE!</v>
      </c>
      <c r="W441" s="145" t="e">
        <f>SEARCH('Key Word Search'!$J$6,K441)</f>
        <v>#VALUE!</v>
      </c>
      <c r="X441" s="145" t="str">
        <f t="shared" si="89"/>
        <v/>
      </c>
    </row>
    <row r="442" spans="1:24" x14ac:dyDescent="0.2">
      <c r="A442" s="105" t="str">
        <f t="shared" si="90"/>
        <v/>
      </c>
      <c r="E442" s="20" t="str">
        <f t="shared" si="91"/>
        <v/>
      </c>
      <c r="F442" s="20" t="str">
        <f t="shared" si="92"/>
        <v/>
      </c>
      <c r="Q442" s="132" t="str">
        <f t="shared" si="85"/>
        <v/>
      </c>
      <c r="R442" s="132" t="str">
        <f t="shared" si="86"/>
        <v/>
      </c>
      <c r="S442" s="144" t="str">
        <f t="shared" si="87"/>
        <v/>
      </c>
      <c r="T442" s="144" t="str">
        <f>IF(G442="","",IF(ISERROR(VLOOKUP(S442,Sheet1!B:B,1,FALSE)),0,1))</f>
        <v/>
      </c>
      <c r="U442" s="144" t="str">
        <f t="shared" si="88"/>
        <v/>
      </c>
      <c r="V442" s="145" t="e">
        <f>SEARCH('Key Word Search'!$J$6,J442)</f>
        <v>#VALUE!</v>
      </c>
      <c r="W442" s="145" t="e">
        <f>SEARCH('Key Word Search'!$J$6,K442)</f>
        <v>#VALUE!</v>
      </c>
      <c r="X442" s="145" t="str">
        <f t="shared" si="89"/>
        <v/>
      </c>
    </row>
    <row r="443" spans="1:24" x14ac:dyDescent="0.2">
      <c r="A443" s="105" t="str">
        <f t="shared" si="90"/>
        <v/>
      </c>
      <c r="E443" s="20" t="str">
        <f t="shared" si="91"/>
        <v/>
      </c>
      <c r="F443" s="20" t="str">
        <f t="shared" si="92"/>
        <v/>
      </c>
      <c r="Q443" s="132" t="str">
        <f t="shared" si="85"/>
        <v/>
      </c>
      <c r="R443" s="132" t="str">
        <f t="shared" si="86"/>
        <v/>
      </c>
      <c r="S443" s="144" t="str">
        <f t="shared" si="87"/>
        <v/>
      </c>
      <c r="T443" s="144" t="str">
        <f>IF(G443="","",IF(ISERROR(VLOOKUP(S443,Sheet1!B:B,1,FALSE)),0,1))</f>
        <v/>
      </c>
      <c r="U443" s="144" t="str">
        <f t="shared" si="88"/>
        <v/>
      </c>
      <c r="V443" s="145" t="e">
        <f>SEARCH('Key Word Search'!$J$6,J443)</f>
        <v>#VALUE!</v>
      </c>
      <c r="W443" s="145" t="e">
        <f>SEARCH('Key Word Search'!$J$6,K443)</f>
        <v>#VALUE!</v>
      </c>
      <c r="X443" s="145" t="str">
        <f t="shared" si="89"/>
        <v/>
      </c>
    </row>
    <row r="444" spans="1:24" x14ac:dyDescent="0.2">
      <c r="A444" s="105" t="str">
        <f t="shared" si="90"/>
        <v/>
      </c>
      <c r="E444" s="20" t="str">
        <f t="shared" si="91"/>
        <v/>
      </c>
      <c r="F444" s="20" t="str">
        <f t="shared" si="92"/>
        <v/>
      </c>
      <c r="Q444" s="132" t="str">
        <f t="shared" si="85"/>
        <v/>
      </c>
      <c r="R444" s="132" t="str">
        <f t="shared" si="86"/>
        <v/>
      </c>
      <c r="S444" s="144" t="str">
        <f t="shared" si="87"/>
        <v/>
      </c>
      <c r="T444" s="144" t="str">
        <f>IF(G444="","",IF(ISERROR(VLOOKUP(S444,Sheet1!B:B,1,FALSE)),0,1))</f>
        <v/>
      </c>
      <c r="U444" s="144" t="str">
        <f t="shared" si="88"/>
        <v/>
      </c>
      <c r="V444" s="145" t="e">
        <f>SEARCH('Key Word Search'!$J$6,J444)</f>
        <v>#VALUE!</v>
      </c>
      <c r="W444" s="145" t="e">
        <f>SEARCH('Key Word Search'!$J$6,K444)</f>
        <v>#VALUE!</v>
      </c>
      <c r="X444" s="145" t="str">
        <f t="shared" si="89"/>
        <v/>
      </c>
    </row>
    <row r="445" spans="1:24" x14ac:dyDescent="0.2">
      <c r="A445" s="105" t="str">
        <f t="shared" si="90"/>
        <v/>
      </c>
      <c r="E445" s="20" t="str">
        <f t="shared" si="91"/>
        <v/>
      </c>
      <c r="F445" s="20" t="str">
        <f t="shared" si="92"/>
        <v/>
      </c>
      <c r="Q445" s="132" t="str">
        <f t="shared" si="85"/>
        <v/>
      </c>
      <c r="R445" s="132" t="str">
        <f t="shared" si="86"/>
        <v/>
      </c>
      <c r="S445" s="144" t="str">
        <f t="shared" si="87"/>
        <v/>
      </c>
      <c r="T445" s="144" t="str">
        <f>IF(G445="","",IF(ISERROR(VLOOKUP(S445,Sheet1!B:B,1,FALSE)),0,1))</f>
        <v/>
      </c>
      <c r="U445" s="144" t="str">
        <f t="shared" si="88"/>
        <v/>
      </c>
      <c r="V445" s="145" t="e">
        <f>SEARCH('Key Word Search'!$J$6,J445)</f>
        <v>#VALUE!</v>
      </c>
      <c r="W445" s="145" t="e">
        <f>SEARCH('Key Word Search'!$J$6,K445)</f>
        <v>#VALUE!</v>
      </c>
      <c r="X445" s="145" t="str">
        <f t="shared" si="89"/>
        <v/>
      </c>
    </row>
    <row r="446" spans="1:24" x14ac:dyDescent="0.2">
      <c r="A446" s="105" t="str">
        <f t="shared" si="90"/>
        <v/>
      </c>
      <c r="E446" s="20" t="str">
        <f t="shared" si="91"/>
        <v/>
      </c>
      <c r="F446" s="20" t="str">
        <f t="shared" si="92"/>
        <v/>
      </c>
      <c r="Q446" s="132" t="str">
        <f t="shared" si="85"/>
        <v/>
      </c>
      <c r="R446" s="132" t="str">
        <f t="shared" si="86"/>
        <v/>
      </c>
      <c r="S446" s="144" t="str">
        <f t="shared" si="87"/>
        <v/>
      </c>
      <c r="T446" s="144" t="str">
        <f>IF(G446="","",IF(ISERROR(VLOOKUP(S446,Sheet1!B:B,1,FALSE)),0,1))</f>
        <v/>
      </c>
      <c r="U446" s="144" t="str">
        <f t="shared" si="88"/>
        <v/>
      </c>
      <c r="V446" s="145" t="e">
        <f>SEARCH('Key Word Search'!$J$6,J446)</f>
        <v>#VALUE!</v>
      </c>
      <c r="W446" s="145" t="e">
        <f>SEARCH('Key Word Search'!$J$6,K446)</f>
        <v>#VALUE!</v>
      </c>
      <c r="X446" s="145" t="str">
        <f t="shared" si="89"/>
        <v/>
      </c>
    </row>
    <row r="447" spans="1:24" x14ac:dyDescent="0.2">
      <c r="A447" s="105" t="str">
        <f t="shared" si="90"/>
        <v/>
      </c>
      <c r="E447" s="20" t="str">
        <f t="shared" si="91"/>
        <v/>
      </c>
      <c r="F447" s="20" t="str">
        <f t="shared" si="92"/>
        <v/>
      </c>
      <c r="Q447" s="132" t="str">
        <f t="shared" si="85"/>
        <v/>
      </c>
      <c r="R447" s="132" t="str">
        <f t="shared" si="86"/>
        <v/>
      </c>
      <c r="S447" s="144" t="str">
        <f t="shared" si="87"/>
        <v/>
      </c>
      <c r="T447" s="144" t="str">
        <f>IF(G447="","",IF(ISERROR(VLOOKUP(S447,Sheet1!B:B,1,FALSE)),0,1))</f>
        <v/>
      </c>
      <c r="U447" s="144" t="str">
        <f t="shared" si="88"/>
        <v/>
      </c>
      <c r="V447" s="145" t="e">
        <f>SEARCH('Key Word Search'!$J$6,J447)</f>
        <v>#VALUE!</v>
      </c>
      <c r="W447" s="145" t="e">
        <f>SEARCH('Key Word Search'!$J$6,K447)</f>
        <v>#VALUE!</v>
      </c>
      <c r="X447" s="145" t="str">
        <f t="shared" si="89"/>
        <v/>
      </c>
    </row>
    <row r="448" spans="1:24" x14ac:dyDescent="0.2">
      <c r="A448" s="105" t="str">
        <f t="shared" si="90"/>
        <v/>
      </c>
      <c r="E448" s="20" t="str">
        <f t="shared" si="91"/>
        <v/>
      </c>
      <c r="F448" s="20" t="str">
        <f t="shared" si="92"/>
        <v/>
      </c>
      <c r="Q448" s="132" t="str">
        <f t="shared" si="85"/>
        <v/>
      </c>
      <c r="R448" s="132" t="str">
        <f t="shared" si="86"/>
        <v/>
      </c>
      <c r="S448" s="144" t="str">
        <f t="shared" si="87"/>
        <v/>
      </c>
      <c r="T448" s="144" t="str">
        <f>IF(G448="","",IF(ISERROR(VLOOKUP(S448,Sheet1!B:B,1,FALSE)),0,1))</f>
        <v/>
      </c>
      <c r="U448" s="144" t="str">
        <f t="shared" si="88"/>
        <v/>
      </c>
      <c r="V448" s="145" t="e">
        <f>SEARCH('Key Word Search'!$J$6,J448)</f>
        <v>#VALUE!</v>
      </c>
      <c r="W448" s="145" t="e">
        <f>SEARCH('Key Word Search'!$J$6,K448)</f>
        <v>#VALUE!</v>
      </c>
      <c r="X448" s="145" t="str">
        <f t="shared" si="89"/>
        <v/>
      </c>
    </row>
    <row r="449" spans="1:24" x14ac:dyDescent="0.2">
      <c r="A449" s="105" t="str">
        <f t="shared" si="90"/>
        <v/>
      </c>
      <c r="E449" s="20" t="str">
        <f t="shared" si="91"/>
        <v/>
      </c>
      <c r="F449" s="20" t="str">
        <f t="shared" si="92"/>
        <v/>
      </c>
      <c r="Q449" s="132" t="str">
        <f t="shared" si="85"/>
        <v/>
      </c>
      <c r="R449" s="132" t="str">
        <f t="shared" si="86"/>
        <v/>
      </c>
      <c r="S449" s="144" t="str">
        <f t="shared" si="87"/>
        <v/>
      </c>
      <c r="T449" s="144" t="str">
        <f>IF(G449="","",IF(ISERROR(VLOOKUP(S449,Sheet1!B:B,1,FALSE)),0,1))</f>
        <v/>
      </c>
      <c r="U449" s="144" t="str">
        <f t="shared" si="88"/>
        <v/>
      </c>
      <c r="V449" s="145" t="e">
        <f>SEARCH('Key Word Search'!$J$6,J449)</f>
        <v>#VALUE!</v>
      </c>
      <c r="W449" s="145" t="e">
        <f>SEARCH('Key Word Search'!$J$6,K449)</f>
        <v>#VALUE!</v>
      </c>
      <c r="X449" s="145" t="str">
        <f t="shared" si="89"/>
        <v/>
      </c>
    </row>
    <row r="450" spans="1:24" x14ac:dyDescent="0.2">
      <c r="A450" s="105" t="str">
        <f t="shared" si="90"/>
        <v/>
      </c>
      <c r="E450" s="20" t="str">
        <f t="shared" si="91"/>
        <v/>
      </c>
      <c r="F450" s="20" t="str">
        <f t="shared" si="92"/>
        <v/>
      </c>
      <c r="Q450" s="132" t="str">
        <f t="shared" si="85"/>
        <v/>
      </c>
      <c r="R450" s="132" t="str">
        <f t="shared" si="86"/>
        <v/>
      </c>
      <c r="S450" s="144" t="str">
        <f t="shared" si="87"/>
        <v/>
      </c>
      <c r="T450" s="144" t="str">
        <f>IF(G450="","",IF(ISERROR(VLOOKUP(S450,Sheet1!B:B,1,FALSE)),0,1))</f>
        <v/>
      </c>
      <c r="U450" s="144" t="str">
        <f t="shared" si="88"/>
        <v/>
      </c>
      <c r="V450" s="145" t="e">
        <f>SEARCH('Key Word Search'!$J$6,J450)</f>
        <v>#VALUE!</v>
      </c>
      <c r="W450" s="145" t="e">
        <f>SEARCH('Key Word Search'!$J$6,K450)</f>
        <v>#VALUE!</v>
      </c>
      <c r="X450" s="145" t="str">
        <f t="shared" si="89"/>
        <v/>
      </c>
    </row>
    <row r="451" spans="1:24" x14ac:dyDescent="0.2">
      <c r="A451" s="105" t="str">
        <f t="shared" si="90"/>
        <v/>
      </c>
      <c r="E451" s="20" t="str">
        <f t="shared" si="91"/>
        <v/>
      </c>
      <c r="F451" s="20" t="str">
        <f t="shared" si="92"/>
        <v/>
      </c>
      <c r="Q451" s="132" t="str">
        <f t="shared" si="85"/>
        <v/>
      </c>
      <c r="R451" s="132" t="str">
        <f t="shared" si="86"/>
        <v/>
      </c>
      <c r="S451" s="144" t="str">
        <f t="shared" si="87"/>
        <v/>
      </c>
      <c r="T451" s="144" t="str">
        <f>IF(G451="","",IF(ISERROR(VLOOKUP(S451,Sheet1!B:B,1,FALSE)),0,1))</f>
        <v/>
      </c>
      <c r="U451" s="144" t="str">
        <f t="shared" si="88"/>
        <v/>
      </c>
      <c r="V451" s="145" t="e">
        <f>SEARCH('Key Word Search'!$J$6,J451)</f>
        <v>#VALUE!</v>
      </c>
      <c r="W451" s="145" t="e">
        <f>SEARCH('Key Word Search'!$J$6,K451)</f>
        <v>#VALUE!</v>
      </c>
      <c r="X451" s="145" t="str">
        <f t="shared" si="89"/>
        <v/>
      </c>
    </row>
    <row r="452" spans="1:24" x14ac:dyDescent="0.2">
      <c r="A452" s="105" t="str">
        <f t="shared" si="90"/>
        <v/>
      </c>
      <c r="E452" s="20" t="str">
        <f t="shared" si="91"/>
        <v/>
      </c>
      <c r="F452" s="20" t="str">
        <f t="shared" si="92"/>
        <v/>
      </c>
      <c r="Q452" s="132" t="str">
        <f t="shared" ref="Q452:Q500" si="93">IF(G452="","",SUBSTITUTE(SUBSTITUTE(SUBSTITUTE(SUBSTITUTE("#"&amp;G452&amp;"-"&amp;H452&amp;""&amp;I452," ",""),"-","_"),"(","_"),")","_"))</f>
        <v/>
      </c>
      <c r="R452" s="132" t="str">
        <f t="shared" ref="R452:R500" si="94">IF(G452="","",SUBSTITUTE(SUBSTITUTE(SUBSTITUTE(SUBSTITUTE("#"&amp;G452&amp;"-"&amp;LEFT(H452,LEN(H452)-1)," ",""),"-","_"),"(","_"),")","_"))</f>
        <v/>
      </c>
      <c r="S452" s="144" t="str">
        <f t="shared" ref="S452:S500" si="95">IF(G452="","",IF(I452&lt;&gt;"",1,MID(H452,LEN(H452),1)))</f>
        <v/>
      </c>
      <c r="T452" s="144" t="str">
        <f>IF(G452="","",IF(ISERROR(VLOOKUP(S452,Sheet1!B:B,1,FALSE)),0,1))</f>
        <v/>
      </c>
      <c r="U452" s="144" t="str">
        <f t="shared" ref="U452:U500" si="96">IF(G452="","",IF(ISERROR(S452/1),0,1))</f>
        <v/>
      </c>
      <c r="V452" s="145" t="e">
        <f>SEARCH('Key Word Search'!$J$6,J452)</f>
        <v>#VALUE!</v>
      </c>
      <c r="W452" s="145" t="e">
        <f>SEARCH('Key Word Search'!$J$6,K452)</f>
        <v>#VALUE!</v>
      </c>
      <c r="X452" s="145" t="str">
        <f t="shared" ref="X452:X500" si="97">IF(AND(ISERROR(V452),ISERROR(W452)),"",A452)</f>
        <v/>
      </c>
    </row>
    <row r="453" spans="1:24" x14ac:dyDescent="0.2">
      <c r="A453" s="105" t="str">
        <f t="shared" si="90"/>
        <v/>
      </c>
      <c r="E453" s="20" t="str">
        <f t="shared" si="91"/>
        <v/>
      </c>
      <c r="F453" s="20" t="str">
        <f t="shared" si="92"/>
        <v/>
      </c>
      <c r="Q453" s="132" t="str">
        <f t="shared" si="93"/>
        <v/>
      </c>
      <c r="R453" s="132" t="str">
        <f t="shared" si="94"/>
        <v/>
      </c>
      <c r="S453" s="144" t="str">
        <f t="shared" si="95"/>
        <v/>
      </c>
      <c r="T453" s="144" t="str">
        <f>IF(G453="","",IF(ISERROR(VLOOKUP(S453,Sheet1!B:B,1,FALSE)),0,1))</f>
        <v/>
      </c>
      <c r="U453" s="144" t="str">
        <f t="shared" si="96"/>
        <v/>
      </c>
      <c r="V453" s="145" t="e">
        <f>SEARCH('Key Word Search'!$J$6,J453)</f>
        <v>#VALUE!</v>
      </c>
      <c r="W453" s="145" t="e">
        <f>SEARCH('Key Word Search'!$J$6,K453)</f>
        <v>#VALUE!</v>
      </c>
      <c r="X453" s="145" t="str">
        <f t="shared" si="97"/>
        <v/>
      </c>
    </row>
    <row r="454" spans="1:24" x14ac:dyDescent="0.2">
      <c r="A454" s="105" t="str">
        <f t="shared" si="90"/>
        <v/>
      </c>
      <c r="E454" s="20" t="str">
        <f t="shared" si="91"/>
        <v/>
      </c>
      <c r="F454" s="20" t="str">
        <f t="shared" si="92"/>
        <v/>
      </c>
      <c r="Q454" s="132" t="str">
        <f t="shared" si="93"/>
        <v/>
      </c>
      <c r="R454" s="132" t="str">
        <f t="shared" si="94"/>
        <v/>
      </c>
      <c r="S454" s="144" t="str">
        <f t="shared" si="95"/>
        <v/>
      </c>
      <c r="T454" s="144" t="str">
        <f>IF(G454="","",IF(ISERROR(VLOOKUP(S454,Sheet1!B:B,1,FALSE)),0,1))</f>
        <v/>
      </c>
      <c r="U454" s="144" t="str">
        <f t="shared" si="96"/>
        <v/>
      </c>
      <c r="V454" s="145" t="e">
        <f>SEARCH('Key Word Search'!$J$6,J454)</f>
        <v>#VALUE!</v>
      </c>
      <c r="W454" s="145" t="e">
        <f>SEARCH('Key Word Search'!$J$6,K454)</f>
        <v>#VALUE!</v>
      </c>
      <c r="X454" s="145" t="str">
        <f t="shared" si="97"/>
        <v/>
      </c>
    </row>
    <row r="455" spans="1:24" x14ac:dyDescent="0.2">
      <c r="A455" s="105" t="str">
        <f t="shared" ref="A455:A500" si="98">IF(G455="","",SUBSTITUTE(SUBSTITUTE(SUBSTITUTE(SUBSTITUTE("#"&amp;G455&amp;"-"&amp;H455&amp;""&amp;I455," ",""),"-","_"),"(","_"),")","_"))</f>
        <v/>
      </c>
      <c r="E455" s="20" t="str">
        <f t="shared" si="91"/>
        <v/>
      </c>
      <c r="F455" s="20" t="str">
        <f t="shared" si="92"/>
        <v/>
      </c>
      <c r="Q455" s="132" t="str">
        <f t="shared" si="93"/>
        <v/>
      </c>
      <c r="R455" s="132" t="str">
        <f t="shared" si="94"/>
        <v/>
      </c>
      <c r="S455" s="144" t="str">
        <f t="shared" si="95"/>
        <v/>
      </c>
      <c r="T455" s="144" t="str">
        <f>IF(G455="","",IF(ISERROR(VLOOKUP(S455,Sheet1!B:B,1,FALSE)),0,1))</f>
        <v/>
      </c>
      <c r="U455" s="144" t="str">
        <f t="shared" si="96"/>
        <v/>
      </c>
      <c r="V455" s="145" t="e">
        <f>SEARCH('Key Word Search'!$J$6,J455)</f>
        <v>#VALUE!</v>
      </c>
      <c r="W455" s="145" t="e">
        <f>SEARCH('Key Word Search'!$J$6,K455)</f>
        <v>#VALUE!</v>
      </c>
      <c r="X455" s="145" t="str">
        <f t="shared" si="97"/>
        <v/>
      </c>
    </row>
    <row r="456" spans="1:24" x14ac:dyDescent="0.2">
      <c r="A456" s="105" t="str">
        <f t="shared" si="98"/>
        <v/>
      </c>
      <c r="E456" s="20" t="str">
        <f t="shared" si="91"/>
        <v/>
      </c>
      <c r="F456" s="20" t="str">
        <f t="shared" si="92"/>
        <v/>
      </c>
      <c r="Q456" s="132" t="str">
        <f t="shared" si="93"/>
        <v/>
      </c>
      <c r="R456" s="132" t="str">
        <f t="shared" si="94"/>
        <v/>
      </c>
      <c r="S456" s="144" t="str">
        <f t="shared" si="95"/>
        <v/>
      </c>
      <c r="T456" s="144" t="str">
        <f>IF(G456="","",IF(ISERROR(VLOOKUP(S456,Sheet1!B:B,1,FALSE)),0,1))</f>
        <v/>
      </c>
      <c r="U456" s="144" t="str">
        <f t="shared" si="96"/>
        <v/>
      </c>
      <c r="V456" s="145" t="e">
        <f>SEARCH('Key Word Search'!$J$6,J456)</f>
        <v>#VALUE!</v>
      </c>
      <c r="W456" s="145" t="e">
        <f>SEARCH('Key Word Search'!$J$6,K456)</f>
        <v>#VALUE!</v>
      </c>
      <c r="X456" s="145" t="str">
        <f t="shared" si="97"/>
        <v/>
      </c>
    </row>
    <row r="457" spans="1:24" x14ac:dyDescent="0.2">
      <c r="A457" s="105" t="str">
        <f t="shared" si="98"/>
        <v/>
      </c>
      <c r="E457" s="20" t="str">
        <f t="shared" si="91"/>
        <v/>
      </c>
      <c r="F457" s="20" t="str">
        <f t="shared" si="92"/>
        <v/>
      </c>
      <c r="Q457" s="132" t="str">
        <f t="shared" si="93"/>
        <v/>
      </c>
      <c r="R457" s="132" t="str">
        <f t="shared" si="94"/>
        <v/>
      </c>
      <c r="S457" s="144" t="str">
        <f t="shared" si="95"/>
        <v/>
      </c>
      <c r="T457" s="144" t="str">
        <f>IF(G457="","",IF(ISERROR(VLOOKUP(S457,Sheet1!B:B,1,FALSE)),0,1))</f>
        <v/>
      </c>
      <c r="U457" s="144" t="str">
        <f t="shared" si="96"/>
        <v/>
      </c>
      <c r="V457" s="145" t="e">
        <f>SEARCH('Key Word Search'!$J$6,J457)</f>
        <v>#VALUE!</v>
      </c>
      <c r="W457" s="145" t="e">
        <f>SEARCH('Key Word Search'!$J$6,K457)</f>
        <v>#VALUE!</v>
      </c>
      <c r="X457" s="145" t="str">
        <f t="shared" si="97"/>
        <v/>
      </c>
    </row>
    <row r="458" spans="1:24" x14ac:dyDescent="0.2">
      <c r="A458" s="105" t="str">
        <f t="shared" si="98"/>
        <v/>
      </c>
      <c r="E458" s="20" t="str">
        <f t="shared" si="91"/>
        <v/>
      </c>
      <c r="F458" s="20" t="str">
        <f t="shared" si="92"/>
        <v/>
      </c>
      <c r="Q458" s="132" t="str">
        <f t="shared" si="93"/>
        <v/>
      </c>
      <c r="R458" s="132" t="str">
        <f t="shared" si="94"/>
        <v/>
      </c>
      <c r="S458" s="144" t="str">
        <f t="shared" si="95"/>
        <v/>
      </c>
      <c r="T458" s="144" t="str">
        <f>IF(G458="","",IF(ISERROR(VLOOKUP(S458,Sheet1!B:B,1,FALSE)),0,1))</f>
        <v/>
      </c>
      <c r="U458" s="144" t="str">
        <f t="shared" si="96"/>
        <v/>
      </c>
      <c r="V458" s="145" t="e">
        <f>SEARCH('Key Word Search'!$J$6,J458)</f>
        <v>#VALUE!</v>
      </c>
      <c r="W458" s="145" t="e">
        <f>SEARCH('Key Word Search'!$J$6,K458)</f>
        <v>#VALUE!</v>
      </c>
      <c r="X458" s="145" t="str">
        <f t="shared" si="97"/>
        <v/>
      </c>
    </row>
    <row r="459" spans="1:24" x14ac:dyDescent="0.2">
      <c r="A459" s="105" t="str">
        <f t="shared" si="98"/>
        <v/>
      </c>
      <c r="E459" s="20" t="str">
        <f t="shared" si="91"/>
        <v/>
      </c>
      <c r="F459" s="20" t="str">
        <f t="shared" si="92"/>
        <v/>
      </c>
      <c r="Q459" s="132" t="str">
        <f t="shared" si="93"/>
        <v/>
      </c>
      <c r="R459" s="132" t="str">
        <f t="shared" si="94"/>
        <v/>
      </c>
      <c r="S459" s="144" t="str">
        <f t="shared" si="95"/>
        <v/>
      </c>
      <c r="T459" s="144" t="str">
        <f>IF(G459="","",IF(ISERROR(VLOOKUP(S459,Sheet1!B:B,1,FALSE)),0,1))</f>
        <v/>
      </c>
      <c r="U459" s="144" t="str">
        <f t="shared" si="96"/>
        <v/>
      </c>
      <c r="V459" s="145" t="e">
        <f>SEARCH('Key Word Search'!$J$6,J459)</f>
        <v>#VALUE!</v>
      </c>
      <c r="W459" s="145" t="e">
        <f>SEARCH('Key Word Search'!$J$6,K459)</f>
        <v>#VALUE!</v>
      </c>
      <c r="X459" s="145" t="str">
        <f t="shared" si="97"/>
        <v/>
      </c>
    </row>
    <row r="460" spans="1:24" x14ac:dyDescent="0.2">
      <c r="A460" s="105" t="str">
        <f t="shared" si="98"/>
        <v/>
      </c>
      <c r="E460" s="20" t="str">
        <f t="shared" si="91"/>
        <v/>
      </c>
      <c r="F460" s="20" t="str">
        <f t="shared" si="92"/>
        <v/>
      </c>
      <c r="Q460" s="132" t="str">
        <f t="shared" si="93"/>
        <v/>
      </c>
      <c r="R460" s="132" t="str">
        <f t="shared" si="94"/>
        <v/>
      </c>
      <c r="S460" s="144" t="str">
        <f t="shared" si="95"/>
        <v/>
      </c>
      <c r="T460" s="144" t="str">
        <f>IF(G460="","",IF(ISERROR(VLOOKUP(S460,Sheet1!B:B,1,FALSE)),0,1))</f>
        <v/>
      </c>
      <c r="U460" s="144" t="str">
        <f t="shared" si="96"/>
        <v/>
      </c>
      <c r="V460" s="145" t="e">
        <f>SEARCH('Key Word Search'!$J$6,J460)</f>
        <v>#VALUE!</v>
      </c>
      <c r="W460" s="145" t="e">
        <f>SEARCH('Key Word Search'!$J$6,K460)</f>
        <v>#VALUE!</v>
      </c>
      <c r="X460" s="145" t="str">
        <f t="shared" si="97"/>
        <v/>
      </c>
    </row>
    <row r="461" spans="1:24" x14ac:dyDescent="0.2">
      <c r="A461" s="105" t="str">
        <f t="shared" si="98"/>
        <v/>
      </c>
      <c r="E461" s="20" t="str">
        <f t="shared" si="91"/>
        <v/>
      </c>
      <c r="F461" s="20" t="str">
        <f t="shared" si="92"/>
        <v/>
      </c>
      <c r="Q461" s="132" t="str">
        <f t="shared" si="93"/>
        <v/>
      </c>
      <c r="R461" s="132" t="str">
        <f t="shared" si="94"/>
        <v/>
      </c>
      <c r="S461" s="144" t="str">
        <f t="shared" si="95"/>
        <v/>
      </c>
      <c r="T461" s="144" t="str">
        <f>IF(G461="","",IF(ISERROR(VLOOKUP(S461,Sheet1!B:B,1,FALSE)),0,1))</f>
        <v/>
      </c>
      <c r="U461" s="144" t="str">
        <f t="shared" si="96"/>
        <v/>
      </c>
      <c r="V461" s="145" t="e">
        <f>SEARCH('Key Word Search'!$J$6,J461)</f>
        <v>#VALUE!</v>
      </c>
      <c r="W461" s="145" t="e">
        <f>SEARCH('Key Word Search'!$J$6,K461)</f>
        <v>#VALUE!</v>
      </c>
      <c r="X461" s="145" t="str">
        <f t="shared" si="97"/>
        <v/>
      </c>
    </row>
    <row r="462" spans="1:24" x14ac:dyDescent="0.2">
      <c r="A462" s="105" t="str">
        <f t="shared" si="98"/>
        <v/>
      </c>
      <c r="E462" s="20" t="str">
        <f t="shared" si="91"/>
        <v/>
      </c>
      <c r="F462" s="20" t="str">
        <f t="shared" si="92"/>
        <v/>
      </c>
      <c r="Q462" s="132" t="str">
        <f t="shared" si="93"/>
        <v/>
      </c>
      <c r="R462" s="132" t="str">
        <f t="shared" si="94"/>
        <v/>
      </c>
      <c r="S462" s="144" t="str">
        <f t="shared" si="95"/>
        <v/>
      </c>
      <c r="T462" s="144" t="str">
        <f>IF(G462="","",IF(ISERROR(VLOOKUP(S462,Sheet1!B:B,1,FALSE)),0,1))</f>
        <v/>
      </c>
      <c r="U462" s="144" t="str">
        <f t="shared" si="96"/>
        <v/>
      </c>
      <c r="V462" s="145" t="e">
        <f>SEARCH('Key Word Search'!$J$6,J462)</f>
        <v>#VALUE!</v>
      </c>
      <c r="W462" s="145" t="e">
        <f>SEARCH('Key Word Search'!$J$6,K462)</f>
        <v>#VALUE!</v>
      </c>
      <c r="X462" s="145" t="str">
        <f t="shared" si="97"/>
        <v/>
      </c>
    </row>
    <row r="463" spans="1:24" x14ac:dyDescent="0.2">
      <c r="A463" s="105" t="str">
        <f t="shared" si="98"/>
        <v/>
      </c>
      <c r="E463" s="20" t="str">
        <f t="shared" si="91"/>
        <v/>
      </c>
      <c r="F463" s="20" t="str">
        <f t="shared" si="92"/>
        <v/>
      </c>
      <c r="Q463" s="132" t="str">
        <f t="shared" si="93"/>
        <v/>
      </c>
      <c r="R463" s="132" t="str">
        <f t="shared" si="94"/>
        <v/>
      </c>
      <c r="S463" s="144" t="str">
        <f t="shared" si="95"/>
        <v/>
      </c>
      <c r="T463" s="144" t="str">
        <f>IF(G463="","",IF(ISERROR(VLOOKUP(S463,Sheet1!B:B,1,FALSE)),0,1))</f>
        <v/>
      </c>
      <c r="U463" s="144" t="str">
        <f t="shared" si="96"/>
        <v/>
      </c>
      <c r="V463" s="145" t="e">
        <f>SEARCH('Key Word Search'!$J$6,J463)</f>
        <v>#VALUE!</v>
      </c>
      <c r="W463" s="145" t="e">
        <f>SEARCH('Key Word Search'!$J$6,K463)</f>
        <v>#VALUE!</v>
      </c>
      <c r="X463" s="145" t="str">
        <f t="shared" si="97"/>
        <v/>
      </c>
    </row>
    <row r="464" spans="1:24" x14ac:dyDescent="0.2">
      <c r="A464" s="105" t="str">
        <f t="shared" si="98"/>
        <v/>
      </c>
      <c r="E464" s="20" t="str">
        <f t="shared" si="91"/>
        <v/>
      </c>
      <c r="F464" s="20" t="str">
        <f t="shared" si="92"/>
        <v/>
      </c>
      <c r="Q464" s="132" t="str">
        <f t="shared" si="93"/>
        <v/>
      </c>
      <c r="R464" s="132" t="str">
        <f t="shared" si="94"/>
        <v/>
      </c>
      <c r="S464" s="144" t="str">
        <f t="shared" si="95"/>
        <v/>
      </c>
      <c r="T464" s="144" t="str">
        <f>IF(G464="","",IF(ISERROR(VLOOKUP(S464,Sheet1!B:B,1,FALSE)),0,1))</f>
        <v/>
      </c>
      <c r="U464" s="144" t="str">
        <f t="shared" si="96"/>
        <v/>
      </c>
      <c r="V464" s="145" t="e">
        <f>SEARCH('Key Word Search'!$J$6,J464)</f>
        <v>#VALUE!</v>
      </c>
      <c r="W464" s="145" t="e">
        <f>SEARCH('Key Word Search'!$J$6,K464)</f>
        <v>#VALUE!</v>
      </c>
      <c r="X464" s="145" t="str">
        <f t="shared" si="97"/>
        <v/>
      </c>
    </row>
    <row r="465" spans="1:24" x14ac:dyDescent="0.2">
      <c r="A465" s="105" t="str">
        <f t="shared" si="98"/>
        <v/>
      </c>
      <c r="E465" s="20" t="str">
        <f t="shared" si="91"/>
        <v/>
      </c>
      <c r="F465" s="20" t="str">
        <f t="shared" si="92"/>
        <v/>
      </c>
      <c r="Q465" s="132" t="str">
        <f t="shared" si="93"/>
        <v/>
      </c>
      <c r="R465" s="132" t="str">
        <f t="shared" si="94"/>
        <v/>
      </c>
      <c r="S465" s="144" t="str">
        <f t="shared" si="95"/>
        <v/>
      </c>
      <c r="T465" s="144" t="str">
        <f>IF(G465="","",IF(ISERROR(VLOOKUP(S465,Sheet1!B:B,1,FALSE)),0,1))</f>
        <v/>
      </c>
      <c r="U465" s="144" t="str">
        <f t="shared" si="96"/>
        <v/>
      </c>
      <c r="V465" s="145" t="e">
        <f>SEARCH('Key Word Search'!$J$6,J465)</f>
        <v>#VALUE!</v>
      </c>
      <c r="W465" s="145" t="e">
        <f>SEARCH('Key Word Search'!$J$6,K465)</f>
        <v>#VALUE!</v>
      </c>
      <c r="X465" s="145" t="str">
        <f t="shared" si="97"/>
        <v/>
      </c>
    </row>
    <row r="466" spans="1:24" x14ac:dyDescent="0.2">
      <c r="A466" s="105" t="str">
        <f t="shared" si="98"/>
        <v/>
      </c>
      <c r="E466" s="20" t="str">
        <f t="shared" si="91"/>
        <v/>
      </c>
      <c r="F466" s="20" t="str">
        <f t="shared" si="92"/>
        <v/>
      </c>
      <c r="Q466" s="132" t="str">
        <f t="shared" si="93"/>
        <v/>
      </c>
      <c r="R466" s="132" t="str">
        <f t="shared" si="94"/>
        <v/>
      </c>
      <c r="S466" s="144" t="str">
        <f t="shared" si="95"/>
        <v/>
      </c>
      <c r="T466" s="144" t="str">
        <f>IF(G466="","",IF(ISERROR(VLOOKUP(S466,Sheet1!B:B,1,FALSE)),0,1))</f>
        <v/>
      </c>
      <c r="U466" s="144" t="str">
        <f t="shared" si="96"/>
        <v/>
      </c>
      <c r="V466" s="145" t="e">
        <f>SEARCH('Key Word Search'!$J$6,J466)</f>
        <v>#VALUE!</v>
      </c>
      <c r="W466" s="145" t="e">
        <f>SEARCH('Key Word Search'!$J$6,K466)</f>
        <v>#VALUE!</v>
      </c>
      <c r="X466" s="145" t="str">
        <f t="shared" si="97"/>
        <v/>
      </c>
    </row>
    <row r="467" spans="1:24" x14ac:dyDescent="0.2">
      <c r="A467" s="105" t="str">
        <f t="shared" si="98"/>
        <v/>
      </c>
      <c r="E467" s="20" t="str">
        <f t="shared" si="91"/>
        <v/>
      </c>
      <c r="F467" s="20" t="str">
        <f t="shared" si="92"/>
        <v/>
      </c>
      <c r="Q467" s="132" t="str">
        <f t="shared" si="93"/>
        <v/>
      </c>
      <c r="R467" s="132" t="str">
        <f t="shared" si="94"/>
        <v/>
      </c>
      <c r="S467" s="144" t="str">
        <f t="shared" si="95"/>
        <v/>
      </c>
      <c r="T467" s="144" t="str">
        <f>IF(G467="","",IF(ISERROR(VLOOKUP(S467,Sheet1!B:B,1,FALSE)),0,1))</f>
        <v/>
      </c>
      <c r="U467" s="144" t="str">
        <f t="shared" si="96"/>
        <v/>
      </c>
      <c r="V467" s="145" t="e">
        <f>SEARCH('Key Word Search'!$J$6,J467)</f>
        <v>#VALUE!</v>
      </c>
      <c r="W467" s="145" t="e">
        <f>SEARCH('Key Word Search'!$J$6,K467)</f>
        <v>#VALUE!</v>
      </c>
      <c r="X467" s="145" t="str">
        <f t="shared" si="97"/>
        <v/>
      </c>
    </row>
    <row r="468" spans="1:24" x14ac:dyDescent="0.2">
      <c r="A468" s="105" t="str">
        <f t="shared" si="98"/>
        <v/>
      </c>
      <c r="E468" s="20" t="str">
        <f t="shared" si="91"/>
        <v/>
      </c>
      <c r="F468" s="20" t="str">
        <f t="shared" si="92"/>
        <v/>
      </c>
      <c r="Q468" s="132" t="str">
        <f t="shared" si="93"/>
        <v/>
      </c>
      <c r="R468" s="132" t="str">
        <f t="shared" si="94"/>
        <v/>
      </c>
      <c r="S468" s="144" t="str">
        <f t="shared" si="95"/>
        <v/>
      </c>
      <c r="T468" s="144" t="str">
        <f>IF(G468="","",IF(ISERROR(VLOOKUP(S468,Sheet1!B:B,1,FALSE)),0,1))</f>
        <v/>
      </c>
      <c r="U468" s="144" t="str">
        <f t="shared" si="96"/>
        <v/>
      </c>
      <c r="V468" s="145" t="e">
        <f>SEARCH('Key Word Search'!$J$6,J468)</f>
        <v>#VALUE!</v>
      </c>
      <c r="W468" s="145" t="e">
        <f>SEARCH('Key Word Search'!$J$6,K468)</f>
        <v>#VALUE!</v>
      </c>
      <c r="X468" s="145" t="str">
        <f t="shared" si="97"/>
        <v/>
      </c>
    </row>
    <row r="469" spans="1:24" x14ac:dyDescent="0.2">
      <c r="A469" s="105" t="str">
        <f t="shared" si="98"/>
        <v/>
      </c>
      <c r="E469" s="20" t="str">
        <f t="shared" si="91"/>
        <v/>
      </c>
      <c r="F469" s="20" t="str">
        <f t="shared" si="92"/>
        <v/>
      </c>
      <c r="Q469" s="132" t="str">
        <f t="shared" si="93"/>
        <v/>
      </c>
      <c r="R469" s="132" t="str">
        <f t="shared" si="94"/>
        <v/>
      </c>
      <c r="S469" s="144" t="str">
        <f t="shared" si="95"/>
        <v/>
      </c>
      <c r="T469" s="144" t="str">
        <f>IF(G469="","",IF(ISERROR(VLOOKUP(S469,Sheet1!B:B,1,FALSE)),0,1))</f>
        <v/>
      </c>
      <c r="U469" s="144" t="str">
        <f t="shared" si="96"/>
        <v/>
      </c>
      <c r="V469" s="145" t="e">
        <f>SEARCH('Key Word Search'!$J$6,J469)</f>
        <v>#VALUE!</v>
      </c>
      <c r="W469" s="145" t="e">
        <f>SEARCH('Key Word Search'!$J$6,K469)</f>
        <v>#VALUE!</v>
      </c>
      <c r="X469" s="145" t="str">
        <f t="shared" si="97"/>
        <v/>
      </c>
    </row>
    <row r="470" spans="1:24" x14ac:dyDescent="0.2">
      <c r="A470" s="105" t="str">
        <f t="shared" si="98"/>
        <v/>
      </c>
      <c r="E470" s="20" t="str">
        <f t="shared" si="91"/>
        <v/>
      </c>
      <c r="F470" s="20" t="str">
        <f t="shared" si="92"/>
        <v/>
      </c>
      <c r="Q470" s="132" t="str">
        <f t="shared" si="93"/>
        <v/>
      </c>
      <c r="R470" s="132" t="str">
        <f t="shared" si="94"/>
        <v/>
      </c>
      <c r="S470" s="144" t="str">
        <f t="shared" si="95"/>
        <v/>
      </c>
      <c r="T470" s="144" t="str">
        <f>IF(G470="","",IF(ISERROR(VLOOKUP(S470,Sheet1!B:B,1,FALSE)),0,1))</f>
        <v/>
      </c>
      <c r="U470" s="144" t="str">
        <f t="shared" si="96"/>
        <v/>
      </c>
      <c r="V470" s="145" t="e">
        <f>SEARCH('Key Word Search'!$J$6,J470)</f>
        <v>#VALUE!</v>
      </c>
      <c r="W470" s="145" t="e">
        <f>SEARCH('Key Word Search'!$J$6,K470)</f>
        <v>#VALUE!</v>
      </c>
      <c r="X470" s="145" t="str">
        <f t="shared" si="97"/>
        <v/>
      </c>
    </row>
    <row r="471" spans="1:24" x14ac:dyDescent="0.2">
      <c r="A471" s="105" t="str">
        <f t="shared" si="98"/>
        <v/>
      </c>
      <c r="E471" s="20" t="str">
        <f t="shared" si="91"/>
        <v/>
      </c>
      <c r="F471" s="20" t="str">
        <f t="shared" si="92"/>
        <v/>
      </c>
      <c r="Q471" s="132" t="str">
        <f t="shared" si="93"/>
        <v/>
      </c>
      <c r="R471" s="132" t="str">
        <f t="shared" si="94"/>
        <v/>
      </c>
      <c r="S471" s="144" t="str">
        <f t="shared" si="95"/>
        <v/>
      </c>
      <c r="T471" s="144" t="str">
        <f>IF(G471="","",IF(ISERROR(VLOOKUP(S471,Sheet1!B:B,1,FALSE)),0,1))</f>
        <v/>
      </c>
      <c r="U471" s="144" t="str">
        <f t="shared" si="96"/>
        <v/>
      </c>
      <c r="V471" s="145" t="e">
        <f>SEARCH('Key Word Search'!$J$6,J471)</f>
        <v>#VALUE!</v>
      </c>
      <c r="W471" s="145" t="e">
        <f>SEARCH('Key Word Search'!$J$6,K471)</f>
        <v>#VALUE!</v>
      </c>
      <c r="X471" s="145" t="str">
        <f t="shared" si="97"/>
        <v/>
      </c>
    </row>
    <row r="472" spans="1:24" x14ac:dyDescent="0.2">
      <c r="A472" s="105" t="str">
        <f t="shared" si="98"/>
        <v/>
      </c>
      <c r="E472" s="20" t="str">
        <f t="shared" si="91"/>
        <v/>
      </c>
      <c r="F472" s="20" t="str">
        <f t="shared" si="92"/>
        <v/>
      </c>
      <c r="Q472" s="132" t="str">
        <f t="shared" si="93"/>
        <v/>
      </c>
      <c r="R472" s="132" t="str">
        <f t="shared" si="94"/>
        <v/>
      </c>
      <c r="S472" s="144" t="str">
        <f t="shared" si="95"/>
        <v/>
      </c>
      <c r="T472" s="144" t="str">
        <f>IF(G472="","",IF(ISERROR(VLOOKUP(S472,Sheet1!B:B,1,FALSE)),0,1))</f>
        <v/>
      </c>
      <c r="U472" s="144" t="str">
        <f t="shared" si="96"/>
        <v/>
      </c>
      <c r="V472" s="145" t="e">
        <f>SEARCH('Key Word Search'!$J$6,J472)</f>
        <v>#VALUE!</v>
      </c>
      <c r="W472" s="145" t="e">
        <f>SEARCH('Key Word Search'!$J$6,K472)</f>
        <v>#VALUE!</v>
      </c>
      <c r="X472" s="145" t="str">
        <f t="shared" si="97"/>
        <v/>
      </c>
    </row>
    <row r="473" spans="1:24" x14ac:dyDescent="0.2">
      <c r="A473" s="105" t="str">
        <f t="shared" si="98"/>
        <v/>
      </c>
      <c r="E473" s="20" t="str">
        <f t="shared" si="91"/>
        <v/>
      </c>
      <c r="F473" s="20" t="str">
        <f t="shared" si="92"/>
        <v/>
      </c>
      <c r="Q473" s="132" t="str">
        <f t="shared" si="93"/>
        <v/>
      </c>
      <c r="R473" s="132" t="str">
        <f t="shared" si="94"/>
        <v/>
      </c>
      <c r="S473" s="144" t="str">
        <f t="shared" si="95"/>
        <v/>
      </c>
      <c r="T473" s="144" t="str">
        <f>IF(G473="","",IF(ISERROR(VLOOKUP(S473,Sheet1!B:B,1,FALSE)),0,1))</f>
        <v/>
      </c>
      <c r="U473" s="144" t="str">
        <f t="shared" si="96"/>
        <v/>
      </c>
      <c r="V473" s="145" t="e">
        <f>SEARCH('Key Word Search'!$J$6,J473)</f>
        <v>#VALUE!</v>
      </c>
      <c r="W473" s="145" t="e">
        <f>SEARCH('Key Word Search'!$J$6,K473)</f>
        <v>#VALUE!</v>
      </c>
      <c r="X473" s="145" t="str">
        <f t="shared" si="97"/>
        <v/>
      </c>
    </row>
    <row r="474" spans="1:24" x14ac:dyDescent="0.2">
      <c r="A474" s="105" t="str">
        <f t="shared" si="98"/>
        <v/>
      </c>
      <c r="E474" s="20" t="str">
        <f t="shared" si="91"/>
        <v/>
      </c>
      <c r="F474" s="20" t="str">
        <f t="shared" si="92"/>
        <v/>
      </c>
      <c r="Q474" s="132" t="str">
        <f t="shared" si="93"/>
        <v/>
      </c>
      <c r="R474" s="132" t="str">
        <f t="shared" si="94"/>
        <v/>
      </c>
      <c r="S474" s="144" t="str">
        <f t="shared" si="95"/>
        <v/>
      </c>
      <c r="T474" s="144" t="str">
        <f>IF(G474="","",IF(ISERROR(VLOOKUP(S474,Sheet1!B:B,1,FALSE)),0,1))</f>
        <v/>
      </c>
      <c r="U474" s="144" t="str">
        <f t="shared" si="96"/>
        <v/>
      </c>
      <c r="V474" s="145" t="e">
        <f>SEARCH('Key Word Search'!$J$6,J474)</f>
        <v>#VALUE!</v>
      </c>
      <c r="W474" s="145" t="e">
        <f>SEARCH('Key Word Search'!$J$6,K474)</f>
        <v>#VALUE!</v>
      </c>
      <c r="X474" s="145" t="str">
        <f t="shared" si="97"/>
        <v/>
      </c>
    </row>
    <row r="475" spans="1:24" x14ac:dyDescent="0.2">
      <c r="A475" s="105" t="str">
        <f t="shared" si="98"/>
        <v/>
      </c>
      <c r="E475" s="20" t="str">
        <f t="shared" si="91"/>
        <v/>
      </c>
      <c r="F475" s="20" t="str">
        <f t="shared" si="92"/>
        <v/>
      </c>
      <c r="Q475" s="132" t="str">
        <f t="shared" si="93"/>
        <v/>
      </c>
      <c r="R475" s="132" t="str">
        <f t="shared" si="94"/>
        <v/>
      </c>
      <c r="S475" s="144" t="str">
        <f t="shared" si="95"/>
        <v/>
      </c>
      <c r="T475" s="144" t="str">
        <f>IF(G475="","",IF(ISERROR(VLOOKUP(S475,Sheet1!B:B,1,FALSE)),0,1))</f>
        <v/>
      </c>
      <c r="U475" s="144" t="str">
        <f t="shared" si="96"/>
        <v/>
      </c>
      <c r="V475" s="145" t="e">
        <f>SEARCH('Key Word Search'!$J$6,J475)</f>
        <v>#VALUE!</v>
      </c>
      <c r="W475" s="145" t="e">
        <f>SEARCH('Key Word Search'!$J$6,K475)</f>
        <v>#VALUE!</v>
      </c>
      <c r="X475" s="145" t="str">
        <f t="shared" si="97"/>
        <v/>
      </c>
    </row>
    <row r="476" spans="1:24" x14ac:dyDescent="0.2">
      <c r="A476" s="105" t="str">
        <f t="shared" si="98"/>
        <v/>
      </c>
      <c r="E476" s="20" t="str">
        <f t="shared" si="91"/>
        <v/>
      </c>
      <c r="F476" s="20" t="str">
        <f t="shared" si="92"/>
        <v/>
      </c>
      <c r="Q476" s="132" t="str">
        <f t="shared" si="93"/>
        <v/>
      </c>
      <c r="R476" s="132" t="str">
        <f t="shared" si="94"/>
        <v/>
      </c>
      <c r="S476" s="144" t="str">
        <f t="shared" si="95"/>
        <v/>
      </c>
      <c r="T476" s="144" t="str">
        <f>IF(G476="","",IF(ISERROR(VLOOKUP(S476,Sheet1!B:B,1,FALSE)),0,1))</f>
        <v/>
      </c>
      <c r="U476" s="144" t="str">
        <f t="shared" si="96"/>
        <v/>
      </c>
      <c r="V476" s="145" t="e">
        <f>SEARCH('Key Word Search'!$J$6,J476)</f>
        <v>#VALUE!</v>
      </c>
      <c r="W476" s="145" t="e">
        <f>SEARCH('Key Word Search'!$J$6,K476)</f>
        <v>#VALUE!</v>
      </c>
      <c r="X476" s="145" t="str">
        <f t="shared" si="97"/>
        <v/>
      </c>
    </row>
    <row r="477" spans="1:24" x14ac:dyDescent="0.2">
      <c r="A477" s="105" t="str">
        <f t="shared" si="98"/>
        <v/>
      </c>
      <c r="E477" s="20" t="str">
        <f t="shared" si="91"/>
        <v/>
      </c>
      <c r="F477" s="20" t="str">
        <f t="shared" si="92"/>
        <v/>
      </c>
      <c r="Q477" s="132" t="str">
        <f t="shared" si="93"/>
        <v/>
      </c>
      <c r="R477" s="132" t="str">
        <f t="shared" si="94"/>
        <v/>
      </c>
      <c r="S477" s="144" t="str">
        <f t="shared" si="95"/>
        <v/>
      </c>
      <c r="T477" s="144" t="str">
        <f>IF(G477="","",IF(ISERROR(VLOOKUP(S477,Sheet1!B:B,1,FALSE)),0,1))</f>
        <v/>
      </c>
      <c r="U477" s="144" t="str">
        <f t="shared" si="96"/>
        <v/>
      </c>
      <c r="V477" s="145" t="e">
        <f>SEARCH('Key Word Search'!$J$6,J477)</f>
        <v>#VALUE!</v>
      </c>
      <c r="W477" s="145" t="e">
        <f>SEARCH('Key Word Search'!$J$6,K477)</f>
        <v>#VALUE!</v>
      </c>
      <c r="X477" s="145" t="str">
        <f t="shared" si="97"/>
        <v/>
      </c>
    </row>
    <row r="478" spans="1:24" x14ac:dyDescent="0.2">
      <c r="A478" s="105" t="str">
        <f t="shared" si="98"/>
        <v/>
      </c>
      <c r="E478" s="20" t="str">
        <f t="shared" si="91"/>
        <v/>
      </c>
      <c r="F478" s="20" t="str">
        <f t="shared" si="92"/>
        <v/>
      </c>
      <c r="Q478" s="132" t="str">
        <f t="shared" si="93"/>
        <v/>
      </c>
      <c r="R478" s="132" t="str">
        <f t="shared" si="94"/>
        <v/>
      </c>
      <c r="S478" s="144" t="str">
        <f t="shared" si="95"/>
        <v/>
      </c>
      <c r="T478" s="144" t="str">
        <f>IF(G478="","",IF(ISERROR(VLOOKUP(S478,Sheet1!B:B,1,FALSE)),0,1))</f>
        <v/>
      </c>
      <c r="U478" s="144" t="str">
        <f t="shared" si="96"/>
        <v/>
      </c>
      <c r="V478" s="145" t="e">
        <f>SEARCH('Key Word Search'!$J$6,J478)</f>
        <v>#VALUE!</v>
      </c>
      <c r="W478" s="145" t="e">
        <f>SEARCH('Key Word Search'!$J$6,K478)</f>
        <v>#VALUE!</v>
      </c>
      <c r="X478" s="145" t="str">
        <f t="shared" si="97"/>
        <v/>
      </c>
    </row>
    <row r="479" spans="1:24" x14ac:dyDescent="0.2">
      <c r="A479" s="105" t="str">
        <f t="shared" si="98"/>
        <v/>
      </c>
      <c r="E479" s="20" t="str">
        <f t="shared" si="91"/>
        <v/>
      </c>
      <c r="F479" s="20" t="str">
        <f t="shared" si="92"/>
        <v/>
      </c>
      <c r="Q479" s="132" t="str">
        <f t="shared" si="93"/>
        <v/>
      </c>
      <c r="R479" s="132" t="str">
        <f t="shared" si="94"/>
        <v/>
      </c>
      <c r="S479" s="144" t="str">
        <f t="shared" si="95"/>
        <v/>
      </c>
      <c r="T479" s="144" t="str">
        <f>IF(G479="","",IF(ISERROR(VLOOKUP(S479,Sheet1!B:B,1,FALSE)),0,1))</f>
        <v/>
      </c>
      <c r="U479" s="144" t="str">
        <f t="shared" si="96"/>
        <v/>
      </c>
      <c r="V479" s="145" t="e">
        <f>SEARCH('Key Word Search'!$J$6,J479)</f>
        <v>#VALUE!</v>
      </c>
      <c r="W479" s="145" t="e">
        <f>SEARCH('Key Word Search'!$J$6,K479)</f>
        <v>#VALUE!</v>
      </c>
      <c r="X479" s="145" t="str">
        <f t="shared" si="97"/>
        <v/>
      </c>
    </row>
    <row r="480" spans="1:24" x14ac:dyDescent="0.2">
      <c r="A480" s="105" t="str">
        <f t="shared" si="98"/>
        <v/>
      </c>
      <c r="E480" s="20" t="str">
        <f t="shared" si="91"/>
        <v/>
      </c>
      <c r="F480" s="20" t="str">
        <f t="shared" si="92"/>
        <v/>
      </c>
      <c r="Q480" s="132" t="str">
        <f t="shared" si="93"/>
        <v/>
      </c>
      <c r="R480" s="132" t="str">
        <f t="shared" si="94"/>
        <v/>
      </c>
      <c r="S480" s="144" t="str">
        <f t="shared" si="95"/>
        <v/>
      </c>
      <c r="T480" s="144" t="str">
        <f>IF(G480="","",IF(ISERROR(VLOOKUP(S480,Sheet1!B:B,1,FALSE)),0,1))</f>
        <v/>
      </c>
      <c r="U480" s="144" t="str">
        <f t="shared" si="96"/>
        <v/>
      </c>
      <c r="V480" s="145" t="e">
        <f>SEARCH('Key Word Search'!$J$6,J480)</f>
        <v>#VALUE!</v>
      </c>
      <c r="W480" s="145" t="e">
        <f>SEARCH('Key Word Search'!$J$6,K480)</f>
        <v>#VALUE!</v>
      </c>
      <c r="X480" s="145" t="str">
        <f t="shared" si="97"/>
        <v/>
      </c>
    </row>
    <row r="481" spans="1:24" x14ac:dyDescent="0.2">
      <c r="A481" s="105" t="str">
        <f t="shared" si="98"/>
        <v/>
      </c>
      <c r="E481" s="20" t="str">
        <f t="shared" si="91"/>
        <v/>
      </c>
      <c r="F481" s="20" t="str">
        <f t="shared" si="92"/>
        <v/>
      </c>
      <c r="Q481" s="132" t="str">
        <f t="shared" si="93"/>
        <v/>
      </c>
      <c r="R481" s="132" t="str">
        <f t="shared" si="94"/>
        <v/>
      </c>
      <c r="S481" s="144" t="str">
        <f t="shared" si="95"/>
        <v/>
      </c>
      <c r="T481" s="144" t="str">
        <f>IF(G481="","",IF(ISERROR(VLOOKUP(S481,Sheet1!B:B,1,FALSE)),0,1))</f>
        <v/>
      </c>
      <c r="U481" s="144" t="str">
        <f t="shared" si="96"/>
        <v/>
      </c>
      <c r="V481" s="145" t="e">
        <f>SEARCH('Key Word Search'!$J$6,J481)</f>
        <v>#VALUE!</v>
      </c>
      <c r="W481" s="145" t="e">
        <f>SEARCH('Key Word Search'!$J$6,K481)</f>
        <v>#VALUE!</v>
      </c>
      <c r="X481" s="145" t="str">
        <f t="shared" si="97"/>
        <v/>
      </c>
    </row>
    <row r="482" spans="1:24" x14ac:dyDescent="0.2">
      <c r="A482" s="105" t="str">
        <f t="shared" si="98"/>
        <v/>
      </c>
      <c r="E482" s="20" t="str">
        <f t="shared" si="91"/>
        <v/>
      </c>
      <c r="F482" s="20" t="str">
        <f t="shared" si="92"/>
        <v/>
      </c>
      <c r="Q482" s="132" t="str">
        <f t="shared" si="93"/>
        <v/>
      </c>
      <c r="R482" s="132" t="str">
        <f t="shared" si="94"/>
        <v/>
      </c>
      <c r="S482" s="144" t="str">
        <f t="shared" si="95"/>
        <v/>
      </c>
      <c r="T482" s="144" t="str">
        <f>IF(G482="","",IF(ISERROR(VLOOKUP(S482,Sheet1!B:B,1,FALSE)),0,1))</f>
        <v/>
      </c>
      <c r="U482" s="144" t="str">
        <f t="shared" si="96"/>
        <v/>
      </c>
      <c r="V482" s="145" t="e">
        <f>SEARCH('Key Word Search'!$J$6,J482)</f>
        <v>#VALUE!</v>
      </c>
      <c r="W482" s="145" t="e">
        <f>SEARCH('Key Word Search'!$J$6,K482)</f>
        <v>#VALUE!</v>
      </c>
      <c r="X482" s="145" t="str">
        <f t="shared" si="97"/>
        <v/>
      </c>
    </row>
    <row r="483" spans="1:24" x14ac:dyDescent="0.2">
      <c r="A483" s="105" t="str">
        <f t="shared" si="98"/>
        <v/>
      </c>
      <c r="E483" s="20" t="str">
        <f t="shared" si="91"/>
        <v/>
      </c>
      <c r="F483" s="20" t="str">
        <f t="shared" si="92"/>
        <v/>
      </c>
      <c r="Q483" s="132" t="str">
        <f t="shared" si="93"/>
        <v/>
      </c>
      <c r="R483" s="132" t="str">
        <f t="shared" si="94"/>
        <v/>
      </c>
      <c r="S483" s="144" t="str">
        <f t="shared" si="95"/>
        <v/>
      </c>
      <c r="T483" s="144" t="str">
        <f>IF(G483="","",IF(ISERROR(VLOOKUP(S483,Sheet1!B:B,1,FALSE)),0,1))</f>
        <v/>
      </c>
      <c r="U483" s="144" t="str">
        <f t="shared" si="96"/>
        <v/>
      </c>
      <c r="V483" s="145" t="e">
        <f>SEARCH('Key Word Search'!$J$6,J483)</f>
        <v>#VALUE!</v>
      </c>
      <c r="W483" s="145" t="e">
        <f>SEARCH('Key Word Search'!$J$6,K483)</f>
        <v>#VALUE!</v>
      </c>
      <c r="X483" s="145" t="str">
        <f t="shared" si="97"/>
        <v/>
      </c>
    </row>
    <row r="484" spans="1:24" x14ac:dyDescent="0.2">
      <c r="A484" s="105" t="str">
        <f t="shared" si="98"/>
        <v/>
      </c>
      <c r="E484" s="20" t="str">
        <f t="shared" si="91"/>
        <v/>
      </c>
      <c r="F484" s="20" t="str">
        <f t="shared" si="92"/>
        <v/>
      </c>
      <c r="Q484" s="132" t="str">
        <f t="shared" si="93"/>
        <v/>
      </c>
      <c r="R484" s="132" t="str">
        <f t="shared" si="94"/>
        <v/>
      </c>
      <c r="S484" s="144" t="str">
        <f t="shared" si="95"/>
        <v/>
      </c>
      <c r="T484" s="144" t="str">
        <f>IF(G484="","",IF(ISERROR(VLOOKUP(S484,Sheet1!B:B,1,FALSE)),0,1))</f>
        <v/>
      </c>
      <c r="U484" s="144" t="str">
        <f t="shared" si="96"/>
        <v/>
      </c>
      <c r="V484" s="145" t="e">
        <f>SEARCH('Key Word Search'!$J$6,J484)</f>
        <v>#VALUE!</v>
      </c>
      <c r="W484" s="145" t="e">
        <f>SEARCH('Key Word Search'!$J$6,K484)</f>
        <v>#VALUE!</v>
      </c>
      <c r="X484" s="145" t="str">
        <f t="shared" si="97"/>
        <v/>
      </c>
    </row>
    <row r="485" spans="1:24" x14ac:dyDescent="0.2">
      <c r="A485" s="105" t="str">
        <f t="shared" si="98"/>
        <v/>
      </c>
      <c r="E485" s="20" t="str">
        <f t="shared" si="91"/>
        <v/>
      </c>
      <c r="F485" s="20" t="str">
        <f t="shared" si="92"/>
        <v/>
      </c>
      <c r="Q485" s="132" t="str">
        <f t="shared" si="93"/>
        <v/>
      </c>
      <c r="R485" s="132" t="str">
        <f t="shared" si="94"/>
        <v/>
      </c>
      <c r="S485" s="144" t="str">
        <f t="shared" si="95"/>
        <v/>
      </c>
      <c r="T485" s="144" t="str">
        <f>IF(G485="","",IF(ISERROR(VLOOKUP(S485,Sheet1!B:B,1,FALSE)),0,1))</f>
        <v/>
      </c>
      <c r="U485" s="144" t="str">
        <f t="shared" si="96"/>
        <v/>
      </c>
      <c r="V485" s="145" t="e">
        <f>SEARCH('Key Word Search'!$J$6,J485)</f>
        <v>#VALUE!</v>
      </c>
      <c r="W485" s="145" t="e">
        <f>SEARCH('Key Word Search'!$J$6,K485)</f>
        <v>#VALUE!</v>
      </c>
      <c r="X485" s="145" t="str">
        <f t="shared" si="97"/>
        <v/>
      </c>
    </row>
    <row r="486" spans="1:24" x14ac:dyDescent="0.2">
      <c r="A486" s="105" t="str">
        <f t="shared" si="98"/>
        <v/>
      </c>
      <c r="E486" s="20" t="str">
        <f t="shared" si="91"/>
        <v/>
      </c>
      <c r="F486" s="20" t="str">
        <f t="shared" si="92"/>
        <v/>
      </c>
      <c r="Q486" s="132" t="str">
        <f t="shared" si="93"/>
        <v/>
      </c>
      <c r="R486" s="132" t="str">
        <f t="shared" si="94"/>
        <v/>
      </c>
      <c r="S486" s="144" t="str">
        <f t="shared" si="95"/>
        <v/>
      </c>
      <c r="T486" s="144" t="str">
        <f>IF(G486="","",IF(ISERROR(VLOOKUP(S486,Sheet1!B:B,1,FALSE)),0,1))</f>
        <v/>
      </c>
      <c r="U486" s="144" t="str">
        <f t="shared" si="96"/>
        <v/>
      </c>
      <c r="V486" s="145" t="e">
        <f>SEARCH('Key Word Search'!$J$6,J486)</f>
        <v>#VALUE!</v>
      </c>
      <c r="W486" s="145" t="e">
        <f>SEARCH('Key Word Search'!$J$6,K486)</f>
        <v>#VALUE!</v>
      </c>
      <c r="X486" s="145" t="str">
        <f t="shared" si="97"/>
        <v/>
      </c>
    </row>
    <row r="487" spans="1:24" x14ac:dyDescent="0.2">
      <c r="A487" s="105" t="str">
        <f t="shared" si="98"/>
        <v/>
      </c>
      <c r="E487" s="20" t="str">
        <f t="shared" ref="E487:E536" si="99">IF($A487="","",IF(B487="","",HYPERLINK(B487,E$2)))</f>
        <v/>
      </c>
      <c r="F487" s="20" t="str">
        <f t="shared" ref="F487:F536" si="100">IF($A487="","",IF(C487="","",HYPERLINK(C487,F$2)))</f>
        <v/>
      </c>
      <c r="Q487" s="132" t="str">
        <f t="shared" si="93"/>
        <v/>
      </c>
      <c r="R487" s="132" t="str">
        <f t="shared" si="94"/>
        <v/>
      </c>
      <c r="S487" s="144" t="str">
        <f t="shared" si="95"/>
        <v/>
      </c>
      <c r="T487" s="144" t="str">
        <f>IF(G487="","",IF(ISERROR(VLOOKUP(S487,Sheet1!B:B,1,FALSE)),0,1))</f>
        <v/>
      </c>
      <c r="U487" s="144" t="str">
        <f t="shared" si="96"/>
        <v/>
      </c>
      <c r="V487" s="145" t="e">
        <f>SEARCH('Key Word Search'!$J$6,J487)</f>
        <v>#VALUE!</v>
      </c>
      <c r="W487" s="145" t="e">
        <f>SEARCH('Key Word Search'!$J$6,K487)</f>
        <v>#VALUE!</v>
      </c>
      <c r="X487" s="145" t="str">
        <f t="shared" si="97"/>
        <v/>
      </c>
    </row>
    <row r="488" spans="1:24" x14ac:dyDescent="0.2">
      <c r="A488" s="105" t="str">
        <f t="shared" si="98"/>
        <v/>
      </c>
      <c r="E488" s="20" t="str">
        <f t="shared" si="99"/>
        <v/>
      </c>
      <c r="F488" s="20" t="str">
        <f t="shared" si="100"/>
        <v/>
      </c>
      <c r="Q488" s="132" t="str">
        <f t="shared" si="93"/>
        <v/>
      </c>
      <c r="R488" s="132" t="str">
        <f t="shared" si="94"/>
        <v/>
      </c>
      <c r="S488" s="144" t="str">
        <f t="shared" si="95"/>
        <v/>
      </c>
      <c r="T488" s="144" t="str">
        <f>IF(G488="","",IF(ISERROR(VLOOKUP(S488,Sheet1!B:B,1,FALSE)),0,1))</f>
        <v/>
      </c>
      <c r="U488" s="144" t="str">
        <f t="shared" si="96"/>
        <v/>
      </c>
      <c r="V488" s="145" t="e">
        <f>SEARCH('Key Word Search'!$J$6,J488)</f>
        <v>#VALUE!</v>
      </c>
      <c r="W488" s="145" t="e">
        <f>SEARCH('Key Word Search'!$J$6,K488)</f>
        <v>#VALUE!</v>
      </c>
      <c r="X488" s="145" t="str">
        <f t="shared" si="97"/>
        <v/>
      </c>
    </row>
    <row r="489" spans="1:24" x14ac:dyDescent="0.2">
      <c r="A489" s="105" t="str">
        <f t="shared" si="98"/>
        <v/>
      </c>
      <c r="E489" s="20" t="str">
        <f t="shared" si="99"/>
        <v/>
      </c>
      <c r="F489" s="20" t="str">
        <f t="shared" si="100"/>
        <v/>
      </c>
      <c r="Q489" s="132" t="str">
        <f t="shared" si="93"/>
        <v/>
      </c>
      <c r="R489" s="132" t="str">
        <f t="shared" si="94"/>
        <v/>
      </c>
      <c r="S489" s="144" t="str">
        <f t="shared" si="95"/>
        <v/>
      </c>
      <c r="T489" s="144" t="str">
        <f>IF(G489="","",IF(ISERROR(VLOOKUP(S489,Sheet1!B:B,1,FALSE)),0,1))</f>
        <v/>
      </c>
      <c r="U489" s="144" t="str">
        <f t="shared" si="96"/>
        <v/>
      </c>
      <c r="V489" s="145" t="e">
        <f>SEARCH('Key Word Search'!$J$6,J489)</f>
        <v>#VALUE!</v>
      </c>
      <c r="W489" s="145" t="e">
        <f>SEARCH('Key Word Search'!$J$6,K489)</f>
        <v>#VALUE!</v>
      </c>
      <c r="X489" s="145" t="str">
        <f t="shared" si="97"/>
        <v/>
      </c>
    </row>
    <row r="490" spans="1:24" x14ac:dyDescent="0.2">
      <c r="A490" s="105" t="str">
        <f t="shared" si="98"/>
        <v/>
      </c>
      <c r="E490" s="20" t="str">
        <f t="shared" si="99"/>
        <v/>
      </c>
      <c r="F490" s="20" t="str">
        <f t="shared" si="100"/>
        <v/>
      </c>
      <c r="Q490" s="132" t="str">
        <f t="shared" si="93"/>
        <v/>
      </c>
      <c r="R490" s="132" t="str">
        <f t="shared" si="94"/>
        <v/>
      </c>
      <c r="S490" s="144" t="str">
        <f t="shared" si="95"/>
        <v/>
      </c>
      <c r="T490" s="144" t="str">
        <f>IF(G490="","",IF(ISERROR(VLOOKUP(S490,Sheet1!B:B,1,FALSE)),0,1))</f>
        <v/>
      </c>
      <c r="U490" s="144" t="str">
        <f t="shared" si="96"/>
        <v/>
      </c>
      <c r="V490" s="145" t="e">
        <f>SEARCH('Key Word Search'!$J$6,J490)</f>
        <v>#VALUE!</v>
      </c>
      <c r="W490" s="145" t="e">
        <f>SEARCH('Key Word Search'!$J$6,K490)</f>
        <v>#VALUE!</v>
      </c>
      <c r="X490" s="145" t="str">
        <f t="shared" si="97"/>
        <v/>
      </c>
    </row>
    <row r="491" spans="1:24" x14ac:dyDescent="0.2">
      <c r="A491" s="105" t="str">
        <f t="shared" si="98"/>
        <v/>
      </c>
      <c r="E491" s="20" t="str">
        <f t="shared" si="99"/>
        <v/>
      </c>
      <c r="F491" s="20" t="str">
        <f t="shared" si="100"/>
        <v/>
      </c>
      <c r="Q491" s="132" t="str">
        <f t="shared" si="93"/>
        <v/>
      </c>
      <c r="R491" s="132" t="str">
        <f t="shared" si="94"/>
        <v/>
      </c>
      <c r="S491" s="144" t="str">
        <f t="shared" si="95"/>
        <v/>
      </c>
      <c r="T491" s="144" t="str">
        <f>IF(G491="","",IF(ISERROR(VLOOKUP(S491,Sheet1!B:B,1,FALSE)),0,1))</f>
        <v/>
      </c>
      <c r="U491" s="144" t="str">
        <f t="shared" si="96"/>
        <v/>
      </c>
      <c r="V491" s="145" t="e">
        <f>SEARCH('Key Word Search'!$J$6,J491)</f>
        <v>#VALUE!</v>
      </c>
      <c r="W491" s="145" t="e">
        <f>SEARCH('Key Word Search'!$J$6,K491)</f>
        <v>#VALUE!</v>
      </c>
      <c r="X491" s="145" t="str">
        <f t="shared" si="97"/>
        <v/>
      </c>
    </row>
    <row r="492" spans="1:24" x14ac:dyDescent="0.2">
      <c r="A492" s="105" t="str">
        <f t="shared" si="98"/>
        <v/>
      </c>
      <c r="E492" s="20" t="str">
        <f t="shared" si="99"/>
        <v/>
      </c>
      <c r="F492" s="20" t="str">
        <f t="shared" si="100"/>
        <v/>
      </c>
      <c r="Q492" s="132" t="str">
        <f t="shared" si="93"/>
        <v/>
      </c>
      <c r="R492" s="132" t="str">
        <f t="shared" si="94"/>
        <v/>
      </c>
      <c r="S492" s="144" t="str">
        <f t="shared" si="95"/>
        <v/>
      </c>
      <c r="T492" s="144" t="str">
        <f>IF(G492="","",IF(ISERROR(VLOOKUP(S492,Sheet1!B:B,1,FALSE)),0,1))</f>
        <v/>
      </c>
      <c r="U492" s="144" t="str">
        <f t="shared" si="96"/>
        <v/>
      </c>
      <c r="V492" s="145" t="e">
        <f>SEARCH('Key Word Search'!$J$6,J492)</f>
        <v>#VALUE!</v>
      </c>
      <c r="W492" s="145" t="e">
        <f>SEARCH('Key Word Search'!$J$6,K492)</f>
        <v>#VALUE!</v>
      </c>
      <c r="X492" s="145" t="str">
        <f t="shared" si="97"/>
        <v/>
      </c>
    </row>
    <row r="493" spans="1:24" x14ac:dyDescent="0.2">
      <c r="A493" s="105" t="str">
        <f t="shared" si="98"/>
        <v/>
      </c>
      <c r="E493" s="20" t="str">
        <f t="shared" si="99"/>
        <v/>
      </c>
      <c r="F493" s="20" t="str">
        <f t="shared" si="100"/>
        <v/>
      </c>
      <c r="Q493" s="132" t="str">
        <f t="shared" si="93"/>
        <v/>
      </c>
      <c r="R493" s="132" t="str">
        <f t="shared" si="94"/>
        <v/>
      </c>
      <c r="S493" s="144" t="str">
        <f t="shared" si="95"/>
        <v/>
      </c>
      <c r="T493" s="144" t="str">
        <f>IF(G493="","",IF(ISERROR(VLOOKUP(S493,Sheet1!B:B,1,FALSE)),0,1))</f>
        <v/>
      </c>
      <c r="U493" s="144" t="str">
        <f t="shared" si="96"/>
        <v/>
      </c>
      <c r="V493" s="145" t="e">
        <f>SEARCH('Key Word Search'!$J$6,J493)</f>
        <v>#VALUE!</v>
      </c>
      <c r="W493" s="145" t="e">
        <f>SEARCH('Key Word Search'!$J$6,K493)</f>
        <v>#VALUE!</v>
      </c>
      <c r="X493" s="145" t="str">
        <f t="shared" si="97"/>
        <v/>
      </c>
    </row>
    <row r="494" spans="1:24" x14ac:dyDescent="0.2">
      <c r="A494" s="105" t="str">
        <f t="shared" si="98"/>
        <v/>
      </c>
      <c r="E494" s="20" t="str">
        <f t="shared" si="99"/>
        <v/>
      </c>
      <c r="F494" s="20" t="str">
        <f t="shared" si="100"/>
        <v/>
      </c>
      <c r="Q494" s="132" t="str">
        <f t="shared" si="93"/>
        <v/>
      </c>
      <c r="R494" s="132" t="str">
        <f t="shared" si="94"/>
        <v/>
      </c>
      <c r="S494" s="144" t="str">
        <f t="shared" si="95"/>
        <v/>
      </c>
      <c r="T494" s="144" t="str">
        <f>IF(G494="","",IF(ISERROR(VLOOKUP(S494,Sheet1!B:B,1,FALSE)),0,1))</f>
        <v/>
      </c>
      <c r="U494" s="144" t="str">
        <f t="shared" si="96"/>
        <v/>
      </c>
      <c r="V494" s="145" t="e">
        <f>SEARCH('Key Word Search'!$J$6,J494)</f>
        <v>#VALUE!</v>
      </c>
      <c r="W494" s="145" t="e">
        <f>SEARCH('Key Word Search'!$J$6,K494)</f>
        <v>#VALUE!</v>
      </c>
      <c r="X494" s="145" t="str">
        <f t="shared" si="97"/>
        <v/>
      </c>
    </row>
    <row r="495" spans="1:24" x14ac:dyDescent="0.2">
      <c r="A495" s="105" t="str">
        <f t="shared" si="98"/>
        <v/>
      </c>
      <c r="E495" s="20" t="str">
        <f t="shared" si="99"/>
        <v/>
      </c>
      <c r="F495" s="20" t="str">
        <f t="shared" si="100"/>
        <v/>
      </c>
      <c r="Q495" s="132" t="str">
        <f t="shared" si="93"/>
        <v/>
      </c>
      <c r="R495" s="132" t="str">
        <f t="shared" si="94"/>
        <v/>
      </c>
      <c r="S495" s="144" t="str">
        <f t="shared" si="95"/>
        <v/>
      </c>
      <c r="T495" s="144" t="str">
        <f>IF(G495="","",IF(ISERROR(VLOOKUP(S495,Sheet1!B:B,1,FALSE)),0,1))</f>
        <v/>
      </c>
      <c r="U495" s="144" t="str">
        <f t="shared" si="96"/>
        <v/>
      </c>
      <c r="V495" s="145" t="e">
        <f>SEARCH('Key Word Search'!$J$6,J495)</f>
        <v>#VALUE!</v>
      </c>
      <c r="W495" s="145" t="e">
        <f>SEARCH('Key Word Search'!$J$6,K495)</f>
        <v>#VALUE!</v>
      </c>
      <c r="X495" s="145" t="str">
        <f t="shared" si="97"/>
        <v/>
      </c>
    </row>
    <row r="496" spans="1:24" x14ac:dyDescent="0.2">
      <c r="A496" s="105" t="str">
        <f t="shared" si="98"/>
        <v/>
      </c>
      <c r="E496" s="20" t="str">
        <f t="shared" si="99"/>
        <v/>
      </c>
      <c r="F496" s="20" t="str">
        <f t="shared" si="100"/>
        <v/>
      </c>
      <c r="Q496" s="132" t="str">
        <f t="shared" si="93"/>
        <v/>
      </c>
      <c r="R496" s="132" t="str">
        <f t="shared" si="94"/>
        <v/>
      </c>
      <c r="S496" s="144" t="str">
        <f t="shared" si="95"/>
        <v/>
      </c>
      <c r="T496" s="144" t="str">
        <f>IF(G496="","",IF(ISERROR(VLOOKUP(S496,Sheet1!B:B,1,FALSE)),0,1))</f>
        <v/>
      </c>
      <c r="U496" s="144" t="str">
        <f t="shared" si="96"/>
        <v/>
      </c>
      <c r="V496" s="145" t="e">
        <f>SEARCH('Key Word Search'!$J$6,J496)</f>
        <v>#VALUE!</v>
      </c>
      <c r="W496" s="145" t="e">
        <f>SEARCH('Key Word Search'!$J$6,K496)</f>
        <v>#VALUE!</v>
      </c>
      <c r="X496" s="145" t="str">
        <f t="shared" si="97"/>
        <v/>
      </c>
    </row>
    <row r="497" spans="1:24" x14ac:dyDescent="0.2">
      <c r="A497" s="105" t="str">
        <f t="shared" si="98"/>
        <v/>
      </c>
      <c r="E497" s="20" t="str">
        <f t="shared" si="99"/>
        <v/>
      </c>
      <c r="F497" s="20" t="str">
        <f t="shared" si="100"/>
        <v/>
      </c>
      <c r="Q497" s="132" t="str">
        <f t="shared" si="93"/>
        <v/>
      </c>
      <c r="R497" s="132" t="str">
        <f t="shared" si="94"/>
        <v/>
      </c>
      <c r="S497" s="144" t="str">
        <f t="shared" si="95"/>
        <v/>
      </c>
      <c r="T497" s="144" t="str">
        <f>IF(G497="","",IF(ISERROR(VLOOKUP(S497,Sheet1!B:B,1,FALSE)),0,1))</f>
        <v/>
      </c>
      <c r="U497" s="144" t="str">
        <f t="shared" si="96"/>
        <v/>
      </c>
      <c r="V497" s="145" t="e">
        <f>SEARCH('Key Word Search'!$J$6,J497)</f>
        <v>#VALUE!</v>
      </c>
      <c r="W497" s="145" t="e">
        <f>SEARCH('Key Word Search'!$J$6,K497)</f>
        <v>#VALUE!</v>
      </c>
      <c r="X497" s="145" t="str">
        <f t="shared" si="97"/>
        <v/>
      </c>
    </row>
    <row r="498" spans="1:24" x14ac:dyDescent="0.2">
      <c r="A498" s="105" t="str">
        <f t="shared" si="98"/>
        <v/>
      </c>
      <c r="E498" s="20" t="str">
        <f t="shared" si="99"/>
        <v/>
      </c>
      <c r="F498" s="20" t="str">
        <f t="shared" si="100"/>
        <v/>
      </c>
      <c r="Q498" s="132" t="str">
        <f t="shared" si="93"/>
        <v/>
      </c>
      <c r="R498" s="132" t="str">
        <f t="shared" si="94"/>
        <v/>
      </c>
      <c r="S498" s="144" t="str">
        <f t="shared" si="95"/>
        <v/>
      </c>
      <c r="T498" s="144" t="str">
        <f>IF(G498="","",IF(ISERROR(VLOOKUP(S498,Sheet1!B:B,1,FALSE)),0,1))</f>
        <v/>
      </c>
      <c r="U498" s="144" t="str">
        <f t="shared" si="96"/>
        <v/>
      </c>
      <c r="V498" s="145" t="e">
        <f>SEARCH('Key Word Search'!$J$6,J498)</f>
        <v>#VALUE!</v>
      </c>
      <c r="W498" s="145" t="e">
        <f>SEARCH('Key Word Search'!$J$6,K498)</f>
        <v>#VALUE!</v>
      </c>
      <c r="X498" s="145" t="str">
        <f t="shared" si="97"/>
        <v/>
      </c>
    </row>
    <row r="499" spans="1:24" x14ac:dyDescent="0.2">
      <c r="A499" s="105" t="str">
        <f t="shared" si="98"/>
        <v/>
      </c>
      <c r="E499" s="20" t="str">
        <f t="shared" si="99"/>
        <v/>
      </c>
      <c r="F499" s="20" t="str">
        <f t="shared" si="100"/>
        <v/>
      </c>
      <c r="Q499" s="132" t="str">
        <f t="shared" si="93"/>
        <v/>
      </c>
      <c r="R499" s="132" t="str">
        <f t="shared" si="94"/>
        <v/>
      </c>
      <c r="S499" s="144" t="str">
        <f t="shared" si="95"/>
        <v/>
      </c>
      <c r="T499" s="144" t="str">
        <f>IF(G499="","",IF(ISERROR(VLOOKUP(S499,Sheet1!B:B,1,FALSE)),0,1))</f>
        <v/>
      </c>
      <c r="U499" s="144" t="str">
        <f t="shared" si="96"/>
        <v/>
      </c>
      <c r="V499" s="145" t="e">
        <f>SEARCH('Key Word Search'!$J$6,J499)</f>
        <v>#VALUE!</v>
      </c>
      <c r="W499" s="145" t="e">
        <f>SEARCH('Key Word Search'!$J$6,K499)</f>
        <v>#VALUE!</v>
      </c>
      <c r="X499" s="145" t="str">
        <f t="shared" si="97"/>
        <v/>
      </c>
    </row>
    <row r="500" spans="1:24" x14ac:dyDescent="0.2">
      <c r="A500" s="105" t="str">
        <f t="shared" si="98"/>
        <v/>
      </c>
      <c r="E500" s="20" t="str">
        <f t="shared" si="99"/>
        <v/>
      </c>
      <c r="F500" s="20" t="str">
        <f t="shared" si="100"/>
        <v/>
      </c>
      <c r="Q500" s="132" t="str">
        <f t="shared" si="93"/>
        <v/>
      </c>
      <c r="R500" s="132" t="str">
        <f t="shared" si="94"/>
        <v/>
      </c>
      <c r="S500" s="144" t="str">
        <f t="shared" si="95"/>
        <v/>
      </c>
      <c r="T500" s="144" t="str">
        <f>IF(G500="","",IF(ISERROR(VLOOKUP(S500,Sheet1!B:B,1,FALSE)),0,1))</f>
        <v/>
      </c>
      <c r="U500" s="144" t="str">
        <f t="shared" si="96"/>
        <v/>
      </c>
      <c r="V500" s="145" t="e">
        <f>SEARCH('Key Word Search'!$J$6,J500)</f>
        <v>#VALUE!</v>
      </c>
      <c r="W500" s="145" t="e">
        <f>SEARCH('Key Word Search'!$J$6,K500)</f>
        <v>#VALUE!</v>
      </c>
      <c r="X500" s="145" t="str">
        <f t="shared" si="97"/>
        <v/>
      </c>
    </row>
    <row r="501" spans="1:24" x14ac:dyDescent="0.2">
      <c r="A501" s="105" t="str">
        <f t="shared" ref="A501" si="101">IF(G501="","",SUBSTITUTE(SUBSTITUTE(SUBSTITUTE(SUBSTITUTE("#"&amp;G501&amp;"-"&amp;H501&amp;""&amp;I501," ",""),"-","_"),"(","_"),")","_"))</f>
        <v/>
      </c>
      <c r="E501" s="20" t="str">
        <f t="shared" si="99"/>
        <v/>
      </c>
      <c r="F501" s="20" t="str">
        <f t="shared" si="100"/>
        <v/>
      </c>
      <c r="Q501" s="132" t="str">
        <f t="shared" ref="Q501" si="102">IF(G501="","",SUBSTITUTE(SUBSTITUTE(SUBSTITUTE(SUBSTITUTE("#"&amp;G501&amp;"-"&amp;H501&amp;""&amp;I501," ",""),"-","_"),"(","_"),")","_"))</f>
        <v/>
      </c>
      <c r="R501" s="132" t="str">
        <f t="shared" ref="R501" si="103">IF(G501="","",SUBSTITUTE(SUBSTITUTE(SUBSTITUTE(SUBSTITUTE("#"&amp;G501&amp;"-"&amp;LEFT(H501,LEN(H501)-1)," ",""),"-","_"),"(","_"),")","_"))</f>
        <v/>
      </c>
      <c r="S501" s="144" t="str">
        <f t="shared" ref="S501" si="104">IF(G501="","",IF(I501&lt;&gt;"",1,MID(H501,LEN(H501),1)))</f>
        <v/>
      </c>
      <c r="T501" s="144" t="str">
        <f>IF(G501="","",IF(ISERROR(VLOOKUP(S501,Sheet1!B:B,1,FALSE)),0,1))</f>
        <v/>
      </c>
      <c r="U501" s="144" t="str">
        <f t="shared" ref="U501" si="105">IF(G501="","",IF(ISERROR(S501/1),0,1))</f>
        <v/>
      </c>
      <c r="V501" s="145" t="e">
        <f>SEARCH('Key Word Search'!$J$6,J501)</f>
        <v>#VALUE!</v>
      </c>
      <c r="W501" s="145" t="e">
        <f>SEARCH('Key Word Search'!$J$6,K501)</f>
        <v>#VALUE!</v>
      </c>
      <c r="X501" s="145" t="str">
        <f t="shared" ref="X501" si="106">IF(AND(ISERROR(V501),ISERROR(W501)),"",A501)</f>
        <v/>
      </c>
    </row>
    <row r="502" spans="1:24" x14ac:dyDescent="0.2">
      <c r="A502" s="105" t="str">
        <f t="shared" ref="A502:A504" si="107">IF(G502="","",SUBSTITUTE(SUBSTITUTE(SUBSTITUTE(SUBSTITUTE("#"&amp;G502&amp;"-"&amp;H502&amp;""&amp;I502," ",""),"-","_"),"(","_"),")","_"))</f>
        <v/>
      </c>
      <c r="E502" s="20" t="str">
        <f t="shared" si="99"/>
        <v/>
      </c>
      <c r="F502" s="20" t="str">
        <f t="shared" si="100"/>
        <v/>
      </c>
      <c r="Q502" s="132" t="str">
        <f t="shared" ref="Q502:Q504" si="108">IF(G502="","",SUBSTITUTE(SUBSTITUTE(SUBSTITUTE(SUBSTITUTE("#"&amp;G502&amp;"-"&amp;H502&amp;""&amp;I502," ",""),"-","_"),"(","_"),")","_"))</f>
        <v/>
      </c>
      <c r="R502" s="132" t="str">
        <f t="shared" ref="R502:R504" si="109">IF(G502="","",SUBSTITUTE(SUBSTITUTE(SUBSTITUTE(SUBSTITUTE("#"&amp;G502&amp;"-"&amp;LEFT(H502,LEN(H502)-1)," ",""),"-","_"),"(","_"),")","_"))</f>
        <v/>
      </c>
      <c r="S502" s="144" t="str">
        <f t="shared" ref="S502:S504" si="110">IF(G502="","",IF(I502&lt;&gt;"",1,MID(H502,LEN(H502),1)))</f>
        <v/>
      </c>
      <c r="T502" s="144" t="str">
        <f>IF(G502="","",IF(ISERROR(VLOOKUP(S502,Sheet1!B:B,1,FALSE)),0,1))</f>
        <v/>
      </c>
      <c r="U502" s="144" t="str">
        <f t="shared" ref="U502:U504" si="111">IF(G502="","",IF(ISERROR(S502/1),0,1))</f>
        <v/>
      </c>
      <c r="V502" s="145" t="e">
        <f>SEARCH('Key Word Search'!$J$6,J502)</f>
        <v>#VALUE!</v>
      </c>
      <c r="W502" s="145" t="e">
        <f>SEARCH('Key Word Search'!$J$6,K502)</f>
        <v>#VALUE!</v>
      </c>
      <c r="X502" s="145" t="str">
        <f t="shared" ref="X502:X504" si="112">IF(AND(ISERROR(V502),ISERROR(W502)),"",A502)</f>
        <v/>
      </c>
    </row>
    <row r="503" spans="1:24" x14ac:dyDescent="0.2">
      <c r="A503" s="105" t="str">
        <f t="shared" si="107"/>
        <v/>
      </c>
      <c r="E503" s="20" t="str">
        <f t="shared" si="99"/>
        <v/>
      </c>
      <c r="F503" s="20" t="str">
        <f t="shared" si="100"/>
        <v/>
      </c>
      <c r="Q503" s="132" t="str">
        <f t="shared" si="108"/>
        <v/>
      </c>
      <c r="R503" s="132" t="str">
        <f t="shared" si="109"/>
        <v/>
      </c>
      <c r="S503" s="144" t="str">
        <f t="shared" si="110"/>
        <v/>
      </c>
      <c r="T503" s="144" t="str">
        <f>IF(G503="","",IF(ISERROR(VLOOKUP(S503,Sheet1!B:B,1,FALSE)),0,1))</f>
        <v/>
      </c>
      <c r="U503" s="144" t="str">
        <f t="shared" si="111"/>
        <v/>
      </c>
      <c r="V503" s="145" t="e">
        <f>SEARCH('Key Word Search'!$J$6,J503)</f>
        <v>#VALUE!</v>
      </c>
      <c r="W503" s="145" t="e">
        <f>SEARCH('Key Word Search'!$J$6,K503)</f>
        <v>#VALUE!</v>
      </c>
      <c r="X503" s="145" t="str">
        <f t="shared" si="112"/>
        <v/>
      </c>
    </row>
    <row r="504" spans="1:24" x14ac:dyDescent="0.2">
      <c r="A504" s="105" t="str">
        <f t="shared" si="107"/>
        <v/>
      </c>
      <c r="E504" s="20" t="str">
        <f t="shared" si="99"/>
        <v/>
      </c>
      <c r="F504" s="20" t="str">
        <f t="shared" si="100"/>
        <v/>
      </c>
      <c r="Q504" s="132" t="str">
        <f t="shared" si="108"/>
        <v/>
      </c>
      <c r="R504" s="132" t="str">
        <f t="shared" si="109"/>
        <v/>
      </c>
      <c r="S504" s="144" t="str">
        <f t="shared" si="110"/>
        <v/>
      </c>
      <c r="T504" s="144" t="str">
        <f>IF(G504="","",IF(ISERROR(VLOOKUP(S504,Sheet1!B:B,1,FALSE)),0,1))</f>
        <v/>
      </c>
      <c r="U504" s="144" t="str">
        <f t="shared" si="111"/>
        <v/>
      </c>
      <c r="V504" s="145" t="e">
        <f>SEARCH('Key Word Search'!$J$6,J504)</f>
        <v>#VALUE!</v>
      </c>
      <c r="W504" s="145" t="e">
        <f>SEARCH('Key Word Search'!$J$6,K504)</f>
        <v>#VALUE!</v>
      </c>
      <c r="X504" s="145" t="str">
        <f t="shared" si="112"/>
        <v/>
      </c>
    </row>
    <row r="505" spans="1:24" x14ac:dyDescent="0.2">
      <c r="A505" s="105" t="str">
        <f t="shared" ref="A505" si="113">IF(G505="","",SUBSTITUTE(SUBSTITUTE(SUBSTITUTE(SUBSTITUTE("#"&amp;G505&amp;"-"&amp;H505&amp;""&amp;I505," ",""),"-","_"),"(","_"),")","_"))</f>
        <v/>
      </c>
      <c r="E505" s="20" t="str">
        <f t="shared" si="99"/>
        <v/>
      </c>
      <c r="F505" s="20" t="str">
        <f t="shared" si="100"/>
        <v/>
      </c>
      <c r="Q505" s="132" t="str">
        <f t="shared" ref="Q505" si="114">IF(G505="","",SUBSTITUTE(SUBSTITUTE(SUBSTITUTE(SUBSTITUTE("#"&amp;G505&amp;"-"&amp;H505&amp;""&amp;I505," ",""),"-","_"),"(","_"),")","_"))</f>
        <v/>
      </c>
      <c r="R505" s="132" t="str">
        <f t="shared" ref="R505" si="115">IF(G505="","",SUBSTITUTE(SUBSTITUTE(SUBSTITUTE(SUBSTITUTE("#"&amp;G505&amp;"-"&amp;LEFT(H505,LEN(H505)-1)," ",""),"-","_"),"(","_"),")","_"))</f>
        <v/>
      </c>
      <c r="S505" s="144" t="str">
        <f t="shared" ref="S505" si="116">IF(G505="","",IF(I505&lt;&gt;"",1,MID(H505,LEN(H505),1)))</f>
        <v/>
      </c>
      <c r="T505" s="144" t="str">
        <f>IF(G505="","",IF(ISERROR(VLOOKUP(S505,Sheet1!B:B,1,FALSE)),0,1))</f>
        <v/>
      </c>
      <c r="U505" s="144" t="str">
        <f t="shared" ref="U505" si="117">IF(G505="","",IF(ISERROR(S505/1),0,1))</f>
        <v/>
      </c>
      <c r="V505" s="145" t="e">
        <f>SEARCH('Key Word Search'!$J$6,J505)</f>
        <v>#VALUE!</v>
      </c>
      <c r="W505" s="145" t="e">
        <f>SEARCH('Key Word Search'!$J$6,K505)</f>
        <v>#VALUE!</v>
      </c>
      <c r="X505" s="145" t="str">
        <f t="shared" ref="X505" si="118">IF(AND(ISERROR(V505),ISERROR(W505)),"",A505)</f>
        <v/>
      </c>
    </row>
    <row r="506" spans="1:24" x14ac:dyDescent="0.2">
      <c r="A506" s="105" t="str">
        <f t="shared" ref="A506:A509" si="119">IF(G506="","",SUBSTITUTE(SUBSTITUTE(SUBSTITUTE(SUBSTITUTE("#"&amp;G506&amp;"-"&amp;H506&amp;""&amp;I506," ",""),"-","_"),"(","_"),")","_"))</f>
        <v/>
      </c>
      <c r="E506" s="20" t="str">
        <f t="shared" si="99"/>
        <v/>
      </c>
      <c r="F506" s="20" t="str">
        <f t="shared" si="100"/>
        <v/>
      </c>
      <c r="Q506" s="132" t="str">
        <f t="shared" ref="Q506:Q509" si="120">IF(G506="","",SUBSTITUTE(SUBSTITUTE(SUBSTITUTE(SUBSTITUTE("#"&amp;G506&amp;"-"&amp;H506&amp;""&amp;I506," ",""),"-","_"),"(","_"),")","_"))</f>
        <v/>
      </c>
      <c r="R506" s="132" t="str">
        <f t="shared" ref="R506:R509" si="121">IF(G506="","",SUBSTITUTE(SUBSTITUTE(SUBSTITUTE(SUBSTITUTE("#"&amp;G506&amp;"-"&amp;LEFT(H506,LEN(H506)-1)," ",""),"-","_"),"(","_"),")","_"))</f>
        <v/>
      </c>
      <c r="S506" s="144" t="str">
        <f t="shared" ref="S506:S509" si="122">IF(G506="","",IF(I506&lt;&gt;"",1,MID(H506,LEN(H506),1)))</f>
        <v/>
      </c>
      <c r="T506" s="144" t="str">
        <f>IF(G506="","",IF(ISERROR(VLOOKUP(S506,Sheet1!B:B,1,FALSE)),0,1))</f>
        <v/>
      </c>
      <c r="U506" s="144" t="str">
        <f t="shared" ref="U506:U509" si="123">IF(G506="","",IF(ISERROR(S506/1),0,1))</f>
        <v/>
      </c>
      <c r="V506" s="145" t="e">
        <f>SEARCH('Key Word Search'!$J$6,J506)</f>
        <v>#VALUE!</v>
      </c>
      <c r="W506" s="145" t="e">
        <f>SEARCH('Key Word Search'!$J$6,K506)</f>
        <v>#VALUE!</v>
      </c>
      <c r="X506" s="145" t="str">
        <f t="shared" ref="X506:X509" si="124">IF(AND(ISERROR(V506),ISERROR(W506)),"",A506)</f>
        <v/>
      </c>
    </row>
    <row r="507" spans="1:24" x14ac:dyDescent="0.2">
      <c r="A507" s="105" t="str">
        <f t="shared" si="119"/>
        <v/>
      </c>
      <c r="E507" s="20" t="str">
        <f t="shared" si="99"/>
        <v/>
      </c>
      <c r="F507" s="20" t="str">
        <f t="shared" si="100"/>
        <v/>
      </c>
      <c r="Q507" s="132" t="str">
        <f t="shared" si="120"/>
        <v/>
      </c>
      <c r="R507" s="132" t="str">
        <f t="shared" si="121"/>
        <v/>
      </c>
      <c r="S507" s="144" t="str">
        <f t="shared" si="122"/>
        <v/>
      </c>
      <c r="T507" s="144" t="str">
        <f>IF(G507="","",IF(ISERROR(VLOOKUP(S507,Sheet1!B:B,1,FALSE)),0,1))</f>
        <v/>
      </c>
      <c r="U507" s="144" t="str">
        <f t="shared" si="123"/>
        <v/>
      </c>
      <c r="V507" s="145" t="e">
        <f>SEARCH('Key Word Search'!$J$6,J507)</f>
        <v>#VALUE!</v>
      </c>
      <c r="W507" s="145" t="e">
        <f>SEARCH('Key Word Search'!$J$6,K507)</f>
        <v>#VALUE!</v>
      </c>
      <c r="X507" s="145" t="str">
        <f t="shared" si="124"/>
        <v/>
      </c>
    </row>
    <row r="508" spans="1:24" x14ac:dyDescent="0.2">
      <c r="A508" s="105" t="str">
        <f t="shared" si="119"/>
        <v/>
      </c>
      <c r="E508" s="20" t="str">
        <f t="shared" si="99"/>
        <v/>
      </c>
      <c r="F508" s="20" t="str">
        <f t="shared" si="100"/>
        <v/>
      </c>
      <c r="Q508" s="132" t="str">
        <f t="shared" si="120"/>
        <v/>
      </c>
      <c r="R508" s="132" t="str">
        <f t="shared" si="121"/>
        <v/>
      </c>
      <c r="S508" s="144" t="str">
        <f t="shared" si="122"/>
        <v/>
      </c>
      <c r="T508" s="144" t="str">
        <f>IF(G508="","",IF(ISERROR(VLOOKUP(S508,Sheet1!B:B,1,FALSE)),0,1))</f>
        <v/>
      </c>
      <c r="U508" s="144" t="str">
        <f t="shared" si="123"/>
        <v/>
      </c>
      <c r="V508" s="145" t="e">
        <f>SEARCH('Key Word Search'!$J$6,J508)</f>
        <v>#VALUE!</v>
      </c>
      <c r="W508" s="145" t="e">
        <f>SEARCH('Key Word Search'!$J$6,K508)</f>
        <v>#VALUE!</v>
      </c>
      <c r="X508" s="145" t="str">
        <f t="shared" si="124"/>
        <v/>
      </c>
    </row>
    <row r="509" spans="1:24" x14ac:dyDescent="0.2">
      <c r="A509" s="105" t="str">
        <f t="shared" si="119"/>
        <v/>
      </c>
      <c r="E509" s="20" t="str">
        <f t="shared" si="99"/>
        <v/>
      </c>
      <c r="F509" s="20" t="str">
        <f t="shared" si="100"/>
        <v/>
      </c>
      <c r="Q509" s="132" t="str">
        <f t="shared" si="120"/>
        <v/>
      </c>
      <c r="R509" s="132" t="str">
        <f t="shared" si="121"/>
        <v/>
      </c>
      <c r="S509" s="144" t="str">
        <f t="shared" si="122"/>
        <v/>
      </c>
      <c r="T509" s="144" t="str">
        <f>IF(G509="","",IF(ISERROR(VLOOKUP(S509,Sheet1!B:B,1,FALSE)),0,1))</f>
        <v/>
      </c>
      <c r="U509" s="144" t="str">
        <f t="shared" si="123"/>
        <v/>
      </c>
      <c r="V509" s="145" t="e">
        <f>SEARCH('Key Word Search'!$J$6,J509)</f>
        <v>#VALUE!</v>
      </c>
      <c r="W509" s="145" t="e">
        <f>SEARCH('Key Word Search'!$J$6,K509)</f>
        <v>#VALUE!</v>
      </c>
      <c r="X509" s="145" t="str">
        <f t="shared" si="124"/>
        <v/>
      </c>
    </row>
    <row r="510" spans="1:24" x14ac:dyDescent="0.2">
      <c r="A510" s="105" t="str">
        <f t="shared" ref="A510:A513" si="125">IF(G510="","",SUBSTITUTE(SUBSTITUTE(SUBSTITUTE(SUBSTITUTE("#"&amp;G510&amp;"-"&amp;H510&amp;""&amp;I510," ",""),"-","_"),"(","_"),")","_"))</f>
        <v/>
      </c>
      <c r="E510" s="20" t="str">
        <f t="shared" si="99"/>
        <v/>
      </c>
      <c r="F510" s="20" t="str">
        <f t="shared" si="100"/>
        <v/>
      </c>
      <c r="Q510" s="132" t="str">
        <f t="shared" ref="Q510:Q513" si="126">IF(G510="","",SUBSTITUTE(SUBSTITUTE(SUBSTITUTE(SUBSTITUTE("#"&amp;G510&amp;"-"&amp;H510&amp;""&amp;I510," ",""),"-","_"),"(","_"),")","_"))</f>
        <v/>
      </c>
      <c r="R510" s="132" t="str">
        <f t="shared" ref="R510:R513" si="127">IF(G510="","",SUBSTITUTE(SUBSTITUTE(SUBSTITUTE(SUBSTITUTE("#"&amp;G510&amp;"-"&amp;LEFT(H510,LEN(H510)-1)," ",""),"-","_"),"(","_"),")","_"))</f>
        <v/>
      </c>
      <c r="S510" s="144" t="str">
        <f t="shared" ref="S510:S513" si="128">IF(G510="","",IF(I510&lt;&gt;"",1,MID(H510,LEN(H510),1)))</f>
        <v/>
      </c>
      <c r="T510" s="144" t="str">
        <f>IF(G510="","",IF(ISERROR(VLOOKUP(S510,Sheet1!B:B,1,FALSE)),0,1))</f>
        <v/>
      </c>
      <c r="U510" s="144" t="str">
        <f t="shared" ref="U510:U513" si="129">IF(G510="","",IF(ISERROR(S510/1),0,1))</f>
        <v/>
      </c>
      <c r="V510" s="145" t="e">
        <f>SEARCH('Key Word Search'!$J$6,J510)</f>
        <v>#VALUE!</v>
      </c>
      <c r="W510" s="145" t="e">
        <f>SEARCH('Key Word Search'!$J$6,K510)</f>
        <v>#VALUE!</v>
      </c>
      <c r="X510" s="145" t="str">
        <f t="shared" ref="X510:X513" si="130">IF(AND(ISERROR(V510),ISERROR(W510)),"",A510)</f>
        <v/>
      </c>
    </row>
    <row r="511" spans="1:24" x14ac:dyDescent="0.2">
      <c r="A511" s="105" t="str">
        <f t="shared" si="125"/>
        <v/>
      </c>
      <c r="E511" s="20" t="str">
        <f t="shared" si="99"/>
        <v/>
      </c>
      <c r="F511" s="20" t="str">
        <f t="shared" si="100"/>
        <v/>
      </c>
      <c r="Q511" s="132" t="str">
        <f t="shared" si="126"/>
        <v/>
      </c>
      <c r="R511" s="132" t="str">
        <f t="shared" si="127"/>
        <v/>
      </c>
      <c r="S511" s="144" t="str">
        <f t="shared" si="128"/>
        <v/>
      </c>
      <c r="T511" s="144" t="str">
        <f>IF(G511="","",IF(ISERROR(VLOOKUP(S511,Sheet1!B:B,1,FALSE)),0,1))</f>
        <v/>
      </c>
      <c r="U511" s="144" t="str">
        <f t="shared" si="129"/>
        <v/>
      </c>
      <c r="V511" s="145" t="e">
        <f>SEARCH('Key Word Search'!$J$6,J511)</f>
        <v>#VALUE!</v>
      </c>
      <c r="W511" s="145" t="e">
        <f>SEARCH('Key Word Search'!$J$6,K511)</f>
        <v>#VALUE!</v>
      </c>
      <c r="X511" s="145" t="str">
        <f t="shared" si="130"/>
        <v/>
      </c>
    </row>
    <row r="512" spans="1:24" x14ac:dyDescent="0.2">
      <c r="A512" s="105" t="str">
        <f t="shared" si="125"/>
        <v/>
      </c>
      <c r="E512" s="20" t="str">
        <f t="shared" si="99"/>
        <v/>
      </c>
      <c r="F512" s="20" t="str">
        <f t="shared" si="100"/>
        <v/>
      </c>
      <c r="Q512" s="132" t="str">
        <f t="shared" si="126"/>
        <v/>
      </c>
      <c r="R512" s="132" t="str">
        <f t="shared" si="127"/>
        <v/>
      </c>
      <c r="S512" s="144" t="str">
        <f t="shared" si="128"/>
        <v/>
      </c>
      <c r="T512" s="144" t="str">
        <f>IF(G512="","",IF(ISERROR(VLOOKUP(S512,Sheet1!B:B,1,FALSE)),0,1))</f>
        <v/>
      </c>
      <c r="U512" s="144" t="str">
        <f t="shared" si="129"/>
        <v/>
      </c>
      <c r="V512" s="145" t="e">
        <f>SEARCH('Key Word Search'!$J$6,J512)</f>
        <v>#VALUE!</v>
      </c>
      <c r="W512" s="145" t="e">
        <f>SEARCH('Key Word Search'!$J$6,K512)</f>
        <v>#VALUE!</v>
      </c>
      <c r="X512" s="145" t="str">
        <f t="shared" si="130"/>
        <v/>
      </c>
    </row>
    <row r="513" spans="1:24" x14ac:dyDescent="0.2">
      <c r="A513" s="105" t="str">
        <f t="shared" si="125"/>
        <v/>
      </c>
      <c r="E513" s="20" t="str">
        <f t="shared" si="99"/>
        <v/>
      </c>
      <c r="F513" s="20" t="str">
        <f t="shared" si="100"/>
        <v/>
      </c>
      <c r="Q513" s="132" t="str">
        <f t="shared" si="126"/>
        <v/>
      </c>
      <c r="R513" s="132" t="str">
        <f t="shared" si="127"/>
        <v/>
      </c>
      <c r="S513" s="144" t="str">
        <f t="shared" si="128"/>
        <v/>
      </c>
      <c r="T513" s="144" t="str">
        <f>IF(G513="","",IF(ISERROR(VLOOKUP(S513,Sheet1!B:B,1,FALSE)),0,1))</f>
        <v/>
      </c>
      <c r="U513" s="144" t="str">
        <f t="shared" si="129"/>
        <v/>
      </c>
      <c r="V513" s="145" t="e">
        <f>SEARCH('Key Word Search'!$J$6,J513)</f>
        <v>#VALUE!</v>
      </c>
      <c r="W513" s="145" t="e">
        <f>SEARCH('Key Word Search'!$J$6,K513)</f>
        <v>#VALUE!</v>
      </c>
      <c r="X513" s="145" t="str">
        <f t="shared" si="130"/>
        <v/>
      </c>
    </row>
    <row r="514" spans="1:24" x14ac:dyDescent="0.2">
      <c r="A514" s="105" t="str">
        <f t="shared" ref="A514:A517" si="131">IF(G514="","",SUBSTITUTE(SUBSTITUTE(SUBSTITUTE(SUBSTITUTE("#"&amp;G514&amp;"-"&amp;H514&amp;""&amp;I514," ",""),"-","_"),"(","_"),")","_"))</f>
        <v/>
      </c>
      <c r="E514" s="20" t="str">
        <f t="shared" si="99"/>
        <v/>
      </c>
      <c r="F514" s="20" t="str">
        <f t="shared" si="100"/>
        <v/>
      </c>
      <c r="Q514" s="132" t="str">
        <f t="shared" ref="Q514:Q517" si="132">IF(G514="","",SUBSTITUTE(SUBSTITUTE(SUBSTITUTE(SUBSTITUTE("#"&amp;G514&amp;"-"&amp;H514&amp;""&amp;I514," ",""),"-","_"),"(","_"),")","_"))</f>
        <v/>
      </c>
      <c r="R514" s="132" t="str">
        <f t="shared" ref="R514:R517" si="133">IF(G514="","",SUBSTITUTE(SUBSTITUTE(SUBSTITUTE(SUBSTITUTE("#"&amp;G514&amp;"-"&amp;LEFT(H514,LEN(H514)-1)," ",""),"-","_"),"(","_"),")","_"))</f>
        <v/>
      </c>
      <c r="S514" s="144" t="str">
        <f t="shared" ref="S514:S517" si="134">IF(G514="","",IF(I514&lt;&gt;"",1,MID(H514,LEN(H514),1)))</f>
        <v/>
      </c>
      <c r="T514" s="144" t="str">
        <f>IF(G514="","",IF(ISERROR(VLOOKUP(S514,Sheet1!B:B,1,FALSE)),0,1))</f>
        <v/>
      </c>
      <c r="U514" s="144" t="str">
        <f t="shared" ref="U514:U517" si="135">IF(G514="","",IF(ISERROR(S514/1),0,1))</f>
        <v/>
      </c>
      <c r="V514" s="145" t="e">
        <f>SEARCH('Key Word Search'!$J$6,J514)</f>
        <v>#VALUE!</v>
      </c>
      <c r="W514" s="145" t="e">
        <f>SEARCH('Key Word Search'!$J$6,K514)</f>
        <v>#VALUE!</v>
      </c>
      <c r="X514" s="145" t="str">
        <f t="shared" ref="X514:X517" si="136">IF(AND(ISERROR(V514),ISERROR(W514)),"",A514)</f>
        <v/>
      </c>
    </row>
    <row r="515" spans="1:24" x14ac:dyDescent="0.2">
      <c r="A515" s="105" t="str">
        <f t="shared" si="131"/>
        <v/>
      </c>
      <c r="E515" s="20" t="str">
        <f t="shared" si="99"/>
        <v/>
      </c>
      <c r="F515" s="20" t="str">
        <f t="shared" si="100"/>
        <v/>
      </c>
      <c r="Q515" s="132" t="str">
        <f t="shared" si="132"/>
        <v/>
      </c>
      <c r="R515" s="132" t="str">
        <f t="shared" si="133"/>
        <v/>
      </c>
      <c r="S515" s="144" t="str">
        <f t="shared" si="134"/>
        <v/>
      </c>
      <c r="T515" s="144" t="str">
        <f>IF(G515="","",IF(ISERROR(VLOOKUP(S515,Sheet1!B:B,1,FALSE)),0,1))</f>
        <v/>
      </c>
      <c r="U515" s="144" t="str">
        <f t="shared" si="135"/>
        <v/>
      </c>
      <c r="V515" s="145" t="e">
        <f>SEARCH('Key Word Search'!$J$6,J515)</f>
        <v>#VALUE!</v>
      </c>
      <c r="W515" s="145" t="e">
        <f>SEARCH('Key Word Search'!$J$6,K515)</f>
        <v>#VALUE!</v>
      </c>
      <c r="X515" s="145" t="str">
        <f t="shared" si="136"/>
        <v/>
      </c>
    </row>
    <row r="516" spans="1:24" x14ac:dyDescent="0.2">
      <c r="A516" s="105" t="str">
        <f t="shared" si="131"/>
        <v/>
      </c>
      <c r="E516" s="20" t="str">
        <f t="shared" si="99"/>
        <v/>
      </c>
      <c r="F516" s="20" t="str">
        <f t="shared" si="100"/>
        <v/>
      </c>
      <c r="Q516" s="132" t="str">
        <f t="shared" si="132"/>
        <v/>
      </c>
      <c r="R516" s="132" t="str">
        <f t="shared" si="133"/>
        <v/>
      </c>
      <c r="S516" s="144" t="str">
        <f t="shared" si="134"/>
        <v/>
      </c>
      <c r="T516" s="144" t="str">
        <f>IF(G516="","",IF(ISERROR(VLOOKUP(S516,Sheet1!B:B,1,FALSE)),0,1))</f>
        <v/>
      </c>
      <c r="U516" s="144" t="str">
        <f t="shared" si="135"/>
        <v/>
      </c>
      <c r="V516" s="145" t="e">
        <f>SEARCH('Key Word Search'!$J$6,J516)</f>
        <v>#VALUE!</v>
      </c>
      <c r="W516" s="145" t="e">
        <f>SEARCH('Key Word Search'!$J$6,K516)</f>
        <v>#VALUE!</v>
      </c>
      <c r="X516" s="145" t="str">
        <f t="shared" si="136"/>
        <v/>
      </c>
    </row>
    <row r="517" spans="1:24" x14ac:dyDescent="0.2">
      <c r="A517" s="105" t="str">
        <f t="shared" si="131"/>
        <v/>
      </c>
      <c r="E517" s="20" t="str">
        <f t="shared" si="99"/>
        <v/>
      </c>
      <c r="F517" s="20" t="str">
        <f t="shared" si="100"/>
        <v/>
      </c>
      <c r="Q517" s="132" t="str">
        <f t="shared" si="132"/>
        <v/>
      </c>
      <c r="R517" s="132" t="str">
        <f t="shared" si="133"/>
        <v/>
      </c>
      <c r="S517" s="144" t="str">
        <f t="shared" si="134"/>
        <v/>
      </c>
      <c r="T517" s="144" t="str">
        <f>IF(G517="","",IF(ISERROR(VLOOKUP(S517,Sheet1!B:B,1,FALSE)),0,1))</f>
        <v/>
      </c>
      <c r="U517" s="144" t="str">
        <f t="shared" si="135"/>
        <v/>
      </c>
      <c r="V517" s="145" t="e">
        <f>SEARCH('Key Word Search'!$J$6,J517)</f>
        <v>#VALUE!</v>
      </c>
      <c r="W517" s="145" t="e">
        <f>SEARCH('Key Word Search'!$J$6,K517)</f>
        <v>#VALUE!</v>
      </c>
      <c r="X517" s="145" t="str">
        <f t="shared" si="136"/>
        <v/>
      </c>
    </row>
    <row r="518" spans="1:24" x14ac:dyDescent="0.2">
      <c r="A518" s="105" t="str">
        <f t="shared" ref="A518:A520" si="137">IF(G518="","",SUBSTITUTE(SUBSTITUTE(SUBSTITUTE(SUBSTITUTE("#"&amp;G518&amp;"-"&amp;H518&amp;""&amp;I518," ",""),"-","_"),"(","_"),")","_"))</f>
        <v/>
      </c>
      <c r="E518" s="20" t="str">
        <f t="shared" si="99"/>
        <v/>
      </c>
      <c r="F518" s="20" t="str">
        <f t="shared" si="100"/>
        <v/>
      </c>
      <c r="Q518" s="132" t="str">
        <f t="shared" ref="Q518:Q520" si="138">IF(G518="","",SUBSTITUTE(SUBSTITUTE(SUBSTITUTE(SUBSTITUTE("#"&amp;G518&amp;"-"&amp;H518&amp;""&amp;I518," ",""),"-","_"),"(","_"),")","_"))</f>
        <v/>
      </c>
      <c r="R518" s="132" t="str">
        <f t="shared" ref="R518:R520" si="139">IF(G518="","",SUBSTITUTE(SUBSTITUTE(SUBSTITUTE(SUBSTITUTE("#"&amp;G518&amp;"-"&amp;LEFT(H518,LEN(H518)-1)," ",""),"-","_"),"(","_"),")","_"))</f>
        <v/>
      </c>
      <c r="S518" s="144" t="str">
        <f t="shared" ref="S518:S520" si="140">IF(G518="","",IF(I518&lt;&gt;"",1,MID(H518,LEN(H518),1)))</f>
        <v/>
      </c>
      <c r="T518" s="144" t="str">
        <f>IF(G518="","",IF(ISERROR(VLOOKUP(S518,Sheet1!B:B,1,FALSE)),0,1))</f>
        <v/>
      </c>
      <c r="U518" s="144" t="str">
        <f t="shared" ref="U518:U520" si="141">IF(G518="","",IF(ISERROR(S518/1),0,1))</f>
        <v/>
      </c>
      <c r="V518" s="145" t="e">
        <f>SEARCH('Key Word Search'!$J$6,J518)</f>
        <v>#VALUE!</v>
      </c>
      <c r="W518" s="145" t="e">
        <f>SEARCH('Key Word Search'!$J$6,K518)</f>
        <v>#VALUE!</v>
      </c>
      <c r="X518" s="145" t="str">
        <f t="shared" ref="X518:X520" si="142">IF(AND(ISERROR(V518),ISERROR(W518)),"",A518)</f>
        <v/>
      </c>
    </row>
    <row r="519" spans="1:24" x14ac:dyDescent="0.2">
      <c r="A519" s="105" t="str">
        <f t="shared" si="137"/>
        <v/>
      </c>
      <c r="E519" s="20" t="str">
        <f t="shared" si="99"/>
        <v/>
      </c>
      <c r="F519" s="20" t="str">
        <f t="shared" si="100"/>
        <v/>
      </c>
      <c r="Q519" s="132" t="str">
        <f t="shared" si="138"/>
        <v/>
      </c>
      <c r="R519" s="132" t="str">
        <f t="shared" si="139"/>
        <v/>
      </c>
      <c r="S519" s="144" t="str">
        <f t="shared" si="140"/>
        <v/>
      </c>
      <c r="T519" s="144" t="str">
        <f>IF(G519="","",IF(ISERROR(VLOOKUP(S519,Sheet1!B:B,1,FALSE)),0,1))</f>
        <v/>
      </c>
      <c r="U519" s="144" t="str">
        <f t="shared" si="141"/>
        <v/>
      </c>
      <c r="V519" s="145" t="e">
        <f>SEARCH('Key Word Search'!$J$6,J519)</f>
        <v>#VALUE!</v>
      </c>
      <c r="W519" s="145" t="e">
        <f>SEARCH('Key Word Search'!$J$6,K519)</f>
        <v>#VALUE!</v>
      </c>
      <c r="X519" s="145" t="str">
        <f t="shared" si="142"/>
        <v/>
      </c>
    </row>
    <row r="520" spans="1:24" x14ac:dyDescent="0.2">
      <c r="A520" s="105" t="str">
        <f t="shared" si="137"/>
        <v/>
      </c>
      <c r="E520" s="20" t="str">
        <f t="shared" si="99"/>
        <v/>
      </c>
      <c r="F520" s="20" t="str">
        <f t="shared" si="100"/>
        <v/>
      </c>
      <c r="Q520" s="132" t="str">
        <f t="shared" si="138"/>
        <v/>
      </c>
      <c r="R520" s="132" t="str">
        <f t="shared" si="139"/>
        <v/>
      </c>
      <c r="S520" s="144" t="str">
        <f t="shared" si="140"/>
        <v/>
      </c>
      <c r="T520" s="144" t="str">
        <f>IF(G520="","",IF(ISERROR(VLOOKUP(S520,Sheet1!B:B,1,FALSE)),0,1))</f>
        <v/>
      </c>
      <c r="U520" s="144" t="str">
        <f t="shared" si="141"/>
        <v/>
      </c>
      <c r="V520" s="145" t="e">
        <f>SEARCH('Key Word Search'!$J$6,J520)</f>
        <v>#VALUE!</v>
      </c>
      <c r="W520" s="145" t="e">
        <f>SEARCH('Key Word Search'!$J$6,K520)</f>
        <v>#VALUE!</v>
      </c>
      <c r="X520" s="145" t="str">
        <f t="shared" si="142"/>
        <v/>
      </c>
    </row>
    <row r="521" spans="1:24" x14ac:dyDescent="0.2">
      <c r="A521" s="105" t="str">
        <f t="shared" ref="A521:A526" si="143">IF(G521="","",SUBSTITUTE(SUBSTITUTE(SUBSTITUTE(SUBSTITUTE("#"&amp;G521&amp;"-"&amp;H521&amp;""&amp;I521," ",""),"-","_"),"(","_"),")","_"))</f>
        <v/>
      </c>
      <c r="E521" s="20" t="str">
        <f t="shared" si="99"/>
        <v/>
      </c>
      <c r="F521" s="20" t="str">
        <f t="shared" si="100"/>
        <v/>
      </c>
      <c r="Q521" s="132" t="str">
        <f t="shared" ref="Q521:Q526" si="144">IF(G521="","",SUBSTITUTE(SUBSTITUTE(SUBSTITUTE(SUBSTITUTE("#"&amp;G521&amp;"-"&amp;H521&amp;""&amp;I521," ",""),"-","_"),"(","_"),")","_"))</f>
        <v/>
      </c>
      <c r="R521" s="132" t="str">
        <f t="shared" ref="R521:R526" si="145">IF(G521="","",SUBSTITUTE(SUBSTITUTE(SUBSTITUTE(SUBSTITUTE("#"&amp;G521&amp;"-"&amp;LEFT(H521,LEN(H521)-1)," ",""),"-","_"),"(","_"),")","_"))</f>
        <v/>
      </c>
      <c r="S521" s="144" t="str">
        <f t="shared" ref="S521:S526" si="146">IF(G521="","",IF(I521&lt;&gt;"",1,MID(H521,LEN(H521),1)))</f>
        <v/>
      </c>
      <c r="T521" s="144" t="str">
        <f>IF(G521="","",IF(ISERROR(VLOOKUP(S521,Sheet1!B:B,1,FALSE)),0,1))</f>
        <v/>
      </c>
      <c r="U521" s="144" t="str">
        <f t="shared" ref="U521:U526" si="147">IF(G521="","",IF(ISERROR(S521/1),0,1))</f>
        <v/>
      </c>
      <c r="V521" s="145" t="e">
        <f>SEARCH('Key Word Search'!$J$6,J521)</f>
        <v>#VALUE!</v>
      </c>
      <c r="W521" s="145" t="e">
        <f>SEARCH('Key Word Search'!$J$6,K521)</f>
        <v>#VALUE!</v>
      </c>
      <c r="X521" s="145" t="str">
        <f t="shared" ref="X521:X526" si="148">IF(AND(ISERROR(V521),ISERROR(W521)),"",A521)</f>
        <v/>
      </c>
    </row>
    <row r="522" spans="1:24" x14ac:dyDescent="0.2">
      <c r="A522" s="105" t="str">
        <f t="shared" si="143"/>
        <v/>
      </c>
      <c r="E522" s="20" t="str">
        <f t="shared" si="99"/>
        <v/>
      </c>
      <c r="F522" s="20" t="str">
        <f t="shared" si="100"/>
        <v/>
      </c>
      <c r="Q522" s="132" t="str">
        <f t="shared" si="144"/>
        <v/>
      </c>
      <c r="R522" s="132" t="str">
        <f t="shared" si="145"/>
        <v/>
      </c>
      <c r="S522" s="144" t="str">
        <f t="shared" si="146"/>
        <v/>
      </c>
      <c r="T522" s="144" t="str">
        <f>IF(G522="","",IF(ISERROR(VLOOKUP(S522,Sheet1!B:B,1,FALSE)),0,1))</f>
        <v/>
      </c>
      <c r="U522" s="144" t="str">
        <f t="shared" si="147"/>
        <v/>
      </c>
      <c r="V522" s="145" t="e">
        <f>SEARCH('Key Word Search'!$J$6,J522)</f>
        <v>#VALUE!</v>
      </c>
      <c r="W522" s="145" t="e">
        <f>SEARCH('Key Word Search'!$J$6,K522)</f>
        <v>#VALUE!</v>
      </c>
      <c r="X522" s="145" t="str">
        <f t="shared" si="148"/>
        <v/>
      </c>
    </row>
    <row r="523" spans="1:24" x14ac:dyDescent="0.2">
      <c r="A523" s="105" t="str">
        <f t="shared" si="143"/>
        <v/>
      </c>
      <c r="E523" s="20" t="str">
        <f t="shared" si="99"/>
        <v/>
      </c>
      <c r="F523" s="20" t="str">
        <f t="shared" si="100"/>
        <v/>
      </c>
      <c r="Q523" s="132" t="str">
        <f t="shared" si="144"/>
        <v/>
      </c>
      <c r="R523" s="132" t="str">
        <f t="shared" si="145"/>
        <v/>
      </c>
      <c r="S523" s="144" t="str">
        <f t="shared" si="146"/>
        <v/>
      </c>
      <c r="T523" s="144" t="str">
        <f>IF(G523="","",IF(ISERROR(VLOOKUP(S523,Sheet1!B:B,1,FALSE)),0,1))</f>
        <v/>
      </c>
      <c r="U523" s="144" t="str">
        <f t="shared" si="147"/>
        <v/>
      </c>
      <c r="V523" s="145" t="e">
        <f>SEARCH('Key Word Search'!$J$6,J523)</f>
        <v>#VALUE!</v>
      </c>
      <c r="W523" s="145" t="e">
        <f>SEARCH('Key Word Search'!$J$6,K523)</f>
        <v>#VALUE!</v>
      </c>
      <c r="X523" s="145" t="str">
        <f t="shared" si="148"/>
        <v/>
      </c>
    </row>
    <row r="524" spans="1:24" x14ac:dyDescent="0.2">
      <c r="A524" s="105" t="str">
        <f t="shared" si="143"/>
        <v/>
      </c>
      <c r="E524" s="20" t="str">
        <f t="shared" si="99"/>
        <v/>
      </c>
      <c r="F524" s="20" t="str">
        <f t="shared" si="100"/>
        <v/>
      </c>
      <c r="Q524" s="132" t="str">
        <f t="shared" si="144"/>
        <v/>
      </c>
      <c r="R524" s="132" t="str">
        <f t="shared" si="145"/>
        <v/>
      </c>
      <c r="S524" s="144" t="str">
        <f t="shared" si="146"/>
        <v/>
      </c>
      <c r="T524" s="144" t="str">
        <f>IF(G524="","",IF(ISERROR(VLOOKUP(S524,Sheet1!B:B,1,FALSE)),0,1))</f>
        <v/>
      </c>
      <c r="U524" s="144" t="str">
        <f t="shared" si="147"/>
        <v/>
      </c>
      <c r="V524" s="145" t="e">
        <f>SEARCH('Key Word Search'!$J$6,J524)</f>
        <v>#VALUE!</v>
      </c>
      <c r="W524" s="145" t="e">
        <f>SEARCH('Key Word Search'!$J$6,K524)</f>
        <v>#VALUE!</v>
      </c>
      <c r="X524" s="145" t="str">
        <f t="shared" si="148"/>
        <v/>
      </c>
    </row>
    <row r="525" spans="1:24" x14ac:dyDescent="0.2">
      <c r="A525" s="105" t="str">
        <f t="shared" si="143"/>
        <v/>
      </c>
      <c r="E525" s="20" t="str">
        <f t="shared" si="99"/>
        <v/>
      </c>
      <c r="F525" s="20" t="str">
        <f t="shared" si="100"/>
        <v/>
      </c>
      <c r="Q525" s="132" t="str">
        <f t="shared" si="144"/>
        <v/>
      </c>
      <c r="R525" s="132" t="str">
        <f t="shared" si="145"/>
        <v/>
      </c>
      <c r="S525" s="144" t="str">
        <f t="shared" si="146"/>
        <v/>
      </c>
      <c r="T525" s="144" t="str">
        <f>IF(G525="","",IF(ISERROR(VLOOKUP(S525,Sheet1!B:B,1,FALSE)),0,1))</f>
        <v/>
      </c>
      <c r="U525" s="144" t="str">
        <f t="shared" si="147"/>
        <v/>
      </c>
      <c r="V525" s="145" t="e">
        <f>SEARCH('Key Word Search'!$J$6,J525)</f>
        <v>#VALUE!</v>
      </c>
      <c r="W525" s="145" t="e">
        <f>SEARCH('Key Word Search'!$J$6,K525)</f>
        <v>#VALUE!</v>
      </c>
      <c r="X525" s="145" t="str">
        <f t="shared" si="148"/>
        <v/>
      </c>
    </row>
    <row r="526" spans="1:24" x14ac:dyDescent="0.2">
      <c r="A526" s="105" t="str">
        <f t="shared" si="143"/>
        <v/>
      </c>
      <c r="E526" s="20" t="str">
        <f t="shared" si="99"/>
        <v/>
      </c>
      <c r="F526" s="20" t="str">
        <f t="shared" si="100"/>
        <v/>
      </c>
      <c r="Q526" s="132" t="str">
        <f t="shared" si="144"/>
        <v/>
      </c>
      <c r="R526" s="132" t="str">
        <f t="shared" si="145"/>
        <v/>
      </c>
      <c r="S526" s="144" t="str">
        <f t="shared" si="146"/>
        <v/>
      </c>
      <c r="T526" s="144" t="str">
        <f>IF(G526="","",IF(ISERROR(VLOOKUP(S526,Sheet1!B:B,1,FALSE)),0,1))</f>
        <v/>
      </c>
      <c r="U526" s="144" t="str">
        <f t="shared" si="147"/>
        <v/>
      </c>
      <c r="V526" s="145" t="e">
        <f>SEARCH('Key Word Search'!$J$6,J526)</f>
        <v>#VALUE!</v>
      </c>
      <c r="W526" s="145" t="e">
        <f>SEARCH('Key Word Search'!$J$6,K526)</f>
        <v>#VALUE!</v>
      </c>
      <c r="X526" s="145" t="str">
        <f t="shared" si="148"/>
        <v/>
      </c>
    </row>
    <row r="527" spans="1:24" x14ac:dyDescent="0.2">
      <c r="A527" s="105" t="str">
        <f t="shared" ref="A527" si="149">IF(G527="","",SUBSTITUTE(SUBSTITUTE(SUBSTITUTE(SUBSTITUTE("#"&amp;G527&amp;"-"&amp;H527&amp;""&amp;I527," ",""),"-","_"),"(","_"),")","_"))</f>
        <v/>
      </c>
      <c r="E527" s="20" t="str">
        <f t="shared" si="99"/>
        <v/>
      </c>
      <c r="F527" s="20" t="str">
        <f t="shared" si="100"/>
        <v/>
      </c>
      <c r="Q527" s="132" t="str">
        <f t="shared" ref="Q527" si="150">IF(G527="","",SUBSTITUTE(SUBSTITUTE(SUBSTITUTE(SUBSTITUTE("#"&amp;G527&amp;"-"&amp;H527&amp;""&amp;I527," ",""),"-","_"),"(","_"),")","_"))</f>
        <v/>
      </c>
      <c r="R527" s="132" t="str">
        <f t="shared" ref="R527" si="151">IF(G527="","",SUBSTITUTE(SUBSTITUTE(SUBSTITUTE(SUBSTITUTE("#"&amp;G527&amp;"-"&amp;LEFT(H527,LEN(H527)-1)," ",""),"-","_"),"(","_"),")","_"))</f>
        <v/>
      </c>
      <c r="S527" s="144" t="str">
        <f t="shared" ref="S527" si="152">IF(G527="","",IF(I527&lt;&gt;"",1,MID(H527,LEN(H527),1)))</f>
        <v/>
      </c>
      <c r="T527" s="144" t="str">
        <f>IF(G527="","",IF(ISERROR(VLOOKUP(S527,Sheet1!B:B,1,FALSE)),0,1))</f>
        <v/>
      </c>
      <c r="U527" s="144" t="str">
        <f t="shared" ref="U527" si="153">IF(G527="","",IF(ISERROR(S527/1),0,1))</f>
        <v/>
      </c>
      <c r="V527" s="145" t="e">
        <f>SEARCH('Key Word Search'!$J$6,J527)</f>
        <v>#VALUE!</v>
      </c>
      <c r="W527" s="145" t="e">
        <f>SEARCH('Key Word Search'!$J$6,K527)</f>
        <v>#VALUE!</v>
      </c>
      <c r="X527" s="145" t="str">
        <f t="shared" ref="X527" si="154">IF(AND(ISERROR(V527),ISERROR(W527)),"",A527)</f>
        <v/>
      </c>
    </row>
    <row r="528" spans="1:24" x14ac:dyDescent="0.2">
      <c r="A528" s="105" t="str">
        <f t="shared" ref="A528:A529" si="155">IF(G528="","",SUBSTITUTE(SUBSTITUTE(SUBSTITUTE(SUBSTITUTE("#"&amp;G528&amp;"-"&amp;H528&amp;""&amp;I528," ",""),"-","_"),"(","_"),")","_"))</f>
        <v/>
      </c>
      <c r="E528" s="20" t="str">
        <f t="shared" si="99"/>
        <v/>
      </c>
      <c r="F528" s="20" t="str">
        <f t="shared" si="100"/>
        <v/>
      </c>
      <c r="Q528" s="132" t="str">
        <f t="shared" ref="Q528:Q529" si="156">IF(G528="","",SUBSTITUTE(SUBSTITUTE(SUBSTITUTE(SUBSTITUTE("#"&amp;G528&amp;"-"&amp;H528&amp;""&amp;I528," ",""),"-","_"),"(","_"),")","_"))</f>
        <v/>
      </c>
      <c r="R528" s="132" t="str">
        <f t="shared" ref="R528:R529" si="157">IF(G528="","",SUBSTITUTE(SUBSTITUTE(SUBSTITUTE(SUBSTITUTE("#"&amp;G528&amp;"-"&amp;LEFT(H528,LEN(H528)-1)," ",""),"-","_"),"(","_"),")","_"))</f>
        <v/>
      </c>
      <c r="S528" s="144" t="str">
        <f t="shared" ref="S528:S529" si="158">IF(G528="","",IF(I528&lt;&gt;"",1,MID(H528,LEN(H528),1)))</f>
        <v/>
      </c>
      <c r="T528" s="144" t="str">
        <f>IF(G528="","",IF(ISERROR(VLOOKUP(S528,Sheet1!B:B,1,FALSE)),0,1))</f>
        <v/>
      </c>
      <c r="U528" s="144" t="str">
        <f t="shared" ref="U528:U529" si="159">IF(G528="","",IF(ISERROR(S528/1),0,1))</f>
        <v/>
      </c>
      <c r="V528" s="145" t="e">
        <f>SEARCH('Key Word Search'!$J$6,J528)</f>
        <v>#VALUE!</v>
      </c>
      <c r="W528" s="145" t="e">
        <f>SEARCH('Key Word Search'!$J$6,K528)</f>
        <v>#VALUE!</v>
      </c>
      <c r="X528" s="145" t="str">
        <f t="shared" ref="X528:X529" si="160">IF(AND(ISERROR(V528),ISERROR(W528)),"",A528)</f>
        <v/>
      </c>
    </row>
    <row r="529" spans="1:24" x14ac:dyDescent="0.2">
      <c r="A529" s="105" t="str">
        <f t="shared" si="155"/>
        <v/>
      </c>
      <c r="E529" s="20" t="str">
        <f t="shared" si="99"/>
        <v/>
      </c>
      <c r="F529" s="20" t="str">
        <f t="shared" si="100"/>
        <v/>
      </c>
      <c r="Q529" s="132" t="str">
        <f t="shared" si="156"/>
        <v/>
      </c>
      <c r="R529" s="132" t="str">
        <f t="shared" si="157"/>
        <v/>
      </c>
      <c r="S529" s="144" t="str">
        <f t="shared" si="158"/>
        <v/>
      </c>
      <c r="T529" s="144" t="str">
        <f>IF(G529="","",IF(ISERROR(VLOOKUP(S529,Sheet1!B:B,1,FALSE)),0,1))</f>
        <v/>
      </c>
      <c r="U529" s="144" t="str">
        <f t="shared" si="159"/>
        <v/>
      </c>
      <c r="V529" s="145" t="e">
        <f>SEARCH('Key Word Search'!$J$6,J529)</f>
        <v>#VALUE!</v>
      </c>
      <c r="W529" s="145" t="e">
        <f>SEARCH('Key Word Search'!$J$6,K529)</f>
        <v>#VALUE!</v>
      </c>
      <c r="X529" s="145" t="str">
        <f t="shared" si="160"/>
        <v/>
      </c>
    </row>
    <row r="530" spans="1:24" x14ac:dyDescent="0.2">
      <c r="A530" s="105" t="str">
        <f t="shared" ref="A530:A533" si="161">IF(G530="","",SUBSTITUTE(SUBSTITUTE(SUBSTITUTE(SUBSTITUTE("#"&amp;G530&amp;"-"&amp;H530&amp;""&amp;I530," ",""),"-","_"),"(","_"),")","_"))</f>
        <v/>
      </c>
      <c r="E530" s="20" t="str">
        <f t="shared" si="99"/>
        <v/>
      </c>
      <c r="F530" s="20" t="str">
        <f t="shared" si="100"/>
        <v/>
      </c>
      <c r="Q530" s="132" t="str">
        <f t="shared" ref="Q530:Q533" si="162">IF(G530="","",SUBSTITUTE(SUBSTITUTE(SUBSTITUTE(SUBSTITUTE("#"&amp;G530&amp;"-"&amp;H530&amp;""&amp;I530," ",""),"-","_"),"(","_"),")","_"))</f>
        <v/>
      </c>
      <c r="R530" s="132" t="str">
        <f t="shared" ref="R530:R533" si="163">IF(G530="","",SUBSTITUTE(SUBSTITUTE(SUBSTITUTE(SUBSTITUTE("#"&amp;G530&amp;"-"&amp;LEFT(H530,LEN(H530)-1)," ",""),"-","_"),"(","_"),")","_"))</f>
        <v/>
      </c>
      <c r="S530" s="144" t="str">
        <f t="shared" ref="S530:S533" si="164">IF(G530="","",IF(I530&lt;&gt;"",1,MID(H530,LEN(H530),1)))</f>
        <v/>
      </c>
      <c r="T530" s="144" t="str">
        <f>IF(G530="","",IF(ISERROR(VLOOKUP(S530,Sheet1!B:B,1,FALSE)),0,1))</f>
        <v/>
      </c>
      <c r="U530" s="144" t="str">
        <f t="shared" ref="U530:U533" si="165">IF(G530="","",IF(ISERROR(S530/1),0,1))</f>
        <v/>
      </c>
      <c r="V530" s="145" t="e">
        <f>SEARCH('Key Word Search'!$J$6,J530)</f>
        <v>#VALUE!</v>
      </c>
      <c r="W530" s="145" t="e">
        <f>SEARCH('Key Word Search'!$J$6,K530)</f>
        <v>#VALUE!</v>
      </c>
      <c r="X530" s="145" t="str">
        <f t="shared" ref="X530:X533" si="166">IF(AND(ISERROR(V530),ISERROR(W530)),"",A530)</f>
        <v/>
      </c>
    </row>
    <row r="531" spans="1:24" x14ac:dyDescent="0.2">
      <c r="A531" s="105" t="str">
        <f t="shared" si="161"/>
        <v/>
      </c>
      <c r="E531" s="20" t="str">
        <f t="shared" si="99"/>
        <v/>
      </c>
      <c r="F531" s="20" t="str">
        <f t="shared" si="100"/>
        <v/>
      </c>
      <c r="Q531" s="132" t="str">
        <f t="shared" si="162"/>
        <v/>
      </c>
      <c r="R531" s="132" t="str">
        <f t="shared" si="163"/>
        <v/>
      </c>
      <c r="S531" s="144" t="str">
        <f t="shared" si="164"/>
        <v/>
      </c>
      <c r="T531" s="144" t="str">
        <f>IF(G531="","",IF(ISERROR(VLOOKUP(S531,Sheet1!B:B,1,FALSE)),0,1))</f>
        <v/>
      </c>
      <c r="U531" s="144" t="str">
        <f t="shared" si="165"/>
        <v/>
      </c>
      <c r="V531" s="145" t="e">
        <f>SEARCH('Key Word Search'!$J$6,J531)</f>
        <v>#VALUE!</v>
      </c>
      <c r="W531" s="145" t="e">
        <f>SEARCH('Key Word Search'!$J$6,K531)</f>
        <v>#VALUE!</v>
      </c>
      <c r="X531" s="145" t="str">
        <f t="shared" si="166"/>
        <v/>
      </c>
    </row>
    <row r="532" spans="1:24" x14ac:dyDescent="0.2">
      <c r="A532" s="105" t="str">
        <f t="shared" si="161"/>
        <v/>
      </c>
      <c r="E532" s="20" t="str">
        <f t="shared" si="99"/>
        <v/>
      </c>
      <c r="F532" s="20" t="str">
        <f t="shared" si="100"/>
        <v/>
      </c>
      <c r="Q532" s="132" t="str">
        <f t="shared" si="162"/>
        <v/>
      </c>
      <c r="R532" s="132" t="str">
        <f t="shared" si="163"/>
        <v/>
      </c>
      <c r="S532" s="144" t="str">
        <f t="shared" si="164"/>
        <v/>
      </c>
      <c r="T532" s="144" t="str">
        <f>IF(G532="","",IF(ISERROR(VLOOKUP(S532,Sheet1!B:B,1,FALSE)),0,1))</f>
        <v/>
      </c>
      <c r="U532" s="144" t="str">
        <f t="shared" si="165"/>
        <v/>
      </c>
      <c r="V532" s="145" t="e">
        <f>SEARCH('Key Word Search'!$J$6,J532)</f>
        <v>#VALUE!</v>
      </c>
      <c r="W532" s="145" t="e">
        <f>SEARCH('Key Word Search'!$J$6,K532)</f>
        <v>#VALUE!</v>
      </c>
      <c r="X532" s="145" t="str">
        <f t="shared" si="166"/>
        <v/>
      </c>
    </row>
    <row r="533" spans="1:24" x14ac:dyDescent="0.2">
      <c r="A533" s="105" t="str">
        <f t="shared" si="161"/>
        <v/>
      </c>
      <c r="E533" s="20" t="str">
        <f t="shared" si="99"/>
        <v/>
      </c>
      <c r="F533" s="20" t="str">
        <f t="shared" si="100"/>
        <v/>
      </c>
      <c r="Q533" s="132" t="str">
        <f t="shared" si="162"/>
        <v/>
      </c>
      <c r="R533" s="132" t="str">
        <f t="shared" si="163"/>
        <v/>
      </c>
      <c r="S533" s="144" t="str">
        <f t="shared" si="164"/>
        <v/>
      </c>
      <c r="T533" s="144" t="str">
        <f>IF(G533="","",IF(ISERROR(VLOOKUP(S533,Sheet1!B:B,1,FALSE)),0,1))</f>
        <v/>
      </c>
      <c r="U533" s="144" t="str">
        <f t="shared" si="165"/>
        <v/>
      </c>
      <c r="V533" s="145" t="e">
        <f>SEARCH('Key Word Search'!$J$6,J533)</f>
        <v>#VALUE!</v>
      </c>
      <c r="W533" s="145" t="e">
        <f>SEARCH('Key Word Search'!$J$6,K533)</f>
        <v>#VALUE!</v>
      </c>
      <c r="X533" s="145" t="str">
        <f t="shared" si="166"/>
        <v/>
      </c>
    </row>
    <row r="534" spans="1:24" x14ac:dyDescent="0.2">
      <c r="A534" s="105" t="str">
        <f t="shared" ref="A534:A535" si="167">IF(G534="","",SUBSTITUTE(SUBSTITUTE(SUBSTITUTE(SUBSTITUTE("#"&amp;G534&amp;"-"&amp;H534&amp;""&amp;I534," ",""),"-","_"),"(","_"),")","_"))</f>
        <v/>
      </c>
      <c r="E534" s="20" t="str">
        <f t="shared" si="99"/>
        <v/>
      </c>
      <c r="F534" s="20" t="str">
        <f t="shared" si="100"/>
        <v/>
      </c>
      <c r="Q534" s="132" t="str">
        <f t="shared" ref="Q534:Q535" si="168">IF(G534="","",SUBSTITUTE(SUBSTITUTE(SUBSTITUTE(SUBSTITUTE("#"&amp;G534&amp;"-"&amp;H534&amp;""&amp;I534," ",""),"-","_"),"(","_"),")","_"))</f>
        <v/>
      </c>
      <c r="R534" s="132" t="str">
        <f t="shared" ref="R534:R535" si="169">IF(G534="","",SUBSTITUTE(SUBSTITUTE(SUBSTITUTE(SUBSTITUTE("#"&amp;G534&amp;"-"&amp;LEFT(H534,LEN(H534)-1)," ",""),"-","_"),"(","_"),")","_"))</f>
        <v/>
      </c>
      <c r="S534" s="144" t="str">
        <f t="shared" ref="S534:S535" si="170">IF(G534="","",IF(I534&lt;&gt;"",1,MID(H534,LEN(H534),1)))</f>
        <v/>
      </c>
      <c r="T534" s="144" t="str">
        <f>IF(G534="","",IF(ISERROR(VLOOKUP(S534,Sheet1!B:B,1,FALSE)),0,1))</f>
        <v/>
      </c>
      <c r="U534" s="144" t="str">
        <f t="shared" ref="U534:U535" si="171">IF(G534="","",IF(ISERROR(S534/1),0,1))</f>
        <v/>
      </c>
      <c r="V534" s="145" t="e">
        <f>SEARCH('Key Word Search'!$J$6,J534)</f>
        <v>#VALUE!</v>
      </c>
      <c r="W534" s="145" t="e">
        <f>SEARCH('Key Word Search'!$J$6,K534)</f>
        <v>#VALUE!</v>
      </c>
      <c r="X534" s="145" t="str">
        <f t="shared" ref="X534:X535" si="172">IF(AND(ISERROR(V534),ISERROR(W534)),"",A534)</f>
        <v/>
      </c>
    </row>
    <row r="535" spans="1:24" x14ac:dyDescent="0.2">
      <c r="A535" s="105" t="str">
        <f t="shared" si="167"/>
        <v/>
      </c>
      <c r="E535" s="20" t="str">
        <f t="shared" si="99"/>
        <v/>
      </c>
      <c r="F535" s="20" t="str">
        <f t="shared" si="100"/>
        <v/>
      </c>
      <c r="Q535" s="132" t="str">
        <f t="shared" si="168"/>
        <v/>
      </c>
      <c r="R535" s="132" t="str">
        <f t="shared" si="169"/>
        <v/>
      </c>
      <c r="S535" s="144" t="str">
        <f t="shared" si="170"/>
        <v/>
      </c>
      <c r="T535" s="144" t="str">
        <f>IF(G535="","",IF(ISERROR(VLOOKUP(S535,Sheet1!B:B,1,FALSE)),0,1))</f>
        <v/>
      </c>
      <c r="U535" s="144" t="str">
        <f t="shared" si="171"/>
        <v/>
      </c>
      <c r="V535" s="145" t="e">
        <f>SEARCH('Key Word Search'!$J$6,J535)</f>
        <v>#VALUE!</v>
      </c>
      <c r="W535" s="145" t="e">
        <f>SEARCH('Key Word Search'!$J$6,K535)</f>
        <v>#VALUE!</v>
      </c>
      <c r="X535" s="145" t="str">
        <f t="shared" si="172"/>
        <v/>
      </c>
    </row>
    <row r="536" spans="1:24" x14ac:dyDescent="0.2">
      <c r="A536" s="105" t="str">
        <f t="shared" ref="A536" si="173">IF(G536="","",SUBSTITUTE(SUBSTITUTE(SUBSTITUTE(SUBSTITUTE("#"&amp;G536&amp;"-"&amp;H536&amp;""&amp;I536," ",""),"-","_"),"(","_"),")","_"))</f>
        <v/>
      </c>
      <c r="E536" s="20" t="str">
        <f t="shared" si="99"/>
        <v/>
      </c>
      <c r="F536" s="20" t="str">
        <f t="shared" si="100"/>
        <v/>
      </c>
      <c r="Q536" s="22" t="str">
        <f t="shared" ref="Q536" si="174">IF(G536="","",SUBSTITUTE(SUBSTITUTE(SUBSTITUTE(SUBSTITUTE("#"&amp;G536&amp;"-"&amp;H536&amp;""&amp;I536," ",""),"-","_"),"(","_"),")","_"))</f>
        <v/>
      </c>
      <c r="R536" s="22" t="str">
        <f t="shared" ref="R536" si="175">IF(G536="","",SUBSTITUTE(SUBSTITUTE(SUBSTITUTE(SUBSTITUTE("#"&amp;G536&amp;"-"&amp;LEFT(H536,LEN(H536)-1)," ",""),"-","_"),"(","_"),")","_"))</f>
        <v/>
      </c>
      <c r="S536" s="21" t="str">
        <f t="shared" ref="S536" si="176">IF(G536="","",IF(I536&lt;&gt;"",1,MID(H536,LEN(H536),1)))</f>
        <v/>
      </c>
      <c r="T536" s="21" t="str">
        <f>IF(G536="","",IF(ISERROR(VLOOKUP(S536,Sheet1!B:B,1,FALSE)),0,1))</f>
        <v/>
      </c>
      <c r="U536" s="21" t="str">
        <f t="shared" ref="U536" si="177">IF(G536="","",IF(ISERROR(S536/1),0,1))</f>
        <v/>
      </c>
    </row>
  </sheetData>
  <sheetProtection sheet="1" objects="1" scenarios="1" formatCells="0" formatColumns="0" formatRows="0" insertRows="0" selectLockedCells="1" autoFilter="0"/>
  <autoFilter ref="A2:X536" xr:uid="{00000000-0009-0000-0000-000004000000}"/>
  <conditionalFormatting sqref="N151:O152 N117:O117 N122:O123 N134:O134 N141:O141 N144:O144 N158:O335 N1:O5 N102:O112 N125:O125 N128:O128 N147:O149 N70:O71 N73:O82 N86:O100 N7:O47 N49:O68">
    <cfRule type="cellIs" dxfId="238" priority="305" operator="equal">
      <formula>"MI"</formula>
    </cfRule>
    <cfRule type="cellIs" dxfId="237" priority="306" operator="equal">
      <formula>"No"</formula>
    </cfRule>
    <cfRule type="cellIs" dxfId="236" priority="307" operator="equal">
      <formula>"N/A"</formula>
    </cfRule>
    <cfRule type="cellIs" dxfId="235" priority="308" operator="equal">
      <formula>"Yes"</formula>
    </cfRule>
  </conditionalFormatting>
  <conditionalFormatting sqref="N154:O156">
    <cfRule type="cellIs" dxfId="234" priority="205" operator="equal">
      <formula>"MI"</formula>
    </cfRule>
    <cfRule type="cellIs" dxfId="233" priority="206" operator="equal">
      <formula>"No"</formula>
    </cfRule>
    <cfRule type="cellIs" dxfId="232" priority="207" operator="equal">
      <formula>"N/A"</formula>
    </cfRule>
    <cfRule type="cellIs" dxfId="231" priority="208" operator="equal">
      <formula>"Yes"</formula>
    </cfRule>
  </conditionalFormatting>
  <conditionalFormatting sqref="N118:O121">
    <cfRule type="cellIs" dxfId="230" priority="165" operator="equal">
      <formula>"MI"</formula>
    </cfRule>
    <cfRule type="cellIs" dxfId="229" priority="166" operator="equal">
      <formula>"No"</formula>
    </cfRule>
    <cfRule type="cellIs" dxfId="228" priority="167" operator="equal">
      <formula>"N/A"</formula>
    </cfRule>
    <cfRule type="cellIs" dxfId="227" priority="168" operator="equal">
      <formula>"Yes"</formula>
    </cfRule>
  </conditionalFormatting>
  <conditionalFormatting sqref="N132:O132">
    <cfRule type="cellIs" dxfId="226" priority="153" operator="equal">
      <formula>"MI"</formula>
    </cfRule>
    <cfRule type="cellIs" dxfId="225" priority="154" operator="equal">
      <formula>"No"</formula>
    </cfRule>
    <cfRule type="cellIs" dxfId="224" priority="155" operator="equal">
      <formula>"N/A"</formula>
    </cfRule>
    <cfRule type="cellIs" dxfId="223" priority="156" operator="equal">
      <formula>"Yes"</formula>
    </cfRule>
  </conditionalFormatting>
  <conditionalFormatting sqref="N136:O140">
    <cfRule type="cellIs" dxfId="222" priority="149" operator="equal">
      <formula>"MI"</formula>
    </cfRule>
    <cfRule type="cellIs" dxfId="221" priority="150" operator="equal">
      <formula>"No"</formula>
    </cfRule>
    <cfRule type="cellIs" dxfId="220" priority="151" operator="equal">
      <formula>"N/A"</formula>
    </cfRule>
    <cfRule type="cellIs" dxfId="219" priority="152" operator="equal">
      <formula>"Yes"</formula>
    </cfRule>
  </conditionalFormatting>
  <conditionalFormatting sqref="N143:O143">
    <cfRule type="cellIs" dxfId="218" priority="133" operator="equal">
      <formula>"MI"</formula>
    </cfRule>
    <cfRule type="cellIs" dxfId="217" priority="134" operator="equal">
      <formula>"No"</formula>
    </cfRule>
    <cfRule type="cellIs" dxfId="216" priority="135" operator="equal">
      <formula>"N/A"</formula>
    </cfRule>
    <cfRule type="cellIs" dxfId="215" priority="136" operator="equal">
      <formula>"Yes"</formula>
    </cfRule>
  </conditionalFormatting>
  <conditionalFormatting sqref="N101:O101">
    <cfRule type="cellIs" dxfId="214" priority="97" operator="equal">
      <formula>"MI"</formula>
    </cfRule>
    <cfRule type="cellIs" dxfId="213" priority="98" operator="equal">
      <formula>"No"</formula>
    </cfRule>
    <cfRule type="cellIs" dxfId="212" priority="99" operator="equal">
      <formula>"N/A"</formula>
    </cfRule>
    <cfRule type="cellIs" dxfId="211" priority="100" operator="equal">
      <formula>"Yes"</formula>
    </cfRule>
  </conditionalFormatting>
  <conditionalFormatting sqref="N113:O113">
    <cfRule type="cellIs" dxfId="210" priority="93" operator="equal">
      <formula>"MI"</formula>
    </cfRule>
    <cfRule type="cellIs" dxfId="209" priority="94" operator="equal">
      <formula>"No"</formula>
    </cfRule>
    <cfRule type="cellIs" dxfId="208" priority="95" operator="equal">
      <formula>"N/A"</formula>
    </cfRule>
    <cfRule type="cellIs" dxfId="207" priority="96" operator="equal">
      <formula>"Yes"</formula>
    </cfRule>
  </conditionalFormatting>
  <conditionalFormatting sqref="N114:O115">
    <cfRule type="cellIs" dxfId="206" priority="89" operator="equal">
      <formula>"MI"</formula>
    </cfRule>
    <cfRule type="cellIs" dxfId="205" priority="90" operator="equal">
      <formula>"No"</formula>
    </cfRule>
    <cfRule type="cellIs" dxfId="204" priority="91" operator="equal">
      <formula>"N/A"</formula>
    </cfRule>
    <cfRule type="cellIs" dxfId="203" priority="92" operator="equal">
      <formula>"Yes"</formula>
    </cfRule>
  </conditionalFormatting>
  <conditionalFormatting sqref="N116:O116">
    <cfRule type="cellIs" dxfId="202" priority="85" operator="equal">
      <formula>"MI"</formula>
    </cfRule>
    <cfRule type="cellIs" dxfId="201" priority="86" operator="equal">
      <formula>"No"</formula>
    </cfRule>
    <cfRule type="cellIs" dxfId="200" priority="87" operator="equal">
      <formula>"N/A"</formula>
    </cfRule>
    <cfRule type="cellIs" dxfId="199" priority="88" operator="equal">
      <formula>"Yes"</formula>
    </cfRule>
  </conditionalFormatting>
  <conditionalFormatting sqref="N126:O126">
    <cfRule type="cellIs" dxfId="198" priority="81" operator="equal">
      <formula>"MI"</formula>
    </cfRule>
    <cfRule type="cellIs" dxfId="197" priority="82" operator="equal">
      <formula>"No"</formula>
    </cfRule>
    <cfRule type="cellIs" dxfId="196" priority="83" operator="equal">
      <formula>"N/A"</formula>
    </cfRule>
    <cfRule type="cellIs" dxfId="195" priority="84" operator="equal">
      <formula>"Yes"</formula>
    </cfRule>
  </conditionalFormatting>
  <conditionalFormatting sqref="N124:O124">
    <cfRule type="cellIs" dxfId="194" priority="77" operator="equal">
      <formula>"MI"</formula>
    </cfRule>
    <cfRule type="cellIs" dxfId="193" priority="78" operator="equal">
      <formula>"No"</formula>
    </cfRule>
    <cfRule type="cellIs" dxfId="192" priority="79" operator="equal">
      <formula>"N/A"</formula>
    </cfRule>
    <cfRule type="cellIs" dxfId="191" priority="80" operator="equal">
      <formula>"Yes"</formula>
    </cfRule>
  </conditionalFormatting>
  <conditionalFormatting sqref="N127:O127">
    <cfRule type="cellIs" dxfId="190" priority="73" operator="equal">
      <formula>"MI"</formula>
    </cfRule>
    <cfRule type="cellIs" dxfId="189" priority="74" operator="equal">
      <formula>"No"</formula>
    </cfRule>
    <cfRule type="cellIs" dxfId="188" priority="75" operator="equal">
      <formula>"N/A"</formula>
    </cfRule>
    <cfRule type="cellIs" dxfId="187" priority="76" operator="equal">
      <formula>"Yes"</formula>
    </cfRule>
  </conditionalFormatting>
  <conditionalFormatting sqref="N129:O131">
    <cfRule type="cellIs" dxfId="186" priority="69" operator="equal">
      <formula>"MI"</formula>
    </cfRule>
    <cfRule type="cellIs" dxfId="185" priority="70" operator="equal">
      <formula>"No"</formula>
    </cfRule>
    <cfRule type="cellIs" dxfId="184" priority="71" operator="equal">
      <formula>"N/A"</formula>
    </cfRule>
    <cfRule type="cellIs" dxfId="183" priority="72" operator="equal">
      <formula>"Yes"</formula>
    </cfRule>
  </conditionalFormatting>
  <conditionalFormatting sqref="N133:O133">
    <cfRule type="cellIs" dxfId="182" priority="65" operator="equal">
      <formula>"MI"</formula>
    </cfRule>
    <cfRule type="cellIs" dxfId="181" priority="66" operator="equal">
      <formula>"No"</formula>
    </cfRule>
    <cfRule type="cellIs" dxfId="180" priority="67" operator="equal">
      <formula>"N/A"</formula>
    </cfRule>
    <cfRule type="cellIs" dxfId="179" priority="68" operator="equal">
      <formula>"Yes"</formula>
    </cfRule>
  </conditionalFormatting>
  <conditionalFormatting sqref="N135:O140">
    <cfRule type="cellIs" dxfId="178" priority="61" operator="equal">
      <formula>"MI"</formula>
    </cfRule>
    <cfRule type="cellIs" dxfId="177" priority="62" operator="equal">
      <formula>"No"</formula>
    </cfRule>
    <cfRule type="cellIs" dxfId="176" priority="63" operator="equal">
      <formula>"N/A"</formula>
    </cfRule>
    <cfRule type="cellIs" dxfId="175" priority="64" operator="equal">
      <formula>"Yes"</formula>
    </cfRule>
  </conditionalFormatting>
  <conditionalFormatting sqref="N142:O142">
    <cfRule type="cellIs" dxfId="174" priority="57" operator="equal">
      <formula>"MI"</formula>
    </cfRule>
    <cfRule type="cellIs" dxfId="173" priority="58" operator="equal">
      <formula>"No"</formula>
    </cfRule>
    <cfRule type="cellIs" dxfId="172" priority="59" operator="equal">
      <formula>"N/A"</formula>
    </cfRule>
    <cfRule type="cellIs" dxfId="171" priority="60" operator="equal">
      <formula>"Yes"</formula>
    </cfRule>
  </conditionalFormatting>
  <conditionalFormatting sqref="N142:O142">
    <cfRule type="cellIs" dxfId="170" priority="53" operator="equal">
      <formula>"MI"</formula>
    </cfRule>
    <cfRule type="cellIs" dxfId="169" priority="54" operator="equal">
      <formula>"No"</formula>
    </cfRule>
    <cfRule type="cellIs" dxfId="168" priority="55" operator="equal">
      <formula>"N/A"</formula>
    </cfRule>
    <cfRule type="cellIs" dxfId="167" priority="56" operator="equal">
      <formula>"Yes"</formula>
    </cfRule>
  </conditionalFormatting>
  <conditionalFormatting sqref="N150:O150">
    <cfRule type="cellIs" dxfId="166" priority="49" operator="equal">
      <formula>"MI"</formula>
    </cfRule>
    <cfRule type="cellIs" dxfId="165" priority="50" operator="equal">
      <formula>"No"</formula>
    </cfRule>
    <cfRule type="cellIs" dxfId="164" priority="51" operator="equal">
      <formula>"N/A"</formula>
    </cfRule>
    <cfRule type="cellIs" dxfId="163" priority="52" operator="equal">
      <formula>"Yes"</formula>
    </cfRule>
  </conditionalFormatting>
  <conditionalFormatting sqref="N146:O146">
    <cfRule type="cellIs" dxfId="162" priority="45" operator="equal">
      <formula>"MI"</formula>
    </cfRule>
    <cfRule type="cellIs" dxfId="161" priority="46" operator="equal">
      <formula>"No"</formula>
    </cfRule>
    <cfRule type="cellIs" dxfId="160" priority="47" operator="equal">
      <formula>"N/A"</formula>
    </cfRule>
    <cfRule type="cellIs" dxfId="159" priority="48" operator="equal">
      <formula>"Yes"</formula>
    </cfRule>
  </conditionalFormatting>
  <conditionalFormatting sqref="N145:O145">
    <cfRule type="cellIs" dxfId="158" priority="41" operator="equal">
      <formula>"MI"</formula>
    </cfRule>
    <cfRule type="cellIs" dxfId="157" priority="42" operator="equal">
      <formula>"No"</formula>
    </cfRule>
    <cfRule type="cellIs" dxfId="156" priority="43" operator="equal">
      <formula>"N/A"</formula>
    </cfRule>
    <cfRule type="cellIs" dxfId="155" priority="44" operator="equal">
      <formula>"Yes"</formula>
    </cfRule>
  </conditionalFormatting>
  <conditionalFormatting sqref="N69:O69">
    <cfRule type="cellIs" dxfId="154" priority="37" operator="equal">
      <formula>"MI"</formula>
    </cfRule>
    <cfRule type="cellIs" dxfId="153" priority="38" operator="equal">
      <formula>"No"</formula>
    </cfRule>
    <cfRule type="cellIs" dxfId="152" priority="39" operator="equal">
      <formula>"N/A"</formula>
    </cfRule>
    <cfRule type="cellIs" dxfId="151" priority="40" operator="equal">
      <formula>"Yes"</formula>
    </cfRule>
  </conditionalFormatting>
  <conditionalFormatting sqref="N72:O72">
    <cfRule type="cellIs" dxfId="150" priority="33" operator="equal">
      <formula>"MI"</formula>
    </cfRule>
    <cfRule type="cellIs" dxfId="149" priority="34" operator="equal">
      <formula>"No"</formula>
    </cfRule>
    <cfRule type="cellIs" dxfId="148" priority="35" operator="equal">
      <formula>"N/A"</formula>
    </cfRule>
    <cfRule type="cellIs" dxfId="147" priority="36" operator="equal">
      <formula>"Yes"</formula>
    </cfRule>
  </conditionalFormatting>
  <conditionalFormatting sqref="N83:O83">
    <cfRule type="cellIs" dxfId="146" priority="29" operator="equal">
      <formula>"MI"</formula>
    </cfRule>
    <cfRule type="cellIs" dxfId="145" priority="30" operator="equal">
      <formula>"No"</formula>
    </cfRule>
    <cfRule type="cellIs" dxfId="144" priority="31" operator="equal">
      <formula>"N/A"</formula>
    </cfRule>
    <cfRule type="cellIs" dxfId="143" priority="32" operator="equal">
      <formula>"Yes"</formula>
    </cfRule>
  </conditionalFormatting>
  <conditionalFormatting sqref="N84:O84">
    <cfRule type="cellIs" dxfId="142" priority="25" operator="equal">
      <formula>"MI"</formula>
    </cfRule>
    <cfRule type="cellIs" dxfId="141" priority="26" operator="equal">
      <formula>"No"</formula>
    </cfRule>
    <cfRule type="cellIs" dxfId="140" priority="27" operator="equal">
      <formula>"N/A"</formula>
    </cfRule>
    <cfRule type="cellIs" dxfId="139" priority="28" operator="equal">
      <formula>"Yes"</formula>
    </cfRule>
  </conditionalFormatting>
  <conditionalFormatting sqref="N85:O85">
    <cfRule type="cellIs" dxfId="138" priority="21" operator="equal">
      <formula>"MI"</formula>
    </cfRule>
    <cfRule type="cellIs" dxfId="137" priority="22" operator="equal">
      <formula>"No"</formula>
    </cfRule>
    <cfRule type="cellIs" dxfId="136" priority="23" operator="equal">
      <formula>"N/A"</formula>
    </cfRule>
    <cfRule type="cellIs" dxfId="135" priority="24" operator="equal">
      <formula>"Yes"</formula>
    </cfRule>
  </conditionalFormatting>
  <conditionalFormatting sqref="N153:O156">
    <cfRule type="cellIs" dxfId="134" priority="17" operator="equal">
      <formula>"MI"</formula>
    </cfRule>
    <cfRule type="cellIs" dxfId="133" priority="18" operator="equal">
      <formula>"No"</formula>
    </cfRule>
    <cfRule type="cellIs" dxfId="132" priority="19" operator="equal">
      <formula>"N/A"</formula>
    </cfRule>
    <cfRule type="cellIs" dxfId="131" priority="20" operator="equal">
      <formula>"Yes"</formula>
    </cfRule>
  </conditionalFormatting>
  <conditionalFormatting sqref="N6:O6">
    <cfRule type="cellIs" dxfId="130" priority="13" operator="equal">
      <formula>"MI"</formula>
    </cfRule>
    <cfRule type="cellIs" dxfId="129" priority="14" operator="equal">
      <formula>"No"</formula>
    </cfRule>
    <cfRule type="cellIs" dxfId="128" priority="15" operator="equal">
      <formula>"N/A"</formula>
    </cfRule>
    <cfRule type="cellIs" dxfId="127" priority="16" operator="equal">
      <formula>"Yes"</formula>
    </cfRule>
  </conditionalFormatting>
  <conditionalFormatting sqref="N48:O48">
    <cfRule type="cellIs" dxfId="126" priority="9" operator="equal">
      <formula>"MI"</formula>
    </cfRule>
    <cfRule type="cellIs" dxfId="125" priority="10" operator="equal">
      <formula>"No"</formula>
    </cfRule>
    <cfRule type="cellIs" dxfId="124" priority="11" operator="equal">
      <formula>"N/A"</formula>
    </cfRule>
    <cfRule type="cellIs" dxfId="123" priority="12" operator="equal">
      <formula>"Yes"</formula>
    </cfRule>
  </conditionalFormatting>
  <conditionalFormatting sqref="N157:O157">
    <cfRule type="cellIs" dxfId="122" priority="5" operator="equal">
      <formula>"MI"</formula>
    </cfRule>
    <cfRule type="cellIs" dxfId="121" priority="6" operator="equal">
      <formula>"No"</formula>
    </cfRule>
    <cfRule type="cellIs" dxfId="120" priority="7" operator="equal">
      <formula>"N/A"</formula>
    </cfRule>
    <cfRule type="cellIs" dxfId="119" priority="8" operator="equal">
      <formula>"Yes"</formula>
    </cfRule>
  </conditionalFormatting>
  <conditionalFormatting sqref="N157:O157">
    <cfRule type="cellIs" dxfId="118" priority="1" operator="equal">
      <formula>"MI"</formula>
    </cfRule>
    <cfRule type="cellIs" dxfId="117" priority="2" operator="equal">
      <formula>"No"</formula>
    </cfRule>
    <cfRule type="cellIs" dxfId="116" priority="3" operator="equal">
      <formula>"N/A"</formula>
    </cfRule>
    <cfRule type="cellIs" dxfId="115" priority="4" operator="equal">
      <formula>"Yes"</formula>
    </cfRule>
  </conditionalFormatting>
  <dataValidations count="3">
    <dataValidation allowBlank="1" sqref="L4:O4 L16:O16 L28:O28 L23:O23 L34:O34 L79:O79 L87:O87 L12:O12 L56:O56 L62:O62 L151:O151 L159:O159" xr:uid="{00000000-0002-0000-0400-000000000000}"/>
    <dataValidation type="list" showInputMessage="1" showErrorMessage="1" error="Select from the following_x000a_Yes (Meets Requirements)_x000a_No (Does Not Meet Requirements)_x000a_MI (More Information)_x000a_N/A (Not Applicable)" sqref="N25:N26 N77:N78 N18:N21 N58:N61 N30:N33 N142:N143 N81:N86 N126:N127 N6:N10 N14 N64 N66:N73 N51:N55 N89 N75 N101:N102 N104 N113:N116 N106:N111 N123:N124 N129:N133 N118:N121 N145:N146 N148 N36:N49 N91:N99 N161:N166 N150 N135:N140 N153:N158" xr:uid="{00000000-0002-0000-0400-000001000000}">
      <formula1>"Yes,No,MI,N/A"</formula1>
    </dataValidation>
    <dataValidation type="list" showInputMessage="1" showErrorMessage="1" error="Select from the following_x000a_Yes (Meets Requirements)_x000a_No (Does Not Meet Requirements)_x000a_MI (More Information)_x000a_N/A (Not Applicable)" sqref="O25:O26 O77:O78 O14 O58:O61 O30:O33 O142:O143 O81:O86 O126:O127 O6:O10 O18:O21 O64 O66:O73 O51:O55 O89 O75 O101:O102 O104 O113:O116 O106:O111 O123:O124 O129:O133 O118:O121 O145:O146 O148 O36:O49 O91:O99 O161:O166 O150 O135:O140 O153:O158" xr:uid="{00000000-0002-0000-0400-000002000000}">
      <formula1>"Yes, No, MI, N/A"</formula1>
    </dataValidation>
  </dataValidations>
  <hyperlinks>
    <hyperlink ref="E143" location="' FAA USA'!G43" display="' FAA USA'!G43" xr:uid="{00000000-0004-0000-0400-000000000000}"/>
    <hyperlink ref="E145" location="' FAA USA'!G57" display="' FAA USA'!G57" xr:uid="{00000000-0004-0000-0400-000001000000}"/>
    <hyperlink ref="F143" location="' FAA USA'!G43" display="' FAA USA'!G43" xr:uid="{00000000-0004-0000-0400-000002000000}"/>
    <hyperlink ref="F145" location="' FAA USA'!G57" display="' FAA USA'!G57" xr:uid="{00000000-0004-0000-0400-000003000000}"/>
  </hyperlinks>
  <pageMargins left="0.23622047244094491" right="0.23622047244094491" top="0.74803149606299213" bottom="0.74803149606299213" header="0.31496062992125984" footer="0.31496062992125984"/>
  <pageSetup paperSize="8" scale="65" fitToHeight="0" orientation="landscape" r:id="rId1"/>
  <headerFooter alignWithMargins="0">
    <oddFooter>&amp;F</oddFooter>
  </headerFooter>
  <drawing r:id="rId2"/>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theme="8" tint="0.39997558519241921"/>
    <pageSetUpPr fitToPage="1"/>
  </sheetPr>
  <dimension ref="A1:IX395"/>
  <sheetViews>
    <sheetView topLeftCell="E1" zoomScale="90" zoomScaleNormal="90" workbookViewId="0">
      <pane ySplit="2" topLeftCell="A3" activePane="bottomLeft" state="frozen"/>
      <selection activeCell="H26" sqref="H26"/>
      <selection pane="bottomLeft" activeCell="D1" sqref="D1"/>
    </sheetView>
  </sheetViews>
  <sheetFormatPr defaultColWidth="43.28515625" defaultRowHeight="15" x14ac:dyDescent="0.2"/>
  <cols>
    <col min="1" max="1" width="15.85546875" style="105" hidden="1" customWidth="1"/>
    <col min="2" max="2" width="9.7109375" style="105" hidden="1" customWidth="1"/>
    <col min="3" max="3" width="6.5703125" style="105" hidden="1" customWidth="1"/>
    <col min="4" max="4" width="10.42578125" style="174" hidden="1" customWidth="1"/>
    <col min="5" max="5" width="5.28515625" style="175" customWidth="1"/>
    <col min="6" max="6" width="10.140625" style="20" hidden="1" customWidth="1"/>
    <col min="7" max="7" width="10.5703125" style="20" hidden="1" customWidth="1"/>
    <col min="8" max="8" width="14" style="20" hidden="1" customWidth="1"/>
    <col min="9" max="9" width="14.28515625" style="106" customWidth="1"/>
    <col min="10" max="10" width="11.42578125" style="107" customWidth="1"/>
    <col min="11" max="11" width="19.7109375" style="20" customWidth="1"/>
    <col min="12" max="12" width="37.5703125" style="108" customWidth="1"/>
    <col min="13" max="13" width="96.7109375" style="363" customWidth="1"/>
    <col min="14" max="14" width="17.5703125" style="22" customWidth="1"/>
    <col min="15" max="15" width="21.42578125" style="110" customWidth="1"/>
    <col min="16" max="17" width="11" style="111" customWidth="1"/>
    <col min="18" max="18" width="66.85546875" style="112" customWidth="1"/>
    <col min="19" max="19" width="10.5703125" style="22" hidden="1" customWidth="1"/>
    <col min="20" max="20" width="13.28515625" style="22" hidden="1" customWidth="1"/>
    <col min="21" max="21" width="12.28515625" style="111" hidden="1" customWidth="1"/>
    <col min="22" max="22" width="20.5703125" style="111" hidden="1" customWidth="1"/>
    <col min="23" max="23" width="28.42578125" style="111" hidden="1" customWidth="1"/>
    <col min="24" max="24" width="17" style="104" hidden="1" customWidth="1"/>
    <col min="25" max="25" width="14.140625" style="104" hidden="1" customWidth="1"/>
    <col min="26" max="26" width="34.28515625" style="104" hidden="1" customWidth="1"/>
    <col min="27" max="27" width="43.28515625" style="104" customWidth="1"/>
    <col min="28" max="16384" width="43.28515625" style="104"/>
  </cols>
  <sheetData>
    <row r="1" spans="1:258" ht="8.25" customHeight="1" thickBot="1" x14ac:dyDescent="0.25">
      <c r="A1" s="133"/>
      <c r="B1" s="133"/>
      <c r="C1" s="133"/>
      <c r="D1" s="133"/>
      <c r="E1" s="133"/>
      <c r="F1" s="134"/>
      <c r="G1" s="134"/>
      <c r="H1" s="134"/>
      <c r="I1" s="135"/>
      <c r="J1" s="136"/>
      <c r="K1" s="134"/>
      <c r="L1" s="137"/>
      <c r="M1" s="360"/>
      <c r="N1" s="132"/>
      <c r="O1" s="139"/>
      <c r="P1" s="140"/>
      <c r="Q1" s="140"/>
      <c r="R1" s="141"/>
      <c r="S1" s="132"/>
      <c r="T1" s="132"/>
      <c r="U1" s="140"/>
      <c r="V1" s="140"/>
      <c r="W1" s="140"/>
      <c r="X1" s="142"/>
      <c r="Y1" s="142"/>
      <c r="Z1" s="142"/>
      <c r="AA1" s="142"/>
      <c r="AB1" s="142"/>
      <c r="AC1" s="142"/>
      <c r="AD1" s="142"/>
      <c r="AE1" s="142"/>
      <c r="AF1" s="142"/>
      <c r="AG1" s="142"/>
      <c r="AH1" s="142"/>
      <c r="AI1" s="142"/>
      <c r="AJ1" s="142"/>
      <c r="AK1" s="142"/>
      <c r="AL1" s="142"/>
      <c r="AM1" s="142"/>
      <c r="AN1" s="142"/>
      <c r="AO1" s="142"/>
      <c r="AP1" s="142"/>
      <c r="AQ1" s="142"/>
      <c r="AR1" s="142"/>
      <c r="AS1" s="142"/>
      <c r="AT1" s="142"/>
      <c r="AU1" s="142"/>
      <c r="AV1" s="142"/>
      <c r="AW1" s="142"/>
      <c r="AX1" s="142"/>
      <c r="AY1" s="142"/>
      <c r="AZ1" s="142"/>
      <c r="BA1" s="142"/>
      <c r="BB1" s="142"/>
      <c r="BC1" s="142"/>
      <c r="BD1" s="142"/>
      <c r="BE1" s="142"/>
      <c r="BF1" s="142"/>
      <c r="BG1" s="142"/>
      <c r="BH1" s="142"/>
      <c r="BI1" s="142"/>
      <c r="BJ1" s="142"/>
      <c r="BK1" s="142"/>
      <c r="BL1" s="142"/>
      <c r="BM1" s="142"/>
      <c r="BN1" s="142"/>
      <c r="BO1" s="142"/>
      <c r="BP1" s="142"/>
      <c r="BQ1" s="142"/>
      <c r="BR1" s="142"/>
      <c r="BS1" s="142"/>
      <c r="BT1" s="142"/>
      <c r="BU1" s="142"/>
      <c r="BV1" s="142"/>
      <c r="BW1" s="142"/>
      <c r="BX1" s="142"/>
      <c r="BY1" s="142"/>
      <c r="BZ1" s="142"/>
      <c r="CA1" s="142"/>
      <c r="CB1" s="142"/>
      <c r="CC1" s="142"/>
      <c r="CD1" s="142"/>
      <c r="CE1" s="142"/>
      <c r="CF1" s="142"/>
      <c r="CG1" s="142"/>
      <c r="CH1" s="142"/>
      <c r="CI1" s="142"/>
      <c r="CJ1" s="142"/>
      <c r="CK1" s="142"/>
      <c r="CL1" s="142"/>
      <c r="CM1" s="142"/>
      <c r="CN1" s="142"/>
      <c r="CO1" s="142"/>
      <c r="CP1" s="142"/>
      <c r="CQ1" s="142"/>
      <c r="CR1" s="142"/>
      <c r="CS1" s="142"/>
      <c r="CT1" s="142"/>
      <c r="CU1" s="142"/>
      <c r="CV1" s="142"/>
      <c r="CW1" s="142"/>
      <c r="CX1" s="142"/>
      <c r="CY1" s="142"/>
      <c r="CZ1" s="142"/>
      <c r="DA1" s="142"/>
      <c r="DB1" s="142"/>
      <c r="DC1" s="142"/>
      <c r="DD1" s="142"/>
      <c r="DE1" s="142"/>
      <c r="DF1" s="142"/>
      <c r="DG1" s="142"/>
      <c r="DH1" s="142"/>
      <c r="DI1" s="142"/>
      <c r="DJ1" s="142"/>
      <c r="DK1" s="142"/>
      <c r="DL1" s="142"/>
      <c r="DM1" s="142"/>
      <c r="DN1" s="142"/>
      <c r="DO1" s="142"/>
      <c r="DP1" s="142"/>
      <c r="DQ1" s="142"/>
      <c r="DR1" s="142"/>
      <c r="DS1" s="142"/>
      <c r="DT1" s="142"/>
      <c r="DU1" s="142"/>
      <c r="DV1" s="142"/>
      <c r="DW1" s="142"/>
      <c r="DX1" s="142"/>
      <c r="DY1" s="142"/>
      <c r="DZ1" s="142"/>
      <c r="EA1" s="142"/>
      <c r="EB1" s="142"/>
      <c r="EC1" s="142"/>
      <c r="ED1" s="142"/>
      <c r="EE1" s="142"/>
      <c r="EF1" s="142"/>
      <c r="EG1" s="142"/>
      <c r="EH1" s="142"/>
      <c r="EI1" s="142"/>
      <c r="EJ1" s="142"/>
      <c r="EK1" s="142"/>
      <c r="EL1" s="142"/>
      <c r="EM1" s="142"/>
      <c r="EN1" s="142"/>
      <c r="EO1" s="142"/>
      <c r="EP1" s="142"/>
      <c r="EQ1" s="142"/>
      <c r="ER1" s="142"/>
      <c r="ES1" s="142"/>
      <c r="ET1" s="142"/>
      <c r="EU1" s="142"/>
      <c r="EV1" s="142"/>
      <c r="EW1" s="142"/>
      <c r="EX1" s="142"/>
      <c r="EY1" s="142"/>
      <c r="EZ1" s="142"/>
      <c r="FA1" s="142"/>
      <c r="FB1" s="142"/>
      <c r="FC1" s="142"/>
      <c r="FD1" s="142"/>
      <c r="FE1" s="142"/>
      <c r="FF1" s="142"/>
      <c r="FG1" s="142"/>
      <c r="FH1" s="142"/>
      <c r="FI1" s="142"/>
      <c r="FJ1" s="142"/>
      <c r="FK1" s="142"/>
      <c r="FL1" s="142"/>
      <c r="FM1" s="142"/>
      <c r="FN1" s="142"/>
      <c r="FO1" s="142"/>
      <c r="FP1" s="142"/>
      <c r="FQ1" s="142"/>
      <c r="FR1" s="142"/>
      <c r="FS1" s="142"/>
      <c r="FT1" s="142"/>
      <c r="FU1" s="142"/>
      <c r="FV1" s="142"/>
      <c r="FW1" s="142"/>
      <c r="FX1" s="142"/>
      <c r="FY1" s="142"/>
      <c r="FZ1" s="142"/>
      <c r="GA1" s="142"/>
      <c r="GB1" s="142"/>
      <c r="GC1" s="142"/>
      <c r="GD1" s="142"/>
      <c r="GE1" s="142"/>
      <c r="GF1" s="142"/>
      <c r="GG1" s="142"/>
      <c r="GH1" s="142"/>
      <c r="GI1" s="142"/>
      <c r="GJ1" s="142"/>
      <c r="GK1" s="142"/>
      <c r="GL1" s="142"/>
      <c r="GM1" s="142"/>
      <c r="GN1" s="142"/>
      <c r="GO1" s="142"/>
      <c r="GP1" s="142"/>
      <c r="GQ1" s="142"/>
      <c r="GR1" s="142"/>
      <c r="GS1" s="142"/>
      <c r="GT1" s="142"/>
      <c r="GU1" s="142"/>
      <c r="GV1" s="142"/>
      <c r="GW1" s="142"/>
      <c r="GX1" s="142"/>
      <c r="GY1" s="142"/>
      <c r="GZ1" s="142"/>
      <c r="HA1" s="142"/>
      <c r="HB1" s="142"/>
      <c r="HC1" s="142"/>
      <c r="HD1" s="142"/>
      <c r="HE1" s="142"/>
      <c r="HF1" s="142"/>
      <c r="HG1" s="142"/>
      <c r="HH1" s="142"/>
      <c r="HI1" s="142"/>
      <c r="HJ1" s="142"/>
      <c r="HK1" s="142"/>
      <c r="HL1" s="142"/>
      <c r="HM1" s="142"/>
      <c r="HN1" s="142"/>
      <c r="HO1" s="142"/>
      <c r="HP1" s="142"/>
      <c r="HQ1" s="142"/>
      <c r="HR1" s="142"/>
      <c r="HS1" s="142"/>
      <c r="HT1" s="142"/>
      <c r="HU1" s="142"/>
      <c r="HV1" s="142"/>
      <c r="HW1" s="142"/>
      <c r="HX1" s="142"/>
      <c r="HY1" s="142"/>
      <c r="HZ1" s="142"/>
      <c r="IA1" s="142"/>
      <c r="IB1" s="142"/>
      <c r="IC1" s="142"/>
      <c r="ID1" s="142"/>
      <c r="IE1" s="142"/>
      <c r="IF1" s="142"/>
      <c r="IG1" s="142"/>
      <c r="IH1" s="142"/>
      <c r="II1" s="142"/>
      <c r="IJ1" s="142"/>
      <c r="IK1" s="142"/>
      <c r="IL1" s="142"/>
      <c r="IM1" s="142"/>
      <c r="IN1" s="142"/>
      <c r="IO1" s="142"/>
      <c r="IP1" s="142"/>
      <c r="IQ1" s="142"/>
      <c r="IR1" s="142"/>
      <c r="IS1" s="142"/>
      <c r="IT1" s="142"/>
      <c r="IU1" s="142"/>
      <c r="IV1" s="142"/>
      <c r="IW1" s="142"/>
      <c r="IX1" s="142"/>
    </row>
    <row r="2" spans="1:258" s="1" customFormat="1" ht="210.75" customHeight="1" x14ac:dyDescent="0.25">
      <c r="A2" s="33" t="s">
        <v>1219</v>
      </c>
      <c r="B2" s="33" t="s">
        <v>484</v>
      </c>
      <c r="C2" s="33" t="s">
        <v>486</v>
      </c>
      <c r="D2" s="33" t="s">
        <v>485</v>
      </c>
      <c r="E2" s="282"/>
      <c r="F2" s="314" t="s">
        <v>1260</v>
      </c>
      <c r="G2" s="314" t="s">
        <v>1259</v>
      </c>
      <c r="H2" s="314" t="s">
        <v>1256</v>
      </c>
      <c r="I2" s="314" t="s">
        <v>1261</v>
      </c>
      <c r="J2" s="314" t="s">
        <v>1258</v>
      </c>
      <c r="K2" s="314" t="s">
        <v>1257</v>
      </c>
      <c r="L2" s="176"/>
      <c r="M2" s="177" t="s">
        <v>1279</v>
      </c>
      <c r="N2" s="178" t="s">
        <v>7</v>
      </c>
      <c r="O2" s="178" t="s">
        <v>10</v>
      </c>
      <c r="P2" s="179" t="s">
        <v>4</v>
      </c>
      <c r="Q2" s="179" t="s">
        <v>1</v>
      </c>
      <c r="R2" s="180" t="s">
        <v>6</v>
      </c>
      <c r="S2" s="19" t="s">
        <v>495</v>
      </c>
      <c r="T2" s="19" t="s">
        <v>496</v>
      </c>
      <c r="U2" s="20" t="s">
        <v>494</v>
      </c>
      <c r="V2" s="20" t="s">
        <v>493</v>
      </c>
      <c r="W2" s="21" t="s">
        <v>492</v>
      </c>
      <c r="X2" s="19" t="s">
        <v>520</v>
      </c>
      <c r="Y2" s="19" t="s">
        <v>521</v>
      </c>
      <c r="Z2" s="19" t="s">
        <v>522</v>
      </c>
    </row>
    <row r="3" spans="1:258" s="2" customFormat="1" ht="51" customHeight="1" thickBot="1" x14ac:dyDescent="0.4">
      <c r="A3" s="11" t="str">
        <f t="shared" ref="A3:A5" si="0">IF(I3="","",SUBSTITUTE(SUBSTITUTE(SUBSTITUTE(SUBSTITUTE("#"&amp;I3&amp;"-"&amp;J3&amp;""&amp;K3," ",""),"-","_"),"(","_"),")","_"))</f>
        <v/>
      </c>
      <c r="B3" s="11"/>
      <c r="C3" s="34"/>
      <c r="D3" s="89"/>
      <c r="E3" s="366" t="s">
        <v>1284</v>
      </c>
      <c r="F3" s="367"/>
      <c r="G3" s="365"/>
      <c r="H3" s="368"/>
      <c r="I3" s="367"/>
      <c r="J3" s="369"/>
      <c r="K3" s="365"/>
      <c r="L3" s="365"/>
      <c r="M3" s="370"/>
      <c r="N3" s="365"/>
      <c r="O3" s="365"/>
      <c r="P3" s="365"/>
      <c r="Q3" s="365"/>
      <c r="R3" s="365"/>
      <c r="S3" s="21" t="str">
        <f t="shared" ref="S3" si="1">IF(I3="","",SUBSTITUTE(SUBSTITUTE(SUBSTITUTE(SUBSTITUTE("#"&amp;I3&amp;"-"&amp;J3&amp;""&amp;K3," ",""),"-","_"),"(","_"),")","_"))</f>
        <v/>
      </c>
      <c r="T3" s="21" t="str">
        <f>IF(I3="","",SUBSTITUTE(SUBSTITUTE(SUBSTITUTE(SUBSTITUTE("#"&amp;I3&amp;"-"&amp;LEFT(J3,LEN(J3)-1)," ",""),"-","_"),"(","_"),")","_"))</f>
        <v/>
      </c>
      <c r="U3" s="21" t="str">
        <f t="shared" ref="U3" si="2">IF(I3="","",IF(K3&lt;&gt;"",1,MID(J3,LEN(J3),1)))</f>
        <v/>
      </c>
      <c r="V3" s="23" t="str">
        <f>IF(I3="","",IF(ISERROR(VLOOKUP(U3,Sheet1!B:B,1,FALSE)),0,1))</f>
        <v/>
      </c>
      <c r="W3" s="23" t="str">
        <f>IF(I3="","",IF(ISERROR(U3/1),0,1))</f>
        <v/>
      </c>
      <c r="X3" s="23" t="e">
        <f>SEARCH('Key Word Search'!$J$6,L3)</f>
        <v>#VALUE!</v>
      </c>
      <c r="Y3" s="2" t="e">
        <f>SEARCH('Key Word Search'!$J$6,M3)</f>
        <v>#VALUE!</v>
      </c>
      <c r="Z3" s="2" t="str">
        <f>IF(AND(ISERROR(X3),ISERROR(Y3)),"",A3)</f>
        <v/>
      </c>
    </row>
    <row r="4" spans="1:258" s="356" customFormat="1" ht="35.25" customHeight="1" thickBot="1" x14ac:dyDescent="0.25">
      <c r="A4" s="164" t="str">
        <f t="shared" si="0"/>
        <v/>
      </c>
      <c r="B4" s="164"/>
      <c r="C4" s="165"/>
      <c r="D4" s="41"/>
      <c r="E4" s="371" t="s">
        <v>1217</v>
      </c>
      <c r="F4" s="44"/>
      <c r="G4" s="44"/>
      <c r="H4" s="44"/>
      <c r="I4" s="44"/>
      <c r="J4" s="357"/>
      <c r="K4" s="44"/>
      <c r="L4" s="358"/>
      <c r="M4" s="355"/>
      <c r="N4" s="358"/>
      <c r="O4" s="358"/>
      <c r="P4" s="359"/>
      <c r="Q4" s="359"/>
      <c r="R4" s="372" t="s">
        <v>15</v>
      </c>
      <c r="S4" s="21" t="str">
        <f t="shared" ref="S4:S67" si="3">IF(I4="","",SUBSTITUTE(SUBSTITUTE(SUBSTITUTE(SUBSTITUTE("#"&amp;I4&amp;"-"&amp;J4&amp;""&amp;K4," ",""),"-","_"),"(","_"),")","_"))</f>
        <v/>
      </c>
      <c r="T4" s="21" t="str">
        <f t="shared" ref="T4:T67" si="4">IF(I4="","",SUBSTITUTE(SUBSTITUTE(SUBSTITUTE(SUBSTITUTE("#"&amp;I4&amp;"-"&amp;LEFT(J4,LEN(J4)-1)," ",""),"-","_"),"(","_"),")","_"))</f>
        <v/>
      </c>
      <c r="U4" s="21" t="str">
        <f t="shared" ref="U4:U67" si="5">IF(I4="","",IF(K4&lt;&gt;"",1,MID(J4,LEN(J4),1)))</f>
        <v/>
      </c>
      <c r="V4" s="23" t="str">
        <f>IF(I4="","",IF(ISERROR(VLOOKUP(U4,Sheet1!B:B,1,FALSE)),0,1))</f>
        <v/>
      </c>
      <c r="W4" s="23" t="str">
        <f t="shared" ref="W4:W67" si="6">IF(I4="","",IF(ISERROR(U4/1),0,1))</f>
        <v/>
      </c>
      <c r="X4" s="23" t="e">
        <f>SEARCH('Key Word Search'!$J$6,L4)</f>
        <v>#VALUE!</v>
      </c>
      <c r="Y4" s="2" t="e">
        <f>SEARCH('Key Word Search'!$J$6,M4)</f>
        <v>#VALUE!</v>
      </c>
      <c r="Z4" s="2" t="str">
        <f t="shared" ref="Z4:Z67" si="7">IF(AND(ISERROR(X4),ISERROR(Y4)),"",A4)</f>
        <v/>
      </c>
    </row>
    <row r="5" spans="1:258" s="1" customFormat="1" ht="18" x14ac:dyDescent="0.2">
      <c r="A5" s="231" t="str">
        <f t="shared" si="0"/>
        <v/>
      </c>
      <c r="B5" s="231"/>
      <c r="C5" s="231"/>
      <c r="D5" s="31"/>
      <c r="E5" s="181" t="s">
        <v>1218</v>
      </c>
      <c r="F5" s="286"/>
      <c r="G5" s="286"/>
      <c r="H5" s="286"/>
      <c r="I5" s="68"/>
      <c r="J5" s="69"/>
      <c r="K5" s="286"/>
      <c r="L5" s="70" t="s">
        <v>16</v>
      </c>
      <c r="M5" s="67" t="s">
        <v>17</v>
      </c>
      <c r="N5" s="72"/>
      <c r="O5" s="73"/>
      <c r="P5" s="73"/>
      <c r="Q5" s="73"/>
      <c r="R5" s="74" t="s">
        <v>0</v>
      </c>
      <c r="S5" s="21" t="str">
        <f t="shared" si="3"/>
        <v/>
      </c>
      <c r="T5" s="21" t="str">
        <f t="shared" si="4"/>
        <v/>
      </c>
      <c r="U5" s="21" t="str">
        <f t="shared" si="5"/>
        <v/>
      </c>
      <c r="V5" s="23" t="str">
        <f>IF(I5="","",IF(ISERROR(VLOOKUP(U5,Sheet1!B:B,1,FALSE)),0,1))</f>
        <v/>
      </c>
      <c r="W5" s="23" t="str">
        <f t="shared" si="6"/>
        <v/>
      </c>
      <c r="X5" s="23" t="e">
        <f>SEARCH('Key Word Search'!$J$6,L5)</f>
        <v>#VALUE!</v>
      </c>
      <c r="Y5" s="2" t="e">
        <f>SEARCH('Key Word Search'!$J$6,M5)</f>
        <v>#VALUE!</v>
      </c>
      <c r="Z5" s="2" t="str">
        <f t="shared" si="7"/>
        <v/>
      </c>
    </row>
    <row r="6" spans="1:258" s="316" customFormat="1" ht="72" x14ac:dyDescent="0.2">
      <c r="A6" s="342" t="str">
        <f>IF(I6="","",SUBSTITUTE(SUBSTITUTE(SUBSTITUTE(SUBSTITUTE("#"&amp;I6&amp;"-"&amp;J6&amp;""&amp;K6," ",""),"-","_"),"(","_"),")","_"))</f>
        <v>#AMCtoAppendixIItoPart_M_2a_Info1</v>
      </c>
      <c r="B6" s="343"/>
      <c r="C6" s="341"/>
      <c r="D6" s="344"/>
      <c r="E6" s="345"/>
      <c r="F6" s="346" t="str">
        <f>IF($A6="","",IF(B6="","",HYPERLINK(B6,F$2)))</f>
        <v/>
      </c>
      <c r="G6" s="347" t="str">
        <f t="shared" ref="G6:G25" si="8">IF($A6="","",IF(D6="","",HYPERLINK(D6,G$2)))</f>
        <v/>
      </c>
      <c r="H6" s="348"/>
      <c r="I6" s="364" t="s">
        <v>1237</v>
      </c>
      <c r="J6" s="239" t="s">
        <v>1238</v>
      </c>
      <c r="K6" s="284" t="s">
        <v>1067</v>
      </c>
      <c r="L6" s="348" t="s">
        <v>1220</v>
      </c>
      <c r="M6" s="364" t="s">
        <v>1236</v>
      </c>
      <c r="N6" s="346"/>
      <c r="O6" s="347"/>
      <c r="P6" s="348" t="s">
        <v>83</v>
      </c>
      <c r="Q6" s="348" t="s">
        <v>3</v>
      </c>
      <c r="R6" s="353"/>
      <c r="S6" s="21" t="str">
        <f t="shared" si="3"/>
        <v>#AMCtoAppendixIItoPart_M_2a_Info1</v>
      </c>
      <c r="T6" s="21" t="str">
        <f t="shared" si="4"/>
        <v>#AMCtoAppendixIItoPart_M_2a</v>
      </c>
      <c r="U6" s="21">
        <f t="shared" si="5"/>
        <v>1</v>
      </c>
      <c r="V6" s="23">
        <f>IF(I6="","",IF(ISERROR(VLOOKUP(U6,Sheet1!B:B,1,FALSE)),0,1))</f>
        <v>0</v>
      </c>
      <c r="W6" s="23">
        <f t="shared" si="6"/>
        <v>1</v>
      </c>
      <c r="X6" s="23" t="e">
        <f>SEARCH('Key Word Search'!$J$6,L6)</f>
        <v>#VALUE!</v>
      </c>
      <c r="Y6" s="2" t="e">
        <f>SEARCH('Key Word Search'!$J$6,M6)</f>
        <v>#VALUE!</v>
      </c>
      <c r="Z6" s="2" t="str">
        <f t="shared" si="7"/>
        <v/>
      </c>
      <c r="AA6" s="147"/>
      <c r="AB6" s="147"/>
      <c r="AC6" s="147"/>
      <c r="AD6" s="147"/>
      <c r="AE6" s="147"/>
      <c r="AF6" s="147"/>
      <c r="AG6" s="147"/>
      <c r="AH6" s="350"/>
      <c r="AI6" s="350"/>
      <c r="AJ6" s="350"/>
      <c r="AK6" s="350"/>
      <c r="AL6" s="350"/>
      <c r="AM6" s="350"/>
      <c r="AN6" s="350"/>
      <c r="AO6" s="350"/>
      <c r="AP6" s="350"/>
      <c r="AQ6" s="350"/>
      <c r="AR6" s="350"/>
      <c r="AS6" s="350"/>
      <c r="AT6" s="350"/>
      <c r="AU6" s="350"/>
      <c r="AV6" s="350"/>
      <c r="AW6" s="350"/>
      <c r="AX6" s="350"/>
      <c r="AY6" s="350"/>
      <c r="AZ6" s="350"/>
      <c r="BA6" s="350"/>
      <c r="BB6" s="350"/>
      <c r="BC6" s="350"/>
      <c r="BD6" s="350"/>
      <c r="BE6" s="350"/>
      <c r="BF6" s="350"/>
      <c r="BG6" s="350"/>
      <c r="BH6" s="350"/>
      <c r="BI6" s="350"/>
      <c r="BJ6" s="350"/>
      <c r="BK6" s="350"/>
      <c r="BL6" s="350"/>
      <c r="BM6" s="350"/>
      <c r="BN6" s="350"/>
      <c r="BO6" s="350"/>
      <c r="BP6" s="350"/>
      <c r="BQ6" s="350"/>
      <c r="BR6" s="350"/>
      <c r="BS6" s="350"/>
      <c r="BT6" s="350"/>
      <c r="BU6" s="350"/>
      <c r="BV6" s="350"/>
      <c r="BW6" s="350"/>
      <c r="BX6" s="350"/>
      <c r="BY6" s="350"/>
      <c r="BZ6" s="350"/>
      <c r="CA6" s="350"/>
      <c r="CB6" s="350"/>
      <c r="CC6" s="350"/>
      <c r="CD6" s="350"/>
      <c r="CE6" s="350"/>
      <c r="CF6" s="350"/>
      <c r="CG6" s="350"/>
      <c r="CH6" s="350"/>
      <c r="CI6" s="350"/>
      <c r="CJ6" s="350"/>
      <c r="CK6" s="350"/>
      <c r="CL6" s="350"/>
      <c r="CM6" s="350"/>
      <c r="CN6" s="350"/>
      <c r="CO6" s="350"/>
      <c r="CP6" s="350"/>
      <c r="CQ6" s="350"/>
      <c r="CR6" s="350"/>
      <c r="CS6" s="350"/>
      <c r="CT6" s="350"/>
      <c r="CU6" s="350"/>
      <c r="CV6" s="350"/>
      <c r="CW6" s="350"/>
      <c r="CX6" s="350"/>
      <c r="CY6" s="350"/>
      <c r="CZ6" s="350"/>
      <c r="DA6" s="350"/>
      <c r="DB6" s="350"/>
      <c r="DC6" s="350"/>
      <c r="DD6" s="350"/>
      <c r="DE6" s="350"/>
      <c r="DF6" s="350"/>
      <c r="DG6" s="350"/>
      <c r="DH6" s="350"/>
      <c r="DI6" s="350"/>
      <c r="DJ6" s="350"/>
      <c r="DK6" s="350"/>
      <c r="DL6" s="350"/>
      <c r="DM6" s="350"/>
      <c r="DN6" s="350"/>
      <c r="DO6" s="350"/>
      <c r="DP6" s="350"/>
      <c r="DQ6" s="350"/>
      <c r="DR6" s="350"/>
      <c r="DS6" s="350"/>
      <c r="DT6" s="350"/>
      <c r="DU6" s="350"/>
      <c r="DV6" s="350"/>
      <c r="DW6" s="350"/>
      <c r="DX6" s="350"/>
      <c r="DY6" s="350"/>
      <c r="DZ6" s="350"/>
      <c r="EA6" s="350"/>
      <c r="EB6" s="350"/>
      <c r="EC6" s="350"/>
      <c r="ED6" s="350"/>
      <c r="EE6" s="350"/>
      <c r="EF6" s="350"/>
      <c r="EG6" s="350"/>
      <c r="EH6" s="350"/>
      <c r="EI6" s="350"/>
      <c r="EJ6" s="350"/>
      <c r="EK6" s="350"/>
      <c r="EL6" s="350"/>
      <c r="EM6" s="350"/>
      <c r="EN6" s="350"/>
      <c r="EO6" s="350"/>
      <c r="EP6" s="350"/>
      <c r="EQ6" s="350"/>
      <c r="ER6" s="350"/>
      <c r="ES6" s="350"/>
      <c r="ET6" s="350"/>
      <c r="EU6" s="350"/>
      <c r="EV6" s="350"/>
      <c r="EW6" s="350"/>
      <c r="EX6" s="350"/>
      <c r="EY6" s="350"/>
      <c r="EZ6" s="350"/>
      <c r="FA6" s="350"/>
      <c r="FB6" s="350"/>
      <c r="FC6" s="350"/>
      <c r="FD6" s="350"/>
      <c r="FE6" s="350"/>
      <c r="FF6" s="350"/>
      <c r="FG6" s="350"/>
      <c r="FH6" s="350"/>
      <c r="FI6" s="350"/>
      <c r="FJ6" s="350"/>
      <c r="FK6" s="350"/>
      <c r="FL6" s="350"/>
      <c r="FM6" s="350"/>
      <c r="FN6" s="350"/>
      <c r="FO6" s="350"/>
      <c r="FP6" s="350"/>
      <c r="FQ6" s="350"/>
      <c r="FR6" s="350"/>
      <c r="FS6" s="350"/>
      <c r="FT6" s="350"/>
      <c r="FU6" s="350"/>
      <c r="FV6" s="350"/>
      <c r="FW6" s="350"/>
      <c r="FX6" s="350"/>
      <c r="FY6" s="350"/>
      <c r="FZ6" s="350"/>
      <c r="GA6" s="350"/>
      <c r="GB6" s="350"/>
      <c r="GC6" s="350"/>
      <c r="GD6" s="350"/>
      <c r="GE6" s="350"/>
      <c r="GF6" s="350"/>
      <c r="GG6" s="350"/>
      <c r="GH6" s="350"/>
      <c r="GI6" s="350"/>
      <c r="GJ6" s="350"/>
      <c r="GK6" s="350"/>
      <c r="GL6" s="350"/>
      <c r="GM6" s="350"/>
      <c r="GN6" s="350"/>
      <c r="GO6" s="350"/>
      <c r="GP6" s="350"/>
      <c r="GQ6" s="350"/>
      <c r="GR6" s="350"/>
      <c r="GS6" s="350"/>
      <c r="GT6" s="350"/>
      <c r="GU6" s="350"/>
      <c r="GV6" s="350"/>
      <c r="GW6" s="350"/>
      <c r="GX6" s="350"/>
      <c r="GY6" s="350"/>
      <c r="GZ6" s="350"/>
      <c r="HA6" s="350"/>
      <c r="HB6" s="350"/>
      <c r="HC6" s="350"/>
      <c r="HD6" s="350"/>
      <c r="HE6" s="350"/>
      <c r="HF6" s="350"/>
      <c r="HG6" s="350"/>
      <c r="HH6" s="350"/>
      <c r="HI6" s="350"/>
      <c r="HJ6" s="350"/>
      <c r="HK6" s="350"/>
      <c r="HL6" s="350"/>
      <c r="HM6" s="350"/>
      <c r="HN6" s="350"/>
      <c r="HO6" s="350"/>
      <c r="HP6" s="350"/>
      <c r="HQ6" s="350"/>
      <c r="HR6" s="350"/>
      <c r="HS6" s="350"/>
      <c r="HT6" s="350"/>
      <c r="HU6" s="350"/>
      <c r="HV6" s="350"/>
      <c r="HW6" s="350"/>
      <c r="HX6" s="350"/>
      <c r="HY6" s="350"/>
      <c r="HZ6" s="350"/>
      <c r="IA6" s="350"/>
      <c r="IB6" s="350"/>
      <c r="IC6" s="350"/>
      <c r="ID6" s="350"/>
      <c r="IE6" s="350"/>
      <c r="IF6" s="350"/>
      <c r="IG6" s="350"/>
      <c r="IH6" s="350"/>
      <c r="II6" s="350"/>
      <c r="IJ6" s="350"/>
      <c r="IK6" s="350"/>
      <c r="IL6" s="350"/>
      <c r="IM6" s="350"/>
      <c r="IN6" s="350"/>
      <c r="IO6" s="350"/>
      <c r="IP6" s="350"/>
      <c r="IQ6" s="350"/>
      <c r="IR6" s="350"/>
      <c r="IS6" s="350"/>
      <c r="IT6" s="350"/>
      <c r="IU6" s="350"/>
      <c r="IV6" s="350"/>
    </row>
    <row r="7" spans="1:258" s="316" customFormat="1" ht="42.75" x14ac:dyDescent="0.2">
      <c r="A7" s="342" t="str">
        <f t="shared" ref="A7:A25" si="9">IF(I7="","",SUBSTITUTE(SUBSTITUTE(SUBSTITUTE(SUBSTITUTE("#"&amp;I7&amp;"-"&amp;J7&amp;""&amp;K7," ",""),"-","_"),"(","_"),")","_"))</f>
        <v>#AMCtoAppendixIItoPart_M_2b_Q1</v>
      </c>
      <c r="B7" s="343"/>
      <c r="C7" s="341"/>
      <c r="D7" s="344"/>
      <c r="E7" s="345"/>
      <c r="F7" s="346" t="str">
        <f>IF($A7="","",IF(B7="","",HYPERLINK(B7,F$2)))</f>
        <v/>
      </c>
      <c r="G7" s="347" t="str">
        <f t="shared" si="8"/>
        <v/>
      </c>
      <c r="H7" s="348"/>
      <c r="I7" s="364" t="s">
        <v>1237</v>
      </c>
      <c r="J7" s="239" t="s">
        <v>1239</v>
      </c>
      <c r="K7" s="284" t="s">
        <v>476</v>
      </c>
      <c r="L7" s="348" t="s">
        <v>1240</v>
      </c>
      <c r="M7" s="364" t="s">
        <v>1221</v>
      </c>
      <c r="N7" s="346"/>
      <c r="O7" s="347"/>
      <c r="P7" s="348" t="s">
        <v>3</v>
      </c>
      <c r="Q7" s="348" t="s">
        <v>3</v>
      </c>
      <c r="R7" s="353"/>
      <c r="S7" s="21" t="str">
        <f t="shared" si="3"/>
        <v>#AMCtoAppendixIItoPart_M_2b_Q1</v>
      </c>
      <c r="T7" s="21" t="str">
        <f t="shared" si="4"/>
        <v>#AMCtoAppendixIItoPart_M_2b</v>
      </c>
      <c r="U7" s="21">
        <f t="shared" si="5"/>
        <v>1</v>
      </c>
      <c r="V7" s="23">
        <f>IF(I7="","",IF(ISERROR(VLOOKUP(U7,Sheet1!B:B,1,FALSE)),0,1))</f>
        <v>0</v>
      </c>
      <c r="W7" s="23">
        <f t="shared" si="6"/>
        <v>1</v>
      </c>
      <c r="X7" s="23" t="e">
        <f>SEARCH('Key Word Search'!$J$6,L7)</f>
        <v>#VALUE!</v>
      </c>
      <c r="Y7" s="2" t="e">
        <f>SEARCH('Key Word Search'!$J$6,M7)</f>
        <v>#VALUE!</v>
      </c>
      <c r="Z7" s="2" t="str">
        <f t="shared" si="7"/>
        <v/>
      </c>
      <c r="AA7" s="147"/>
      <c r="AB7" s="147"/>
      <c r="AC7" s="147"/>
      <c r="AD7" s="147"/>
      <c r="AE7" s="147"/>
      <c r="AF7" s="147"/>
      <c r="AG7" s="147"/>
      <c r="AH7" s="350"/>
      <c r="AI7" s="350"/>
      <c r="AJ7" s="350"/>
      <c r="AK7" s="350"/>
      <c r="AL7" s="350"/>
      <c r="AM7" s="350"/>
      <c r="AN7" s="350"/>
      <c r="AO7" s="350"/>
      <c r="AP7" s="350"/>
      <c r="AQ7" s="350"/>
      <c r="AR7" s="350"/>
      <c r="AS7" s="350"/>
      <c r="AT7" s="350"/>
      <c r="AU7" s="350"/>
      <c r="AV7" s="350"/>
      <c r="AW7" s="350"/>
      <c r="AX7" s="350"/>
      <c r="AY7" s="350"/>
      <c r="AZ7" s="350"/>
      <c r="BA7" s="350"/>
      <c r="BB7" s="350"/>
      <c r="BC7" s="350"/>
      <c r="BD7" s="350"/>
      <c r="BE7" s="350"/>
      <c r="BF7" s="350"/>
      <c r="BG7" s="350"/>
      <c r="BH7" s="350"/>
      <c r="BI7" s="350"/>
      <c r="BJ7" s="350"/>
      <c r="BK7" s="350"/>
      <c r="BL7" s="350"/>
      <c r="BM7" s="350"/>
      <c r="BN7" s="350"/>
      <c r="BO7" s="350"/>
      <c r="BP7" s="350"/>
      <c r="BQ7" s="350"/>
      <c r="BR7" s="350"/>
      <c r="BS7" s="350"/>
      <c r="BT7" s="350"/>
      <c r="BU7" s="350"/>
      <c r="BV7" s="350"/>
      <c r="BW7" s="350"/>
      <c r="BX7" s="350"/>
      <c r="BY7" s="350"/>
      <c r="BZ7" s="350"/>
      <c r="CA7" s="350"/>
      <c r="CB7" s="350"/>
      <c r="CC7" s="350"/>
      <c r="CD7" s="350"/>
      <c r="CE7" s="350"/>
      <c r="CF7" s="350"/>
      <c r="CG7" s="350"/>
      <c r="CH7" s="350"/>
      <c r="CI7" s="350"/>
      <c r="CJ7" s="350"/>
      <c r="CK7" s="350"/>
      <c r="CL7" s="350"/>
      <c r="CM7" s="350"/>
      <c r="CN7" s="350"/>
      <c r="CO7" s="350"/>
      <c r="CP7" s="350"/>
      <c r="CQ7" s="350"/>
      <c r="CR7" s="350"/>
      <c r="CS7" s="350"/>
      <c r="CT7" s="350"/>
      <c r="CU7" s="350"/>
      <c r="CV7" s="350"/>
      <c r="CW7" s="350"/>
      <c r="CX7" s="350"/>
      <c r="CY7" s="350"/>
      <c r="CZ7" s="350"/>
      <c r="DA7" s="350"/>
      <c r="DB7" s="350"/>
      <c r="DC7" s="350"/>
      <c r="DD7" s="350"/>
      <c r="DE7" s="350"/>
      <c r="DF7" s="350"/>
      <c r="DG7" s="350"/>
      <c r="DH7" s="350"/>
      <c r="DI7" s="350"/>
      <c r="DJ7" s="350"/>
      <c r="DK7" s="350"/>
      <c r="DL7" s="350"/>
      <c r="DM7" s="350"/>
      <c r="DN7" s="350"/>
      <c r="DO7" s="350"/>
      <c r="DP7" s="350"/>
      <c r="DQ7" s="350"/>
      <c r="DR7" s="350"/>
      <c r="DS7" s="350"/>
      <c r="DT7" s="350"/>
      <c r="DU7" s="350"/>
      <c r="DV7" s="350"/>
      <c r="DW7" s="350"/>
      <c r="DX7" s="350"/>
      <c r="DY7" s="350"/>
      <c r="DZ7" s="350"/>
      <c r="EA7" s="350"/>
      <c r="EB7" s="350"/>
      <c r="EC7" s="350"/>
      <c r="ED7" s="350"/>
      <c r="EE7" s="350"/>
      <c r="EF7" s="350"/>
      <c r="EG7" s="350"/>
      <c r="EH7" s="350"/>
      <c r="EI7" s="350"/>
      <c r="EJ7" s="350"/>
      <c r="EK7" s="350"/>
      <c r="EL7" s="350"/>
      <c r="EM7" s="350"/>
      <c r="EN7" s="350"/>
      <c r="EO7" s="350"/>
      <c r="EP7" s="350"/>
      <c r="EQ7" s="350"/>
      <c r="ER7" s="350"/>
      <c r="ES7" s="350"/>
      <c r="ET7" s="350"/>
      <c r="EU7" s="350"/>
      <c r="EV7" s="350"/>
      <c r="EW7" s="350"/>
      <c r="EX7" s="350"/>
      <c r="EY7" s="350"/>
      <c r="EZ7" s="350"/>
      <c r="FA7" s="350"/>
      <c r="FB7" s="350"/>
      <c r="FC7" s="350"/>
      <c r="FD7" s="350"/>
      <c r="FE7" s="350"/>
      <c r="FF7" s="350"/>
      <c r="FG7" s="350"/>
      <c r="FH7" s="350"/>
      <c r="FI7" s="350"/>
      <c r="FJ7" s="350"/>
      <c r="FK7" s="350"/>
      <c r="FL7" s="350"/>
      <c r="FM7" s="350"/>
      <c r="FN7" s="350"/>
      <c r="FO7" s="350"/>
      <c r="FP7" s="350"/>
      <c r="FQ7" s="350"/>
      <c r="FR7" s="350"/>
      <c r="FS7" s="350"/>
      <c r="FT7" s="350"/>
      <c r="FU7" s="350"/>
      <c r="FV7" s="350"/>
      <c r="FW7" s="350"/>
      <c r="FX7" s="350"/>
      <c r="FY7" s="350"/>
      <c r="FZ7" s="350"/>
      <c r="GA7" s="350"/>
      <c r="GB7" s="350"/>
      <c r="GC7" s="350"/>
      <c r="GD7" s="350"/>
      <c r="GE7" s="350"/>
      <c r="GF7" s="350"/>
      <c r="GG7" s="350"/>
      <c r="GH7" s="350"/>
      <c r="GI7" s="350"/>
      <c r="GJ7" s="350"/>
      <c r="GK7" s="350"/>
      <c r="GL7" s="350"/>
      <c r="GM7" s="350"/>
      <c r="GN7" s="350"/>
      <c r="GO7" s="350"/>
      <c r="GP7" s="350"/>
      <c r="GQ7" s="350"/>
      <c r="GR7" s="350"/>
      <c r="GS7" s="350"/>
      <c r="GT7" s="350"/>
      <c r="GU7" s="350"/>
      <c r="GV7" s="350"/>
      <c r="GW7" s="350"/>
      <c r="GX7" s="350"/>
      <c r="GY7" s="350"/>
      <c r="GZ7" s="350"/>
      <c r="HA7" s="350"/>
      <c r="HB7" s="350"/>
      <c r="HC7" s="350"/>
      <c r="HD7" s="350"/>
      <c r="HE7" s="350"/>
      <c r="HF7" s="350"/>
      <c r="HG7" s="350"/>
      <c r="HH7" s="350"/>
      <c r="HI7" s="350"/>
      <c r="HJ7" s="350"/>
      <c r="HK7" s="350"/>
      <c r="HL7" s="350"/>
      <c r="HM7" s="350"/>
      <c r="HN7" s="350"/>
      <c r="HO7" s="350"/>
      <c r="HP7" s="350"/>
      <c r="HQ7" s="350"/>
      <c r="HR7" s="350"/>
      <c r="HS7" s="350"/>
      <c r="HT7" s="350"/>
      <c r="HU7" s="350"/>
      <c r="HV7" s="350"/>
      <c r="HW7" s="350"/>
      <c r="HX7" s="350"/>
      <c r="HY7" s="350"/>
      <c r="HZ7" s="350"/>
      <c r="IA7" s="350"/>
      <c r="IB7" s="350"/>
      <c r="IC7" s="350"/>
      <c r="ID7" s="350"/>
      <c r="IE7" s="350"/>
      <c r="IF7" s="350"/>
      <c r="IG7" s="350"/>
      <c r="IH7" s="350"/>
      <c r="II7" s="350"/>
      <c r="IJ7" s="350"/>
      <c r="IK7" s="350"/>
      <c r="IL7" s="350"/>
      <c r="IM7" s="350"/>
      <c r="IN7" s="350"/>
      <c r="IO7" s="350"/>
      <c r="IP7" s="350"/>
      <c r="IQ7" s="350"/>
      <c r="IR7" s="350"/>
      <c r="IS7" s="350"/>
      <c r="IT7" s="350"/>
      <c r="IU7" s="350"/>
      <c r="IV7" s="350"/>
    </row>
    <row r="8" spans="1:258" s="316" customFormat="1" ht="57.75" x14ac:dyDescent="0.2">
      <c r="A8" s="342" t="str">
        <f t="shared" si="9"/>
        <v>#AMCtoAppendixIItoPart_M_2b_Q2</v>
      </c>
      <c r="B8" s="343"/>
      <c r="C8" s="341"/>
      <c r="D8" s="344"/>
      <c r="E8" s="345"/>
      <c r="F8" s="346" t="str">
        <f>IF($A8="","",IF(B8="","",HYPERLINK(B8,F$2)))</f>
        <v/>
      </c>
      <c r="G8" s="347" t="str">
        <f t="shared" si="8"/>
        <v/>
      </c>
      <c r="H8" s="348"/>
      <c r="I8" s="364" t="s">
        <v>1237</v>
      </c>
      <c r="J8" s="239" t="s">
        <v>1239</v>
      </c>
      <c r="K8" s="284" t="s">
        <v>477</v>
      </c>
      <c r="L8" s="348" t="s">
        <v>1241</v>
      </c>
      <c r="M8" s="364" t="s">
        <v>1222</v>
      </c>
      <c r="N8" s="346"/>
      <c r="O8" s="347"/>
      <c r="P8" s="348" t="s">
        <v>3</v>
      </c>
      <c r="Q8" s="348" t="s">
        <v>3</v>
      </c>
      <c r="R8" s="353"/>
      <c r="S8" s="21" t="str">
        <f t="shared" si="3"/>
        <v>#AMCtoAppendixIItoPart_M_2b_Q2</v>
      </c>
      <c r="T8" s="21" t="str">
        <f t="shared" si="4"/>
        <v>#AMCtoAppendixIItoPart_M_2b</v>
      </c>
      <c r="U8" s="21">
        <f t="shared" si="5"/>
        <v>1</v>
      </c>
      <c r="V8" s="23">
        <f>IF(I8="","",IF(ISERROR(VLOOKUP(U8,Sheet1!B:B,1,FALSE)),0,1))</f>
        <v>0</v>
      </c>
      <c r="W8" s="23">
        <f t="shared" si="6"/>
        <v>1</v>
      </c>
      <c r="X8" s="23">
        <f>SEARCH('Key Word Search'!$J$6,L8)</f>
        <v>9</v>
      </c>
      <c r="Y8" s="2">
        <f>SEARCH('Key Word Search'!$J$6,M8)</f>
        <v>45</v>
      </c>
      <c r="Z8" s="2" t="str">
        <f t="shared" si="7"/>
        <v>#AMCtoAppendixIItoPart_M_2b_Q2</v>
      </c>
      <c r="AA8" s="147"/>
      <c r="AB8" s="147"/>
      <c r="AC8" s="147"/>
      <c r="AD8" s="147"/>
      <c r="AE8" s="147"/>
      <c r="AF8" s="147"/>
      <c r="AG8" s="147"/>
      <c r="AH8" s="350"/>
      <c r="AI8" s="350"/>
      <c r="AJ8" s="350"/>
      <c r="AK8" s="350"/>
      <c r="AL8" s="350"/>
      <c r="AM8" s="350"/>
      <c r="AN8" s="350"/>
      <c r="AO8" s="350"/>
      <c r="AP8" s="350"/>
      <c r="AQ8" s="350"/>
      <c r="AR8" s="350"/>
      <c r="AS8" s="350"/>
      <c r="AT8" s="350"/>
      <c r="AU8" s="350"/>
      <c r="AV8" s="350"/>
      <c r="AW8" s="350"/>
      <c r="AX8" s="350"/>
      <c r="AY8" s="350"/>
      <c r="AZ8" s="350"/>
      <c r="BA8" s="350"/>
      <c r="BB8" s="350"/>
      <c r="BC8" s="350"/>
      <c r="BD8" s="350"/>
      <c r="BE8" s="350"/>
      <c r="BF8" s="350"/>
      <c r="BG8" s="350"/>
      <c r="BH8" s="350"/>
      <c r="BI8" s="350"/>
      <c r="BJ8" s="350"/>
      <c r="BK8" s="350"/>
      <c r="BL8" s="350"/>
      <c r="BM8" s="350"/>
      <c r="BN8" s="350"/>
      <c r="BO8" s="350"/>
      <c r="BP8" s="350"/>
      <c r="BQ8" s="350"/>
      <c r="BR8" s="350"/>
      <c r="BS8" s="350"/>
      <c r="BT8" s="350"/>
      <c r="BU8" s="350"/>
      <c r="BV8" s="350"/>
      <c r="BW8" s="350"/>
      <c r="BX8" s="350"/>
      <c r="BY8" s="350"/>
      <c r="BZ8" s="350"/>
      <c r="CA8" s="350"/>
      <c r="CB8" s="350"/>
      <c r="CC8" s="350"/>
      <c r="CD8" s="350"/>
      <c r="CE8" s="350"/>
      <c r="CF8" s="350"/>
      <c r="CG8" s="350"/>
      <c r="CH8" s="350"/>
      <c r="CI8" s="350"/>
      <c r="CJ8" s="350"/>
      <c r="CK8" s="350"/>
      <c r="CL8" s="350"/>
      <c r="CM8" s="350"/>
      <c r="CN8" s="350"/>
      <c r="CO8" s="350"/>
      <c r="CP8" s="350"/>
      <c r="CQ8" s="350"/>
      <c r="CR8" s="350"/>
      <c r="CS8" s="350"/>
      <c r="CT8" s="350"/>
      <c r="CU8" s="350"/>
      <c r="CV8" s="350"/>
      <c r="CW8" s="350"/>
      <c r="CX8" s="350"/>
      <c r="CY8" s="350"/>
      <c r="CZ8" s="350"/>
      <c r="DA8" s="350"/>
      <c r="DB8" s="350"/>
      <c r="DC8" s="350"/>
      <c r="DD8" s="350"/>
      <c r="DE8" s="350"/>
      <c r="DF8" s="350"/>
      <c r="DG8" s="350"/>
      <c r="DH8" s="350"/>
      <c r="DI8" s="350"/>
      <c r="DJ8" s="350"/>
      <c r="DK8" s="350"/>
      <c r="DL8" s="350"/>
      <c r="DM8" s="350"/>
      <c r="DN8" s="350"/>
      <c r="DO8" s="350"/>
      <c r="DP8" s="350"/>
      <c r="DQ8" s="350"/>
      <c r="DR8" s="350"/>
      <c r="DS8" s="350"/>
      <c r="DT8" s="350"/>
      <c r="DU8" s="350"/>
      <c r="DV8" s="350"/>
      <c r="DW8" s="350"/>
      <c r="DX8" s="350"/>
      <c r="DY8" s="350"/>
      <c r="DZ8" s="350"/>
      <c r="EA8" s="350"/>
      <c r="EB8" s="350"/>
      <c r="EC8" s="350"/>
      <c r="ED8" s="350"/>
      <c r="EE8" s="350"/>
      <c r="EF8" s="350"/>
      <c r="EG8" s="350"/>
      <c r="EH8" s="350"/>
      <c r="EI8" s="350"/>
      <c r="EJ8" s="350"/>
      <c r="EK8" s="350"/>
      <c r="EL8" s="350"/>
      <c r="EM8" s="350"/>
      <c r="EN8" s="350"/>
      <c r="EO8" s="350"/>
      <c r="EP8" s="350"/>
      <c r="EQ8" s="350"/>
      <c r="ER8" s="350"/>
      <c r="ES8" s="350"/>
      <c r="ET8" s="350"/>
      <c r="EU8" s="350"/>
      <c r="EV8" s="350"/>
      <c r="EW8" s="350"/>
      <c r="EX8" s="350"/>
      <c r="EY8" s="350"/>
      <c r="EZ8" s="350"/>
      <c r="FA8" s="350"/>
      <c r="FB8" s="350"/>
      <c r="FC8" s="350"/>
      <c r="FD8" s="350"/>
      <c r="FE8" s="350"/>
      <c r="FF8" s="350"/>
      <c r="FG8" s="350"/>
      <c r="FH8" s="350"/>
      <c r="FI8" s="350"/>
      <c r="FJ8" s="350"/>
      <c r="FK8" s="350"/>
      <c r="FL8" s="350"/>
      <c r="FM8" s="350"/>
      <c r="FN8" s="350"/>
      <c r="FO8" s="350"/>
      <c r="FP8" s="350"/>
      <c r="FQ8" s="350"/>
      <c r="FR8" s="350"/>
      <c r="FS8" s="350"/>
      <c r="FT8" s="350"/>
      <c r="FU8" s="350"/>
      <c r="FV8" s="350"/>
      <c r="FW8" s="350"/>
      <c r="FX8" s="350"/>
      <c r="FY8" s="350"/>
      <c r="FZ8" s="350"/>
      <c r="GA8" s="350"/>
      <c r="GB8" s="350"/>
      <c r="GC8" s="350"/>
      <c r="GD8" s="350"/>
      <c r="GE8" s="350"/>
      <c r="GF8" s="350"/>
      <c r="GG8" s="350"/>
      <c r="GH8" s="350"/>
      <c r="GI8" s="350"/>
      <c r="GJ8" s="350"/>
      <c r="GK8" s="350"/>
      <c r="GL8" s="350"/>
      <c r="GM8" s="350"/>
      <c r="GN8" s="350"/>
      <c r="GO8" s="350"/>
      <c r="GP8" s="350"/>
      <c r="GQ8" s="350"/>
      <c r="GR8" s="350"/>
      <c r="GS8" s="350"/>
      <c r="GT8" s="350"/>
      <c r="GU8" s="350"/>
      <c r="GV8" s="350"/>
      <c r="GW8" s="350"/>
      <c r="GX8" s="350"/>
      <c r="GY8" s="350"/>
      <c r="GZ8" s="350"/>
      <c r="HA8" s="350"/>
      <c r="HB8" s="350"/>
      <c r="HC8" s="350"/>
      <c r="HD8" s="350"/>
      <c r="HE8" s="350"/>
      <c r="HF8" s="350"/>
      <c r="HG8" s="350"/>
      <c r="HH8" s="350"/>
      <c r="HI8" s="350"/>
      <c r="HJ8" s="350"/>
      <c r="HK8" s="350"/>
      <c r="HL8" s="350"/>
      <c r="HM8" s="350"/>
      <c r="HN8" s="350"/>
      <c r="HO8" s="350"/>
      <c r="HP8" s="350"/>
      <c r="HQ8" s="350"/>
      <c r="HR8" s="350"/>
      <c r="HS8" s="350"/>
      <c r="HT8" s="350"/>
      <c r="HU8" s="350"/>
      <c r="HV8" s="350"/>
      <c r="HW8" s="350"/>
      <c r="HX8" s="350"/>
      <c r="HY8" s="350"/>
      <c r="HZ8" s="350"/>
      <c r="IA8" s="350"/>
      <c r="IB8" s="350"/>
      <c r="IC8" s="350"/>
      <c r="ID8" s="350"/>
      <c r="IE8" s="350"/>
      <c r="IF8" s="350"/>
      <c r="IG8" s="350"/>
      <c r="IH8" s="350"/>
      <c r="II8" s="350"/>
      <c r="IJ8" s="350"/>
      <c r="IK8" s="350"/>
      <c r="IL8" s="350"/>
      <c r="IM8" s="350"/>
      <c r="IN8" s="350"/>
      <c r="IO8" s="350"/>
      <c r="IP8" s="350"/>
      <c r="IQ8" s="350"/>
      <c r="IR8" s="350"/>
      <c r="IS8" s="350"/>
      <c r="IT8" s="350"/>
      <c r="IU8" s="350"/>
      <c r="IV8" s="350"/>
    </row>
    <row r="9" spans="1:258" s="316" customFormat="1" ht="57.75" x14ac:dyDescent="0.2">
      <c r="A9" s="342" t="str">
        <f t="shared" si="9"/>
        <v>#AMCtoAppendixIItoPart_M_2b_Q3</v>
      </c>
      <c r="B9" s="343"/>
      <c r="C9" s="341"/>
      <c r="D9" s="344"/>
      <c r="E9" s="345"/>
      <c r="F9" s="346" t="str">
        <f>IF($A9="","",IF(B9="","",HYPERLINK(B9,F$2)))</f>
        <v/>
      </c>
      <c r="G9" s="347" t="str">
        <f t="shared" si="8"/>
        <v/>
      </c>
      <c r="H9" s="348"/>
      <c r="I9" s="364" t="s">
        <v>1237</v>
      </c>
      <c r="J9" s="239" t="s">
        <v>1239</v>
      </c>
      <c r="K9" s="284" t="s">
        <v>478</v>
      </c>
      <c r="L9" s="348" t="s">
        <v>1242</v>
      </c>
      <c r="M9" s="364" t="s">
        <v>1223</v>
      </c>
      <c r="N9" s="346"/>
      <c r="O9" s="347"/>
      <c r="P9" s="348" t="s">
        <v>3</v>
      </c>
      <c r="Q9" s="348" t="s">
        <v>3</v>
      </c>
      <c r="R9" s="353"/>
      <c r="S9" s="21" t="str">
        <f t="shared" si="3"/>
        <v>#AMCtoAppendixIItoPart_M_2b_Q3</v>
      </c>
      <c r="T9" s="21" t="str">
        <f t="shared" si="4"/>
        <v>#AMCtoAppendixIItoPart_M_2b</v>
      </c>
      <c r="U9" s="21">
        <f t="shared" si="5"/>
        <v>1</v>
      </c>
      <c r="V9" s="23">
        <f>IF(I9="","",IF(ISERROR(VLOOKUP(U9,Sheet1!B:B,1,FALSE)),0,1))</f>
        <v>0</v>
      </c>
      <c r="W9" s="23">
        <f t="shared" si="6"/>
        <v>1</v>
      </c>
      <c r="X9" s="23" t="e">
        <f>SEARCH('Key Word Search'!$J$6,L9)</f>
        <v>#VALUE!</v>
      </c>
      <c r="Y9" s="2" t="e">
        <f>SEARCH('Key Word Search'!$J$6,M9)</f>
        <v>#VALUE!</v>
      </c>
      <c r="Z9" s="2" t="str">
        <f t="shared" si="7"/>
        <v/>
      </c>
      <c r="AA9" s="147"/>
      <c r="AB9" s="147"/>
      <c r="AC9" s="147"/>
      <c r="AD9" s="147"/>
      <c r="AE9" s="147"/>
      <c r="AF9" s="147"/>
      <c r="AG9" s="147"/>
      <c r="AH9" s="350"/>
      <c r="AI9" s="350"/>
      <c r="AJ9" s="350"/>
      <c r="AK9" s="350"/>
      <c r="AL9" s="350"/>
      <c r="AM9" s="350"/>
      <c r="AN9" s="350"/>
      <c r="AO9" s="350"/>
      <c r="AP9" s="350"/>
      <c r="AQ9" s="350"/>
      <c r="AR9" s="350"/>
      <c r="AS9" s="350"/>
      <c r="AT9" s="350"/>
      <c r="AU9" s="350"/>
      <c r="AV9" s="350"/>
      <c r="AW9" s="350"/>
      <c r="AX9" s="350"/>
      <c r="AY9" s="350"/>
      <c r="AZ9" s="350"/>
      <c r="BA9" s="350"/>
      <c r="BB9" s="350"/>
      <c r="BC9" s="350"/>
      <c r="BD9" s="350"/>
      <c r="BE9" s="350"/>
      <c r="BF9" s="350"/>
      <c r="BG9" s="350"/>
      <c r="BH9" s="350"/>
      <c r="BI9" s="350"/>
      <c r="BJ9" s="350"/>
      <c r="BK9" s="350"/>
      <c r="BL9" s="350"/>
      <c r="BM9" s="350"/>
      <c r="BN9" s="350"/>
      <c r="BO9" s="350"/>
      <c r="BP9" s="350"/>
      <c r="BQ9" s="350"/>
      <c r="BR9" s="350"/>
      <c r="BS9" s="350"/>
      <c r="BT9" s="350"/>
      <c r="BU9" s="350"/>
      <c r="BV9" s="350"/>
      <c r="BW9" s="350"/>
      <c r="BX9" s="350"/>
      <c r="BY9" s="350"/>
      <c r="BZ9" s="350"/>
      <c r="CA9" s="350"/>
      <c r="CB9" s="350"/>
      <c r="CC9" s="350"/>
      <c r="CD9" s="350"/>
      <c r="CE9" s="350"/>
      <c r="CF9" s="350"/>
      <c r="CG9" s="350"/>
      <c r="CH9" s="350"/>
      <c r="CI9" s="350"/>
      <c r="CJ9" s="350"/>
      <c r="CK9" s="350"/>
      <c r="CL9" s="350"/>
      <c r="CM9" s="350"/>
      <c r="CN9" s="350"/>
      <c r="CO9" s="350"/>
      <c r="CP9" s="350"/>
      <c r="CQ9" s="350"/>
      <c r="CR9" s="350"/>
      <c r="CS9" s="350"/>
      <c r="CT9" s="350"/>
      <c r="CU9" s="350"/>
      <c r="CV9" s="350"/>
      <c r="CW9" s="350"/>
      <c r="CX9" s="350"/>
      <c r="CY9" s="350"/>
      <c r="CZ9" s="350"/>
      <c r="DA9" s="350"/>
      <c r="DB9" s="350"/>
      <c r="DC9" s="350"/>
      <c r="DD9" s="350"/>
      <c r="DE9" s="350"/>
      <c r="DF9" s="350"/>
      <c r="DG9" s="350"/>
      <c r="DH9" s="350"/>
      <c r="DI9" s="350"/>
      <c r="DJ9" s="350"/>
      <c r="DK9" s="350"/>
      <c r="DL9" s="350"/>
      <c r="DM9" s="350"/>
      <c r="DN9" s="350"/>
      <c r="DO9" s="350"/>
      <c r="DP9" s="350"/>
      <c r="DQ9" s="350"/>
      <c r="DR9" s="350"/>
      <c r="DS9" s="350"/>
      <c r="DT9" s="350"/>
      <c r="DU9" s="350"/>
      <c r="DV9" s="350"/>
      <c r="DW9" s="350"/>
      <c r="DX9" s="350"/>
      <c r="DY9" s="350"/>
      <c r="DZ9" s="350"/>
      <c r="EA9" s="350"/>
      <c r="EB9" s="350"/>
      <c r="EC9" s="350"/>
      <c r="ED9" s="350"/>
      <c r="EE9" s="350"/>
      <c r="EF9" s="350"/>
      <c r="EG9" s="350"/>
      <c r="EH9" s="350"/>
      <c r="EI9" s="350"/>
      <c r="EJ9" s="350"/>
      <c r="EK9" s="350"/>
      <c r="EL9" s="350"/>
      <c r="EM9" s="350"/>
      <c r="EN9" s="350"/>
      <c r="EO9" s="350"/>
      <c r="EP9" s="350"/>
      <c r="EQ9" s="350"/>
      <c r="ER9" s="350"/>
      <c r="ES9" s="350"/>
      <c r="ET9" s="350"/>
      <c r="EU9" s="350"/>
      <c r="EV9" s="350"/>
      <c r="EW9" s="350"/>
      <c r="EX9" s="350"/>
      <c r="EY9" s="350"/>
      <c r="EZ9" s="350"/>
      <c r="FA9" s="350"/>
      <c r="FB9" s="350"/>
      <c r="FC9" s="350"/>
      <c r="FD9" s="350"/>
      <c r="FE9" s="350"/>
      <c r="FF9" s="350"/>
      <c r="FG9" s="350"/>
      <c r="FH9" s="350"/>
      <c r="FI9" s="350"/>
      <c r="FJ9" s="350"/>
      <c r="FK9" s="350"/>
      <c r="FL9" s="350"/>
      <c r="FM9" s="350"/>
      <c r="FN9" s="350"/>
      <c r="FO9" s="350"/>
      <c r="FP9" s="350"/>
      <c r="FQ9" s="350"/>
      <c r="FR9" s="350"/>
      <c r="FS9" s="350"/>
      <c r="FT9" s="350"/>
      <c r="FU9" s="350"/>
      <c r="FV9" s="350"/>
      <c r="FW9" s="350"/>
      <c r="FX9" s="350"/>
      <c r="FY9" s="350"/>
      <c r="FZ9" s="350"/>
      <c r="GA9" s="350"/>
      <c r="GB9" s="350"/>
      <c r="GC9" s="350"/>
      <c r="GD9" s="350"/>
      <c r="GE9" s="350"/>
      <c r="GF9" s="350"/>
      <c r="GG9" s="350"/>
      <c r="GH9" s="350"/>
      <c r="GI9" s="350"/>
      <c r="GJ9" s="350"/>
      <c r="GK9" s="350"/>
      <c r="GL9" s="350"/>
      <c r="GM9" s="350"/>
      <c r="GN9" s="350"/>
      <c r="GO9" s="350"/>
      <c r="GP9" s="350"/>
      <c r="GQ9" s="350"/>
      <c r="GR9" s="350"/>
      <c r="GS9" s="350"/>
      <c r="GT9" s="350"/>
      <c r="GU9" s="350"/>
      <c r="GV9" s="350"/>
      <c r="GW9" s="350"/>
      <c r="GX9" s="350"/>
      <c r="GY9" s="350"/>
      <c r="GZ9" s="350"/>
      <c r="HA9" s="350"/>
      <c r="HB9" s="350"/>
      <c r="HC9" s="350"/>
      <c r="HD9" s="350"/>
      <c r="HE9" s="350"/>
      <c r="HF9" s="350"/>
      <c r="HG9" s="350"/>
      <c r="HH9" s="350"/>
      <c r="HI9" s="350"/>
      <c r="HJ9" s="350"/>
      <c r="HK9" s="350"/>
      <c r="HL9" s="350"/>
      <c r="HM9" s="350"/>
      <c r="HN9" s="350"/>
      <c r="HO9" s="350"/>
      <c r="HP9" s="350"/>
      <c r="HQ9" s="350"/>
      <c r="HR9" s="350"/>
      <c r="HS9" s="350"/>
      <c r="HT9" s="350"/>
      <c r="HU9" s="350"/>
      <c r="HV9" s="350"/>
      <c r="HW9" s="350"/>
      <c r="HX9" s="350"/>
      <c r="HY9" s="350"/>
      <c r="HZ9" s="350"/>
      <c r="IA9" s="350"/>
      <c r="IB9" s="350"/>
      <c r="IC9" s="350"/>
      <c r="ID9" s="350"/>
      <c r="IE9" s="350"/>
      <c r="IF9" s="350"/>
      <c r="IG9" s="350"/>
      <c r="IH9" s="350"/>
      <c r="II9" s="350"/>
      <c r="IJ9" s="350"/>
      <c r="IK9" s="350"/>
      <c r="IL9" s="350"/>
      <c r="IM9" s="350"/>
      <c r="IN9" s="350"/>
      <c r="IO9" s="350"/>
      <c r="IP9" s="350"/>
      <c r="IQ9" s="350"/>
      <c r="IR9" s="350"/>
      <c r="IS9" s="350"/>
      <c r="IT9" s="350"/>
      <c r="IU9" s="350"/>
      <c r="IV9" s="350"/>
    </row>
    <row r="10" spans="1:258" s="316" customFormat="1" ht="42.75" x14ac:dyDescent="0.2">
      <c r="A10" s="342" t="str">
        <f t="shared" si="9"/>
        <v>#AMCtoAppendixIItoPart_M_2b_Q4</v>
      </c>
      <c r="B10" s="343"/>
      <c r="C10" s="341"/>
      <c r="D10" s="344"/>
      <c r="E10" s="345"/>
      <c r="F10" s="346" t="str">
        <f>IF($A10="","",IF(B10="","",HYPERLINK(B10,F$2)))</f>
        <v/>
      </c>
      <c r="G10" s="347" t="str">
        <f t="shared" si="8"/>
        <v/>
      </c>
      <c r="H10" s="348"/>
      <c r="I10" s="364" t="s">
        <v>1237</v>
      </c>
      <c r="J10" s="239" t="s">
        <v>1239</v>
      </c>
      <c r="K10" s="284" t="s">
        <v>479</v>
      </c>
      <c r="L10" s="348" t="s">
        <v>1243</v>
      </c>
      <c r="M10" s="364" t="s">
        <v>1224</v>
      </c>
      <c r="N10" s="346"/>
      <c r="O10" s="347"/>
      <c r="P10" s="348" t="s">
        <v>3</v>
      </c>
      <c r="Q10" s="348" t="s">
        <v>3</v>
      </c>
      <c r="R10" s="353"/>
      <c r="S10" s="21" t="str">
        <f t="shared" si="3"/>
        <v>#AMCtoAppendixIItoPart_M_2b_Q4</v>
      </c>
      <c r="T10" s="21" t="str">
        <f t="shared" si="4"/>
        <v>#AMCtoAppendixIItoPart_M_2b</v>
      </c>
      <c r="U10" s="21">
        <f t="shared" si="5"/>
        <v>1</v>
      </c>
      <c r="V10" s="23">
        <f>IF(I10="","",IF(ISERROR(VLOOKUP(U10,Sheet1!B:B,1,FALSE)),0,1))</f>
        <v>0</v>
      </c>
      <c r="W10" s="23">
        <f t="shared" si="6"/>
        <v>1</v>
      </c>
      <c r="X10" s="23" t="e">
        <f>SEARCH('Key Word Search'!$J$6,L10)</f>
        <v>#VALUE!</v>
      </c>
      <c r="Y10" s="2" t="e">
        <f>SEARCH('Key Word Search'!$J$6,M10)</f>
        <v>#VALUE!</v>
      </c>
      <c r="Z10" s="2" t="str">
        <f t="shared" si="7"/>
        <v/>
      </c>
      <c r="AA10" s="147"/>
      <c r="AB10" s="147"/>
      <c r="AC10" s="147"/>
      <c r="AD10" s="147"/>
      <c r="AE10" s="147"/>
      <c r="AF10" s="147"/>
      <c r="AG10" s="147"/>
      <c r="AH10" s="350"/>
      <c r="AI10" s="350"/>
      <c r="AJ10" s="350"/>
      <c r="AK10" s="350"/>
      <c r="AL10" s="350"/>
      <c r="AM10" s="350"/>
      <c r="AN10" s="350"/>
      <c r="AO10" s="350"/>
      <c r="AP10" s="350"/>
      <c r="AQ10" s="350"/>
      <c r="AR10" s="350"/>
      <c r="AS10" s="350"/>
      <c r="AT10" s="350"/>
      <c r="AU10" s="350"/>
      <c r="AV10" s="350"/>
      <c r="AW10" s="350"/>
      <c r="AX10" s="350"/>
      <c r="AY10" s="350"/>
      <c r="AZ10" s="350"/>
      <c r="BA10" s="350"/>
      <c r="BB10" s="350"/>
      <c r="BC10" s="350"/>
      <c r="BD10" s="350"/>
      <c r="BE10" s="350"/>
      <c r="BF10" s="350"/>
      <c r="BG10" s="350"/>
      <c r="BH10" s="350"/>
      <c r="BI10" s="350"/>
      <c r="BJ10" s="350"/>
      <c r="BK10" s="350"/>
      <c r="BL10" s="350"/>
      <c r="BM10" s="350"/>
      <c r="BN10" s="350"/>
      <c r="BO10" s="350"/>
      <c r="BP10" s="350"/>
      <c r="BQ10" s="350"/>
      <c r="BR10" s="350"/>
      <c r="BS10" s="350"/>
      <c r="BT10" s="350"/>
      <c r="BU10" s="350"/>
      <c r="BV10" s="350"/>
      <c r="BW10" s="350"/>
      <c r="BX10" s="350"/>
      <c r="BY10" s="350"/>
      <c r="BZ10" s="350"/>
      <c r="CA10" s="350"/>
      <c r="CB10" s="350"/>
      <c r="CC10" s="350"/>
      <c r="CD10" s="350"/>
      <c r="CE10" s="350"/>
      <c r="CF10" s="350"/>
      <c r="CG10" s="350"/>
      <c r="CH10" s="350"/>
      <c r="CI10" s="350"/>
      <c r="CJ10" s="350"/>
      <c r="CK10" s="350"/>
      <c r="CL10" s="350"/>
      <c r="CM10" s="350"/>
      <c r="CN10" s="350"/>
      <c r="CO10" s="350"/>
      <c r="CP10" s="350"/>
      <c r="CQ10" s="350"/>
      <c r="CR10" s="350"/>
      <c r="CS10" s="350"/>
      <c r="CT10" s="350"/>
      <c r="CU10" s="350"/>
      <c r="CV10" s="350"/>
      <c r="CW10" s="350"/>
      <c r="CX10" s="350"/>
      <c r="CY10" s="350"/>
      <c r="CZ10" s="350"/>
      <c r="DA10" s="350"/>
      <c r="DB10" s="350"/>
      <c r="DC10" s="350"/>
      <c r="DD10" s="350"/>
      <c r="DE10" s="350"/>
      <c r="DF10" s="350"/>
      <c r="DG10" s="350"/>
      <c r="DH10" s="350"/>
      <c r="DI10" s="350"/>
      <c r="DJ10" s="350"/>
      <c r="DK10" s="350"/>
      <c r="DL10" s="350"/>
      <c r="DM10" s="350"/>
      <c r="DN10" s="350"/>
      <c r="DO10" s="350"/>
      <c r="DP10" s="350"/>
      <c r="DQ10" s="350"/>
      <c r="DR10" s="350"/>
      <c r="DS10" s="350"/>
      <c r="DT10" s="350"/>
      <c r="DU10" s="350"/>
      <c r="DV10" s="350"/>
      <c r="DW10" s="350"/>
      <c r="DX10" s="350"/>
      <c r="DY10" s="350"/>
      <c r="DZ10" s="350"/>
      <c r="EA10" s="350"/>
      <c r="EB10" s="350"/>
      <c r="EC10" s="350"/>
      <c r="ED10" s="350"/>
      <c r="EE10" s="350"/>
      <c r="EF10" s="350"/>
      <c r="EG10" s="350"/>
      <c r="EH10" s="350"/>
      <c r="EI10" s="350"/>
      <c r="EJ10" s="350"/>
      <c r="EK10" s="350"/>
      <c r="EL10" s="350"/>
      <c r="EM10" s="350"/>
      <c r="EN10" s="350"/>
      <c r="EO10" s="350"/>
      <c r="EP10" s="350"/>
      <c r="EQ10" s="350"/>
      <c r="ER10" s="350"/>
      <c r="ES10" s="350"/>
      <c r="ET10" s="350"/>
      <c r="EU10" s="350"/>
      <c r="EV10" s="350"/>
      <c r="EW10" s="350"/>
      <c r="EX10" s="350"/>
      <c r="EY10" s="350"/>
      <c r="EZ10" s="350"/>
      <c r="FA10" s="350"/>
      <c r="FB10" s="350"/>
      <c r="FC10" s="350"/>
      <c r="FD10" s="350"/>
      <c r="FE10" s="350"/>
      <c r="FF10" s="350"/>
      <c r="FG10" s="350"/>
      <c r="FH10" s="350"/>
      <c r="FI10" s="350"/>
      <c r="FJ10" s="350"/>
      <c r="FK10" s="350"/>
      <c r="FL10" s="350"/>
      <c r="FM10" s="350"/>
      <c r="FN10" s="350"/>
      <c r="FO10" s="350"/>
      <c r="FP10" s="350"/>
      <c r="FQ10" s="350"/>
      <c r="FR10" s="350"/>
      <c r="FS10" s="350"/>
      <c r="FT10" s="350"/>
      <c r="FU10" s="350"/>
      <c r="FV10" s="350"/>
      <c r="FW10" s="350"/>
      <c r="FX10" s="350"/>
      <c r="FY10" s="350"/>
      <c r="FZ10" s="350"/>
      <c r="GA10" s="350"/>
      <c r="GB10" s="350"/>
      <c r="GC10" s="350"/>
      <c r="GD10" s="350"/>
      <c r="GE10" s="350"/>
      <c r="GF10" s="350"/>
      <c r="GG10" s="350"/>
      <c r="GH10" s="350"/>
      <c r="GI10" s="350"/>
      <c r="GJ10" s="350"/>
      <c r="GK10" s="350"/>
      <c r="GL10" s="350"/>
      <c r="GM10" s="350"/>
      <c r="GN10" s="350"/>
      <c r="GO10" s="350"/>
      <c r="GP10" s="350"/>
      <c r="GQ10" s="350"/>
      <c r="GR10" s="350"/>
      <c r="GS10" s="350"/>
      <c r="GT10" s="350"/>
      <c r="GU10" s="350"/>
      <c r="GV10" s="350"/>
      <c r="GW10" s="350"/>
      <c r="GX10" s="350"/>
      <c r="GY10" s="350"/>
      <c r="GZ10" s="350"/>
      <c r="HA10" s="350"/>
      <c r="HB10" s="350"/>
      <c r="HC10" s="350"/>
      <c r="HD10" s="350"/>
      <c r="HE10" s="350"/>
      <c r="HF10" s="350"/>
      <c r="HG10" s="350"/>
      <c r="HH10" s="350"/>
      <c r="HI10" s="350"/>
      <c r="HJ10" s="350"/>
      <c r="HK10" s="350"/>
      <c r="HL10" s="350"/>
      <c r="HM10" s="350"/>
      <c r="HN10" s="350"/>
      <c r="HO10" s="350"/>
      <c r="HP10" s="350"/>
      <c r="HQ10" s="350"/>
      <c r="HR10" s="350"/>
      <c r="HS10" s="350"/>
      <c r="HT10" s="350"/>
      <c r="HU10" s="350"/>
      <c r="HV10" s="350"/>
      <c r="HW10" s="350"/>
      <c r="HX10" s="350"/>
      <c r="HY10" s="350"/>
      <c r="HZ10" s="350"/>
      <c r="IA10" s="350"/>
      <c r="IB10" s="350"/>
      <c r="IC10" s="350"/>
      <c r="ID10" s="350"/>
      <c r="IE10" s="350"/>
      <c r="IF10" s="350"/>
      <c r="IG10" s="350"/>
      <c r="IH10" s="350"/>
      <c r="II10" s="350"/>
      <c r="IJ10" s="350"/>
      <c r="IK10" s="350"/>
      <c r="IL10" s="350"/>
      <c r="IM10" s="350"/>
      <c r="IN10" s="350"/>
      <c r="IO10" s="350"/>
      <c r="IP10" s="350"/>
      <c r="IQ10" s="350"/>
      <c r="IR10" s="350"/>
      <c r="IS10" s="350"/>
      <c r="IT10" s="350"/>
      <c r="IU10" s="350"/>
      <c r="IV10" s="350"/>
    </row>
    <row r="11" spans="1:258" s="316" customFormat="1" ht="71.25" customHeight="1" x14ac:dyDescent="0.2">
      <c r="A11" s="256" t="str">
        <f t="shared" si="9"/>
        <v>#AMCtoAppendixIItoPart_M_2b_Q5</v>
      </c>
      <c r="B11" s="256"/>
      <c r="C11" s="256"/>
      <c r="D11" s="148"/>
      <c r="E11" s="340"/>
      <c r="F11" s="341"/>
      <c r="G11" s="341"/>
      <c r="H11" s="341"/>
      <c r="I11" s="342" t="s">
        <v>1237</v>
      </c>
      <c r="J11" s="343" t="s">
        <v>1239</v>
      </c>
      <c r="K11" s="341" t="s">
        <v>480</v>
      </c>
      <c r="L11" s="344" t="s">
        <v>1244</v>
      </c>
      <c r="M11" s="345" t="s">
        <v>1226</v>
      </c>
      <c r="N11" s="346"/>
      <c r="O11" s="347"/>
      <c r="P11" s="259" t="s">
        <v>3</v>
      </c>
      <c r="Q11" s="259" t="s">
        <v>3</v>
      </c>
      <c r="R11" s="349"/>
      <c r="S11" s="21" t="str">
        <f t="shared" si="3"/>
        <v>#AMCtoAppendixIItoPart_M_2b_Q5</v>
      </c>
      <c r="T11" s="21" t="str">
        <f t="shared" si="4"/>
        <v>#AMCtoAppendixIItoPart_M_2b</v>
      </c>
      <c r="U11" s="21">
        <f t="shared" si="5"/>
        <v>1</v>
      </c>
      <c r="V11" s="23">
        <f>IF(I11="","",IF(ISERROR(VLOOKUP(U11,Sheet1!B:B,1,FALSE)),0,1))</f>
        <v>0</v>
      </c>
      <c r="W11" s="23">
        <f t="shared" si="6"/>
        <v>1</v>
      </c>
      <c r="X11" s="23" t="e">
        <f>SEARCH('Key Word Search'!$J$6,L11)</f>
        <v>#VALUE!</v>
      </c>
      <c r="Y11" s="2" t="e">
        <f>SEARCH('Key Word Search'!$J$6,M11)</f>
        <v>#VALUE!</v>
      </c>
      <c r="Z11" s="2" t="str">
        <f t="shared" si="7"/>
        <v/>
      </c>
      <c r="AA11" s="147"/>
      <c r="AB11" s="147"/>
      <c r="AC11" s="147"/>
      <c r="AD11" s="147"/>
      <c r="AE11" s="147"/>
      <c r="AF11" s="147"/>
      <c r="AG11" s="147"/>
      <c r="AH11" s="350"/>
      <c r="AI11" s="350"/>
      <c r="AJ11" s="350"/>
      <c r="AK11" s="350"/>
      <c r="AL11" s="350"/>
      <c r="AM11" s="350"/>
      <c r="AN11" s="350"/>
      <c r="AO11" s="350"/>
      <c r="AP11" s="350"/>
      <c r="AQ11" s="350"/>
      <c r="AR11" s="350"/>
      <c r="AS11" s="350"/>
      <c r="AT11" s="350"/>
      <c r="AU11" s="350"/>
      <c r="AV11" s="350"/>
      <c r="AW11" s="350"/>
      <c r="AX11" s="350"/>
      <c r="AY11" s="350"/>
      <c r="AZ11" s="350"/>
      <c r="BA11" s="350"/>
      <c r="BB11" s="350"/>
      <c r="BC11" s="350"/>
      <c r="BD11" s="350"/>
      <c r="BE11" s="350"/>
      <c r="BF11" s="350"/>
      <c r="BG11" s="350"/>
      <c r="BH11" s="350"/>
      <c r="BI11" s="350"/>
      <c r="BJ11" s="350"/>
      <c r="BK11" s="350"/>
      <c r="BL11" s="350"/>
      <c r="BM11" s="350"/>
      <c r="BN11" s="350"/>
      <c r="BO11" s="350"/>
      <c r="BP11" s="350"/>
      <c r="BQ11" s="350"/>
      <c r="BR11" s="350"/>
      <c r="BS11" s="350"/>
      <c r="BT11" s="350"/>
      <c r="BU11" s="350"/>
      <c r="BV11" s="350"/>
      <c r="BW11" s="350"/>
      <c r="BX11" s="350"/>
      <c r="BY11" s="350"/>
      <c r="BZ11" s="350"/>
      <c r="CA11" s="350"/>
      <c r="CB11" s="350"/>
      <c r="CC11" s="350"/>
      <c r="CD11" s="350"/>
      <c r="CE11" s="350"/>
      <c r="CF11" s="350"/>
      <c r="CG11" s="350"/>
      <c r="CH11" s="350"/>
      <c r="CI11" s="350"/>
      <c r="CJ11" s="350"/>
      <c r="CK11" s="350"/>
      <c r="CL11" s="350"/>
      <c r="CM11" s="350"/>
      <c r="CN11" s="350"/>
      <c r="CO11" s="350"/>
      <c r="CP11" s="350"/>
      <c r="CQ11" s="350"/>
      <c r="CR11" s="350"/>
      <c r="CS11" s="350"/>
      <c r="CT11" s="350"/>
      <c r="CU11" s="350"/>
      <c r="CV11" s="350"/>
      <c r="CW11" s="350"/>
      <c r="CX11" s="350"/>
      <c r="CY11" s="350"/>
      <c r="CZ11" s="350"/>
      <c r="DA11" s="350"/>
      <c r="DB11" s="350"/>
      <c r="DC11" s="350"/>
      <c r="DD11" s="350"/>
      <c r="DE11" s="350"/>
      <c r="DF11" s="350"/>
      <c r="DG11" s="350"/>
      <c r="DH11" s="350"/>
      <c r="DI11" s="350"/>
      <c r="DJ11" s="350"/>
      <c r="DK11" s="350"/>
      <c r="DL11" s="350"/>
      <c r="DM11" s="350"/>
      <c r="DN11" s="350"/>
      <c r="DO11" s="350"/>
      <c r="DP11" s="350"/>
      <c r="DQ11" s="350"/>
      <c r="DR11" s="350"/>
      <c r="DS11" s="350"/>
      <c r="DT11" s="350"/>
      <c r="DU11" s="350"/>
      <c r="DV11" s="350"/>
      <c r="DW11" s="350"/>
      <c r="DX11" s="350"/>
      <c r="DY11" s="350"/>
      <c r="DZ11" s="350"/>
      <c r="EA11" s="350"/>
      <c r="EB11" s="350"/>
      <c r="EC11" s="350"/>
      <c r="ED11" s="350"/>
      <c r="EE11" s="350"/>
      <c r="EF11" s="350"/>
      <c r="EG11" s="350"/>
      <c r="EH11" s="350"/>
      <c r="EI11" s="350"/>
      <c r="EJ11" s="350"/>
      <c r="EK11" s="350"/>
      <c r="EL11" s="350"/>
      <c r="EM11" s="350"/>
      <c r="EN11" s="350"/>
      <c r="EO11" s="350"/>
      <c r="EP11" s="350"/>
      <c r="EQ11" s="350"/>
      <c r="ER11" s="350"/>
      <c r="ES11" s="350"/>
      <c r="ET11" s="350"/>
      <c r="EU11" s="350"/>
      <c r="EV11" s="350"/>
      <c r="EW11" s="350"/>
      <c r="EX11" s="350"/>
      <c r="EY11" s="350"/>
      <c r="EZ11" s="350"/>
      <c r="FA11" s="350"/>
      <c r="FB11" s="350"/>
      <c r="FC11" s="350"/>
      <c r="FD11" s="350"/>
      <c r="FE11" s="350"/>
      <c r="FF11" s="350"/>
      <c r="FG11" s="350"/>
      <c r="FH11" s="350"/>
      <c r="FI11" s="350"/>
      <c r="FJ11" s="350"/>
      <c r="FK11" s="350"/>
      <c r="FL11" s="350"/>
      <c r="FM11" s="350"/>
      <c r="FN11" s="350"/>
      <c r="FO11" s="350"/>
      <c r="FP11" s="350"/>
      <c r="FQ11" s="350"/>
      <c r="FR11" s="350"/>
      <c r="FS11" s="350"/>
      <c r="FT11" s="350"/>
      <c r="FU11" s="350"/>
      <c r="FV11" s="350"/>
      <c r="FW11" s="350"/>
      <c r="FX11" s="350"/>
      <c r="FY11" s="350"/>
      <c r="FZ11" s="350"/>
      <c r="GA11" s="350"/>
      <c r="GB11" s="350"/>
      <c r="GC11" s="350"/>
      <c r="GD11" s="350"/>
      <c r="GE11" s="350"/>
      <c r="GF11" s="350"/>
      <c r="GG11" s="350"/>
      <c r="GH11" s="350"/>
      <c r="GI11" s="350"/>
      <c r="GJ11" s="350"/>
      <c r="GK11" s="350"/>
      <c r="GL11" s="350"/>
      <c r="GM11" s="350"/>
      <c r="GN11" s="350"/>
      <c r="GO11" s="350"/>
      <c r="GP11" s="350"/>
      <c r="GQ11" s="350"/>
      <c r="GR11" s="350"/>
      <c r="GS11" s="350"/>
      <c r="GT11" s="350"/>
      <c r="GU11" s="350"/>
      <c r="GV11" s="350"/>
      <c r="GW11" s="350"/>
      <c r="GX11" s="350"/>
      <c r="GY11" s="350"/>
      <c r="GZ11" s="350"/>
      <c r="HA11" s="350"/>
      <c r="HB11" s="350"/>
      <c r="HC11" s="350"/>
      <c r="HD11" s="350"/>
      <c r="HE11" s="350"/>
      <c r="HF11" s="350"/>
      <c r="HG11" s="350"/>
      <c r="HH11" s="350"/>
      <c r="HI11" s="350"/>
      <c r="HJ11" s="350"/>
      <c r="HK11" s="350"/>
      <c r="HL11" s="350"/>
      <c r="HM11" s="350"/>
      <c r="HN11" s="350"/>
      <c r="HO11" s="350"/>
      <c r="HP11" s="350"/>
      <c r="HQ11" s="350"/>
      <c r="HR11" s="350"/>
      <c r="HS11" s="350"/>
      <c r="HT11" s="350"/>
      <c r="HU11" s="350"/>
      <c r="HV11" s="350"/>
      <c r="HW11" s="350"/>
      <c r="HX11" s="350"/>
      <c r="HY11" s="350"/>
      <c r="HZ11" s="350"/>
      <c r="IA11" s="350"/>
      <c r="IB11" s="350"/>
      <c r="IC11" s="350"/>
      <c r="ID11" s="350"/>
      <c r="IE11" s="350"/>
      <c r="IF11" s="350"/>
      <c r="IG11" s="350"/>
      <c r="IH11" s="350"/>
      <c r="II11" s="350"/>
      <c r="IJ11" s="350"/>
      <c r="IK11" s="350"/>
      <c r="IL11" s="350"/>
      <c r="IM11" s="350"/>
      <c r="IN11" s="350"/>
      <c r="IO11" s="350"/>
      <c r="IP11" s="350"/>
      <c r="IQ11" s="350"/>
      <c r="IR11" s="350"/>
      <c r="IS11" s="350"/>
      <c r="IT11" s="350"/>
      <c r="IU11" s="350"/>
      <c r="IV11" s="350"/>
    </row>
    <row r="12" spans="1:258" s="316" customFormat="1" ht="71.25" customHeight="1" x14ac:dyDescent="0.2">
      <c r="A12" s="256" t="str">
        <f t="shared" si="9"/>
        <v>#AMCtoAppendixIItoPart_M_2b_Q6</v>
      </c>
      <c r="B12" s="256"/>
      <c r="C12" s="256"/>
      <c r="D12" s="148"/>
      <c r="E12" s="340"/>
      <c r="F12" s="341"/>
      <c r="G12" s="341"/>
      <c r="H12" s="341"/>
      <c r="I12" s="342" t="s">
        <v>1237</v>
      </c>
      <c r="J12" s="343" t="s">
        <v>1239</v>
      </c>
      <c r="K12" s="341" t="s">
        <v>481</v>
      </c>
      <c r="L12" s="344" t="s">
        <v>1245</v>
      </c>
      <c r="M12" s="345" t="s">
        <v>1227</v>
      </c>
      <c r="N12" s="346"/>
      <c r="O12" s="347"/>
      <c r="P12" s="259" t="s">
        <v>3</v>
      </c>
      <c r="Q12" s="259" t="s">
        <v>3</v>
      </c>
      <c r="R12" s="349"/>
      <c r="S12" s="21" t="str">
        <f t="shared" si="3"/>
        <v>#AMCtoAppendixIItoPart_M_2b_Q6</v>
      </c>
      <c r="T12" s="21" t="str">
        <f t="shared" si="4"/>
        <v>#AMCtoAppendixIItoPart_M_2b</v>
      </c>
      <c r="U12" s="21">
        <f t="shared" si="5"/>
        <v>1</v>
      </c>
      <c r="V12" s="23">
        <f>IF(I12="","",IF(ISERROR(VLOOKUP(U12,Sheet1!B:B,1,FALSE)),0,1))</f>
        <v>0</v>
      </c>
      <c r="W12" s="23">
        <f t="shared" si="6"/>
        <v>1</v>
      </c>
      <c r="X12" s="23" t="e">
        <f>SEARCH('Key Word Search'!$J$6,L12)</f>
        <v>#VALUE!</v>
      </c>
      <c r="Y12" s="2" t="e">
        <f>SEARCH('Key Word Search'!$J$6,M12)</f>
        <v>#VALUE!</v>
      </c>
      <c r="Z12" s="2" t="str">
        <f t="shared" si="7"/>
        <v/>
      </c>
      <c r="AA12" s="147"/>
      <c r="AB12" s="147"/>
      <c r="AC12" s="147"/>
      <c r="AD12" s="147"/>
      <c r="AE12" s="147"/>
      <c r="AF12" s="147"/>
      <c r="AG12" s="147"/>
      <c r="AH12" s="350"/>
      <c r="AI12" s="350"/>
      <c r="AJ12" s="350"/>
      <c r="AK12" s="350"/>
      <c r="AL12" s="350"/>
      <c r="AM12" s="350"/>
      <c r="AN12" s="350"/>
      <c r="AO12" s="350"/>
      <c r="AP12" s="350"/>
      <c r="AQ12" s="350"/>
      <c r="AR12" s="350"/>
      <c r="AS12" s="350"/>
      <c r="AT12" s="350"/>
      <c r="AU12" s="350"/>
      <c r="AV12" s="350"/>
      <c r="AW12" s="350"/>
      <c r="AX12" s="350"/>
      <c r="AY12" s="350"/>
      <c r="AZ12" s="350"/>
      <c r="BA12" s="350"/>
      <c r="BB12" s="350"/>
      <c r="BC12" s="350"/>
      <c r="BD12" s="350"/>
      <c r="BE12" s="350"/>
      <c r="BF12" s="350"/>
      <c r="BG12" s="350"/>
      <c r="BH12" s="350"/>
      <c r="BI12" s="350"/>
      <c r="BJ12" s="350"/>
      <c r="BK12" s="350"/>
      <c r="BL12" s="350"/>
      <c r="BM12" s="350"/>
      <c r="BN12" s="350"/>
      <c r="BO12" s="350"/>
      <c r="BP12" s="350"/>
      <c r="BQ12" s="350"/>
      <c r="BR12" s="350"/>
      <c r="BS12" s="350"/>
      <c r="BT12" s="350"/>
      <c r="BU12" s="350"/>
      <c r="BV12" s="350"/>
      <c r="BW12" s="350"/>
      <c r="BX12" s="350"/>
      <c r="BY12" s="350"/>
      <c r="BZ12" s="350"/>
      <c r="CA12" s="350"/>
      <c r="CB12" s="350"/>
      <c r="CC12" s="350"/>
      <c r="CD12" s="350"/>
      <c r="CE12" s="350"/>
      <c r="CF12" s="350"/>
      <c r="CG12" s="350"/>
      <c r="CH12" s="350"/>
      <c r="CI12" s="350"/>
      <c r="CJ12" s="350"/>
      <c r="CK12" s="350"/>
      <c r="CL12" s="350"/>
      <c r="CM12" s="350"/>
      <c r="CN12" s="350"/>
      <c r="CO12" s="350"/>
      <c r="CP12" s="350"/>
      <c r="CQ12" s="350"/>
      <c r="CR12" s="350"/>
      <c r="CS12" s="350"/>
      <c r="CT12" s="350"/>
      <c r="CU12" s="350"/>
      <c r="CV12" s="350"/>
      <c r="CW12" s="350"/>
      <c r="CX12" s="350"/>
      <c r="CY12" s="350"/>
      <c r="CZ12" s="350"/>
      <c r="DA12" s="350"/>
      <c r="DB12" s="350"/>
      <c r="DC12" s="350"/>
      <c r="DD12" s="350"/>
      <c r="DE12" s="350"/>
      <c r="DF12" s="350"/>
      <c r="DG12" s="350"/>
      <c r="DH12" s="350"/>
      <c r="DI12" s="350"/>
      <c r="DJ12" s="350"/>
      <c r="DK12" s="350"/>
      <c r="DL12" s="350"/>
      <c r="DM12" s="350"/>
      <c r="DN12" s="350"/>
      <c r="DO12" s="350"/>
      <c r="DP12" s="350"/>
      <c r="DQ12" s="350"/>
      <c r="DR12" s="350"/>
      <c r="DS12" s="350"/>
      <c r="DT12" s="350"/>
      <c r="DU12" s="350"/>
      <c r="DV12" s="350"/>
      <c r="DW12" s="350"/>
      <c r="DX12" s="350"/>
      <c r="DY12" s="350"/>
      <c r="DZ12" s="350"/>
      <c r="EA12" s="350"/>
      <c r="EB12" s="350"/>
      <c r="EC12" s="350"/>
      <c r="ED12" s="350"/>
      <c r="EE12" s="350"/>
      <c r="EF12" s="350"/>
      <c r="EG12" s="350"/>
      <c r="EH12" s="350"/>
      <c r="EI12" s="350"/>
      <c r="EJ12" s="350"/>
      <c r="EK12" s="350"/>
      <c r="EL12" s="350"/>
      <c r="EM12" s="350"/>
      <c r="EN12" s="350"/>
      <c r="EO12" s="350"/>
      <c r="EP12" s="350"/>
      <c r="EQ12" s="350"/>
      <c r="ER12" s="350"/>
      <c r="ES12" s="350"/>
      <c r="ET12" s="350"/>
      <c r="EU12" s="350"/>
      <c r="EV12" s="350"/>
      <c r="EW12" s="350"/>
      <c r="EX12" s="350"/>
      <c r="EY12" s="350"/>
      <c r="EZ12" s="350"/>
      <c r="FA12" s="350"/>
      <c r="FB12" s="350"/>
      <c r="FC12" s="350"/>
      <c r="FD12" s="350"/>
      <c r="FE12" s="350"/>
      <c r="FF12" s="350"/>
      <c r="FG12" s="350"/>
      <c r="FH12" s="350"/>
      <c r="FI12" s="350"/>
      <c r="FJ12" s="350"/>
      <c r="FK12" s="350"/>
      <c r="FL12" s="350"/>
      <c r="FM12" s="350"/>
      <c r="FN12" s="350"/>
      <c r="FO12" s="350"/>
      <c r="FP12" s="350"/>
      <c r="FQ12" s="350"/>
      <c r="FR12" s="350"/>
      <c r="FS12" s="350"/>
      <c r="FT12" s="350"/>
      <c r="FU12" s="350"/>
      <c r="FV12" s="350"/>
      <c r="FW12" s="350"/>
      <c r="FX12" s="350"/>
      <c r="FY12" s="350"/>
      <c r="FZ12" s="350"/>
      <c r="GA12" s="350"/>
      <c r="GB12" s="350"/>
      <c r="GC12" s="350"/>
      <c r="GD12" s="350"/>
      <c r="GE12" s="350"/>
      <c r="GF12" s="350"/>
      <c r="GG12" s="350"/>
      <c r="GH12" s="350"/>
      <c r="GI12" s="350"/>
      <c r="GJ12" s="350"/>
      <c r="GK12" s="350"/>
      <c r="GL12" s="350"/>
      <c r="GM12" s="350"/>
      <c r="GN12" s="350"/>
      <c r="GO12" s="350"/>
      <c r="GP12" s="350"/>
      <c r="GQ12" s="350"/>
      <c r="GR12" s="350"/>
      <c r="GS12" s="350"/>
      <c r="GT12" s="350"/>
      <c r="GU12" s="350"/>
      <c r="GV12" s="350"/>
      <c r="GW12" s="350"/>
      <c r="GX12" s="350"/>
      <c r="GY12" s="350"/>
      <c r="GZ12" s="350"/>
      <c r="HA12" s="350"/>
      <c r="HB12" s="350"/>
      <c r="HC12" s="350"/>
      <c r="HD12" s="350"/>
      <c r="HE12" s="350"/>
      <c r="HF12" s="350"/>
      <c r="HG12" s="350"/>
      <c r="HH12" s="350"/>
      <c r="HI12" s="350"/>
      <c r="HJ12" s="350"/>
      <c r="HK12" s="350"/>
      <c r="HL12" s="350"/>
      <c r="HM12" s="350"/>
      <c r="HN12" s="350"/>
      <c r="HO12" s="350"/>
      <c r="HP12" s="350"/>
      <c r="HQ12" s="350"/>
      <c r="HR12" s="350"/>
      <c r="HS12" s="350"/>
      <c r="HT12" s="350"/>
      <c r="HU12" s="350"/>
      <c r="HV12" s="350"/>
      <c r="HW12" s="350"/>
      <c r="HX12" s="350"/>
      <c r="HY12" s="350"/>
      <c r="HZ12" s="350"/>
      <c r="IA12" s="350"/>
      <c r="IB12" s="350"/>
      <c r="IC12" s="350"/>
      <c r="ID12" s="350"/>
      <c r="IE12" s="350"/>
      <c r="IF12" s="350"/>
      <c r="IG12" s="350"/>
      <c r="IH12" s="350"/>
      <c r="II12" s="350"/>
      <c r="IJ12" s="350"/>
      <c r="IK12" s="350"/>
      <c r="IL12" s="350"/>
      <c r="IM12" s="350"/>
      <c r="IN12" s="350"/>
      <c r="IO12" s="350"/>
      <c r="IP12" s="350"/>
      <c r="IQ12" s="350"/>
      <c r="IR12" s="350"/>
      <c r="IS12" s="350"/>
      <c r="IT12" s="350"/>
      <c r="IU12" s="350"/>
      <c r="IV12" s="350"/>
    </row>
    <row r="13" spans="1:258" s="316" customFormat="1" ht="71.25" customHeight="1" x14ac:dyDescent="0.2">
      <c r="A13" s="256" t="str">
        <f t="shared" si="9"/>
        <v>#AMCtoAppendixIItoPart_M_2b_Q7</v>
      </c>
      <c r="B13" s="256"/>
      <c r="C13" s="256"/>
      <c r="D13" s="148"/>
      <c r="E13" s="340"/>
      <c r="F13" s="341"/>
      <c r="G13" s="341"/>
      <c r="H13" s="341"/>
      <c r="I13" s="342" t="s">
        <v>1237</v>
      </c>
      <c r="J13" s="343" t="s">
        <v>1239</v>
      </c>
      <c r="K13" s="341" t="s">
        <v>482</v>
      </c>
      <c r="L13" s="344" t="s">
        <v>1246</v>
      </c>
      <c r="M13" s="352" t="s">
        <v>1225</v>
      </c>
      <c r="N13" s="346"/>
      <c r="O13" s="347"/>
      <c r="P13" s="259" t="s">
        <v>3</v>
      </c>
      <c r="Q13" s="259" t="s">
        <v>3</v>
      </c>
      <c r="R13" s="349"/>
      <c r="S13" s="21" t="str">
        <f t="shared" si="3"/>
        <v>#AMCtoAppendixIItoPart_M_2b_Q7</v>
      </c>
      <c r="T13" s="21" t="str">
        <f t="shared" si="4"/>
        <v>#AMCtoAppendixIItoPart_M_2b</v>
      </c>
      <c r="U13" s="21">
        <f t="shared" si="5"/>
        <v>1</v>
      </c>
      <c r="V13" s="23">
        <f>IF(I13="","",IF(ISERROR(VLOOKUP(U13,Sheet1!B:B,1,FALSE)),0,1))</f>
        <v>0</v>
      </c>
      <c r="W13" s="23">
        <f t="shared" si="6"/>
        <v>1</v>
      </c>
      <c r="X13" s="23" t="e">
        <f>SEARCH('Key Word Search'!$J$6,L13)</f>
        <v>#VALUE!</v>
      </c>
      <c r="Y13" s="2" t="e">
        <f>SEARCH('Key Word Search'!$J$6,M13)</f>
        <v>#VALUE!</v>
      </c>
      <c r="Z13" s="2" t="str">
        <f t="shared" si="7"/>
        <v/>
      </c>
      <c r="AA13" s="147"/>
      <c r="AB13" s="147"/>
      <c r="AC13" s="147"/>
      <c r="AD13" s="147"/>
      <c r="AE13" s="147"/>
      <c r="AF13" s="147"/>
      <c r="AG13" s="147"/>
      <c r="AH13" s="350"/>
      <c r="AI13" s="350"/>
      <c r="AJ13" s="350"/>
      <c r="AK13" s="350"/>
      <c r="AL13" s="350"/>
      <c r="AM13" s="350"/>
      <c r="AN13" s="350"/>
      <c r="AO13" s="350"/>
      <c r="AP13" s="350"/>
      <c r="AQ13" s="350"/>
      <c r="AR13" s="350"/>
      <c r="AS13" s="350"/>
      <c r="AT13" s="350"/>
      <c r="AU13" s="350"/>
      <c r="AV13" s="350"/>
      <c r="AW13" s="350"/>
      <c r="AX13" s="350"/>
      <c r="AY13" s="350"/>
      <c r="AZ13" s="350"/>
      <c r="BA13" s="350"/>
      <c r="BB13" s="350"/>
      <c r="BC13" s="350"/>
      <c r="BD13" s="350"/>
      <c r="BE13" s="350"/>
      <c r="BF13" s="350"/>
      <c r="BG13" s="350"/>
      <c r="BH13" s="350"/>
      <c r="BI13" s="350"/>
      <c r="BJ13" s="350"/>
      <c r="BK13" s="350"/>
      <c r="BL13" s="350"/>
      <c r="BM13" s="350"/>
      <c r="BN13" s="350"/>
      <c r="BO13" s="350"/>
      <c r="BP13" s="350"/>
      <c r="BQ13" s="350"/>
      <c r="BR13" s="350"/>
      <c r="BS13" s="350"/>
      <c r="BT13" s="350"/>
      <c r="BU13" s="350"/>
      <c r="BV13" s="350"/>
      <c r="BW13" s="350"/>
      <c r="BX13" s="350"/>
      <c r="BY13" s="350"/>
      <c r="BZ13" s="350"/>
      <c r="CA13" s="350"/>
      <c r="CB13" s="350"/>
      <c r="CC13" s="350"/>
      <c r="CD13" s="350"/>
      <c r="CE13" s="350"/>
      <c r="CF13" s="350"/>
      <c r="CG13" s="350"/>
      <c r="CH13" s="350"/>
      <c r="CI13" s="350"/>
      <c r="CJ13" s="350"/>
      <c r="CK13" s="350"/>
      <c r="CL13" s="350"/>
      <c r="CM13" s="350"/>
      <c r="CN13" s="350"/>
      <c r="CO13" s="350"/>
      <c r="CP13" s="350"/>
      <c r="CQ13" s="350"/>
      <c r="CR13" s="350"/>
      <c r="CS13" s="350"/>
      <c r="CT13" s="350"/>
      <c r="CU13" s="350"/>
      <c r="CV13" s="350"/>
      <c r="CW13" s="350"/>
      <c r="CX13" s="350"/>
      <c r="CY13" s="350"/>
      <c r="CZ13" s="350"/>
      <c r="DA13" s="350"/>
      <c r="DB13" s="350"/>
      <c r="DC13" s="350"/>
      <c r="DD13" s="350"/>
      <c r="DE13" s="350"/>
      <c r="DF13" s="350"/>
      <c r="DG13" s="350"/>
      <c r="DH13" s="350"/>
      <c r="DI13" s="350"/>
      <c r="DJ13" s="350"/>
      <c r="DK13" s="350"/>
      <c r="DL13" s="350"/>
      <c r="DM13" s="350"/>
      <c r="DN13" s="350"/>
      <c r="DO13" s="350"/>
      <c r="DP13" s="350"/>
      <c r="DQ13" s="350"/>
      <c r="DR13" s="350"/>
      <c r="DS13" s="350"/>
      <c r="DT13" s="350"/>
      <c r="DU13" s="350"/>
      <c r="DV13" s="350"/>
      <c r="DW13" s="350"/>
      <c r="DX13" s="350"/>
      <c r="DY13" s="350"/>
      <c r="DZ13" s="350"/>
      <c r="EA13" s="350"/>
      <c r="EB13" s="350"/>
      <c r="EC13" s="350"/>
      <c r="ED13" s="350"/>
      <c r="EE13" s="350"/>
      <c r="EF13" s="350"/>
      <c r="EG13" s="350"/>
      <c r="EH13" s="350"/>
      <c r="EI13" s="350"/>
      <c r="EJ13" s="350"/>
      <c r="EK13" s="350"/>
      <c r="EL13" s="350"/>
      <c r="EM13" s="350"/>
      <c r="EN13" s="350"/>
      <c r="EO13" s="350"/>
      <c r="EP13" s="350"/>
      <c r="EQ13" s="350"/>
      <c r="ER13" s="350"/>
      <c r="ES13" s="350"/>
      <c r="ET13" s="350"/>
      <c r="EU13" s="350"/>
      <c r="EV13" s="350"/>
      <c r="EW13" s="350"/>
      <c r="EX13" s="350"/>
      <c r="EY13" s="350"/>
      <c r="EZ13" s="350"/>
      <c r="FA13" s="350"/>
      <c r="FB13" s="350"/>
      <c r="FC13" s="350"/>
      <c r="FD13" s="350"/>
      <c r="FE13" s="350"/>
      <c r="FF13" s="350"/>
      <c r="FG13" s="350"/>
      <c r="FH13" s="350"/>
      <c r="FI13" s="350"/>
      <c r="FJ13" s="350"/>
      <c r="FK13" s="350"/>
      <c r="FL13" s="350"/>
      <c r="FM13" s="350"/>
      <c r="FN13" s="350"/>
      <c r="FO13" s="350"/>
      <c r="FP13" s="350"/>
      <c r="FQ13" s="350"/>
      <c r="FR13" s="350"/>
      <c r="FS13" s="350"/>
      <c r="FT13" s="350"/>
      <c r="FU13" s="350"/>
      <c r="FV13" s="350"/>
      <c r="FW13" s="350"/>
      <c r="FX13" s="350"/>
      <c r="FY13" s="350"/>
      <c r="FZ13" s="350"/>
      <c r="GA13" s="350"/>
      <c r="GB13" s="350"/>
      <c r="GC13" s="350"/>
      <c r="GD13" s="350"/>
      <c r="GE13" s="350"/>
      <c r="GF13" s="350"/>
      <c r="GG13" s="350"/>
      <c r="GH13" s="350"/>
      <c r="GI13" s="350"/>
      <c r="GJ13" s="350"/>
      <c r="GK13" s="350"/>
      <c r="GL13" s="350"/>
      <c r="GM13" s="350"/>
      <c r="GN13" s="350"/>
      <c r="GO13" s="350"/>
      <c r="GP13" s="350"/>
      <c r="GQ13" s="350"/>
      <c r="GR13" s="350"/>
      <c r="GS13" s="350"/>
      <c r="GT13" s="350"/>
      <c r="GU13" s="350"/>
      <c r="GV13" s="350"/>
      <c r="GW13" s="350"/>
      <c r="GX13" s="350"/>
      <c r="GY13" s="350"/>
      <c r="GZ13" s="350"/>
      <c r="HA13" s="350"/>
      <c r="HB13" s="350"/>
      <c r="HC13" s="350"/>
      <c r="HD13" s="350"/>
      <c r="HE13" s="350"/>
      <c r="HF13" s="350"/>
      <c r="HG13" s="350"/>
      <c r="HH13" s="350"/>
      <c r="HI13" s="350"/>
      <c r="HJ13" s="350"/>
      <c r="HK13" s="350"/>
      <c r="HL13" s="350"/>
      <c r="HM13" s="350"/>
      <c r="HN13" s="350"/>
      <c r="HO13" s="350"/>
      <c r="HP13" s="350"/>
      <c r="HQ13" s="350"/>
      <c r="HR13" s="350"/>
      <c r="HS13" s="350"/>
      <c r="HT13" s="350"/>
      <c r="HU13" s="350"/>
      <c r="HV13" s="350"/>
      <c r="HW13" s="350"/>
      <c r="HX13" s="350"/>
      <c r="HY13" s="350"/>
      <c r="HZ13" s="350"/>
      <c r="IA13" s="350"/>
      <c r="IB13" s="350"/>
      <c r="IC13" s="350"/>
      <c r="ID13" s="350"/>
      <c r="IE13" s="350"/>
      <c r="IF13" s="350"/>
      <c r="IG13" s="350"/>
      <c r="IH13" s="350"/>
      <c r="II13" s="350"/>
      <c r="IJ13" s="350"/>
      <c r="IK13" s="350"/>
      <c r="IL13" s="350"/>
      <c r="IM13" s="350"/>
      <c r="IN13" s="350"/>
      <c r="IO13" s="350"/>
      <c r="IP13" s="350"/>
      <c r="IQ13" s="350"/>
      <c r="IR13" s="350"/>
      <c r="IS13" s="350"/>
      <c r="IT13" s="350"/>
      <c r="IU13" s="350"/>
      <c r="IV13" s="350"/>
    </row>
    <row r="14" spans="1:258" s="316" customFormat="1" ht="71.25" customHeight="1" x14ac:dyDescent="0.2">
      <c r="A14" s="256" t="str">
        <f t="shared" si="9"/>
        <v>#AMCtoAppendixIItoPart_M_2b_Info1</v>
      </c>
      <c r="B14" s="256"/>
      <c r="C14" s="256"/>
      <c r="D14" s="148"/>
      <c r="E14" s="340"/>
      <c r="F14" s="341"/>
      <c r="G14" s="341"/>
      <c r="H14" s="341"/>
      <c r="I14" s="342" t="s">
        <v>1237</v>
      </c>
      <c r="J14" s="343" t="s">
        <v>1239</v>
      </c>
      <c r="K14" s="341" t="s">
        <v>1067</v>
      </c>
      <c r="L14" s="344" t="s">
        <v>1229</v>
      </c>
      <c r="M14" s="352" t="s">
        <v>1228</v>
      </c>
      <c r="N14" s="346"/>
      <c r="O14" s="347"/>
      <c r="P14" s="259" t="s">
        <v>3</v>
      </c>
      <c r="Q14" s="259" t="s">
        <v>3</v>
      </c>
      <c r="R14" s="349"/>
      <c r="S14" s="21" t="str">
        <f t="shared" si="3"/>
        <v>#AMCtoAppendixIItoPart_M_2b_Info1</v>
      </c>
      <c r="T14" s="21" t="str">
        <f t="shared" si="4"/>
        <v>#AMCtoAppendixIItoPart_M_2b</v>
      </c>
      <c r="U14" s="21">
        <f t="shared" si="5"/>
        <v>1</v>
      </c>
      <c r="V14" s="23">
        <f>IF(I14="","",IF(ISERROR(VLOOKUP(U14,Sheet1!B:B,1,FALSE)),0,1))</f>
        <v>0</v>
      </c>
      <c r="W14" s="23">
        <f t="shared" si="6"/>
        <v>1</v>
      </c>
      <c r="X14" s="23" t="e">
        <f>SEARCH('Key Word Search'!$J$6,L14)</f>
        <v>#VALUE!</v>
      </c>
      <c r="Y14" s="2" t="e">
        <f>SEARCH('Key Word Search'!$J$6,M14)</f>
        <v>#VALUE!</v>
      </c>
      <c r="Z14" s="2" t="str">
        <f t="shared" si="7"/>
        <v/>
      </c>
      <c r="AA14" s="147"/>
      <c r="AB14" s="147"/>
      <c r="AC14" s="147"/>
      <c r="AD14" s="147"/>
      <c r="AE14" s="147"/>
      <c r="AF14" s="147"/>
      <c r="AG14" s="147"/>
      <c r="AH14" s="350"/>
      <c r="AI14" s="350"/>
      <c r="AJ14" s="350"/>
      <c r="AK14" s="350"/>
      <c r="AL14" s="350"/>
      <c r="AM14" s="350"/>
      <c r="AN14" s="350"/>
      <c r="AO14" s="350"/>
      <c r="AP14" s="350"/>
      <c r="AQ14" s="350"/>
      <c r="AR14" s="350"/>
      <c r="AS14" s="350"/>
      <c r="AT14" s="350"/>
      <c r="AU14" s="350"/>
      <c r="AV14" s="350"/>
      <c r="AW14" s="350"/>
      <c r="AX14" s="350"/>
      <c r="AY14" s="350"/>
      <c r="AZ14" s="350"/>
      <c r="BA14" s="350"/>
      <c r="BB14" s="350"/>
      <c r="BC14" s="350"/>
      <c r="BD14" s="350"/>
      <c r="BE14" s="350"/>
      <c r="BF14" s="350"/>
      <c r="BG14" s="350"/>
      <c r="BH14" s="350"/>
      <c r="BI14" s="350"/>
      <c r="BJ14" s="350"/>
      <c r="BK14" s="350"/>
      <c r="BL14" s="350"/>
      <c r="BM14" s="350"/>
      <c r="BN14" s="350"/>
      <c r="BO14" s="350"/>
      <c r="BP14" s="350"/>
      <c r="BQ14" s="350"/>
      <c r="BR14" s="350"/>
      <c r="BS14" s="350"/>
      <c r="BT14" s="350"/>
      <c r="BU14" s="350"/>
      <c r="BV14" s="350"/>
      <c r="BW14" s="350"/>
      <c r="BX14" s="350"/>
      <c r="BY14" s="350"/>
      <c r="BZ14" s="350"/>
      <c r="CA14" s="350"/>
      <c r="CB14" s="350"/>
      <c r="CC14" s="350"/>
      <c r="CD14" s="350"/>
      <c r="CE14" s="350"/>
      <c r="CF14" s="350"/>
      <c r="CG14" s="350"/>
      <c r="CH14" s="350"/>
      <c r="CI14" s="350"/>
      <c r="CJ14" s="350"/>
      <c r="CK14" s="350"/>
      <c r="CL14" s="350"/>
      <c r="CM14" s="350"/>
      <c r="CN14" s="350"/>
      <c r="CO14" s="350"/>
      <c r="CP14" s="350"/>
      <c r="CQ14" s="350"/>
      <c r="CR14" s="350"/>
      <c r="CS14" s="350"/>
      <c r="CT14" s="350"/>
      <c r="CU14" s="350"/>
      <c r="CV14" s="350"/>
      <c r="CW14" s="350"/>
      <c r="CX14" s="350"/>
      <c r="CY14" s="350"/>
      <c r="CZ14" s="350"/>
      <c r="DA14" s="350"/>
      <c r="DB14" s="350"/>
      <c r="DC14" s="350"/>
      <c r="DD14" s="350"/>
      <c r="DE14" s="350"/>
      <c r="DF14" s="350"/>
      <c r="DG14" s="350"/>
      <c r="DH14" s="350"/>
      <c r="DI14" s="350"/>
      <c r="DJ14" s="350"/>
      <c r="DK14" s="350"/>
      <c r="DL14" s="350"/>
      <c r="DM14" s="350"/>
      <c r="DN14" s="350"/>
      <c r="DO14" s="350"/>
      <c r="DP14" s="350"/>
      <c r="DQ14" s="350"/>
      <c r="DR14" s="350"/>
      <c r="DS14" s="350"/>
      <c r="DT14" s="350"/>
      <c r="DU14" s="350"/>
      <c r="DV14" s="350"/>
      <c r="DW14" s="350"/>
      <c r="DX14" s="350"/>
      <c r="DY14" s="350"/>
      <c r="DZ14" s="350"/>
      <c r="EA14" s="350"/>
      <c r="EB14" s="350"/>
      <c r="EC14" s="350"/>
      <c r="ED14" s="350"/>
      <c r="EE14" s="350"/>
      <c r="EF14" s="350"/>
      <c r="EG14" s="350"/>
      <c r="EH14" s="350"/>
      <c r="EI14" s="350"/>
      <c r="EJ14" s="350"/>
      <c r="EK14" s="350"/>
      <c r="EL14" s="350"/>
      <c r="EM14" s="350"/>
      <c r="EN14" s="350"/>
      <c r="EO14" s="350"/>
      <c r="EP14" s="350"/>
      <c r="EQ14" s="350"/>
      <c r="ER14" s="350"/>
      <c r="ES14" s="350"/>
      <c r="ET14" s="350"/>
      <c r="EU14" s="350"/>
      <c r="EV14" s="350"/>
      <c r="EW14" s="350"/>
      <c r="EX14" s="350"/>
      <c r="EY14" s="350"/>
      <c r="EZ14" s="350"/>
      <c r="FA14" s="350"/>
      <c r="FB14" s="350"/>
      <c r="FC14" s="350"/>
      <c r="FD14" s="350"/>
      <c r="FE14" s="350"/>
      <c r="FF14" s="350"/>
      <c r="FG14" s="350"/>
      <c r="FH14" s="350"/>
      <c r="FI14" s="350"/>
      <c r="FJ14" s="350"/>
      <c r="FK14" s="350"/>
      <c r="FL14" s="350"/>
      <c r="FM14" s="350"/>
      <c r="FN14" s="350"/>
      <c r="FO14" s="350"/>
      <c r="FP14" s="350"/>
      <c r="FQ14" s="350"/>
      <c r="FR14" s="350"/>
      <c r="FS14" s="350"/>
      <c r="FT14" s="350"/>
      <c r="FU14" s="350"/>
      <c r="FV14" s="350"/>
      <c r="FW14" s="350"/>
      <c r="FX14" s="350"/>
      <c r="FY14" s="350"/>
      <c r="FZ14" s="350"/>
      <c r="GA14" s="350"/>
      <c r="GB14" s="350"/>
      <c r="GC14" s="350"/>
      <c r="GD14" s="350"/>
      <c r="GE14" s="350"/>
      <c r="GF14" s="350"/>
      <c r="GG14" s="350"/>
      <c r="GH14" s="350"/>
      <c r="GI14" s="350"/>
      <c r="GJ14" s="350"/>
      <c r="GK14" s="350"/>
      <c r="GL14" s="350"/>
      <c r="GM14" s="350"/>
      <c r="GN14" s="350"/>
      <c r="GO14" s="350"/>
      <c r="GP14" s="350"/>
      <c r="GQ14" s="350"/>
      <c r="GR14" s="350"/>
      <c r="GS14" s="350"/>
      <c r="GT14" s="350"/>
      <c r="GU14" s="350"/>
      <c r="GV14" s="350"/>
      <c r="GW14" s="350"/>
      <c r="GX14" s="350"/>
      <c r="GY14" s="350"/>
      <c r="GZ14" s="350"/>
      <c r="HA14" s="350"/>
      <c r="HB14" s="350"/>
      <c r="HC14" s="350"/>
      <c r="HD14" s="350"/>
      <c r="HE14" s="350"/>
      <c r="HF14" s="350"/>
      <c r="HG14" s="350"/>
      <c r="HH14" s="350"/>
      <c r="HI14" s="350"/>
      <c r="HJ14" s="350"/>
      <c r="HK14" s="350"/>
      <c r="HL14" s="350"/>
      <c r="HM14" s="350"/>
      <c r="HN14" s="350"/>
      <c r="HO14" s="350"/>
      <c r="HP14" s="350"/>
      <c r="HQ14" s="350"/>
      <c r="HR14" s="350"/>
      <c r="HS14" s="350"/>
      <c r="HT14" s="350"/>
      <c r="HU14" s="350"/>
      <c r="HV14" s="350"/>
      <c r="HW14" s="350"/>
      <c r="HX14" s="350"/>
      <c r="HY14" s="350"/>
      <c r="HZ14" s="350"/>
      <c r="IA14" s="350"/>
      <c r="IB14" s="350"/>
      <c r="IC14" s="350"/>
      <c r="ID14" s="350"/>
      <c r="IE14" s="350"/>
      <c r="IF14" s="350"/>
      <c r="IG14" s="350"/>
      <c r="IH14" s="350"/>
      <c r="II14" s="350"/>
      <c r="IJ14" s="350"/>
      <c r="IK14" s="350"/>
      <c r="IL14" s="350"/>
      <c r="IM14" s="350"/>
      <c r="IN14" s="350"/>
      <c r="IO14" s="350"/>
      <c r="IP14" s="350"/>
      <c r="IQ14" s="350"/>
      <c r="IR14" s="350"/>
      <c r="IS14" s="350"/>
      <c r="IT14" s="350"/>
      <c r="IU14" s="350"/>
      <c r="IV14" s="350"/>
    </row>
    <row r="15" spans="1:258" s="316" customFormat="1" ht="71.25" customHeight="1" x14ac:dyDescent="0.2">
      <c r="A15" s="256" t="str">
        <f t="shared" si="9"/>
        <v>#AMCtoAppendixIItoPart_M_2b_Q9</v>
      </c>
      <c r="B15" s="256"/>
      <c r="C15" s="256"/>
      <c r="D15" s="148"/>
      <c r="E15" s="340"/>
      <c r="F15" s="341"/>
      <c r="G15" s="341"/>
      <c r="H15" s="341"/>
      <c r="I15" s="342" t="s">
        <v>1237</v>
      </c>
      <c r="J15" s="343" t="s">
        <v>1239</v>
      </c>
      <c r="K15" s="341" t="s">
        <v>1081</v>
      </c>
      <c r="L15" s="344" t="s">
        <v>1247</v>
      </c>
      <c r="M15" s="352" t="s">
        <v>1230</v>
      </c>
      <c r="N15" s="346"/>
      <c r="O15" s="347"/>
      <c r="P15" s="259" t="s">
        <v>3</v>
      </c>
      <c r="Q15" s="259" t="s">
        <v>3</v>
      </c>
      <c r="R15" s="349"/>
      <c r="S15" s="21" t="str">
        <f t="shared" si="3"/>
        <v>#AMCtoAppendixIItoPart_M_2b_Q9</v>
      </c>
      <c r="T15" s="21" t="str">
        <f t="shared" si="4"/>
        <v>#AMCtoAppendixIItoPart_M_2b</v>
      </c>
      <c r="U15" s="21">
        <f t="shared" si="5"/>
        <v>1</v>
      </c>
      <c r="V15" s="23">
        <f>IF(I15="","",IF(ISERROR(VLOOKUP(U15,Sheet1!B:B,1,FALSE)),0,1))</f>
        <v>0</v>
      </c>
      <c r="W15" s="23">
        <f t="shared" si="6"/>
        <v>1</v>
      </c>
      <c r="X15" s="23" t="e">
        <f>SEARCH('Key Word Search'!$J$6,L15)</f>
        <v>#VALUE!</v>
      </c>
      <c r="Y15" s="2" t="e">
        <f>SEARCH('Key Word Search'!$J$6,M15)</f>
        <v>#VALUE!</v>
      </c>
      <c r="Z15" s="2" t="str">
        <f t="shared" si="7"/>
        <v/>
      </c>
      <c r="AA15" s="147"/>
      <c r="AB15" s="147"/>
      <c r="AC15" s="147"/>
      <c r="AD15" s="147"/>
      <c r="AE15" s="147"/>
      <c r="AF15" s="147"/>
      <c r="AG15" s="147"/>
      <c r="AH15" s="350"/>
      <c r="AI15" s="350"/>
      <c r="AJ15" s="350"/>
      <c r="AK15" s="350"/>
      <c r="AL15" s="350"/>
      <c r="AM15" s="350"/>
      <c r="AN15" s="350"/>
      <c r="AO15" s="350"/>
      <c r="AP15" s="350"/>
      <c r="AQ15" s="350"/>
      <c r="AR15" s="350"/>
      <c r="AS15" s="350"/>
      <c r="AT15" s="350"/>
      <c r="AU15" s="350"/>
      <c r="AV15" s="350"/>
      <c r="AW15" s="350"/>
      <c r="AX15" s="350"/>
      <c r="AY15" s="350"/>
      <c r="AZ15" s="350"/>
      <c r="BA15" s="350"/>
      <c r="BB15" s="350"/>
      <c r="BC15" s="350"/>
      <c r="BD15" s="350"/>
      <c r="BE15" s="350"/>
      <c r="BF15" s="350"/>
      <c r="BG15" s="350"/>
      <c r="BH15" s="350"/>
      <c r="BI15" s="350"/>
      <c r="BJ15" s="350"/>
      <c r="BK15" s="350"/>
      <c r="BL15" s="350"/>
      <c r="BM15" s="350"/>
      <c r="BN15" s="350"/>
      <c r="BO15" s="350"/>
      <c r="BP15" s="350"/>
      <c r="BQ15" s="350"/>
      <c r="BR15" s="350"/>
      <c r="BS15" s="350"/>
      <c r="BT15" s="350"/>
      <c r="BU15" s="350"/>
      <c r="BV15" s="350"/>
      <c r="BW15" s="350"/>
      <c r="BX15" s="350"/>
      <c r="BY15" s="350"/>
      <c r="BZ15" s="350"/>
      <c r="CA15" s="350"/>
      <c r="CB15" s="350"/>
      <c r="CC15" s="350"/>
      <c r="CD15" s="350"/>
      <c r="CE15" s="350"/>
      <c r="CF15" s="350"/>
      <c r="CG15" s="350"/>
      <c r="CH15" s="350"/>
      <c r="CI15" s="350"/>
      <c r="CJ15" s="350"/>
      <c r="CK15" s="350"/>
      <c r="CL15" s="350"/>
      <c r="CM15" s="350"/>
      <c r="CN15" s="350"/>
      <c r="CO15" s="350"/>
      <c r="CP15" s="350"/>
      <c r="CQ15" s="350"/>
      <c r="CR15" s="350"/>
      <c r="CS15" s="350"/>
      <c r="CT15" s="350"/>
      <c r="CU15" s="350"/>
      <c r="CV15" s="350"/>
      <c r="CW15" s="350"/>
      <c r="CX15" s="350"/>
      <c r="CY15" s="350"/>
      <c r="CZ15" s="350"/>
      <c r="DA15" s="350"/>
      <c r="DB15" s="350"/>
      <c r="DC15" s="350"/>
      <c r="DD15" s="350"/>
      <c r="DE15" s="350"/>
      <c r="DF15" s="350"/>
      <c r="DG15" s="350"/>
      <c r="DH15" s="350"/>
      <c r="DI15" s="350"/>
      <c r="DJ15" s="350"/>
      <c r="DK15" s="350"/>
      <c r="DL15" s="350"/>
      <c r="DM15" s="350"/>
      <c r="DN15" s="350"/>
      <c r="DO15" s="350"/>
      <c r="DP15" s="350"/>
      <c r="DQ15" s="350"/>
      <c r="DR15" s="350"/>
      <c r="DS15" s="350"/>
      <c r="DT15" s="350"/>
      <c r="DU15" s="350"/>
      <c r="DV15" s="350"/>
      <c r="DW15" s="350"/>
      <c r="DX15" s="350"/>
      <c r="DY15" s="350"/>
      <c r="DZ15" s="350"/>
      <c r="EA15" s="350"/>
      <c r="EB15" s="350"/>
      <c r="EC15" s="350"/>
      <c r="ED15" s="350"/>
      <c r="EE15" s="350"/>
      <c r="EF15" s="350"/>
      <c r="EG15" s="350"/>
      <c r="EH15" s="350"/>
      <c r="EI15" s="350"/>
      <c r="EJ15" s="350"/>
      <c r="EK15" s="350"/>
      <c r="EL15" s="350"/>
      <c r="EM15" s="350"/>
      <c r="EN15" s="350"/>
      <c r="EO15" s="350"/>
      <c r="EP15" s="350"/>
      <c r="EQ15" s="350"/>
      <c r="ER15" s="350"/>
      <c r="ES15" s="350"/>
      <c r="ET15" s="350"/>
      <c r="EU15" s="350"/>
      <c r="EV15" s="350"/>
      <c r="EW15" s="350"/>
      <c r="EX15" s="350"/>
      <c r="EY15" s="350"/>
      <c r="EZ15" s="350"/>
      <c r="FA15" s="350"/>
      <c r="FB15" s="350"/>
      <c r="FC15" s="350"/>
      <c r="FD15" s="350"/>
      <c r="FE15" s="350"/>
      <c r="FF15" s="350"/>
      <c r="FG15" s="350"/>
      <c r="FH15" s="350"/>
      <c r="FI15" s="350"/>
      <c r="FJ15" s="350"/>
      <c r="FK15" s="350"/>
      <c r="FL15" s="350"/>
      <c r="FM15" s="350"/>
      <c r="FN15" s="350"/>
      <c r="FO15" s="350"/>
      <c r="FP15" s="350"/>
      <c r="FQ15" s="350"/>
      <c r="FR15" s="350"/>
      <c r="FS15" s="350"/>
      <c r="FT15" s="350"/>
      <c r="FU15" s="350"/>
      <c r="FV15" s="350"/>
      <c r="FW15" s="350"/>
      <c r="FX15" s="350"/>
      <c r="FY15" s="350"/>
      <c r="FZ15" s="350"/>
      <c r="GA15" s="350"/>
      <c r="GB15" s="350"/>
      <c r="GC15" s="350"/>
      <c r="GD15" s="350"/>
      <c r="GE15" s="350"/>
      <c r="GF15" s="350"/>
      <c r="GG15" s="350"/>
      <c r="GH15" s="350"/>
      <c r="GI15" s="350"/>
      <c r="GJ15" s="350"/>
      <c r="GK15" s="350"/>
      <c r="GL15" s="350"/>
      <c r="GM15" s="350"/>
      <c r="GN15" s="350"/>
      <c r="GO15" s="350"/>
      <c r="GP15" s="350"/>
      <c r="GQ15" s="350"/>
      <c r="GR15" s="350"/>
      <c r="GS15" s="350"/>
      <c r="GT15" s="350"/>
      <c r="GU15" s="350"/>
      <c r="GV15" s="350"/>
      <c r="GW15" s="350"/>
      <c r="GX15" s="350"/>
      <c r="GY15" s="350"/>
      <c r="GZ15" s="350"/>
      <c r="HA15" s="350"/>
      <c r="HB15" s="350"/>
      <c r="HC15" s="350"/>
      <c r="HD15" s="350"/>
      <c r="HE15" s="350"/>
      <c r="HF15" s="350"/>
      <c r="HG15" s="350"/>
      <c r="HH15" s="350"/>
      <c r="HI15" s="350"/>
      <c r="HJ15" s="350"/>
      <c r="HK15" s="350"/>
      <c r="HL15" s="350"/>
      <c r="HM15" s="350"/>
      <c r="HN15" s="350"/>
      <c r="HO15" s="350"/>
      <c r="HP15" s="350"/>
      <c r="HQ15" s="350"/>
      <c r="HR15" s="350"/>
      <c r="HS15" s="350"/>
      <c r="HT15" s="350"/>
      <c r="HU15" s="350"/>
      <c r="HV15" s="350"/>
      <c r="HW15" s="350"/>
      <c r="HX15" s="350"/>
      <c r="HY15" s="350"/>
      <c r="HZ15" s="350"/>
      <c r="IA15" s="350"/>
      <c r="IB15" s="350"/>
      <c r="IC15" s="350"/>
      <c r="ID15" s="350"/>
      <c r="IE15" s="350"/>
      <c r="IF15" s="350"/>
      <c r="IG15" s="350"/>
      <c r="IH15" s="350"/>
      <c r="II15" s="350"/>
      <c r="IJ15" s="350"/>
      <c r="IK15" s="350"/>
      <c r="IL15" s="350"/>
      <c r="IM15" s="350"/>
      <c r="IN15" s="350"/>
      <c r="IO15" s="350"/>
      <c r="IP15" s="350"/>
      <c r="IQ15" s="350"/>
      <c r="IR15" s="350"/>
      <c r="IS15" s="350"/>
      <c r="IT15" s="350"/>
      <c r="IU15" s="350"/>
      <c r="IV15" s="350"/>
    </row>
    <row r="16" spans="1:258" s="316" customFormat="1" ht="71.25" customHeight="1" x14ac:dyDescent="0.2">
      <c r="A16" s="256" t="str">
        <f t="shared" si="9"/>
        <v>#AMCtoAppendixIItoPart_M_2b_Q10</v>
      </c>
      <c r="B16" s="256"/>
      <c r="C16" s="256"/>
      <c r="D16" s="148"/>
      <c r="E16" s="340"/>
      <c r="F16" s="341"/>
      <c r="G16" s="341"/>
      <c r="H16" s="341"/>
      <c r="I16" s="342" t="s">
        <v>1237</v>
      </c>
      <c r="J16" s="343" t="s">
        <v>1239</v>
      </c>
      <c r="K16" s="341" t="s">
        <v>1082</v>
      </c>
      <c r="L16" s="344" t="s">
        <v>1248</v>
      </c>
      <c r="M16" s="345" t="s">
        <v>1231</v>
      </c>
      <c r="N16" s="346"/>
      <c r="O16" s="347"/>
      <c r="P16" s="259" t="s">
        <v>3</v>
      </c>
      <c r="Q16" s="259" t="s">
        <v>3</v>
      </c>
      <c r="R16" s="349"/>
      <c r="S16" s="21" t="str">
        <f t="shared" si="3"/>
        <v>#AMCtoAppendixIItoPart_M_2b_Q10</v>
      </c>
      <c r="T16" s="21" t="str">
        <f t="shared" si="4"/>
        <v>#AMCtoAppendixIItoPart_M_2b</v>
      </c>
      <c r="U16" s="21">
        <f t="shared" si="5"/>
        <v>1</v>
      </c>
      <c r="V16" s="23">
        <f>IF(I16="","",IF(ISERROR(VLOOKUP(U16,Sheet1!B:B,1,FALSE)),0,1))</f>
        <v>0</v>
      </c>
      <c r="W16" s="23">
        <f t="shared" si="6"/>
        <v>1</v>
      </c>
      <c r="X16" s="23" t="e">
        <f>SEARCH('Key Word Search'!$J$6,L16)</f>
        <v>#VALUE!</v>
      </c>
      <c r="Y16" s="2" t="e">
        <f>SEARCH('Key Word Search'!$J$6,M16)</f>
        <v>#VALUE!</v>
      </c>
      <c r="Z16" s="2" t="str">
        <f t="shared" si="7"/>
        <v/>
      </c>
      <c r="AA16" s="147"/>
      <c r="AB16" s="147"/>
      <c r="AC16" s="147"/>
      <c r="AD16" s="147"/>
      <c r="AE16" s="147"/>
      <c r="AF16" s="147"/>
      <c r="AG16" s="147"/>
      <c r="AH16" s="350"/>
      <c r="AI16" s="350"/>
      <c r="AJ16" s="350"/>
      <c r="AK16" s="350"/>
      <c r="AL16" s="350"/>
      <c r="AM16" s="350"/>
      <c r="AN16" s="350"/>
      <c r="AO16" s="350"/>
      <c r="AP16" s="350"/>
      <c r="AQ16" s="350"/>
      <c r="AR16" s="350"/>
      <c r="AS16" s="350"/>
      <c r="AT16" s="350"/>
      <c r="AU16" s="350"/>
      <c r="AV16" s="350"/>
      <c r="AW16" s="350"/>
      <c r="AX16" s="350"/>
      <c r="AY16" s="350"/>
      <c r="AZ16" s="350"/>
      <c r="BA16" s="350"/>
      <c r="BB16" s="350"/>
      <c r="BC16" s="350"/>
      <c r="BD16" s="350"/>
      <c r="BE16" s="350"/>
      <c r="BF16" s="350"/>
      <c r="BG16" s="350"/>
      <c r="BH16" s="350"/>
      <c r="BI16" s="350"/>
      <c r="BJ16" s="350"/>
      <c r="BK16" s="350"/>
      <c r="BL16" s="350"/>
      <c r="BM16" s="350"/>
      <c r="BN16" s="350"/>
      <c r="BO16" s="350"/>
      <c r="BP16" s="350"/>
      <c r="BQ16" s="350"/>
      <c r="BR16" s="350"/>
      <c r="BS16" s="350"/>
      <c r="BT16" s="350"/>
      <c r="BU16" s="350"/>
      <c r="BV16" s="350"/>
      <c r="BW16" s="350"/>
      <c r="BX16" s="350"/>
      <c r="BY16" s="350"/>
      <c r="BZ16" s="350"/>
      <c r="CA16" s="350"/>
      <c r="CB16" s="350"/>
      <c r="CC16" s="350"/>
      <c r="CD16" s="350"/>
      <c r="CE16" s="350"/>
      <c r="CF16" s="350"/>
      <c r="CG16" s="350"/>
      <c r="CH16" s="350"/>
      <c r="CI16" s="350"/>
      <c r="CJ16" s="350"/>
      <c r="CK16" s="350"/>
      <c r="CL16" s="350"/>
      <c r="CM16" s="350"/>
      <c r="CN16" s="350"/>
      <c r="CO16" s="350"/>
      <c r="CP16" s="350"/>
      <c r="CQ16" s="350"/>
      <c r="CR16" s="350"/>
      <c r="CS16" s="350"/>
      <c r="CT16" s="350"/>
      <c r="CU16" s="350"/>
      <c r="CV16" s="350"/>
      <c r="CW16" s="350"/>
      <c r="CX16" s="350"/>
      <c r="CY16" s="350"/>
      <c r="CZ16" s="350"/>
      <c r="DA16" s="350"/>
      <c r="DB16" s="350"/>
      <c r="DC16" s="350"/>
      <c r="DD16" s="350"/>
      <c r="DE16" s="350"/>
      <c r="DF16" s="350"/>
      <c r="DG16" s="350"/>
      <c r="DH16" s="350"/>
      <c r="DI16" s="350"/>
      <c r="DJ16" s="350"/>
      <c r="DK16" s="350"/>
      <c r="DL16" s="350"/>
      <c r="DM16" s="350"/>
      <c r="DN16" s="350"/>
      <c r="DO16" s="350"/>
      <c r="DP16" s="350"/>
      <c r="DQ16" s="350"/>
      <c r="DR16" s="350"/>
      <c r="DS16" s="350"/>
      <c r="DT16" s="350"/>
      <c r="DU16" s="350"/>
      <c r="DV16" s="350"/>
      <c r="DW16" s="350"/>
      <c r="DX16" s="350"/>
      <c r="DY16" s="350"/>
      <c r="DZ16" s="350"/>
      <c r="EA16" s="350"/>
      <c r="EB16" s="350"/>
      <c r="EC16" s="350"/>
      <c r="ED16" s="350"/>
      <c r="EE16" s="350"/>
      <c r="EF16" s="350"/>
      <c r="EG16" s="350"/>
      <c r="EH16" s="350"/>
      <c r="EI16" s="350"/>
      <c r="EJ16" s="350"/>
      <c r="EK16" s="350"/>
      <c r="EL16" s="350"/>
      <c r="EM16" s="350"/>
      <c r="EN16" s="350"/>
      <c r="EO16" s="350"/>
      <c r="EP16" s="350"/>
      <c r="EQ16" s="350"/>
      <c r="ER16" s="350"/>
      <c r="ES16" s="350"/>
      <c r="ET16" s="350"/>
      <c r="EU16" s="350"/>
      <c r="EV16" s="350"/>
      <c r="EW16" s="350"/>
      <c r="EX16" s="350"/>
      <c r="EY16" s="350"/>
      <c r="EZ16" s="350"/>
      <c r="FA16" s="350"/>
      <c r="FB16" s="350"/>
      <c r="FC16" s="350"/>
      <c r="FD16" s="350"/>
      <c r="FE16" s="350"/>
      <c r="FF16" s="350"/>
      <c r="FG16" s="350"/>
      <c r="FH16" s="350"/>
      <c r="FI16" s="350"/>
      <c r="FJ16" s="350"/>
      <c r="FK16" s="350"/>
      <c r="FL16" s="350"/>
      <c r="FM16" s="350"/>
      <c r="FN16" s="350"/>
      <c r="FO16" s="350"/>
      <c r="FP16" s="350"/>
      <c r="FQ16" s="350"/>
      <c r="FR16" s="350"/>
      <c r="FS16" s="350"/>
      <c r="FT16" s="350"/>
      <c r="FU16" s="350"/>
      <c r="FV16" s="350"/>
      <c r="FW16" s="350"/>
      <c r="FX16" s="350"/>
      <c r="FY16" s="350"/>
      <c r="FZ16" s="350"/>
      <c r="GA16" s="350"/>
      <c r="GB16" s="350"/>
      <c r="GC16" s="350"/>
      <c r="GD16" s="350"/>
      <c r="GE16" s="350"/>
      <c r="GF16" s="350"/>
      <c r="GG16" s="350"/>
      <c r="GH16" s="350"/>
      <c r="GI16" s="350"/>
      <c r="GJ16" s="350"/>
      <c r="GK16" s="350"/>
      <c r="GL16" s="350"/>
      <c r="GM16" s="350"/>
      <c r="GN16" s="350"/>
      <c r="GO16" s="350"/>
      <c r="GP16" s="350"/>
      <c r="GQ16" s="350"/>
      <c r="GR16" s="350"/>
      <c r="GS16" s="350"/>
      <c r="GT16" s="350"/>
      <c r="GU16" s="350"/>
      <c r="GV16" s="350"/>
      <c r="GW16" s="350"/>
      <c r="GX16" s="350"/>
      <c r="GY16" s="350"/>
      <c r="GZ16" s="350"/>
      <c r="HA16" s="350"/>
      <c r="HB16" s="350"/>
      <c r="HC16" s="350"/>
      <c r="HD16" s="350"/>
      <c r="HE16" s="350"/>
      <c r="HF16" s="350"/>
      <c r="HG16" s="350"/>
      <c r="HH16" s="350"/>
      <c r="HI16" s="350"/>
      <c r="HJ16" s="350"/>
      <c r="HK16" s="350"/>
      <c r="HL16" s="350"/>
      <c r="HM16" s="350"/>
      <c r="HN16" s="350"/>
      <c r="HO16" s="350"/>
      <c r="HP16" s="350"/>
      <c r="HQ16" s="350"/>
      <c r="HR16" s="350"/>
      <c r="HS16" s="350"/>
      <c r="HT16" s="350"/>
      <c r="HU16" s="350"/>
      <c r="HV16" s="350"/>
      <c r="HW16" s="350"/>
      <c r="HX16" s="350"/>
      <c r="HY16" s="350"/>
      <c r="HZ16" s="350"/>
      <c r="IA16" s="350"/>
      <c r="IB16" s="350"/>
      <c r="IC16" s="350"/>
      <c r="ID16" s="350"/>
      <c r="IE16" s="350"/>
      <c r="IF16" s="350"/>
      <c r="IG16" s="350"/>
      <c r="IH16" s="350"/>
      <c r="II16" s="350"/>
      <c r="IJ16" s="350"/>
      <c r="IK16" s="350"/>
      <c r="IL16" s="350"/>
      <c r="IM16" s="350"/>
      <c r="IN16" s="350"/>
      <c r="IO16" s="350"/>
      <c r="IP16" s="350"/>
      <c r="IQ16" s="350"/>
      <c r="IR16" s="350"/>
      <c r="IS16" s="350"/>
      <c r="IT16" s="350"/>
      <c r="IU16" s="350"/>
      <c r="IV16" s="350"/>
    </row>
    <row r="17" spans="1:256" s="316" customFormat="1" ht="71.25" customHeight="1" x14ac:dyDescent="0.2">
      <c r="A17" s="256" t="str">
        <f t="shared" si="9"/>
        <v>#AMCtoAppendixIItoPart_M_2b_Q11</v>
      </c>
      <c r="B17" s="256"/>
      <c r="C17" s="256"/>
      <c r="D17" s="148"/>
      <c r="E17" s="340"/>
      <c r="F17" s="341"/>
      <c r="G17" s="341"/>
      <c r="H17" s="341"/>
      <c r="I17" s="342" t="s">
        <v>1237</v>
      </c>
      <c r="J17" s="343" t="s">
        <v>1239</v>
      </c>
      <c r="K17" s="341" t="s">
        <v>1083</v>
      </c>
      <c r="L17" s="344" t="s">
        <v>1249</v>
      </c>
      <c r="M17" s="345" t="s">
        <v>1232</v>
      </c>
      <c r="N17" s="346"/>
      <c r="O17" s="347"/>
      <c r="P17" s="259" t="s">
        <v>3</v>
      </c>
      <c r="Q17" s="259" t="s">
        <v>3</v>
      </c>
      <c r="R17" s="349"/>
      <c r="S17" s="21" t="str">
        <f t="shared" si="3"/>
        <v>#AMCtoAppendixIItoPart_M_2b_Q11</v>
      </c>
      <c r="T17" s="21" t="str">
        <f t="shared" si="4"/>
        <v>#AMCtoAppendixIItoPart_M_2b</v>
      </c>
      <c r="U17" s="21">
        <f t="shared" si="5"/>
        <v>1</v>
      </c>
      <c r="V17" s="23">
        <f>IF(I17="","",IF(ISERROR(VLOOKUP(U17,Sheet1!B:B,1,FALSE)),0,1))</f>
        <v>0</v>
      </c>
      <c r="W17" s="23">
        <f t="shared" si="6"/>
        <v>1</v>
      </c>
      <c r="X17" s="23" t="e">
        <f>SEARCH('Key Word Search'!$J$6,L17)</f>
        <v>#VALUE!</v>
      </c>
      <c r="Y17" s="2" t="e">
        <f>SEARCH('Key Word Search'!$J$6,M17)</f>
        <v>#VALUE!</v>
      </c>
      <c r="Z17" s="2" t="str">
        <f t="shared" si="7"/>
        <v/>
      </c>
      <c r="AA17" s="147"/>
      <c r="AB17" s="147"/>
      <c r="AC17" s="147"/>
      <c r="AD17" s="147"/>
      <c r="AE17" s="147"/>
      <c r="AF17" s="147"/>
      <c r="AG17" s="147"/>
      <c r="AH17" s="350"/>
      <c r="AI17" s="350"/>
      <c r="AJ17" s="350"/>
      <c r="AK17" s="350"/>
      <c r="AL17" s="350"/>
      <c r="AM17" s="350"/>
      <c r="AN17" s="350"/>
      <c r="AO17" s="350"/>
      <c r="AP17" s="350"/>
      <c r="AQ17" s="350"/>
      <c r="AR17" s="350"/>
      <c r="AS17" s="350"/>
      <c r="AT17" s="350"/>
      <c r="AU17" s="350"/>
      <c r="AV17" s="350"/>
      <c r="AW17" s="350"/>
      <c r="AX17" s="350"/>
      <c r="AY17" s="350"/>
      <c r="AZ17" s="350"/>
      <c r="BA17" s="350"/>
      <c r="BB17" s="350"/>
      <c r="BC17" s="350"/>
      <c r="BD17" s="350"/>
      <c r="BE17" s="350"/>
      <c r="BF17" s="350"/>
      <c r="BG17" s="350"/>
      <c r="BH17" s="350"/>
      <c r="BI17" s="350"/>
      <c r="BJ17" s="350"/>
      <c r="BK17" s="350"/>
      <c r="BL17" s="350"/>
      <c r="BM17" s="350"/>
      <c r="BN17" s="350"/>
      <c r="BO17" s="350"/>
      <c r="BP17" s="350"/>
      <c r="BQ17" s="350"/>
      <c r="BR17" s="350"/>
      <c r="BS17" s="350"/>
      <c r="BT17" s="350"/>
      <c r="BU17" s="350"/>
      <c r="BV17" s="350"/>
      <c r="BW17" s="350"/>
      <c r="BX17" s="350"/>
      <c r="BY17" s="350"/>
      <c r="BZ17" s="350"/>
      <c r="CA17" s="350"/>
      <c r="CB17" s="350"/>
      <c r="CC17" s="350"/>
      <c r="CD17" s="350"/>
      <c r="CE17" s="350"/>
      <c r="CF17" s="350"/>
      <c r="CG17" s="350"/>
      <c r="CH17" s="350"/>
      <c r="CI17" s="350"/>
      <c r="CJ17" s="350"/>
      <c r="CK17" s="350"/>
      <c r="CL17" s="350"/>
      <c r="CM17" s="350"/>
      <c r="CN17" s="350"/>
      <c r="CO17" s="350"/>
      <c r="CP17" s="350"/>
      <c r="CQ17" s="350"/>
      <c r="CR17" s="350"/>
      <c r="CS17" s="350"/>
      <c r="CT17" s="350"/>
      <c r="CU17" s="350"/>
      <c r="CV17" s="350"/>
      <c r="CW17" s="350"/>
      <c r="CX17" s="350"/>
      <c r="CY17" s="350"/>
      <c r="CZ17" s="350"/>
      <c r="DA17" s="350"/>
      <c r="DB17" s="350"/>
      <c r="DC17" s="350"/>
      <c r="DD17" s="350"/>
      <c r="DE17" s="350"/>
      <c r="DF17" s="350"/>
      <c r="DG17" s="350"/>
      <c r="DH17" s="350"/>
      <c r="DI17" s="350"/>
      <c r="DJ17" s="350"/>
      <c r="DK17" s="350"/>
      <c r="DL17" s="350"/>
      <c r="DM17" s="350"/>
      <c r="DN17" s="350"/>
      <c r="DO17" s="350"/>
      <c r="DP17" s="350"/>
      <c r="DQ17" s="350"/>
      <c r="DR17" s="350"/>
      <c r="DS17" s="350"/>
      <c r="DT17" s="350"/>
      <c r="DU17" s="350"/>
      <c r="DV17" s="350"/>
      <c r="DW17" s="350"/>
      <c r="DX17" s="350"/>
      <c r="DY17" s="350"/>
      <c r="DZ17" s="350"/>
      <c r="EA17" s="350"/>
      <c r="EB17" s="350"/>
      <c r="EC17" s="350"/>
      <c r="ED17" s="350"/>
      <c r="EE17" s="350"/>
      <c r="EF17" s="350"/>
      <c r="EG17" s="350"/>
      <c r="EH17" s="350"/>
      <c r="EI17" s="350"/>
      <c r="EJ17" s="350"/>
      <c r="EK17" s="350"/>
      <c r="EL17" s="350"/>
      <c r="EM17" s="350"/>
      <c r="EN17" s="350"/>
      <c r="EO17" s="350"/>
      <c r="EP17" s="350"/>
      <c r="EQ17" s="350"/>
      <c r="ER17" s="350"/>
      <c r="ES17" s="350"/>
      <c r="ET17" s="350"/>
      <c r="EU17" s="350"/>
      <c r="EV17" s="350"/>
      <c r="EW17" s="350"/>
      <c r="EX17" s="350"/>
      <c r="EY17" s="350"/>
      <c r="EZ17" s="350"/>
      <c r="FA17" s="350"/>
      <c r="FB17" s="350"/>
      <c r="FC17" s="350"/>
      <c r="FD17" s="350"/>
      <c r="FE17" s="350"/>
      <c r="FF17" s="350"/>
      <c r="FG17" s="350"/>
      <c r="FH17" s="350"/>
      <c r="FI17" s="350"/>
      <c r="FJ17" s="350"/>
      <c r="FK17" s="350"/>
      <c r="FL17" s="350"/>
      <c r="FM17" s="350"/>
      <c r="FN17" s="350"/>
      <c r="FO17" s="350"/>
      <c r="FP17" s="350"/>
      <c r="FQ17" s="350"/>
      <c r="FR17" s="350"/>
      <c r="FS17" s="350"/>
      <c r="FT17" s="350"/>
      <c r="FU17" s="350"/>
      <c r="FV17" s="350"/>
      <c r="FW17" s="350"/>
      <c r="FX17" s="350"/>
      <c r="FY17" s="350"/>
      <c r="FZ17" s="350"/>
      <c r="GA17" s="350"/>
      <c r="GB17" s="350"/>
      <c r="GC17" s="350"/>
      <c r="GD17" s="350"/>
      <c r="GE17" s="350"/>
      <c r="GF17" s="350"/>
      <c r="GG17" s="350"/>
      <c r="GH17" s="350"/>
      <c r="GI17" s="350"/>
      <c r="GJ17" s="350"/>
      <c r="GK17" s="350"/>
      <c r="GL17" s="350"/>
      <c r="GM17" s="350"/>
      <c r="GN17" s="350"/>
      <c r="GO17" s="350"/>
      <c r="GP17" s="350"/>
      <c r="GQ17" s="350"/>
      <c r="GR17" s="350"/>
      <c r="GS17" s="350"/>
      <c r="GT17" s="350"/>
      <c r="GU17" s="350"/>
      <c r="GV17" s="350"/>
      <c r="GW17" s="350"/>
      <c r="GX17" s="350"/>
      <c r="GY17" s="350"/>
      <c r="GZ17" s="350"/>
      <c r="HA17" s="350"/>
      <c r="HB17" s="350"/>
      <c r="HC17" s="350"/>
      <c r="HD17" s="350"/>
      <c r="HE17" s="350"/>
      <c r="HF17" s="350"/>
      <c r="HG17" s="350"/>
      <c r="HH17" s="350"/>
      <c r="HI17" s="350"/>
      <c r="HJ17" s="350"/>
      <c r="HK17" s="350"/>
      <c r="HL17" s="350"/>
      <c r="HM17" s="350"/>
      <c r="HN17" s="350"/>
      <c r="HO17" s="350"/>
      <c r="HP17" s="350"/>
      <c r="HQ17" s="350"/>
      <c r="HR17" s="350"/>
      <c r="HS17" s="350"/>
      <c r="HT17" s="350"/>
      <c r="HU17" s="350"/>
      <c r="HV17" s="350"/>
      <c r="HW17" s="350"/>
      <c r="HX17" s="350"/>
      <c r="HY17" s="350"/>
      <c r="HZ17" s="350"/>
      <c r="IA17" s="350"/>
      <c r="IB17" s="350"/>
      <c r="IC17" s="350"/>
      <c r="ID17" s="350"/>
      <c r="IE17" s="350"/>
      <c r="IF17" s="350"/>
      <c r="IG17" s="350"/>
      <c r="IH17" s="350"/>
      <c r="II17" s="350"/>
      <c r="IJ17" s="350"/>
      <c r="IK17" s="350"/>
      <c r="IL17" s="350"/>
      <c r="IM17" s="350"/>
      <c r="IN17" s="350"/>
      <c r="IO17" s="350"/>
      <c r="IP17" s="350"/>
      <c r="IQ17" s="350"/>
      <c r="IR17" s="350"/>
      <c r="IS17" s="350"/>
      <c r="IT17" s="350"/>
      <c r="IU17" s="350"/>
      <c r="IV17" s="350"/>
    </row>
    <row r="18" spans="1:256" s="316" customFormat="1" ht="101.25" customHeight="1" x14ac:dyDescent="0.2">
      <c r="A18" s="354" t="str">
        <f t="shared" si="9"/>
        <v>#AMCtoAppendixIItoPart_M_2b_Q12</v>
      </c>
      <c r="B18" s="256"/>
      <c r="C18" s="256"/>
      <c r="D18" s="148"/>
      <c r="E18" s="340"/>
      <c r="F18" s="341"/>
      <c r="G18" s="341"/>
      <c r="H18" s="341"/>
      <c r="I18" s="342" t="s">
        <v>1237</v>
      </c>
      <c r="J18" s="343" t="s">
        <v>1239</v>
      </c>
      <c r="K18" s="341" t="s">
        <v>1084</v>
      </c>
      <c r="L18" s="344" t="s">
        <v>1250</v>
      </c>
      <c r="M18" s="345" t="s">
        <v>1251</v>
      </c>
      <c r="N18" s="346"/>
      <c r="O18" s="347"/>
      <c r="P18" s="259" t="s">
        <v>3</v>
      </c>
      <c r="Q18" s="259" t="s">
        <v>3</v>
      </c>
      <c r="R18" s="349"/>
      <c r="S18" s="21" t="str">
        <f t="shared" si="3"/>
        <v>#AMCtoAppendixIItoPart_M_2b_Q12</v>
      </c>
      <c r="T18" s="21" t="str">
        <f t="shared" si="4"/>
        <v>#AMCtoAppendixIItoPart_M_2b</v>
      </c>
      <c r="U18" s="21">
        <f t="shared" si="5"/>
        <v>1</v>
      </c>
      <c r="V18" s="23">
        <f>IF(I18="","",IF(ISERROR(VLOOKUP(U18,Sheet1!B:B,1,FALSE)),0,1))</f>
        <v>0</v>
      </c>
      <c r="W18" s="23">
        <f t="shared" si="6"/>
        <v>1</v>
      </c>
      <c r="X18" s="23" t="e">
        <f>SEARCH('Key Word Search'!$J$6,L18)</f>
        <v>#VALUE!</v>
      </c>
      <c r="Y18" s="2">
        <f>SEARCH('Key Word Search'!$J$6,M18)</f>
        <v>189</v>
      </c>
      <c r="Z18" s="2" t="str">
        <f t="shared" si="7"/>
        <v>#AMCtoAppendixIItoPart_M_2b_Q12</v>
      </c>
      <c r="AA18" s="147"/>
      <c r="AB18" s="147"/>
      <c r="AC18" s="147"/>
      <c r="AD18" s="147"/>
      <c r="AE18" s="147"/>
      <c r="AF18" s="147"/>
      <c r="AG18" s="147"/>
      <c r="AH18" s="350"/>
      <c r="AI18" s="350"/>
      <c r="AJ18" s="350"/>
      <c r="AK18" s="350"/>
      <c r="AL18" s="350"/>
      <c r="AM18" s="350"/>
      <c r="AN18" s="350"/>
      <c r="AO18" s="350"/>
      <c r="AP18" s="350"/>
      <c r="AQ18" s="350"/>
      <c r="AR18" s="350"/>
      <c r="AS18" s="350"/>
      <c r="AT18" s="350"/>
      <c r="AU18" s="350"/>
      <c r="AV18" s="350"/>
      <c r="AW18" s="350"/>
      <c r="AX18" s="350"/>
      <c r="AY18" s="350"/>
      <c r="AZ18" s="350"/>
      <c r="BA18" s="350"/>
      <c r="BB18" s="350"/>
      <c r="BC18" s="350"/>
      <c r="BD18" s="350"/>
      <c r="BE18" s="350"/>
      <c r="BF18" s="350"/>
      <c r="BG18" s="350"/>
      <c r="BH18" s="350"/>
      <c r="BI18" s="350"/>
      <c r="BJ18" s="350"/>
      <c r="BK18" s="350"/>
      <c r="BL18" s="350"/>
      <c r="BM18" s="350"/>
      <c r="BN18" s="350"/>
      <c r="BO18" s="350"/>
      <c r="BP18" s="350"/>
      <c r="BQ18" s="350"/>
      <c r="BR18" s="350"/>
      <c r="BS18" s="350"/>
      <c r="BT18" s="350"/>
      <c r="BU18" s="350"/>
      <c r="BV18" s="350"/>
      <c r="BW18" s="350"/>
      <c r="BX18" s="350"/>
      <c r="BY18" s="350"/>
      <c r="BZ18" s="350"/>
      <c r="CA18" s="350"/>
      <c r="CB18" s="350"/>
      <c r="CC18" s="350"/>
      <c r="CD18" s="350"/>
      <c r="CE18" s="350"/>
      <c r="CF18" s="350"/>
      <c r="CG18" s="350"/>
      <c r="CH18" s="350"/>
      <c r="CI18" s="350"/>
      <c r="CJ18" s="350"/>
      <c r="CK18" s="350"/>
      <c r="CL18" s="350"/>
      <c r="CM18" s="350"/>
      <c r="CN18" s="350"/>
      <c r="CO18" s="350"/>
      <c r="CP18" s="350"/>
      <c r="CQ18" s="350"/>
      <c r="CR18" s="350"/>
      <c r="CS18" s="350"/>
      <c r="CT18" s="350"/>
      <c r="CU18" s="350"/>
      <c r="CV18" s="350"/>
      <c r="CW18" s="350"/>
      <c r="CX18" s="350"/>
      <c r="CY18" s="350"/>
      <c r="CZ18" s="350"/>
      <c r="DA18" s="350"/>
      <c r="DB18" s="350"/>
      <c r="DC18" s="350"/>
      <c r="DD18" s="350"/>
      <c r="DE18" s="350"/>
      <c r="DF18" s="350"/>
      <c r="DG18" s="350"/>
      <c r="DH18" s="350"/>
      <c r="DI18" s="350"/>
      <c r="DJ18" s="350"/>
      <c r="DK18" s="350"/>
      <c r="DL18" s="350"/>
      <c r="DM18" s="350"/>
      <c r="DN18" s="350"/>
      <c r="DO18" s="350"/>
      <c r="DP18" s="350"/>
      <c r="DQ18" s="350"/>
      <c r="DR18" s="350"/>
      <c r="DS18" s="350"/>
      <c r="DT18" s="350"/>
      <c r="DU18" s="350"/>
      <c r="DV18" s="350"/>
      <c r="DW18" s="350"/>
      <c r="DX18" s="350"/>
      <c r="DY18" s="350"/>
      <c r="DZ18" s="350"/>
      <c r="EA18" s="350"/>
      <c r="EB18" s="350"/>
      <c r="EC18" s="350"/>
      <c r="ED18" s="350"/>
      <c r="EE18" s="350"/>
      <c r="EF18" s="350"/>
      <c r="EG18" s="350"/>
      <c r="EH18" s="350"/>
      <c r="EI18" s="350"/>
      <c r="EJ18" s="350"/>
      <c r="EK18" s="350"/>
      <c r="EL18" s="350"/>
      <c r="EM18" s="350"/>
      <c r="EN18" s="350"/>
      <c r="EO18" s="350"/>
      <c r="EP18" s="350"/>
      <c r="EQ18" s="350"/>
      <c r="ER18" s="350"/>
      <c r="ES18" s="350"/>
      <c r="ET18" s="350"/>
      <c r="EU18" s="350"/>
      <c r="EV18" s="350"/>
      <c r="EW18" s="350"/>
      <c r="EX18" s="350"/>
      <c r="EY18" s="350"/>
      <c r="EZ18" s="350"/>
      <c r="FA18" s="350"/>
      <c r="FB18" s="350"/>
      <c r="FC18" s="350"/>
      <c r="FD18" s="350"/>
      <c r="FE18" s="350"/>
      <c r="FF18" s="350"/>
      <c r="FG18" s="350"/>
      <c r="FH18" s="350"/>
      <c r="FI18" s="350"/>
      <c r="FJ18" s="350"/>
      <c r="FK18" s="350"/>
      <c r="FL18" s="350"/>
      <c r="FM18" s="350"/>
      <c r="FN18" s="350"/>
      <c r="FO18" s="350"/>
      <c r="FP18" s="350"/>
      <c r="FQ18" s="350"/>
      <c r="FR18" s="350"/>
      <c r="FS18" s="350"/>
      <c r="FT18" s="350"/>
      <c r="FU18" s="350"/>
      <c r="FV18" s="350"/>
      <c r="FW18" s="350"/>
      <c r="FX18" s="350"/>
      <c r="FY18" s="350"/>
      <c r="FZ18" s="350"/>
      <c r="GA18" s="350"/>
      <c r="GB18" s="350"/>
      <c r="GC18" s="350"/>
      <c r="GD18" s="350"/>
      <c r="GE18" s="350"/>
      <c r="GF18" s="350"/>
      <c r="GG18" s="350"/>
      <c r="GH18" s="350"/>
      <c r="GI18" s="350"/>
      <c r="GJ18" s="350"/>
      <c r="GK18" s="350"/>
      <c r="GL18" s="350"/>
      <c r="GM18" s="350"/>
      <c r="GN18" s="350"/>
      <c r="GO18" s="350"/>
      <c r="GP18" s="350"/>
      <c r="GQ18" s="350"/>
      <c r="GR18" s="350"/>
      <c r="GS18" s="350"/>
      <c r="GT18" s="350"/>
      <c r="GU18" s="350"/>
      <c r="GV18" s="350"/>
      <c r="GW18" s="350"/>
      <c r="GX18" s="350"/>
      <c r="GY18" s="350"/>
      <c r="GZ18" s="350"/>
      <c r="HA18" s="350"/>
      <c r="HB18" s="350"/>
      <c r="HC18" s="350"/>
      <c r="HD18" s="350"/>
      <c r="HE18" s="350"/>
      <c r="HF18" s="350"/>
      <c r="HG18" s="350"/>
      <c r="HH18" s="350"/>
      <c r="HI18" s="350"/>
      <c r="HJ18" s="350"/>
      <c r="HK18" s="350"/>
      <c r="HL18" s="350"/>
      <c r="HM18" s="350"/>
      <c r="HN18" s="350"/>
      <c r="HO18" s="350"/>
      <c r="HP18" s="350"/>
      <c r="HQ18" s="350"/>
      <c r="HR18" s="350"/>
      <c r="HS18" s="350"/>
      <c r="HT18" s="350"/>
      <c r="HU18" s="350"/>
      <c r="HV18" s="350"/>
      <c r="HW18" s="350"/>
      <c r="HX18" s="350"/>
      <c r="HY18" s="350"/>
      <c r="HZ18" s="350"/>
      <c r="IA18" s="350"/>
      <c r="IB18" s="350"/>
      <c r="IC18" s="350"/>
      <c r="ID18" s="350"/>
      <c r="IE18" s="350"/>
      <c r="IF18" s="350"/>
      <c r="IG18" s="350"/>
      <c r="IH18" s="350"/>
      <c r="II18" s="350"/>
      <c r="IJ18" s="350"/>
      <c r="IK18" s="350"/>
      <c r="IL18" s="350"/>
      <c r="IM18" s="350"/>
      <c r="IN18" s="350"/>
      <c r="IO18" s="350"/>
      <c r="IP18" s="350"/>
      <c r="IQ18" s="350"/>
      <c r="IR18" s="350"/>
      <c r="IS18" s="350"/>
      <c r="IT18" s="350"/>
      <c r="IU18" s="350"/>
      <c r="IV18" s="350"/>
    </row>
    <row r="19" spans="1:256" s="316" customFormat="1" ht="101.25" customHeight="1" x14ac:dyDescent="0.2">
      <c r="A19" s="354" t="str">
        <f t="shared" si="9"/>
        <v>#AMCtoAppendixIItoPart_M_2b_Info2</v>
      </c>
      <c r="B19" s="256"/>
      <c r="C19" s="256"/>
      <c r="D19" s="148"/>
      <c r="E19" s="340"/>
      <c r="F19" s="341"/>
      <c r="G19" s="341"/>
      <c r="H19" s="341"/>
      <c r="I19" s="342" t="s">
        <v>1237</v>
      </c>
      <c r="J19" s="343" t="s">
        <v>1239</v>
      </c>
      <c r="K19" s="341" t="s">
        <v>1068</v>
      </c>
      <c r="L19" s="344" t="s">
        <v>1252</v>
      </c>
      <c r="M19" s="345" t="s">
        <v>1253</v>
      </c>
      <c r="N19" s="346"/>
      <c r="O19" s="347"/>
      <c r="P19" s="259" t="s">
        <v>3</v>
      </c>
      <c r="Q19" s="259" t="s">
        <v>3</v>
      </c>
      <c r="R19" s="349"/>
      <c r="S19" s="21" t="str">
        <f t="shared" si="3"/>
        <v>#AMCtoAppendixIItoPart_M_2b_Info2</v>
      </c>
      <c r="T19" s="21" t="str">
        <f t="shared" si="4"/>
        <v>#AMCtoAppendixIItoPart_M_2b</v>
      </c>
      <c r="U19" s="21">
        <f t="shared" si="5"/>
        <v>1</v>
      </c>
      <c r="V19" s="23">
        <f>IF(I19="","",IF(ISERROR(VLOOKUP(U19,Sheet1!B:B,1,FALSE)),0,1))</f>
        <v>0</v>
      </c>
      <c r="W19" s="23">
        <f t="shared" si="6"/>
        <v>1</v>
      </c>
      <c r="X19" s="23" t="e">
        <f>SEARCH('Key Word Search'!$J$6,L19)</f>
        <v>#VALUE!</v>
      </c>
      <c r="Y19" s="2" t="e">
        <f>SEARCH('Key Word Search'!$J$6,M19)</f>
        <v>#VALUE!</v>
      </c>
      <c r="Z19" s="2" t="str">
        <f t="shared" si="7"/>
        <v/>
      </c>
      <c r="AA19" s="147"/>
      <c r="AB19" s="147"/>
      <c r="AC19" s="147"/>
      <c r="AD19" s="147"/>
      <c r="AE19" s="147"/>
      <c r="AF19" s="147"/>
      <c r="AG19" s="147"/>
      <c r="AH19" s="350"/>
      <c r="AI19" s="350"/>
      <c r="AJ19" s="350"/>
      <c r="AK19" s="350"/>
      <c r="AL19" s="350"/>
      <c r="AM19" s="350"/>
      <c r="AN19" s="350"/>
      <c r="AO19" s="350"/>
      <c r="AP19" s="350"/>
      <c r="AQ19" s="350"/>
      <c r="AR19" s="350"/>
      <c r="AS19" s="350"/>
      <c r="AT19" s="350"/>
      <c r="AU19" s="350"/>
      <c r="AV19" s="350"/>
      <c r="AW19" s="350"/>
      <c r="AX19" s="350"/>
      <c r="AY19" s="350"/>
      <c r="AZ19" s="350"/>
      <c r="BA19" s="350"/>
      <c r="BB19" s="350"/>
      <c r="BC19" s="350"/>
      <c r="BD19" s="350"/>
      <c r="BE19" s="350"/>
      <c r="BF19" s="350"/>
      <c r="BG19" s="350"/>
      <c r="BH19" s="350"/>
      <c r="BI19" s="350"/>
      <c r="BJ19" s="350"/>
      <c r="BK19" s="350"/>
      <c r="BL19" s="350"/>
      <c r="BM19" s="350"/>
      <c r="BN19" s="350"/>
      <c r="BO19" s="350"/>
      <c r="BP19" s="350"/>
      <c r="BQ19" s="350"/>
      <c r="BR19" s="350"/>
      <c r="BS19" s="350"/>
      <c r="BT19" s="350"/>
      <c r="BU19" s="350"/>
      <c r="BV19" s="350"/>
      <c r="BW19" s="350"/>
      <c r="BX19" s="350"/>
      <c r="BY19" s="350"/>
      <c r="BZ19" s="350"/>
      <c r="CA19" s="350"/>
      <c r="CB19" s="350"/>
      <c r="CC19" s="350"/>
      <c r="CD19" s="350"/>
      <c r="CE19" s="350"/>
      <c r="CF19" s="350"/>
      <c r="CG19" s="350"/>
      <c r="CH19" s="350"/>
      <c r="CI19" s="350"/>
      <c r="CJ19" s="350"/>
      <c r="CK19" s="350"/>
      <c r="CL19" s="350"/>
      <c r="CM19" s="350"/>
      <c r="CN19" s="350"/>
      <c r="CO19" s="350"/>
      <c r="CP19" s="350"/>
      <c r="CQ19" s="350"/>
      <c r="CR19" s="350"/>
      <c r="CS19" s="350"/>
      <c r="CT19" s="350"/>
      <c r="CU19" s="350"/>
      <c r="CV19" s="350"/>
      <c r="CW19" s="350"/>
      <c r="CX19" s="350"/>
      <c r="CY19" s="350"/>
      <c r="CZ19" s="350"/>
      <c r="DA19" s="350"/>
      <c r="DB19" s="350"/>
      <c r="DC19" s="350"/>
      <c r="DD19" s="350"/>
      <c r="DE19" s="350"/>
      <c r="DF19" s="350"/>
      <c r="DG19" s="350"/>
      <c r="DH19" s="350"/>
      <c r="DI19" s="350"/>
      <c r="DJ19" s="350"/>
      <c r="DK19" s="350"/>
      <c r="DL19" s="350"/>
      <c r="DM19" s="350"/>
      <c r="DN19" s="350"/>
      <c r="DO19" s="350"/>
      <c r="DP19" s="350"/>
      <c r="DQ19" s="350"/>
      <c r="DR19" s="350"/>
      <c r="DS19" s="350"/>
      <c r="DT19" s="350"/>
      <c r="DU19" s="350"/>
      <c r="DV19" s="350"/>
      <c r="DW19" s="350"/>
      <c r="DX19" s="350"/>
      <c r="DY19" s="350"/>
      <c r="DZ19" s="350"/>
      <c r="EA19" s="350"/>
      <c r="EB19" s="350"/>
      <c r="EC19" s="350"/>
      <c r="ED19" s="350"/>
      <c r="EE19" s="350"/>
      <c r="EF19" s="350"/>
      <c r="EG19" s="350"/>
      <c r="EH19" s="350"/>
      <c r="EI19" s="350"/>
      <c r="EJ19" s="350"/>
      <c r="EK19" s="350"/>
      <c r="EL19" s="350"/>
      <c r="EM19" s="350"/>
      <c r="EN19" s="350"/>
      <c r="EO19" s="350"/>
      <c r="EP19" s="350"/>
      <c r="EQ19" s="350"/>
      <c r="ER19" s="350"/>
      <c r="ES19" s="350"/>
      <c r="ET19" s="350"/>
      <c r="EU19" s="350"/>
      <c r="EV19" s="350"/>
      <c r="EW19" s="350"/>
      <c r="EX19" s="350"/>
      <c r="EY19" s="350"/>
      <c r="EZ19" s="350"/>
      <c r="FA19" s="350"/>
      <c r="FB19" s="350"/>
      <c r="FC19" s="350"/>
      <c r="FD19" s="350"/>
      <c r="FE19" s="350"/>
      <c r="FF19" s="350"/>
      <c r="FG19" s="350"/>
      <c r="FH19" s="350"/>
      <c r="FI19" s="350"/>
      <c r="FJ19" s="350"/>
      <c r="FK19" s="350"/>
      <c r="FL19" s="350"/>
      <c r="FM19" s="350"/>
      <c r="FN19" s="350"/>
      <c r="FO19" s="350"/>
      <c r="FP19" s="350"/>
      <c r="FQ19" s="350"/>
      <c r="FR19" s="350"/>
      <c r="FS19" s="350"/>
      <c r="FT19" s="350"/>
      <c r="FU19" s="350"/>
      <c r="FV19" s="350"/>
      <c r="FW19" s="350"/>
      <c r="FX19" s="350"/>
      <c r="FY19" s="350"/>
      <c r="FZ19" s="350"/>
      <c r="GA19" s="350"/>
      <c r="GB19" s="350"/>
      <c r="GC19" s="350"/>
      <c r="GD19" s="350"/>
      <c r="GE19" s="350"/>
      <c r="GF19" s="350"/>
      <c r="GG19" s="350"/>
      <c r="GH19" s="350"/>
      <c r="GI19" s="350"/>
      <c r="GJ19" s="350"/>
      <c r="GK19" s="350"/>
      <c r="GL19" s="350"/>
      <c r="GM19" s="350"/>
      <c r="GN19" s="350"/>
      <c r="GO19" s="350"/>
      <c r="GP19" s="350"/>
      <c r="GQ19" s="350"/>
      <c r="GR19" s="350"/>
      <c r="GS19" s="350"/>
      <c r="GT19" s="350"/>
      <c r="GU19" s="350"/>
      <c r="GV19" s="350"/>
      <c r="GW19" s="350"/>
      <c r="GX19" s="350"/>
      <c r="GY19" s="350"/>
      <c r="GZ19" s="350"/>
      <c r="HA19" s="350"/>
      <c r="HB19" s="350"/>
      <c r="HC19" s="350"/>
      <c r="HD19" s="350"/>
      <c r="HE19" s="350"/>
      <c r="HF19" s="350"/>
      <c r="HG19" s="350"/>
      <c r="HH19" s="350"/>
      <c r="HI19" s="350"/>
      <c r="HJ19" s="350"/>
      <c r="HK19" s="350"/>
      <c r="HL19" s="350"/>
      <c r="HM19" s="350"/>
      <c r="HN19" s="350"/>
      <c r="HO19" s="350"/>
      <c r="HP19" s="350"/>
      <c r="HQ19" s="350"/>
      <c r="HR19" s="350"/>
      <c r="HS19" s="350"/>
      <c r="HT19" s="350"/>
      <c r="HU19" s="350"/>
      <c r="HV19" s="350"/>
      <c r="HW19" s="350"/>
      <c r="HX19" s="350"/>
      <c r="HY19" s="350"/>
      <c r="HZ19" s="350"/>
      <c r="IA19" s="350"/>
      <c r="IB19" s="350"/>
      <c r="IC19" s="350"/>
      <c r="ID19" s="350"/>
      <c r="IE19" s="350"/>
      <c r="IF19" s="350"/>
      <c r="IG19" s="350"/>
      <c r="IH19" s="350"/>
      <c r="II19" s="350"/>
      <c r="IJ19" s="350"/>
      <c r="IK19" s="350"/>
      <c r="IL19" s="350"/>
      <c r="IM19" s="350"/>
      <c r="IN19" s="350"/>
      <c r="IO19" s="350"/>
      <c r="IP19" s="350"/>
      <c r="IQ19" s="350"/>
      <c r="IR19" s="350"/>
      <c r="IS19" s="350"/>
      <c r="IT19" s="350"/>
      <c r="IU19" s="350"/>
      <c r="IV19" s="350"/>
    </row>
    <row r="20" spans="1:256" s="316" customFormat="1" ht="117.75" customHeight="1" x14ac:dyDescent="0.2">
      <c r="A20" s="256" t="str">
        <f t="shared" si="9"/>
        <v>#AMCtoAppendixIItoPart_M_2b_Q13</v>
      </c>
      <c r="B20" s="256"/>
      <c r="C20" s="256"/>
      <c r="D20" s="148"/>
      <c r="E20" s="340"/>
      <c r="F20" s="341"/>
      <c r="G20" s="341"/>
      <c r="H20" s="341"/>
      <c r="I20" s="342" t="s">
        <v>1237</v>
      </c>
      <c r="J20" s="343" t="s">
        <v>1239</v>
      </c>
      <c r="K20" s="341" t="s">
        <v>1085</v>
      </c>
      <c r="L20" s="344" t="s">
        <v>1233</v>
      </c>
      <c r="M20" s="345" t="s">
        <v>1234</v>
      </c>
      <c r="N20" s="346"/>
      <c r="O20" s="347"/>
      <c r="P20" s="259" t="s">
        <v>3</v>
      </c>
      <c r="Q20" s="259" t="s">
        <v>3</v>
      </c>
      <c r="R20" s="349"/>
      <c r="S20" s="21" t="str">
        <f t="shared" si="3"/>
        <v>#AMCtoAppendixIItoPart_M_2b_Q13</v>
      </c>
      <c r="T20" s="21" t="str">
        <f t="shared" si="4"/>
        <v>#AMCtoAppendixIItoPart_M_2b</v>
      </c>
      <c r="U20" s="21">
        <f t="shared" si="5"/>
        <v>1</v>
      </c>
      <c r="V20" s="23">
        <f>IF(I20="","",IF(ISERROR(VLOOKUP(U20,Sheet1!B:B,1,FALSE)),0,1))</f>
        <v>0</v>
      </c>
      <c r="W20" s="23">
        <f t="shared" si="6"/>
        <v>1</v>
      </c>
      <c r="X20" s="23" t="e">
        <f>SEARCH('Key Word Search'!$J$6,L20)</f>
        <v>#VALUE!</v>
      </c>
      <c r="Y20" s="2">
        <f>SEARCH('Key Word Search'!$J$6,M20)</f>
        <v>109</v>
      </c>
      <c r="Z20" s="2" t="str">
        <f t="shared" si="7"/>
        <v>#AMCtoAppendixIItoPart_M_2b_Q13</v>
      </c>
      <c r="AA20" s="147"/>
      <c r="AB20" s="147"/>
      <c r="AC20" s="147"/>
      <c r="AD20" s="147"/>
      <c r="AE20" s="147"/>
      <c r="AF20" s="147"/>
      <c r="AG20" s="147"/>
      <c r="AH20" s="350"/>
      <c r="AI20" s="350"/>
      <c r="AJ20" s="350"/>
      <c r="AK20" s="350"/>
      <c r="AL20" s="350"/>
      <c r="AM20" s="350"/>
      <c r="AN20" s="350"/>
      <c r="AO20" s="350"/>
      <c r="AP20" s="350"/>
      <c r="AQ20" s="350"/>
      <c r="AR20" s="350"/>
      <c r="AS20" s="350"/>
      <c r="AT20" s="350"/>
      <c r="AU20" s="350"/>
      <c r="AV20" s="350"/>
      <c r="AW20" s="350"/>
      <c r="AX20" s="350"/>
      <c r="AY20" s="350"/>
      <c r="AZ20" s="350"/>
      <c r="BA20" s="350"/>
      <c r="BB20" s="350"/>
      <c r="BC20" s="350"/>
      <c r="BD20" s="350"/>
      <c r="BE20" s="350"/>
      <c r="BF20" s="350"/>
      <c r="BG20" s="350"/>
      <c r="BH20" s="350"/>
      <c r="BI20" s="350"/>
      <c r="BJ20" s="350"/>
      <c r="BK20" s="350"/>
      <c r="BL20" s="350"/>
      <c r="BM20" s="350"/>
      <c r="BN20" s="350"/>
      <c r="BO20" s="350"/>
      <c r="BP20" s="350"/>
      <c r="BQ20" s="350"/>
      <c r="BR20" s="350"/>
      <c r="BS20" s="350"/>
      <c r="BT20" s="350"/>
      <c r="BU20" s="350"/>
      <c r="BV20" s="350"/>
      <c r="BW20" s="350"/>
      <c r="BX20" s="350"/>
      <c r="BY20" s="350"/>
      <c r="BZ20" s="350"/>
      <c r="CA20" s="350"/>
      <c r="CB20" s="350"/>
      <c r="CC20" s="350"/>
      <c r="CD20" s="350"/>
      <c r="CE20" s="350"/>
      <c r="CF20" s="350"/>
      <c r="CG20" s="350"/>
      <c r="CH20" s="350"/>
      <c r="CI20" s="350"/>
      <c r="CJ20" s="350"/>
      <c r="CK20" s="350"/>
      <c r="CL20" s="350"/>
      <c r="CM20" s="350"/>
      <c r="CN20" s="350"/>
      <c r="CO20" s="350"/>
      <c r="CP20" s="350"/>
      <c r="CQ20" s="350"/>
      <c r="CR20" s="350"/>
      <c r="CS20" s="350"/>
      <c r="CT20" s="350"/>
      <c r="CU20" s="350"/>
      <c r="CV20" s="350"/>
      <c r="CW20" s="350"/>
      <c r="CX20" s="350"/>
      <c r="CY20" s="350"/>
      <c r="CZ20" s="350"/>
      <c r="DA20" s="350"/>
      <c r="DB20" s="350"/>
      <c r="DC20" s="350"/>
      <c r="DD20" s="350"/>
      <c r="DE20" s="350"/>
      <c r="DF20" s="350"/>
      <c r="DG20" s="350"/>
      <c r="DH20" s="350"/>
      <c r="DI20" s="350"/>
      <c r="DJ20" s="350"/>
      <c r="DK20" s="350"/>
      <c r="DL20" s="350"/>
      <c r="DM20" s="350"/>
      <c r="DN20" s="350"/>
      <c r="DO20" s="350"/>
      <c r="DP20" s="350"/>
      <c r="DQ20" s="350"/>
      <c r="DR20" s="350"/>
      <c r="DS20" s="350"/>
      <c r="DT20" s="350"/>
      <c r="DU20" s="350"/>
      <c r="DV20" s="350"/>
      <c r="DW20" s="350"/>
      <c r="DX20" s="350"/>
      <c r="DY20" s="350"/>
      <c r="DZ20" s="350"/>
      <c r="EA20" s="350"/>
      <c r="EB20" s="350"/>
      <c r="EC20" s="350"/>
      <c r="ED20" s="350"/>
      <c r="EE20" s="350"/>
      <c r="EF20" s="350"/>
      <c r="EG20" s="350"/>
      <c r="EH20" s="350"/>
      <c r="EI20" s="350"/>
      <c r="EJ20" s="350"/>
      <c r="EK20" s="350"/>
      <c r="EL20" s="350"/>
      <c r="EM20" s="350"/>
      <c r="EN20" s="350"/>
      <c r="EO20" s="350"/>
      <c r="EP20" s="350"/>
      <c r="EQ20" s="350"/>
      <c r="ER20" s="350"/>
      <c r="ES20" s="350"/>
      <c r="ET20" s="350"/>
      <c r="EU20" s="350"/>
      <c r="EV20" s="350"/>
      <c r="EW20" s="350"/>
      <c r="EX20" s="350"/>
      <c r="EY20" s="350"/>
      <c r="EZ20" s="350"/>
      <c r="FA20" s="350"/>
      <c r="FB20" s="350"/>
      <c r="FC20" s="350"/>
      <c r="FD20" s="350"/>
      <c r="FE20" s="350"/>
      <c r="FF20" s="350"/>
      <c r="FG20" s="350"/>
      <c r="FH20" s="350"/>
      <c r="FI20" s="350"/>
      <c r="FJ20" s="350"/>
      <c r="FK20" s="350"/>
      <c r="FL20" s="350"/>
      <c r="FM20" s="350"/>
      <c r="FN20" s="350"/>
      <c r="FO20" s="350"/>
      <c r="FP20" s="350"/>
      <c r="FQ20" s="350"/>
      <c r="FR20" s="350"/>
      <c r="FS20" s="350"/>
      <c r="FT20" s="350"/>
      <c r="FU20" s="350"/>
      <c r="FV20" s="350"/>
      <c r="FW20" s="350"/>
      <c r="FX20" s="350"/>
      <c r="FY20" s="350"/>
      <c r="FZ20" s="350"/>
      <c r="GA20" s="350"/>
      <c r="GB20" s="350"/>
      <c r="GC20" s="350"/>
      <c r="GD20" s="350"/>
      <c r="GE20" s="350"/>
      <c r="GF20" s="350"/>
      <c r="GG20" s="350"/>
      <c r="GH20" s="350"/>
      <c r="GI20" s="350"/>
      <c r="GJ20" s="350"/>
      <c r="GK20" s="350"/>
      <c r="GL20" s="350"/>
      <c r="GM20" s="350"/>
      <c r="GN20" s="350"/>
      <c r="GO20" s="350"/>
      <c r="GP20" s="350"/>
      <c r="GQ20" s="350"/>
      <c r="GR20" s="350"/>
      <c r="GS20" s="350"/>
      <c r="GT20" s="350"/>
      <c r="GU20" s="350"/>
      <c r="GV20" s="350"/>
      <c r="GW20" s="350"/>
      <c r="GX20" s="350"/>
      <c r="GY20" s="350"/>
      <c r="GZ20" s="350"/>
      <c r="HA20" s="350"/>
      <c r="HB20" s="350"/>
      <c r="HC20" s="350"/>
      <c r="HD20" s="350"/>
      <c r="HE20" s="350"/>
      <c r="HF20" s="350"/>
      <c r="HG20" s="350"/>
      <c r="HH20" s="350"/>
      <c r="HI20" s="350"/>
      <c r="HJ20" s="350"/>
      <c r="HK20" s="350"/>
      <c r="HL20" s="350"/>
      <c r="HM20" s="350"/>
      <c r="HN20" s="350"/>
      <c r="HO20" s="350"/>
      <c r="HP20" s="350"/>
      <c r="HQ20" s="350"/>
      <c r="HR20" s="350"/>
      <c r="HS20" s="350"/>
      <c r="HT20" s="350"/>
      <c r="HU20" s="350"/>
      <c r="HV20" s="350"/>
      <c r="HW20" s="350"/>
      <c r="HX20" s="350"/>
      <c r="HY20" s="350"/>
      <c r="HZ20" s="350"/>
      <c r="IA20" s="350"/>
      <c r="IB20" s="350"/>
      <c r="IC20" s="350"/>
      <c r="ID20" s="350"/>
      <c r="IE20" s="350"/>
      <c r="IF20" s="350"/>
      <c r="IG20" s="350"/>
      <c r="IH20" s="350"/>
      <c r="II20" s="350"/>
      <c r="IJ20" s="350"/>
      <c r="IK20" s="350"/>
      <c r="IL20" s="350"/>
      <c r="IM20" s="350"/>
      <c r="IN20" s="350"/>
      <c r="IO20" s="350"/>
      <c r="IP20" s="350"/>
      <c r="IQ20" s="350"/>
      <c r="IR20" s="350"/>
      <c r="IS20" s="350"/>
      <c r="IT20" s="350"/>
      <c r="IU20" s="350"/>
      <c r="IV20" s="350"/>
    </row>
    <row r="21" spans="1:256" s="316" customFormat="1" ht="98.25" customHeight="1" x14ac:dyDescent="0.2">
      <c r="A21" s="256" t="str">
        <f t="shared" si="9"/>
        <v>#AMCtoAppendixIItoPart_M_2b_Info3</v>
      </c>
      <c r="B21" s="256"/>
      <c r="C21" s="256"/>
      <c r="D21" s="148"/>
      <c r="E21" s="340"/>
      <c r="F21" s="341"/>
      <c r="G21" s="341"/>
      <c r="H21" s="341"/>
      <c r="I21" s="342" t="s">
        <v>1237</v>
      </c>
      <c r="J21" s="343" t="s">
        <v>1239</v>
      </c>
      <c r="K21" s="341" t="s">
        <v>1069</v>
      </c>
      <c r="L21" s="344" t="s">
        <v>1254</v>
      </c>
      <c r="M21" s="352" t="s">
        <v>1255</v>
      </c>
      <c r="N21" s="346"/>
      <c r="O21" s="347"/>
      <c r="P21" s="259" t="s">
        <v>3</v>
      </c>
      <c r="Q21" s="259" t="s">
        <v>3</v>
      </c>
      <c r="R21" s="349"/>
      <c r="S21" s="21" t="str">
        <f t="shared" si="3"/>
        <v>#AMCtoAppendixIItoPart_M_2b_Info3</v>
      </c>
      <c r="T21" s="21" t="str">
        <f t="shared" si="4"/>
        <v>#AMCtoAppendixIItoPart_M_2b</v>
      </c>
      <c r="U21" s="21">
        <f t="shared" si="5"/>
        <v>1</v>
      </c>
      <c r="V21" s="23">
        <f>IF(I21="","",IF(ISERROR(VLOOKUP(U21,Sheet1!B:B,1,FALSE)),0,1))</f>
        <v>0</v>
      </c>
      <c r="W21" s="23">
        <f t="shared" si="6"/>
        <v>1</v>
      </c>
      <c r="X21" s="23" t="e">
        <f>SEARCH('Key Word Search'!$J$6,L21)</f>
        <v>#VALUE!</v>
      </c>
      <c r="Y21" s="2" t="e">
        <f>SEARCH('Key Word Search'!$J$6,M21)</f>
        <v>#VALUE!</v>
      </c>
      <c r="Z21" s="2" t="str">
        <f t="shared" si="7"/>
        <v/>
      </c>
      <c r="AA21" s="147"/>
      <c r="AB21" s="147"/>
      <c r="AC21" s="147"/>
      <c r="AD21" s="147"/>
      <c r="AE21" s="147"/>
      <c r="AF21" s="147"/>
      <c r="AG21" s="147"/>
      <c r="AH21" s="350"/>
      <c r="AI21" s="350"/>
      <c r="AJ21" s="350"/>
      <c r="AK21" s="350"/>
      <c r="AL21" s="350"/>
      <c r="AM21" s="350"/>
      <c r="AN21" s="350"/>
      <c r="AO21" s="350"/>
      <c r="AP21" s="350"/>
      <c r="AQ21" s="350"/>
      <c r="AR21" s="350"/>
      <c r="AS21" s="350"/>
      <c r="AT21" s="350"/>
      <c r="AU21" s="350"/>
      <c r="AV21" s="350"/>
      <c r="AW21" s="350"/>
      <c r="AX21" s="350"/>
      <c r="AY21" s="350"/>
      <c r="AZ21" s="350"/>
      <c r="BA21" s="350"/>
      <c r="BB21" s="350"/>
      <c r="BC21" s="350"/>
      <c r="BD21" s="350"/>
      <c r="BE21" s="350"/>
      <c r="BF21" s="350"/>
      <c r="BG21" s="350"/>
      <c r="BH21" s="350"/>
      <c r="BI21" s="350"/>
      <c r="BJ21" s="350"/>
      <c r="BK21" s="350"/>
      <c r="BL21" s="350"/>
      <c r="BM21" s="350"/>
      <c r="BN21" s="350"/>
      <c r="BO21" s="350"/>
      <c r="BP21" s="350"/>
      <c r="BQ21" s="350"/>
      <c r="BR21" s="350"/>
      <c r="BS21" s="350"/>
      <c r="BT21" s="350"/>
      <c r="BU21" s="350"/>
      <c r="BV21" s="350"/>
      <c r="BW21" s="350"/>
      <c r="BX21" s="350"/>
      <c r="BY21" s="350"/>
      <c r="BZ21" s="350"/>
      <c r="CA21" s="350"/>
      <c r="CB21" s="350"/>
      <c r="CC21" s="350"/>
      <c r="CD21" s="350"/>
      <c r="CE21" s="350"/>
      <c r="CF21" s="350"/>
      <c r="CG21" s="350"/>
      <c r="CH21" s="350"/>
      <c r="CI21" s="350"/>
      <c r="CJ21" s="350"/>
      <c r="CK21" s="350"/>
      <c r="CL21" s="350"/>
      <c r="CM21" s="350"/>
      <c r="CN21" s="350"/>
      <c r="CO21" s="350"/>
      <c r="CP21" s="350"/>
      <c r="CQ21" s="350"/>
      <c r="CR21" s="350"/>
      <c r="CS21" s="350"/>
      <c r="CT21" s="350"/>
      <c r="CU21" s="350"/>
      <c r="CV21" s="350"/>
      <c r="CW21" s="350"/>
      <c r="CX21" s="350"/>
      <c r="CY21" s="350"/>
      <c r="CZ21" s="350"/>
      <c r="DA21" s="350"/>
      <c r="DB21" s="350"/>
      <c r="DC21" s="350"/>
      <c r="DD21" s="350"/>
      <c r="DE21" s="350"/>
      <c r="DF21" s="350"/>
      <c r="DG21" s="350"/>
      <c r="DH21" s="350"/>
      <c r="DI21" s="350"/>
      <c r="DJ21" s="350"/>
      <c r="DK21" s="350"/>
      <c r="DL21" s="350"/>
      <c r="DM21" s="350"/>
      <c r="DN21" s="350"/>
      <c r="DO21" s="350"/>
      <c r="DP21" s="350"/>
      <c r="DQ21" s="350"/>
      <c r="DR21" s="350"/>
      <c r="DS21" s="350"/>
      <c r="DT21" s="350"/>
      <c r="DU21" s="350"/>
      <c r="DV21" s="350"/>
      <c r="DW21" s="350"/>
      <c r="DX21" s="350"/>
      <c r="DY21" s="350"/>
      <c r="DZ21" s="350"/>
      <c r="EA21" s="350"/>
      <c r="EB21" s="350"/>
      <c r="EC21" s="350"/>
      <c r="ED21" s="350"/>
      <c r="EE21" s="350"/>
      <c r="EF21" s="350"/>
      <c r="EG21" s="350"/>
      <c r="EH21" s="350"/>
      <c r="EI21" s="350"/>
      <c r="EJ21" s="350"/>
      <c r="EK21" s="350"/>
      <c r="EL21" s="350"/>
      <c r="EM21" s="350"/>
      <c r="EN21" s="350"/>
      <c r="EO21" s="350"/>
      <c r="EP21" s="350"/>
      <c r="EQ21" s="350"/>
      <c r="ER21" s="350"/>
      <c r="ES21" s="350"/>
      <c r="ET21" s="350"/>
      <c r="EU21" s="350"/>
      <c r="EV21" s="350"/>
      <c r="EW21" s="350"/>
      <c r="EX21" s="350"/>
      <c r="EY21" s="350"/>
      <c r="EZ21" s="350"/>
      <c r="FA21" s="350"/>
      <c r="FB21" s="350"/>
      <c r="FC21" s="350"/>
      <c r="FD21" s="350"/>
      <c r="FE21" s="350"/>
      <c r="FF21" s="350"/>
      <c r="FG21" s="350"/>
      <c r="FH21" s="350"/>
      <c r="FI21" s="350"/>
      <c r="FJ21" s="350"/>
      <c r="FK21" s="350"/>
      <c r="FL21" s="350"/>
      <c r="FM21" s="350"/>
      <c r="FN21" s="350"/>
      <c r="FO21" s="350"/>
      <c r="FP21" s="350"/>
      <c r="FQ21" s="350"/>
      <c r="FR21" s="350"/>
      <c r="FS21" s="350"/>
      <c r="FT21" s="350"/>
      <c r="FU21" s="350"/>
      <c r="FV21" s="350"/>
      <c r="FW21" s="350"/>
      <c r="FX21" s="350"/>
      <c r="FY21" s="350"/>
      <c r="FZ21" s="350"/>
      <c r="GA21" s="350"/>
      <c r="GB21" s="350"/>
      <c r="GC21" s="350"/>
      <c r="GD21" s="350"/>
      <c r="GE21" s="350"/>
      <c r="GF21" s="350"/>
      <c r="GG21" s="350"/>
      <c r="GH21" s="350"/>
      <c r="GI21" s="350"/>
      <c r="GJ21" s="350"/>
      <c r="GK21" s="350"/>
      <c r="GL21" s="350"/>
      <c r="GM21" s="350"/>
      <c r="GN21" s="350"/>
      <c r="GO21" s="350"/>
      <c r="GP21" s="350"/>
      <c r="GQ21" s="350"/>
      <c r="GR21" s="350"/>
      <c r="GS21" s="350"/>
      <c r="GT21" s="350"/>
      <c r="GU21" s="350"/>
      <c r="GV21" s="350"/>
      <c r="GW21" s="350"/>
      <c r="GX21" s="350"/>
      <c r="GY21" s="350"/>
      <c r="GZ21" s="350"/>
      <c r="HA21" s="350"/>
      <c r="HB21" s="350"/>
      <c r="HC21" s="350"/>
      <c r="HD21" s="350"/>
      <c r="HE21" s="350"/>
      <c r="HF21" s="350"/>
      <c r="HG21" s="350"/>
      <c r="HH21" s="350"/>
      <c r="HI21" s="350"/>
      <c r="HJ21" s="350"/>
      <c r="HK21" s="350"/>
      <c r="HL21" s="350"/>
      <c r="HM21" s="350"/>
      <c r="HN21" s="350"/>
      <c r="HO21" s="350"/>
      <c r="HP21" s="350"/>
      <c r="HQ21" s="350"/>
      <c r="HR21" s="350"/>
      <c r="HS21" s="350"/>
      <c r="HT21" s="350"/>
      <c r="HU21" s="350"/>
      <c r="HV21" s="350"/>
      <c r="HW21" s="350"/>
      <c r="HX21" s="350"/>
      <c r="HY21" s="350"/>
      <c r="HZ21" s="350"/>
      <c r="IA21" s="350"/>
      <c r="IB21" s="350"/>
      <c r="IC21" s="350"/>
      <c r="ID21" s="350"/>
      <c r="IE21" s="350"/>
      <c r="IF21" s="350"/>
      <c r="IG21" s="350"/>
      <c r="IH21" s="350"/>
      <c r="II21" s="350"/>
      <c r="IJ21" s="350"/>
      <c r="IK21" s="350"/>
      <c r="IL21" s="350"/>
      <c r="IM21" s="350"/>
      <c r="IN21" s="350"/>
      <c r="IO21" s="350"/>
      <c r="IP21" s="350"/>
      <c r="IQ21" s="350"/>
      <c r="IR21" s="350"/>
      <c r="IS21" s="350"/>
      <c r="IT21" s="350"/>
      <c r="IU21" s="350"/>
      <c r="IV21" s="350"/>
    </row>
    <row r="22" spans="1:256" s="316" customFormat="1" ht="71.25" customHeight="1" x14ac:dyDescent="0.2">
      <c r="A22" s="256" t="str">
        <f t="shared" si="9"/>
        <v/>
      </c>
      <c r="B22" s="256"/>
      <c r="C22" s="256"/>
      <c r="D22" s="148"/>
      <c r="E22" s="340"/>
      <c r="F22" s="341"/>
      <c r="G22" s="341"/>
      <c r="H22" s="341"/>
      <c r="I22" s="342"/>
      <c r="J22" s="343"/>
      <c r="K22" s="341"/>
      <c r="L22" s="344"/>
      <c r="M22" s="352"/>
      <c r="N22" s="346"/>
      <c r="O22" s="347"/>
      <c r="P22" s="259" t="s">
        <v>3</v>
      </c>
      <c r="Q22" s="259" t="s">
        <v>3</v>
      </c>
      <c r="R22" s="349"/>
      <c r="S22" s="21" t="str">
        <f t="shared" si="3"/>
        <v/>
      </c>
      <c r="T22" s="21" t="str">
        <f t="shared" si="4"/>
        <v/>
      </c>
      <c r="U22" s="21" t="str">
        <f t="shared" si="5"/>
        <v/>
      </c>
      <c r="V22" s="23" t="str">
        <f>IF(I22="","",IF(ISERROR(VLOOKUP(U22,Sheet1!B:B,1,FALSE)),0,1))</f>
        <v/>
      </c>
      <c r="W22" s="23" t="str">
        <f t="shared" si="6"/>
        <v/>
      </c>
      <c r="X22" s="23" t="e">
        <f>SEARCH('Key Word Search'!$J$6,L22)</f>
        <v>#VALUE!</v>
      </c>
      <c r="Y22" s="2" t="e">
        <f>SEARCH('Key Word Search'!$J$6,M22)</f>
        <v>#VALUE!</v>
      </c>
      <c r="Z22" s="2" t="str">
        <f t="shared" si="7"/>
        <v/>
      </c>
      <c r="AA22" s="147"/>
      <c r="AB22" s="147"/>
      <c r="AC22" s="147"/>
      <c r="AD22" s="147"/>
      <c r="AE22" s="147"/>
      <c r="AF22" s="147"/>
      <c r="AG22" s="147"/>
      <c r="AH22" s="350"/>
      <c r="AI22" s="350"/>
      <c r="AJ22" s="350"/>
      <c r="AK22" s="350"/>
      <c r="AL22" s="350"/>
      <c r="AM22" s="350"/>
      <c r="AN22" s="350"/>
      <c r="AO22" s="350"/>
      <c r="AP22" s="350"/>
      <c r="AQ22" s="350"/>
      <c r="AR22" s="350"/>
      <c r="AS22" s="350"/>
      <c r="AT22" s="350"/>
      <c r="AU22" s="350"/>
      <c r="AV22" s="350"/>
      <c r="AW22" s="350"/>
      <c r="AX22" s="350"/>
      <c r="AY22" s="350"/>
      <c r="AZ22" s="350"/>
      <c r="BA22" s="350"/>
      <c r="BB22" s="350"/>
      <c r="BC22" s="350"/>
      <c r="BD22" s="350"/>
      <c r="BE22" s="350"/>
      <c r="BF22" s="350"/>
      <c r="BG22" s="350"/>
      <c r="BH22" s="350"/>
      <c r="BI22" s="350"/>
      <c r="BJ22" s="350"/>
      <c r="BK22" s="350"/>
      <c r="BL22" s="350"/>
      <c r="BM22" s="350"/>
      <c r="BN22" s="350"/>
      <c r="BO22" s="350"/>
      <c r="BP22" s="350"/>
      <c r="BQ22" s="350"/>
      <c r="BR22" s="350"/>
      <c r="BS22" s="350"/>
      <c r="BT22" s="350"/>
      <c r="BU22" s="350"/>
      <c r="BV22" s="350"/>
      <c r="BW22" s="350"/>
      <c r="BX22" s="350"/>
      <c r="BY22" s="350"/>
      <c r="BZ22" s="350"/>
      <c r="CA22" s="350"/>
      <c r="CB22" s="350"/>
      <c r="CC22" s="350"/>
      <c r="CD22" s="350"/>
      <c r="CE22" s="350"/>
      <c r="CF22" s="350"/>
      <c r="CG22" s="350"/>
      <c r="CH22" s="350"/>
      <c r="CI22" s="350"/>
      <c r="CJ22" s="350"/>
      <c r="CK22" s="350"/>
      <c r="CL22" s="350"/>
      <c r="CM22" s="350"/>
      <c r="CN22" s="350"/>
      <c r="CO22" s="350"/>
      <c r="CP22" s="350"/>
      <c r="CQ22" s="350"/>
      <c r="CR22" s="350"/>
      <c r="CS22" s="350"/>
      <c r="CT22" s="350"/>
      <c r="CU22" s="350"/>
      <c r="CV22" s="350"/>
      <c r="CW22" s="350"/>
      <c r="CX22" s="350"/>
      <c r="CY22" s="350"/>
      <c r="CZ22" s="350"/>
      <c r="DA22" s="350"/>
      <c r="DB22" s="350"/>
      <c r="DC22" s="350"/>
      <c r="DD22" s="350"/>
      <c r="DE22" s="350"/>
      <c r="DF22" s="350"/>
      <c r="DG22" s="350"/>
      <c r="DH22" s="350"/>
      <c r="DI22" s="350"/>
      <c r="DJ22" s="350"/>
      <c r="DK22" s="350"/>
      <c r="DL22" s="350"/>
      <c r="DM22" s="350"/>
      <c r="DN22" s="350"/>
      <c r="DO22" s="350"/>
      <c r="DP22" s="350"/>
      <c r="DQ22" s="350"/>
      <c r="DR22" s="350"/>
      <c r="DS22" s="350"/>
      <c r="DT22" s="350"/>
      <c r="DU22" s="350"/>
      <c r="DV22" s="350"/>
      <c r="DW22" s="350"/>
      <c r="DX22" s="350"/>
      <c r="DY22" s="350"/>
      <c r="DZ22" s="350"/>
      <c r="EA22" s="350"/>
      <c r="EB22" s="350"/>
      <c r="EC22" s="350"/>
      <c r="ED22" s="350"/>
      <c r="EE22" s="350"/>
      <c r="EF22" s="350"/>
      <c r="EG22" s="350"/>
      <c r="EH22" s="350"/>
      <c r="EI22" s="350"/>
      <c r="EJ22" s="350"/>
      <c r="EK22" s="350"/>
      <c r="EL22" s="350"/>
      <c r="EM22" s="350"/>
      <c r="EN22" s="350"/>
      <c r="EO22" s="350"/>
      <c r="EP22" s="350"/>
      <c r="EQ22" s="350"/>
      <c r="ER22" s="350"/>
      <c r="ES22" s="350"/>
      <c r="ET22" s="350"/>
      <c r="EU22" s="350"/>
      <c r="EV22" s="350"/>
      <c r="EW22" s="350"/>
      <c r="EX22" s="350"/>
      <c r="EY22" s="350"/>
      <c r="EZ22" s="350"/>
      <c r="FA22" s="350"/>
      <c r="FB22" s="350"/>
      <c r="FC22" s="350"/>
      <c r="FD22" s="350"/>
      <c r="FE22" s="350"/>
      <c r="FF22" s="350"/>
      <c r="FG22" s="350"/>
      <c r="FH22" s="350"/>
      <c r="FI22" s="350"/>
      <c r="FJ22" s="350"/>
      <c r="FK22" s="350"/>
      <c r="FL22" s="350"/>
      <c r="FM22" s="350"/>
      <c r="FN22" s="350"/>
      <c r="FO22" s="350"/>
      <c r="FP22" s="350"/>
      <c r="FQ22" s="350"/>
      <c r="FR22" s="350"/>
      <c r="FS22" s="350"/>
      <c r="FT22" s="350"/>
      <c r="FU22" s="350"/>
      <c r="FV22" s="350"/>
      <c r="FW22" s="350"/>
      <c r="FX22" s="350"/>
      <c r="FY22" s="350"/>
      <c r="FZ22" s="350"/>
      <c r="GA22" s="350"/>
      <c r="GB22" s="350"/>
      <c r="GC22" s="350"/>
      <c r="GD22" s="350"/>
      <c r="GE22" s="350"/>
      <c r="GF22" s="350"/>
      <c r="GG22" s="350"/>
      <c r="GH22" s="350"/>
      <c r="GI22" s="350"/>
      <c r="GJ22" s="350"/>
      <c r="GK22" s="350"/>
      <c r="GL22" s="350"/>
      <c r="GM22" s="350"/>
      <c r="GN22" s="350"/>
      <c r="GO22" s="350"/>
      <c r="GP22" s="350"/>
      <c r="GQ22" s="350"/>
      <c r="GR22" s="350"/>
      <c r="GS22" s="350"/>
      <c r="GT22" s="350"/>
      <c r="GU22" s="350"/>
      <c r="GV22" s="350"/>
      <c r="GW22" s="350"/>
      <c r="GX22" s="350"/>
      <c r="GY22" s="350"/>
      <c r="GZ22" s="350"/>
      <c r="HA22" s="350"/>
      <c r="HB22" s="350"/>
      <c r="HC22" s="350"/>
      <c r="HD22" s="350"/>
      <c r="HE22" s="350"/>
      <c r="HF22" s="350"/>
      <c r="HG22" s="350"/>
      <c r="HH22" s="350"/>
      <c r="HI22" s="350"/>
      <c r="HJ22" s="350"/>
      <c r="HK22" s="350"/>
      <c r="HL22" s="350"/>
      <c r="HM22" s="350"/>
      <c r="HN22" s="350"/>
      <c r="HO22" s="350"/>
      <c r="HP22" s="350"/>
      <c r="HQ22" s="350"/>
      <c r="HR22" s="350"/>
      <c r="HS22" s="350"/>
      <c r="HT22" s="350"/>
      <c r="HU22" s="350"/>
      <c r="HV22" s="350"/>
      <c r="HW22" s="350"/>
      <c r="HX22" s="350"/>
      <c r="HY22" s="350"/>
      <c r="HZ22" s="350"/>
      <c r="IA22" s="350"/>
      <c r="IB22" s="350"/>
      <c r="IC22" s="350"/>
      <c r="ID22" s="350"/>
      <c r="IE22" s="350"/>
      <c r="IF22" s="350"/>
      <c r="IG22" s="350"/>
      <c r="IH22" s="350"/>
      <c r="II22" s="350"/>
      <c r="IJ22" s="350"/>
      <c r="IK22" s="350"/>
      <c r="IL22" s="350"/>
      <c r="IM22" s="350"/>
      <c r="IN22" s="350"/>
      <c r="IO22" s="350"/>
      <c r="IP22" s="350"/>
      <c r="IQ22" s="350"/>
      <c r="IR22" s="350"/>
      <c r="IS22" s="350"/>
      <c r="IT22" s="350"/>
      <c r="IU22" s="350"/>
      <c r="IV22" s="350"/>
    </row>
    <row r="23" spans="1:256" s="1" customFormat="1" ht="18" x14ac:dyDescent="0.2">
      <c r="A23" s="231" t="str">
        <f t="shared" si="9"/>
        <v/>
      </c>
      <c r="B23" s="231"/>
      <c r="C23" s="231"/>
      <c r="D23" s="31"/>
      <c r="E23" s="181" t="s">
        <v>1218</v>
      </c>
      <c r="F23" s="286"/>
      <c r="G23" s="286"/>
      <c r="H23" s="286"/>
      <c r="I23" s="68"/>
      <c r="J23" s="69"/>
      <c r="K23" s="286"/>
      <c r="L23" s="70" t="s">
        <v>16</v>
      </c>
      <c r="M23" s="67" t="s">
        <v>17</v>
      </c>
      <c r="N23" s="72"/>
      <c r="O23" s="73"/>
      <c r="P23" s="73"/>
      <c r="Q23" s="73"/>
      <c r="R23" s="74" t="s">
        <v>0</v>
      </c>
      <c r="S23" s="21" t="str">
        <f t="shared" si="3"/>
        <v/>
      </c>
      <c r="T23" s="21" t="str">
        <f t="shared" si="4"/>
        <v/>
      </c>
      <c r="U23" s="21" t="str">
        <f t="shared" si="5"/>
        <v/>
      </c>
      <c r="V23" s="23" t="str">
        <f>IF(I23="","",IF(ISERROR(VLOOKUP(U23,Sheet1!B:B,1,FALSE)),0,1))</f>
        <v/>
      </c>
      <c r="W23" s="23" t="str">
        <f t="shared" si="6"/>
        <v/>
      </c>
      <c r="X23" s="23" t="e">
        <f>SEARCH('Key Word Search'!$J$6,L23)</f>
        <v>#VALUE!</v>
      </c>
      <c r="Y23" s="2" t="e">
        <f>SEARCH('Key Word Search'!$J$6,M23)</f>
        <v>#VALUE!</v>
      </c>
      <c r="Z23" s="2" t="str">
        <f t="shared" si="7"/>
        <v/>
      </c>
    </row>
    <row r="24" spans="1:256" s="316" customFormat="1" ht="75" customHeight="1" x14ac:dyDescent="0.2">
      <c r="A24" s="256" t="str">
        <f>IF(I24="","",SUBSTITUTE(SUBSTITUTE(SUBSTITUTE(SUBSTITUTE("#"&amp;I24&amp;"-"&amp;J24&amp;""&amp;K24," ",""),"-","_"),"(","_"),")","_"))</f>
        <v>#AMCtoAppendixIItoPart_M_2a_Info1</v>
      </c>
      <c r="B24" s="256"/>
      <c r="C24" s="256"/>
      <c r="D24" s="148"/>
      <c r="E24" s="340"/>
      <c r="F24" s="341" t="str">
        <f t="shared" ref="F24" si="10">IF($A24="","",IF(B24="","",HYPERLINK(B24,F$2)))</f>
        <v/>
      </c>
      <c r="G24" s="341" t="str">
        <f t="shared" ref="G24" si="11">IF($A24="","",IF(D24="","",HYPERLINK(D24,G$2)))</f>
        <v/>
      </c>
      <c r="H24" s="341"/>
      <c r="I24" s="342" t="s">
        <v>1237</v>
      </c>
      <c r="J24" s="343" t="s">
        <v>1238</v>
      </c>
      <c r="K24" s="341" t="s">
        <v>1067</v>
      </c>
      <c r="L24" s="344" t="s">
        <v>1220</v>
      </c>
      <c r="M24" s="345" t="s">
        <v>1236</v>
      </c>
      <c r="N24" s="346"/>
      <c r="O24" s="347"/>
      <c r="P24" s="348" t="s">
        <v>83</v>
      </c>
      <c r="Q24" s="348" t="s">
        <v>3</v>
      </c>
      <c r="R24" s="353"/>
      <c r="S24" s="21" t="str">
        <f t="shared" si="3"/>
        <v>#AMCtoAppendixIItoPart_M_2a_Info1</v>
      </c>
      <c r="T24" s="21" t="str">
        <f t="shared" si="4"/>
        <v>#AMCtoAppendixIItoPart_M_2a</v>
      </c>
      <c r="U24" s="21">
        <f t="shared" si="5"/>
        <v>1</v>
      </c>
      <c r="V24" s="23">
        <f>IF(I24="","",IF(ISERROR(VLOOKUP(U24,Sheet1!B:B,1,FALSE)),0,1))</f>
        <v>0</v>
      </c>
      <c r="W24" s="23">
        <f t="shared" si="6"/>
        <v>1</v>
      </c>
      <c r="X24" s="23" t="e">
        <f>SEARCH('Key Word Search'!$J$6,L24)</f>
        <v>#VALUE!</v>
      </c>
      <c r="Y24" s="2" t="e">
        <f>SEARCH('Key Word Search'!$J$6,M24)</f>
        <v>#VALUE!</v>
      </c>
      <c r="Z24" s="2" t="str">
        <f t="shared" si="7"/>
        <v/>
      </c>
      <c r="AA24" s="147"/>
      <c r="AB24" s="147"/>
      <c r="AC24" s="147"/>
      <c r="AD24" s="147"/>
      <c r="AE24" s="147"/>
      <c r="AF24" s="147"/>
      <c r="AG24" s="147"/>
      <c r="AH24" s="350"/>
      <c r="AI24" s="350"/>
      <c r="AJ24" s="350"/>
      <c r="AK24" s="350"/>
      <c r="AL24" s="350"/>
      <c r="AM24" s="350"/>
      <c r="AN24" s="350"/>
      <c r="AO24" s="350"/>
      <c r="AP24" s="350"/>
      <c r="AQ24" s="350"/>
      <c r="AR24" s="350"/>
      <c r="AS24" s="350"/>
      <c r="AT24" s="350"/>
      <c r="AU24" s="350"/>
      <c r="AV24" s="350"/>
      <c r="AW24" s="350"/>
      <c r="AX24" s="350"/>
      <c r="AY24" s="350"/>
      <c r="AZ24" s="350"/>
      <c r="BA24" s="350"/>
      <c r="BB24" s="350"/>
      <c r="BC24" s="350"/>
      <c r="BD24" s="350"/>
      <c r="BE24" s="350"/>
      <c r="BF24" s="350"/>
      <c r="BG24" s="350"/>
      <c r="BH24" s="350"/>
      <c r="BI24" s="350"/>
      <c r="BJ24" s="350"/>
      <c r="BK24" s="350"/>
      <c r="BL24" s="350"/>
      <c r="BM24" s="350"/>
      <c r="BN24" s="350"/>
      <c r="BO24" s="350"/>
      <c r="BP24" s="350"/>
      <c r="BQ24" s="350"/>
      <c r="BR24" s="350"/>
      <c r="BS24" s="350"/>
      <c r="BT24" s="350"/>
      <c r="BU24" s="350"/>
      <c r="BV24" s="350"/>
      <c r="BW24" s="350"/>
      <c r="BX24" s="350"/>
      <c r="BY24" s="350"/>
      <c r="BZ24" s="350"/>
      <c r="CA24" s="350"/>
      <c r="CB24" s="350"/>
      <c r="CC24" s="350"/>
      <c r="CD24" s="350"/>
      <c r="CE24" s="350"/>
      <c r="CF24" s="350"/>
      <c r="CG24" s="350"/>
      <c r="CH24" s="350"/>
      <c r="CI24" s="350"/>
      <c r="CJ24" s="350"/>
      <c r="CK24" s="350"/>
      <c r="CL24" s="350"/>
      <c r="CM24" s="350"/>
      <c r="CN24" s="350"/>
      <c r="CO24" s="350"/>
      <c r="CP24" s="350"/>
      <c r="CQ24" s="350"/>
      <c r="CR24" s="350"/>
      <c r="CS24" s="350"/>
      <c r="CT24" s="350"/>
      <c r="CU24" s="350"/>
      <c r="CV24" s="350"/>
      <c r="CW24" s="350"/>
      <c r="CX24" s="350"/>
      <c r="CY24" s="350"/>
      <c r="CZ24" s="350"/>
      <c r="DA24" s="350"/>
      <c r="DB24" s="350"/>
      <c r="DC24" s="350"/>
      <c r="DD24" s="350"/>
      <c r="DE24" s="350"/>
      <c r="DF24" s="350"/>
      <c r="DG24" s="350"/>
      <c r="DH24" s="350"/>
      <c r="DI24" s="350"/>
      <c r="DJ24" s="350"/>
      <c r="DK24" s="350"/>
      <c r="DL24" s="350"/>
      <c r="DM24" s="350"/>
      <c r="DN24" s="350"/>
      <c r="DO24" s="350"/>
      <c r="DP24" s="350"/>
      <c r="DQ24" s="350"/>
      <c r="DR24" s="350"/>
      <c r="DS24" s="350"/>
      <c r="DT24" s="350"/>
      <c r="DU24" s="350"/>
      <c r="DV24" s="350"/>
      <c r="DW24" s="350"/>
      <c r="DX24" s="350"/>
      <c r="DY24" s="350"/>
      <c r="DZ24" s="350"/>
      <c r="EA24" s="350"/>
      <c r="EB24" s="350"/>
      <c r="EC24" s="350"/>
      <c r="ED24" s="350"/>
      <c r="EE24" s="350"/>
      <c r="EF24" s="350"/>
      <c r="EG24" s="350"/>
      <c r="EH24" s="350"/>
      <c r="EI24" s="350"/>
      <c r="EJ24" s="350"/>
      <c r="EK24" s="350"/>
      <c r="EL24" s="350"/>
      <c r="EM24" s="350"/>
      <c r="EN24" s="350"/>
      <c r="EO24" s="350"/>
      <c r="EP24" s="350"/>
      <c r="EQ24" s="350"/>
      <c r="ER24" s="350"/>
      <c r="ES24" s="350"/>
      <c r="ET24" s="350"/>
      <c r="EU24" s="350"/>
      <c r="EV24" s="350"/>
      <c r="EW24" s="350"/>
      <c r="EX24" s="350"/>
      <c r="EY24" s="350"/>
      <c r="EZ24" s="350"/>
      <c r="FA24" s="350"/>
      <c r="FB24" s="350"/>
      <c r="FC24" s="350"/>
      <c r="FD24" s="350"/>
      <c r="FE24" s="350"/>
      <c r="FF24" s="350"/>
      <c r="FG24" s="350"/>
      <c r="FH24" s="350"/>
      <c r="FI24" s="350"/>
      <c r="FJ24" s="350"/>
      <c r="FK24" s="350"/>
      <c r="FL24" s="350"/>
      <c r="FM24" s="350"/>
      <c r="FN24" s="350"/>
      <c r="FO24" s="350"/>
      <c r="FP24" s="350"/>
      <c r="FQ24" s="350"/>
      <c r="FR24" s="350"/>
      <c r="FS24" s="350"/>
      <c r="FT24" s="350"/>
      <c r="FU24" s="350"/>
      <c r="FV24" s="350"/>
      <c r="FW24" s="350"/>
      <c r="FX24" s="350"/>
      <c r="FY24" s="350"/>
      <c r="FZ24" s="350"/>
      <c r="GA24" s="350"/>
      <c r="GB24" s="350"/>
      <c r="GC24" s="350"/>
      <c r="GD24" s="350"/>
      <c r="GE24" s="350"/>
      <c r="GF24" s="350"/>
      <c r="GG24" s="350"/>
      <c r="GH24" s="350"/>
      <c r="GI24" s="350"/>
      <c r="GJ24" s="350"/>
      <c r="GK24" s="350"/>
      <c r="GL24" s="350"/>
      <c r="GM24" s="350"/>
      <c r="GN24" s="350"/>
      <c r="GO24" s="350"/>
      <c r="GP24" s="350"/>
      <c r="GQ24" s="350"/>
      <c r="GR24" s="350"/>
      <c r="GS24" s="350"/>
      <c r="GT24" s="350"/>
      <c r="GU24" s="350"/>
      <c r="GV24" s="350"/>
      <c r="GW24" s="350"/>
      <c r="GX24" s="350"/>
      <c r="GY24" s="350"/>
      <c r="GZ24" s="350"/>
      <c r="HA24" s="350"/>
      <c r="HB24" s="350"/>
      <c r="HC24" s="350"/>
      <c r="HD24" s="350"/>
      <c r="HE24" s="350"/>
      <c r="HF24" s="350"/>
      <c r="HG24" s="350"/>
      <c r="HH24" s="350"/>
      <c r="HI24" s="350"/>
      <c r="HJ24" s="350"/>
      <c r="HK24" s="350"/>
      <c r="HL24" s="350"/>
      <c r="HM24" s="350"/>
      <c r="HN24" s="350"/>
      <c r="HO24" s="350"/>
      <c r="HP24" s="350"/>
      <c r="HQ24" s="350"/>
      <c r="HR24" s="350"/>
      <c r="HS24" s="350"/>
      <c r="HT24" s="350"/>
      <c r="HU24" s="350"/>
      <c r="HV24" s="350"/>
      <c r="HW24" s="350"/>
      <c r="HX24" s="350"/>
      <c r="HY24" s="350"/>
      <c r="HZ24" s="350"/>
      <c r="IA24" s="350"/>
      <c r="IB24" s="350"/>
      <c r="IC24" s="350"/>
      <c r="ID24" s="350"/>
      <c r="IE24" s="350"/>
      <c r="IF24" s="350"/>
      <c r="IG24" s="350"/>
      <c r="IH24" s="350"/>
      <c r="II24" s="350"/>
      <c r="IJ24" s="350"/>
      <c r="IK24" s="350"/>
      <c r="IL24" s="350"/>
      <c r="IM24" s="350"/>
      <c r="IN24" s="350"/>
      <c r="IO24" s="350"/>
      <c r="IP24" s="350"/>
      <c r="IQ24" s="350"/>
      <c r="IR24" s="350"/>
      <c r="IS24" s="350"/>
      <c r="IT24" s="350"/>
      <c r="IU24" s="350"/>
      <c r="IV24" s="350"/>
    </row>
    <row r="25" spans="1:256" s="316" customFormat="1" x14ac:dyDescent="0.2">
      <c r="A25" s="256" t="str">
        <f t="shared" si="9"/>
        <v/>
      </c>
      <c r="B25" s="256"/>
      <c r="C25" s="256"/>
      <c r="D25" s="148"/>
      <c r="E25" s="340"/>
      <c r="F25" s="341" t="str">
        <f t="shared" ref="F25:F88" si="12">IF($A25="","",IF(B25="","",HYPERLINK(B25,F$2)))</f>
        <v/>
      </c>
      <c r="G25" s="341" t="str">
        <f t="shared" si="8"/>
        <v/>
      </c>
      <c r="H25" s="341"/>
      <c r="I25" s="353"/>
      <c r="J25" s="343"/>
      <c r="K25" s="341"/>
      <c r="L25" s="344"/>
      <c r="M25" s="345"/>
      <c r="N25" s="346"/>
      <c r="O25" s="347"/>
      <c r="P25" s="347"/>
      <c r="Q25" s="347"/>
      <c r="R25" s="353"/>
      <c r="S25" s="21" t="str">
        <f t="shared" si="3"/>
        <v/>
      </c>
      <c r="T25" s="21" t="str">
        <f t="shared" si="4"/>
        <v/>
      </c>
      <c r="U25" s="21" t="str">
        <f t="shared" si="5"/>
        <v/>
      </c>
      <c r="V25" s="23" t="str">
        <f>IF(I25="","",IF(ISERROR(VLOOKUP(U25,Sheet1!B:B,1,FALSE)),0,1))</f>
        <v/>
      </c>
      <c r="W25" s="23" t="str">
        <f t="shared" si="6"/>
        <v/>
      </c>
      <c r="X25" s="23" t="e">
        <f>SEARCH('Key Word Search'!$J$6,L25)</f>
        <v>#VALUE!</v>
      </c>
      <c r="Y25" s="2" t="e">
        <f>SEARCH('Key Word Search'!$J$6,M25)</f>
        <v>#VALUE!</v>
      </c>
      <c r="Z25" s="2" t="str">
        <f t="shared" si="7"/>
        <v/>
      </c>
      <c r="AA25" s="147"/>
      <c r="AB25" s="147"/>
      <c r="AC25" s="147"/>
      <c r="AD25" s="147"/>
      <c r="AE25" s="147"/>
      <c r="AF25" s="147"/>
      <c r="AG25" s="147"/>
      <c r="AH25" s="350"/>
      <c r="AI25" s="350"/>
      <c r="AJ25" s="350"/>
      <c r="AK25" s="350"/>
      <c r="AL25" s="350"/>
      <c r="AM25" s="350"/>
      <c r="AN25" s="350"/>
      <c r="AO25" s="350"/>
      <c r="AP25" s="350"/>
      <c r="AQ25" s="350"/>
      <c r="AR25" s="350"/>
      <c r="AS25" s="350"/>
      <c r="AT25" s="350"/>
      <c r="AU25" s="350"/>
      <c r="AV25" s="350"/>
      <c r="AW25" s="350"/>
      <c r="AX25" s="350"/>
      <c r="AY25" s="350"/>
      <c r="AZ25" s="350"/>
      <c r="BA25" s="350"/>
      <c r="BB25" s="350"/>
      <c r="BC25" s="350"/>
      <c r="BD25" s="350"/>
      <c r="BE25" s="350"/>
      <c r="BF25" s="350"/>
      <c r="BG25" s="350"/>
      <c r="BH25" s="350"/>
      <c r="BI25" s="350"/>
      <c r="BJ25" s="350"/>
      <c r="BK25" s="350"/>
      <c r="BL25" s="350"/>
      <c r="BM25" s="350"/>
      <c r="BN25" s="350"/>
      <c r="BO25" s="350"/>
      <c r="BP25" s="350"/>
      <c r="BQ25" s="350"/>
      <c r="BR25" s="350"/>
      <c r="BS25" s="350"/>
      <c r="BT25" s="350"/>
      <c r="BU25" s="350"/>
      <c r="BV25" s="350"/>
      <c r="BW25" s="350"/>
      <c r="BX25" s="350"/>
      <c r="BY25" s="350"/>
      <c r="BZ25" s="350"/>
      <c r="CA25" s="350"/>
      <c r="CB25" s="350"/>
      <c r="CC25" s="350"/>
      <c r="CD25" s="350"/>
      <c r="CE25" s="350"/>
      <c r="CF25" s="350"/>
      <c r="CG25" s="350"/>
      <c r="CH25" s="350"/>
      <c r="CI25" s="350"/>
      <c r="CJ25" s="350"/>
      <c r="CK25" s="350"/>
      <c r="CL25" s="350"/>
      <c r="CM25" s="350"/>
      <c r="CN25" s="350"/>
      <c r="CO25" s="350"/>
      <c r="CP25" s="350"/>
      <c r="CQ25" s="350"/>
      <c r="CR25" s="350"/>
      <c r="CS25" s="350"/>
      <c r="CT25" s="350"/>
      <c r="CU25" s="350"/>
      <c r="CV25" s="350"/>
      <c r="CW25" s="350"/>
      <c r="CX25" s="350"/>
      <c r="CY25" s="350"/>
      <c r="CZ25" s="350"/>
      <c r="DA25" s="350"/>
      <c r="DB25" s="350"/>
      <c r="DC25" s="350"/>
      <c r="DD25" s="350"/>
      <c r="DE25" s="350"/>
      <c r="DF25" s="350"/>
      <c r="DG25" s="350"/>
      <c r="DH25" s="350"/>
      <c r="DI25" s="350"/>
      <c r="DJ25" s="350"/>
      <c r="DK25" s="350"/>
      <c r="DL25" s="350"/>
      <c r="DM25" s="350"/>
      <c r="DN25" s="350"/>
      <c r="DO25" s="350"/>
      <c r="DP25" s="350"/>
      <c r="DQ25" s="350"/>
      <c r="DR25" s="350"/>
      <c r="DS25" s="350"/>
      <c r="DT25" s="350"/>
      <c r="DU25" s="350"/>
      <c r="DV25" s="350"/>
      <c r="DW25" s="350"/>
      <c r="DX25" s="350"/>
      <c r="DY25" s="350"/>
      <c r="DZ25" s="350"/>
      <c r="EA25" s="350"/>
      <c r="EB25" s="350"/>
      <c r="EC25" s="350"/>
      <c r="ED25" s="350"/>
      <c r="EE25" s="350"/>
      <c r="EF25" s="350"/>
      <c r="EG25" s="350"/>
      <c r="EH25" s="350"/>
      <c r="EI25" s="350"/>
      <c r="EJ25" s="350"/>
      <c r="EK25" s="350"/>
      <c r="EL25" s="350"/>
      <c r="EM25" s="350"/>
      <c r="EN25" s="350"/>
      <c r="EO25" s="350"/>
      <c r="EP25" s="350"/>
      <c r="EQ25" s="350"/>
      <c r="ER25" s="350"/>
      <c r="ES25" s="350"/>
      <c r="ET25" s="350"/>
      <c r="EU25" s="350"/>
      <c r="EV25" s="350"/>
      <c r="EW25" s="350"/>
      <c r="EX25" s="350"/>
      <c r="EY25" s="350"/>
      <c r="EZ25" s="350"/>
      <c r="FA25" s="350"/>
      <c r="FB25" s="350"/>
      <c r="FC25" s="350"/>
      <c r="FD25" s="350"/>
      <c r="FE25" s="350"/>
      <c r="FF25" s="350"/>
      <c r="FG25" s="350"/>
      <c r="FH25" s="350"/>
      <c r="FI25" s="350"/>
      <c r="FJ25" s="350"/>
      <c r="FK25" s="350"/>
      <c r="FL25" s="350"/>
      <c r="FM25" s="350"/>
      <c r="FN25" s="350"/>
      <c r="FO25" s="350"/>
      <c r="FP25" s="350"/>
      <c r="FQ25" s="350"/>
      <c r="FR25" s="350"/>
      <c r="FS25" s="350"/>
      <c r="FT25" s="350"/>
      <c r="FU25" s="350"/>
      <c r="FV25" s="350"/>
      <c r="FW25" s="350"/>
      <c r="FX25" s="350"/>
      <c r="FY25" s="350"/>
      <c r="FZ25" s="350"/>
      <c r="GA25" s="350"/>
      <c r="GB25" s="350"/>
      <c r="GC25" s="350"/>
      <c r="GD25" s="350"/>
      <c r="GE25" s="350"/>
      <c r="GF25" s="350"/>
      <c r="GG25" s="350"/>
      <c r="GH25" s="350"/>
      <c r="GI25" s="350"/>
      <c r="GJ25" s="350"/>
      <c r="GK25" s="350"/>
      <c r="GL25" s="350"/>
      <c r="GM25" s="350"/>
      <c r="GN25" s="350"/>
      <c r="GO25" s="350"/>
      <c r="GP25" s="350"/>
      <c r="GQ25" s="350"/>
      <c r="GR25" s="350"/>
      <c r="GS25" s="350"/>
      <c r="GT25" s="350"/>
      <c r="GU25" s="350"/>
      <c r="GV25" s="350"/>
      <c r="GW25" s="350"/>
      <c r="GX25" s="350"/>
      <c r="GY25" s="350"/>
      <c r="GZ25" s="350"/>
      <c r="HA25" s="350"/>
      <c r="HB25" s="350"/>
      <c r="HC25" s="350"/>
      <c r="HD25" s="350"/>
      <c r="HE25" s="350"/>
      <c r="HF25" s="350"/>
      <c r="HG25" s="350"/>
      <c r="HH25" s="350"/>
      <c r="HI25" s="350"/>
      <c r="HJ25" s="350"/>
      <c r="HK25" s="350"/>
      <c r="HL25" s="350"/>
      <c r="HM25" s="350"/>
      <c r="HN25" s="350"/>
      <c r="HO25" s="350"/>
      <c r="HP25" s="350"/>
      <c r="HQ25" s="350"/>
      <c r="HR25" s="350"/>
      <c r="HS25" s="350"/>
      <c r="HT25" s="350"/>
      <c r="HU25" s="350"/>
      <c r="HV25" s="350"/>
      <c r="HW25" s="350"/>
      <c r="HX25" s="350"/>
      <c r="HY25" s="350"/>
      <c r="HZ25" s="350"/>
      <c r="IA25" s="350"/>
      <c r="IB25" s="350"/>
      <c r="IC25" s="350"/>
      <c r="ID25" s="350"/>
      <c r="IE25" s="350"/>
      <c r="IF25" s="350"/>
      <c r="IG25" s="350"/>
      <c r="IH25" s="350"/>
      <c r="II25" s="350"/>
      <c r="IJ25" s="350"/>
      <c r="IK25" s="350"/>
      <c r="IL25" s="350"/>
      <c r="IM25" s="350"/>
      <c r="IN25" s="350"/>
      <c r="IO25" s="350"/>
      <c r="IP25" s="350"/>
      <c r="IQ25" s="350"/>
      <c r="IR25" s="350"/>
      <c r="IS25" s="350"/>
      <c r="IT25" s="350"/>
      <c r="IU25" s="350"/>
      <c r="IV25" s="350"/>
    </row>
    <row r="26" spans="1:256" s="327" customFormat="1" x14ac:dyDescent="0.2">
      <c r="A26" s="328" t="str">
        <f t="shared" ref="A26:A57" si="13">IF(I26="","",SUBSTITUTE(SUBSTITUTE(SUBSTITUTE(SUBSTITUTE("#"&amp;I26&amp;"-"&amp;J26&amp;""&amp;K26," ",""),"-","_"),"(","_"),")","_"))</f>
        <v/>
      </c>
      <c r="B26" s="328"/>
      <c r="C26" s="328"/>
      <c r="D26" s="329"/>
      <c r="E26" s="330"/>
      <c r="F26" s="331" t="str">
        <f t="shared" si="12"/>
        <v/>
      </c>
      <c r="G26" s="331" t="str">
        <f t="shared" ref="G26:G89" si="14">IF($A26="","",IF(D26="","",HYPERLINK(D26,G$2)))</f>
        <v/>
      </c>
      <c r="H26" s="331"/>
      <c r="I26" s="332"/>
      <c r="J26" s="333"/>
      <c r="K26" s="331"/>
      <c r="L26" s="334"/>
      <c r="M26" s="361"/>
      <c r="N26" s="335"/>
      <c r="O26" s="336"/>
      <c r="P26" s="337"/>
      <c r="Q26" s="337"/>
      <c r="R26" s="338"/>
      <c r="S26" s="21" t="str">
        <f t="shared" si="3"/>
        <v/>
      </c>
      <c r="T26" s="21" t="str">
        <f t="shared" si="4"/>
        <v/>
      </c>
      <c r="U26" s="21" t="str">
        <f t="shared" si="5"/>
        <v/>
      </c>
      <c r="V26" s="23" t="str">
        <f>IF(I26="","",IF(ISERROR(VLOOKUP(U26,Sheet1!B:B,1,FALSE)),0,1))</f>
        <v/>
      </c>
      <c r="W26" s="23" t="str">
        <f t="shared" si="6"/>
        <v/>
      </c>
      <c r="X26" s="23" t="e">
        <f>SEARCH('Key Word Search'!$J$6,L26)</f>
        <v>#VALUE!</v>
      </c>
      <c r="Y26" s="2" t="e">
        <f>SEARCH('Key Word Search'!$J$6,M26)</f>
        <v>#VALUE!</v>
      </c>
      <c r="Z26" s="2" t="str">
        <f t="shared" si="7"/>
        <v/>
      </c>
      <c r="AA26" s="104"/>
      <c r="AB26" s="104"/>
      <c r="AC26" s="104"/>
      <c r="AD26" s="104"/>
      <c r="AE26" s="104"/>
      <c r="AF26" s="104"/>
      <c r="AG26" s="104"/>
      <c r="AH26" s="339"/>
      <c r="AI26" s="339"/>
      <c r="AJ26" s="339"/>
      <c r="AK26" s="339"/>
      <c r="AL26" s="339"/>
      <c r="AM26" s="339"/>
      <c r="AN26" s="339"/>
      <c r="AO26" s="339"/>
      <c r="AP26" s="339"/>
      <c r="AQ26" s="339"/>
      <c r="AR26" s="339"/>
      <c r="AS26" s="339"/>
      <c r="AT26" s="339"/>
      <c r="AU26" s="339"/>
      <c r="AV26" s="339"/>
      <c r="AW26" s="339"/>
      <c r="AX26" s="339"/>
      <c r="AY26" s="339"/>
      <c r="AZ26" s="339"/>
      <c r="BA26" s="339"/>
      <c r="BB26" s="339"/>
      <c r="BC26" s="339"/>
      <c r="BD26" s="339"/>
      <c r="BE26" s="339"/>
      <c r="BF26" s="339"/>
      <c r="BG26" s="339"/>
      <c r="BH26" s="339"/>
      <c r="BI26" s="339"/>
      <c r="BJ26" s="339"/>
      <c r="BK26" s="339"/>
      <c r="BL26" s="339"/>
      <c r="BM26" s="339"/>
      <c r="BN26" s="339"/>
      <c r="BO26" s="339"/>
      <c r="BP26" s="339"/>
      <c r="BQ26" s="339"/>
      <c r="BR26" s="339"/>
      <c r="BS26" s="339"/>
      <c r="BT26" s="339"/>
      <c r="BU26" s="339"/>
      <c r="BV26" s="339"/>
      <c r="BW26" s="339"/>
      <c r="BX26" s="339"/>
      <c r="BY26" s="339"/>
      <c r="BZ26" s="339"/>
      <c r="CA26" s="339"/>
      <c r="CB26" s="339"/>
      <c r="CC26" s="339"/>
      <c r="CD26" s="339"/>
      <c r="CE26" s="339"/>
      <c r="CF26" s="339"/>
      <c r="CG26" s="339"/>
      <c r="CH26" s="339"/>
      <c r="CI26" s="339"/>
      <c r="CJ26" s="339"/>
      <c r="CK26" s="339"/>
      <c r="CL26" s="339"/>
      <c r="CM26" s="339"/>
      <c r="CN26" s="339"/>
      <c r="CO26" s="339"/>
      <c r="CP26" s="339"/>
      <c r="CQ26" s="339"/>
      <c r="CR26" s="339"/>
      <c r="CS26" s="339"/>
      <c r="CT26" s="339"/>
      <c r="CU26" s="339"/>
      <c r="CV26" s="339"/>
      <c r="CW26" s="339"/>
      <c r="CX26" s="339"/>
      <c r="CY26" s="339"/>
      <c r="CZ26" s="339"/>
      <c r="DA26" s="339"/>
      <c r="DB26" s="339"/>
      <c r="DC26" s="339"/>
      <c r="DD26" s="339"/>
      <c r="DE26" s="339"/>
      <c r="DF26" s="339"/>
      <c r="DG26" s="339"/>
      <c r="DH26" s="339"/>
      <c r="DI26" s="339"/>
      <c r="DJ26" s="339"/>
      <c r="DK26" s="339"/>
      <c r="DL26" s="339"/>
      <c r="DM26" s="339"/>
      <c r="DN26" s="339"/>
      <c r="DO26" s="339"/>
      <c r="DP26" s="339"/>
      <c r="DQ26" s="339"/>
      <c r="DR26" s="339"/>
      <c r="DS26" s="339"/>
      <c r="DT26" s="339"/>
      <c r="DU26" s="339"/>
      <c r="DV26" s="339"/>
      <c r="DW26" s="339"/>
      <c r="DX26" s="339"/>
      <c r="DY26" s="339"/>
      <c r="DZ26" s="339"/>
      <c r="EA26" s="339"/>
      <c r="EB26" s="339"/>
      <c r="EC26" s="339"/>
      <c r="ED26" s="339"/>
      <c r="EE26" s="339"/>
      <c r="EF26" s="339"/>
      <c r="EG26" s="339"/>
      <c r="EH26" s="339"/>
      <c r="EI26" s="339"/>
      <c r="EJ26" s="339"/>
      <c r="EK26" s="339"/>
      <c r="EL26" s="339"/>
      <c r="EM26" s="339"/>
      <c r="EN26" s="339"/>
      <c r="EO26" s="339"/>
      <c r="EP26" s="339"/>
      <c r="EQ26" s="339"/>
      <c r="ER26" s="339"/>
      <c r="ES26" s="339"/>
      <c r="ET26" s="339"/>
      <c r="EU26" s="339"/>
      <c r="EV26" s="339"/>
      <c r="EW26" s="339"/>
      <c r="EX26" s="339"/>
      <c r="EY26" s="339"/>
      <c r="EZ26" s="339"/>
      <c r="FA26" s="339"/>
      <c r="FB26" s="339"/>
      <c r="FC26" s="339"/>
      <c r="FD26" s="339"/>
      <c r="FE26" s="339"/>
      <c r="FF26" s="339"/>
      <c r="FG26" s="339"/>
      <c r="FH26" s="339"/>
      <c r="FI26" s="339"/>
      <c r="FJ26" s="339"/>
      <c r="FK26" s="339"/>
      <c r="FL26" s="339"/>
      <c r="FM26" s="339"/>
      <c r="FN26" s="339"/>
      <c r="FO26" s="339"/>
      <c r="FP26" s="339"/>
      <c r="FQ26" s="339"/>
      <c r="FR26" s="339"/>
      <c r="FS26" s="339"/>
      <c r="FT26" s="339"/>
      <c r="FU26" s="339"/>
      <c r="FV26" s="339"/>
      <c r="FW26" s="339"/>
      <c r="FX26" s="339"/>
      <c r="FY26" s="339"/>
      <c r="FZ26" s="339"/>
      <c r="GA26" s="339"/>
      <c r="GB26" s="339"/>
      <c r="GC26" s="339"/>
      <c r="GD26" s="339"/>
      <c r="GE26" s="339"/>
      <c r="GF26" s="339"/>
      <c r="GG26" s="339"/>
      <c r="GH26" s="339"/>
      <c r="GI26" s="339"/>
      <c r="GJ26" s="339"/>
      <c r="GK26" s="339"/>
      <c r="GL26" s="339"/>
      <c r="GM26" s="339"/>
      <c r="GN26" s="339"/>
      <c r="GO26" s="339"/>
      <c r="GP26" s="339"/>
      <c r="GQ26" s="339"/>
      <c r="GR26" s="339"/>
      <c r="GS26" s="339"/>
      <c r="GT26" s="339"/>
      <c r="GU26" s="339"/>
      <c r="GV26" s="339"/>
      <c r="GW26" s="339"/>
      <c r="GX26" s="339"/>
      <c r="GY26" s="339"/>
      <c r="GZ26" s="339"/>
      <c r="HA26" s="339"/>
      <c r="HB26" s="339"/>
      <c r="HC26" s="339"/>
      <c r="HD26" s="339"/>
      <c r="HE26" s="339"/>
      <c r="HF26" s="339"/>
      <c r="HG26" s="339"/>
      <c r="HH26" s="339"/>
      <c r="HI26" s="339"/>
      <c r="HJ26" s="339"/>
      <c r="HK26" s="339"/>
      <c r="HL26" s="339"/>
      <c r="HM26" s="339"/>
      <c r="HN26" s="339"/>
      <c r="HO26" s="339"/>
      <c r="HP26" s="339"/>
      <c r="HQ26" s="339"/>
      <c r="HR26" s="339"/>
      <c r="HS26" s="339"/>
      <c r="HT26" s="339"/>
      <c r="HU26" s="339"/>
      <c r="HV26" s="339"/>
      <c r="HW26" s="339"/>
      <c r="HX26" s="339"/>
      <c r="HY26" s="339"/>
      <c r="HZ26" s="339"/>
      <c r="IA26" s="339"/>
      <c r="IB26" s="339"/>
      <c r="IC26" s="339"/>
      <c r="ID26" s="339"/>
      <c r="IE26" s="339"/>
      <c r="IF26" s="339"/>
      <c r="IG26" s="339"/>
      <c r="IH26" s="339"/>
      <c r="II26" s="339"/>
      <c r="IJ26" s="339"/>
      <c r="IK26" s="339"/>
      <c r="IL26" s="339"/>
      <c r="IM26" s="339"/>
      <c r="IN26" s="339"/>
      <c r="IO26" s="339"/>
      <c r="IP26" s="339"/>
      <c r="IQ26" s="339"/>
      <c r="IR26" s="339"/>
      <c r="IS26" s="339"/>
      <c r="IT26" s="339"/>
      <c r="IU26" s="339"/>
      <c r="IV26" s="339"/>
    </row>
    <row r="27" spans="1:256" s="327" customFormat="1" x14ac:dyDescent="0.2">
      <c r="A27" s="328" t="str">
        <f t="shared" si="13"/>
        <v/>
      </c>
      <c r="B27" s="328"/>
      <c r="C27" s="328"/>
      <c r="D27" s="329"/>
      <c r="E27" s="330"/>
      <c r="F27" s="331" t="str">
        <f t="shared" si="12"/>
        <v/>
      </c>
      <c r="G27" s="331" t="str">
        <f t="shared" si="14"/>
        <v/>
      </c>
      <c r="H27" s="331"/>
      <c r="I27" s="332"/>
      <c r="J27" s="333"/>
      <c r="K27" s="331"/>
      <c r="L27" s="334"/>
      <c r="M27" s="361"/>
      <c r="N27" s="335"/>
      <c r="O27" s="336"/>
      <c r="P27" s="337"/>
      <c r="Q27" s="337"/>
      <c r="R27" s="338"/>
      <c r="S27" s="21" t="str">
        <f t="shared" si="3"/>
        <v/>
      </c>
      <c r="T27" s="21" t="str">
        <f t="shared" si="4"/>
        <v/>
      </c>
      <c r="U27" s="21" t="str">
        <f t="shared" si="5"/>
        <v/>
      </c>
      <c r="V27" s="23" t="str">
        <f>IF(I27="","",IF(ISERROR(VLOOKUP(U27,Sheet1!B:B,1,FALSE)),0,1))</f>
        <v/>
      </c>
      <c r="W27" s="23" t="str">
        <f t="shared" si="6"/>
        <v/>
      </c>
      <c r="X27" s="23" t="e">
        <f>SEARCH('Key Word Search'!$J$6,L27)</f>
        <v>#VALUE!</v>
      </c>
      <c r="Y27" s="2" t="e">
        <f>SEARCH('Key Word Search'!$J$6,M27)</f>
        <v>#VALUE!</v>
      </c>
      <c r="Z27" s="2" t="str">
        <f t="shared" si="7"/>
        <v/>
      </c>
      <c r="AA27" s="104"/>
      <c r="AB27" s="104"/>
      <c r="AC27" s="104"/>
      <c r="AD27" s="104"/>
      <c r="AE27" s="104"/>
      <c r="AF27" s="104"/>
      <c r="AG27" s="104"/>
      <c r="AH27" s="339"/>
      <c r="AI27" s="339"/>
      <c r="AJ27" s="339"/>
      <c r="AK27" s="339"/>
      <c r="AL27" s="339"/>
      <c r="AM27" s="339"/>
      <c r="AN27" s="339"/>
      <c r="AO27" s="339"/>
      <c r="AP27" s="339"/>
      <c r="AQ27" s="339"/>
      <c r="AR27" s="339"/>
      <c r="AS27" s="339"/>
      <c r="AT27" s="339"/>
      <c r="AU27" s="339"/>
      <c r="AV27" s="339"/>
      <c r="AW27" s="339"/>
      <c r="AX27" s="339"/>
      <c r="AY27" s="339"/>
      <c r="AZ27" s="339"/>
      <c r="BA27" s="339"/>
      <c r="BB27" s="339"/>
      <c r="BC27" s="339"/>
      <c r="BD27" s="339"/>
      <c r="BE27" s="339"/>
      <c r="BF27" s="339"/>
      <c r="BG27" s="339"/>
      <c r="BH27" s="339"/>
      <c r="BI27" s="339"/>
      <c r="BJ27" s="339"/>
      <c r="BK27" s="339"/>
      <c r="BL27" s="339"/>
      <c r="BM27" s="339"/>
      <c r="BN27" s="339"/>
      <c r="BO27" s="339"/>
      <c r="BP27" s="339"/>
      <c r="BQ27" s="339"/>
      <c r="BR27" s="339"/>
      <c r="BS27" s="339"/>
      <c r="BT27" s="339"/>
      <c r="BU27" s="339"/>
      <c r="BV27" s="339"/>
      <c r="BW27" s="339"/>
      <c r="BX27" s="339"/>
      <c r="BY27" s="339"/>
      <c r="BZ27" s="339"/>
      <c r="CA27" s="339"/>
      <c r="CB27" s="339"/>
      <c r="CC27" s="339"/>
      <c r="CD27" s="339"/>
      <c r="CE27" s="339"/>
      <c r="CF27" s="339"/>
      <c r="CG27" s="339"/>
      <c r="CH27" s="339"/>
      <c r="CI27" s="339"/>
      <c r="CJ27" s="339"/>
      <c r="CK27" s="339"/>
      <c r="CL27" s="339"/>
      <c r="CM27" s="339"/>
      <c r="CN27" s="339"/>
      <c r="CO27" s="339"/>
      <c r="CP27" s="339"/>
      <c r="CQ27" s="339"/>
      <c r="CR27" s="339"/>
      <c r="CS27" s="339"/>
      <c r="CT27" s="339"/>
      <c r="CU27" s="339"/>
      <c r="CV27" s="339"/>
      <c r="CW27" s="339"/>
      <c r="CX27" s="339"/>
      <c r="CY27" s="339"/>
      <c r="CZ27" s="339"/>
      <c r="DA27" s="339"/>
      <c r="DB27" s="339"/>
      <c r="DC27" s="339"/>
      <c r="DD27" s="339"/>
      <c r="DE27" s="339"/>
      <c r="DF27" s="339"/>
      <c r="DG27" s="339"/>
      <c r="DH27" s="339"/>
      <c r="DI27" s="339"/>
      <c r="DJ27" s="339"/>
      <c r="DK27" s="339"/>
      <c r="DL27" s="339"/>
      <c r="DM27" s="339"/>
      <c r="DN27" s="339"/>
      <c r="DO27" s="339"/>
      <c r="DP27" s="339"/>
      <c r="DQ27" s="339"/>
      <c r="DR27" s="339"/>
      <c r="DS27" s="339"/>
      <c r="DT27" s="339"/>
      <c r="DU27" s="339"/>
      <c r="DV27" s="339"/>
      <c r="DW27" s="339"/>
      <c r="DX27" s="339"/>
      <c r="DY27" s="339"/>
      <c r="DZ27" s="339"/>
      <c r="EA27" s="339"/>
      <c r="EB27" s="339"/>
      <c r="EC27" s="339"/>
      <c r="ED27" s="339"/>
      <c r="EE27" s="339"/>
      <c r="EF27" s="339"/>
      <c r="EG27" s="339"/>
      <c r="EH27" s="339"/>
      <c r="EI27" s="339"/>
      <c r="EJ27" s="339"/>
      <c r="EK27" s="339"/>
      <c r="EL27" s="339"/>
      <c r="EM27" s="339"/>
      <c r="EN27" s="339"/>
      <c r="EO27" s="339"/>
      <c r="EP27" s="339"/>
      <c r="EQ27" s="339"/>
      <c r="ER27" s="339"/>
      <c r="ES27" s="339"/>
      <c r="ET27" s="339"/>
      <c r="EU27" s="339"/>
      <c r="EV27" s="339"/>
      <c r="EW27" s="339"/>
      <c r="EX27" s="339"/>
      <c r="EY27" s="339"/>
      <c r="EZ27" s="339"/>
      <c r="FA27" s="339"/>
      <c r="FB27" s="339"/>
      <c r="FC27" s="339"/>
      <c r="FD27" s="339"/>
      <c r="FE27" s="339"/>
      <c r="FF27" s="339"/>
      <c r="FG27" s="339"/>
      <c r="FH27" s="339"/>
      <c r="FI27" s="339"/>
      <c r="FJ27" s="339"/>
      <c r="FK27" s="339"/>
      <c r="FL27" s="339"/>
      <c r="FM27" s="339"/>
      <c r="FN27" s="339"/>
      <c r="FO27" s="339"/>
      <c r="FP27" s="339"/>
      <c r="FQ27" s="339"/>
      <c r="FR27" s="339"/>
      <c r="FS27" s="339"/>
      <c r="FT27" s="339"/>
      <c r="FU27" s="339"/>
      <c r="FV27" s="339"/>
      <c r="FW27" s="339"/>
      <c r="FX27" s="339"/>
      <c r="FY27" s="339"/>
      <c r="FZ27" s="339"/>
      <c r="GA27" s="339"/>
      <c r="GB27" s="339"/>
      <c r="GC27" s="339"/>
      <c r="GD27" s="339"/>
      <c r="GE27" s="339"/>
      <c r="GF27" s="339"/>
      <c r="GG27" s="339"/>
      <c r="GH27" s="339"/>
      <c r="GI27" s="339"/>
      <c r="GJ27" s="339"/>
      <c r="GK27" s="339"/>
      <c r="GL27" s="339"/>
      <c r="GM27" s="339"/>
      <c r="GN27" s="339"/>
      <c r="GO27" s="339"/>
      <c r="GP27" s="339"/>
      <c r="GQ27" s="339"/>
      <c r="GR27" s="339"/>
      <c r="GS27" s="339"/>
      <c r="GT27" s="339"/>
      <c r="GU27" s="339"/>
      <c r="GV27" s="339"/>
      <c r="GW27" s="339"/>
      <c r="GX27" s="339"/>
      <c r="GY27" s="339"/>
      <c r="GZ27" s="339"/>
      <c r="HA27" s="339"/>
      <c r="HB27" s="339"/>
      <c r="HC27" s="339"/>
      <c r="HD27" s="339"/>
      <c r="HE27" s="339"/>
      <c r="HF27" s="339"/>
      <c r="HG27" s="339"/>
      <c r="HH27" s="339"/>
      <c r="HI27" s="339"/>
      <c r="HJ27" s="339"/>
      <c r="HK27" s="339"/>
      <c r="HL27" s="339"/>
      <c r="HM27" s="339"/>
      <c r="HN27" s="339"/>
      <c r="HO27" s="339"/>
      <c r="HP27" s="339"/>
      <c r="HQ27" s="339"/>
      <c r="HR27" s="339"/>
      <c r="HS27" s="339"/>
      <c r="HT27" s="339"/>
      <c r="HU27" s="339"/>
      <c r="HV27" s="339"/>
      <c r="HW27" s="339"/>
      <c r="HX27" s="339"/>
      <c r="HY27" s="339"/>
      <c r="HZ27" s="339"/>
      <c r="IA27" s="339"/>
      <c r="IB27" s="339"/>
      <c r="IC27" s="339"/>
      <c r="ID27" s="339"/>
      <c r="IE27" s="339"/>
      <c r="IF27" s="339"/>
      <c r="IG27" s="339"/>
      <c r="IH27" s="339"/>
      <c r="II27" s="339"/>
      <c r="IJ27" s="339"/>
      <c r="IK27" s="339"/>
      <c r="IL27" s="339"/>
      <c r="IM27" s="339"/>
      <c r="IN27" s="339"/>
      <c r="IO27" s="339"/>
      <c r="IP27" s="339"/>
      <c r="IQ27" s="339"/>
      <c r="IR27" s="339"/>
      <c r="IS27" s="339"/>
      <c r="IT27" s="339"/>
      <c r="IU27" s="339"/>
      <c r="IV27" s="339"/>
    </row>
    <row r="28" spans="1:256" s="327" customFormat="1" x14ac:dyDescent="0.2">
      <c r="A28" s="328" t="str">
        <f t="shared" si="13"/>
        <v/>
      </c>
      <c r="B28" s="328"/>
      <c r="C28" s="328"/>
      <c r="D28" s="329"/>
      <c r="E28" s="330"/>
      <c r="F28" s="331" t="str">
        <f t="shared" si="12"/>
        <v/>
      </c>
      <c r="G28" s="331" t="str">
        <f t="shared" si="14"/>
        <v/>
      </c>
      <c r="H28" s="331"/>
      <c r="I28" s="332"/>
      <c r="J28" s="333"/>
      <c r="K28" s="331"/>
      <c r="L28" s="334"/>
      <c r="M28" s="361"/>
      <c r="N28" s="335"/>
      <c r="O28" s="336"/>
      <c r="P28" s="337"/>
      <c r="Q28" s="337"/>
      <c r="R28" s="338"/>
      <c r="S28" s="21" t="str">
        <f t="shared" si="3"/>
        <v/>
      </c>
      <c r="T28" s="21" t="str">
        <f t="shared" si="4"/>
        <v/>
      </c>
      <c r="U28" s="21" t="str">
        <f t="shared" si="5"/>
        <v/>
      </c>
      <c r="V28" s="23" t="str">
        <f>IF(I28="","",IF(ISERROR(VLOOKUP(U28,Sheet1!B:B,1,FALSE)),0,1))</f>
        <v/>
      </c>
      <c r="W28" s="23" t="str">
        <f t="shared" si="6"/>
        <v/>
      </c>
      <c r="X28" s="23" t="e">
        <f>SEARCH('Key Word Search'!$J$6,L28)</f>
        <v>#VALUE!</v>
      </c>
      <c r="Y28" s="2" t="e">
        <f>SEARCH('Key Word Search'!$J$6,M28)</f>
        <v>#VALUE!</v>
      </c>
      <c r="Z28" s="2" t="str">
        <f t="shared" si="7"/>
        <v/>
      </c>
      <c r="AA28" s="104"/>
      <c r="AB28" s="104"/>
      <c r="AC28" s="104"/>
      <c r="AD28" s="104"/>
      <c r="AE28" s="104"/>
      <c r="AF28" s="104"/>
      <c r="AG28" s="104"/>
      <c r="AH28" s="339"/>
      <c r="AI28" s="339"/>
      <c r="AJ28" s="339"/>
      <c r="AK28" s="339"/>
      <c r="AL28" s="339"/>
      <c r="AM28" s="339"/>
      <c r="AN28" s="339"/>
      <c r="AO28" s="339"/>
      <c r="AP28" s="339"/>
      <c r="AQ28" s="339"/>
      <c r="AR28" s="339"/>
      <c r="AS28" s="339"/>
      <c r="AT28" s="339"/>
      <c r="AU28" s="339"/>
      <c r="AV28" s="339"/>
      <c r="AW28" s="339"/>
      <c r="AX28" s="339"/>
      <c r="AY28" s="339"/>
      <c r="AZ28" s="339"/>
      <c r="BA28" s="339"/>
      <c r="BB28" s="339"/>
      <c r="BC28" s="339"/>
      <c r="BD28" s="339"/>
      <c r="BE28" s="339"/>
      <c r="BF28" s="339"/>
      <c r="BG28" s="339"/>
      <c r="BH28" s="339"/>
      <c r="BI28" s="339"/>
      <c r="BJ28" s="339"/>
      <c r="BK28" s="339"/>
      <c r="BL28" s="339"/>
      <c r="BM28" s="339"/>
      <c r="BN28" s="339"/>
      <c r="BO28" s="339"/>
      <c r="BP28" s="339"/>
      <c r="BQ28" s="339"/>
      <c r="BR28" s="339"/>
      <c r="BS28" s="339"/>
      <c r="BT28" s="339"/>
      <c r="BU28" s="339"/>
      <c r="BV28" s="339"/>
      <c r="BW28" s="339"/>
      <c r="BX28" s="339"/>
      <c r="BY28" s="339"/>
      <c r="BZ28" s="339"/>
      <c r="CA28" s="339"/>
      <c r="CB28" s="339"/>
      <c r="CC28" s="339"/>
      <c r="CD28" s="339"/>
      <c r="CE28" s="339"/>
      <c r="CF28" s="339"/>
      <c r="CG28" s="339"/>
      <c r="CH28" s="339"/>
      <c r="CI28" s="339"/>
      <c r="CJ28" s="339"/>
      <c r="CK28" s="339"/>
      <c r="CL28" s="339"/>
      <c r="CM28" s="339"/>
      <c r="CN28" s="339"/>
      <c r="CO28" s="339"/>
      <c r="CP28" s="339"/>
      <c r="CQ28" s="339"/>
      <c r="CR28" s="339"/>
      <c r="CS28" s="339"/>
      <c r="CT28" s="339"/>
      <c r="CU28" s="339"/>
      <c r="CV28" s="339"/>
      <c r="CW28" s="339"/>
      <c r="CX28" s="339"/>
      <c r="CY28" s="339"/>
      <c r="CZ28" s="339"/>
      <c r="DA28" s="339"/>
      <c r="DB28" s="339"/>
      <c r="DC28" s="339"/>
      <c r="DD28" s="339"/>
      <c r="DE28" s="339"/>
      <c r="DF28" s="339"/>
      <c r="DG28" s="339"/>
      <c r="DH28" s="339"/>
      <c r="DI28" s="339"/>
      <c r="DJ28" s="339"/>
      <c r="DK28" s="339"/>
      <c r="DL28" s="339"/>
      <c r="DM28" s="339"/>
      <c r="DN28" s="339"/>
      <c r="DO28" s="339"/>
      <c r="DP28" s="339"/>
      <c r="DQ28" s="339"/>
      <c r="DR28" s="339"/>
      <c r="DS28" s="339"/>
      <c r="DT28" s="339"/>
      <c r="DU28" s="339"/>
      <c r="DV28" s="339"/>
      <c r="DW28" s="339"/>
      <c r="DX28" s="339"/>
      <c r="DY28" s="339"/>
      <c r="DZ28" s="339"/>
      <c r="EA28" s="339"/>
      <c r="EB28" s="339"/>
      <c r="EC28" s="339"/>
      <c r="ED28" s="339"/>
      <c r="EE28" s="339"/>
      <c r="EF28" s="339"/>
      <c r="EG28" s="339"/>
      <c r="EH28" s="339"/>
      <c r="EI28" s="339"/>
      <c r="EJ28" s="339"/>
      <c r="EK28" s="339"/>
      <c r="EL28" s="339"/>
      <c r="EM28" s="339"/>
      <c r="EN28" s="339"/>
      <c r="EO28" s="339"/>
      <c r="EP28" s="339"/>
      <c r="EQ28" s="339"/>
      <c r="ER28" s="339"/>
      <c r="ES28" s="339"/>
      <c r="ET28" s="339"/>
      <c r="EU28" s="339"/>
      <c r="EV28" s="339"/>
      <c r="EW28" s="339"/>
      <c r="EX28" s="339"/>
      <c r="EY28" s="339"/>
      <c r="EZ28" s="339"/>
      <c r="FA28" s="339"/>
      <c r="FB28" s="339"/>
      <c r="FC28" s="339"/>
      <c r="FD28" s="339"/>
      <c r="FE28" s="339"/>
      <c r="FF28" s="339"/>
      <c r="FG28" s="339"/>
      <c r="FH28" s="339"/>
      <c r="FI28" s="339"/>
      <c r="FJ28" s="339"/>
      <c r="FK28" s="339"/>
      <c r="FL28" s="339"/>
      <c r="FM28" s="339"/>
      <c r="FN28" s="339"/>
      <c r="FO28" s="339"/>
      <c r="FP28" s="339"/>
      <c r="FQ28" s="339"/>
      <c r="FR28" s="339"/>
      <c r="FS28" s="339"/>
      <c r="FT28" s="339"/>
      <c r="FU28" s="339"/>
      <c r="FV28" s="339"/>
      <c r="FW28" s="339"/>
      <c r="FX28" s="339"/>
      <c r="FY28" s="339"/>
      <c r="FZ28" s="339"/>
      <c r="GA28" s="339"/>
      <c r="GB28" s="339"/>
      <c r="GC28" s="339"/>
      <c r="GD28" s="339"/>
      <c r="GE28" s="339"/>
      <c r="GF28" s="339"/>
      <c r="GG28" s="339"/>
      <c r="GH28" s="339"/>
      <c r="GI28" s="339"/>
      <c r="GJ28" s="339"/>
      <c r="GK28" s="339"/>
      <c r="GL28" s="339"/>
      <c r="GM28" s="339"/>
      <c r="GN28" s="339"/>
      <c r="GO28" s="339"/>
      <c r="GP28" s="339"/>
      <c r="GQ28" s="339"/>
      <c r="GR28" s="339"/>
      <c r="GS28" s="339"/>
      <c r="GT28" s="339"/>
      <c r="GU28" s="339"/>
      <c r="GV28" s="339"/>
      <c r="GW28" s="339"/>
      <c r="GX28" s="339"/>
      <c r="GY28" s="339"/>
      <c r="GZ28" s="339"/>
      <c r="HA28" s="339"/>
      <c r="HB28" s="339"/>
      <c r="HC28" s="339"/>
      <c r="HD28" s="339"/>
      <c r="HE28" s="339"/>
      <c r="HF28" s="339"/>
      <c r="HG28" s="339"/>
      <c r="HH28" s="339"/>
      <c r="HI28" s="339"/>
      <c r="HJ28" s="339"/>
      <c r="HK28" s="339"/>
      <c r="HL28" s="339"/>
      <c r="HM28" s="339"/>
      <c r="HN28" s="339"/>
      <c r="HO28" s="339"/>
      <c r="HP28" s="339"/>
      <c r="HQ28" s="339"/>
      <c r="HR28" s="339"/>
      <c r="HS28" s="339"/>
      <c r="HT28" s="339"/>
      <c r="HU28" s="339"/>
      <c r="HV28" s="339"/>
      <c r="HW28" s="339"/>
      <c r="HX28" s="339"/>
      <c r="HY28" s="339"/>
      <c r="HZ28" s="339"/>
      <c r="IA28" s="339"/>
      <c r="IB28" s="339"/>
      <c r="IC28" s="339"/>
      <c r="ID28" s="339"/>
      <c r="IE28" s="339"/>
      <c r="IF28" s="339"/>
      <c r="IG28" s="339"/>
      <c r="IH28" s="339"/>
      <c r="II28" s="339"/>
      <c r="IJ28" s="339"/>
      <c r="IK28" s="339"/>
      <c r="IL28" s="339"/>
      <c r="IM28" s="339"/>
      <c r="IN28" s="339"/>
      <c r="IO28" s="339"/>
      <c r="IP28" s="339"/>
      <c r="IQ28" s="339"/>
      <c r="IR28" s="339"/>
      <c r="IS28" s="339"/>
      <c r="IT28" s="339"/>
      <c r="IU28" s="339"/>
      <c r="IV28" s="339"/>
    </row>
    <row r="29" spans="1:256" s="327" customFormat="1" x14ac:dyDescent="0.2">
      <c r="A29" s="317" t="str">
        <f t="shared" si="13"/>
        <v/>
      </c>
      <c r="B29" s="317"/>
      <c r="C29" s="317"/>
      <c r="D29" s="318"/>
      <c r="E29" s="319"/>
      <c r="F29" s="320" t="str">
        <f t="shared" si="12"/>
        <v/>
      </c>
      <c r="G29" s="320" t="str">
        <f t="shared" si="14"/>
        <v/>
      </c>
      <c r="H29" s="320"/>
      <c r="I29" s="321"/>
      <c r="J29" s="322"/>
      <c r="K29" s="320"/>
      <c r="L29" s="323"/>
      <c r="M29" s="362"/>
      <c r="N29" s="315"/>
      <c r="O29" s="324"/>
      <c r="P29" s="325"/>
      <c r="Q29" s="325"/>
      <c r="R29" s="326"/>
      <c r="S29" s="21" t="str">
        <f t="shared" si="3"/>
        <v/>
      </c>
      <c r="T29" s="21" t="str">
        <f t="shared" si="4"/>
        <v/>
      </c>
      <c r="U29" s="21" t="str">
        <f t="shared" si="5"/>
        <v/>
      </c>
      <c r="V29" s="23" t="str">
        <f>IF(I29="","",IF(ISERROR(VLOOKUP(U29,Sheet1!B:B,1,FALSE)),0,1))</f>
        <v/>
      </c>
      <c r="W29" s="23" t="str">
        <f t="shared" si="6"/>
        <v/>
      </c>
      <c r="X29" s="23" t="e">
        <f>SEARCH('Key Word Search'!$J$6,L29)</f>
        <v>#VALUE!</v>
      </c>
      <c r="Y29" s="2" t="e">
        <f>SEARCH('Key Word Search'!$J$6,M29)</f>
        <v>#VALUE!</v>
      </c>
      <c r="Z29" s="2" t="str">
        <f t="shared" si="7"/>
        <v/>
      </c>
      <c r="AA29" s="104"/>
      <c r="AB29" s="104"/>
      <c r="AC29" s="104"/>
      <c r="AD29" s="104"/>
      <c r="AE29" s="104"/>
      <c r="AF29" s="104"/>
      <c r="AG29" s="104"/>
    </row>
    <row r="30" spans="1:256" s="327" customFormat="1" x14ac:dyDescent="0.2">
      <c r="A30" s="317" t="str">
        <f t="shared" si="13"/>
        <v/>
      </c>
      <c r="B30" s="317"/>
      <c r="C30" s="317"/>
      <c r="D30" s="318"/>
      <c r="E30" s="319"/>
      <c r="F30" s="320" t="str">
        <f t="shared" si="12"/>
        <v/>
      </c>
      <c r="G30" s="320" t="str">
        <f t="shared" si="14"/>
        <v/>
      </c>
      <c r="H30" s="320"/>
      <c r="I30" s="321"/>
      <c r="J30" s="322"/>
      <c r="K30" s="320"/>
      <c r="L30" s="323"/>
      <c r="M30" s="362"/>
      <c r="N30" s="315"/>
      <c r="O30" s="324"/>
      <c r="P30" s="325"/>
      <c r="Q30" s="325"/>
      <c r="R30" s="326"/>
      <c r="S30" s="21" t="str">
        <f t="shared" si="3"/>
        <v/>
      </c>
      <c r="T30" s="21" t="str">
        <f t="shared" si="4"/>
        <v/>
      </c>
      <c r="U30" s="21" t="str">
        <f t="shared" si="5"/>
        <v/>
      </c>
      <c r="V30" s="23" t="str">
        <f>IF(I30="","",IF(ISERROR(VLOOKUP(U30,Sheet1!B:B,1,FALSE)),0,1))</f>
        <v/>
      </c>
      <c r="W30" s="23" t="str">
        <f t="shared" si="6"/>
        <v/>
      </c>
      <c r="X30" s="23" t="e">
        <f>SEARCH('Key Word Search'!$J$6,L30)</f>
        <v>#VALUE!</v>
      </c>
      <c r="Y30" s="2" t="e">
        <f>SEARCH('Key Word Search'!$J$6,M30)</f>
        <v>#VALUE!</v>
      </c>
      <c r="Z30" s="2" t="str">
        <f t="shared" si="7"/>
        <v/>
      </c>
      <c r="AA30" s="104"/>
      <c r="AB30" s="104"/>
      <c r="AC30" s="104"/>
      <c r="AD30" s="104"/>
      <c r="AE30" s="104"/>
      <c r="AF30" s="104"/>
      <c r="AG30" s="104"/>
    </row>
    <row r="31" spans="1:256" s="327" customFormat="1" x14ac:dyDescent="0.2">
      <c r="A31" s="317" t="str">
        <f t="shared" si="13"/>
        <v/>
      </c>
      <c r="B31" s="317"/>
      <c r="C31" s="317"/>
      <c r="D31" s="318"/>
      <c r="E31" s="319"/>
      <c r="F31" s="320" t="str">
        <f t="shared" si="12"/>
        <v/>
      </c>
      <c r="G31" s="320" t="str">
        <f t="shared" si="14"/>
        <v/>
      </c>
      <c r="H31" s="320"/>
      <c r="I31" s="321"/>
      <c r="J31" s="322"/>
      <c r="K31" s="320"/>
      <c r="L31" s="323"/>
      <c r="M31" s="362"/>
      <c r="N31" s="315"/>
      <c r="O31" s="324"/>
      <c r="P31" s="325"/>
      <c r="Q31" s="325"/>
      <c r="R31" s="326"/>
      <c r="S31" s="21" t="str">
        <f t="shared" si="3"/>
        <v/>
      </c>
      <c r="T31" s="21" t="str">
        <f t="shared" si="4"/>
        <v/>
      </c>
      <c r="U31" s="21" t="str">
        <f t="shared" si="5"/>
        <v/>
      </c>
      <c r="V31" s="23" t="str">
        <f>IF(I31="","",IF(ISERROR(VLOOKUP(U31,Sheet1!B:B,1,FALSE)),0,1))</f>
        <v/>
      </c>
      <c r="W31" s="23" t="str">
        <f t="shared" si="6"/>
        <v/>
      </c>
      <c r="X31" s="23" t="e">
        <f>SEARCH('Key Word Search'!$J$6,L31)</f>
        <v>#VALUE!</v>
      </c>
      <c r="Y31" s="2" t="e">
        <f>SEARCH('Key Word Search'!$J$6,M31)</f>
        <v>#VALUE!</v>
      </c>
      <c r="Z31" s="2" t="str">
        <f t="shared" si="7"/>
        <v/>
      </c>
      <c r="AA31" s="104"/>
      <c r="AB31" s="104"/>
      <c r="AC31" s="104"/>
      <c r="AD31" s="104"/>
      <c r="AE31" s="104"/>
      <c r="AF31" s="104"/>
      <c r="AG31" s="104"/>
    </row>
    <row r="32" spans="1:256" s="327" customFormat="1" x14ac:dyDescent="0.2">
      <c r="A32" s="317" t="str">
        <f t="shared" si="13"/>
        <v/>
      </c>
      <c r="B32" s="317"/>
      <c r="C32" s="317"/>
      <c r="D32" s="318"/>
      <c r="E32" s="319"/>
      <c r="F32" s="320" t="str">
        <f t="shared" si="12"/>
        <v/>
      </c>
      <c r="G32" s="320" t="str">
        <f t="shared" si="14"/>
        <v/>
      </c>
      <c r="H32" s="320"/>
      <c r="I32" s="321"/>
      <c r="J32" s="322"/>
      <c r="K32" s="320"/>
      <c r="L32" s="323"/>
      <c r="M32" s="362"/>
      <c r="N32" s="315"/>
      <c r="O32" s="324"/>
      <c r="P32" s="325"/>
      <c r="Q32" s="325"/>
      <c r="R32" s="326"/>
      <c r="S32" s="21" t="str">
        <f t="shared" si="3"/>
        <v/>
      </c>
      <c r="T32" s="21" t="str">
        <f t="shared" si="4"/>
        <v/>
      </c>
      <c r="U32" s="21" t="str">
        <f t="shared" si="5"/>
        <v/>
      </c>
      <c r="V32" s="23" t="str">
        <f>IF(I32="","",IF(ISERROR(VLOOKUP(U32,Sheet1!B:B,1,FALSE)),0,1))</f>
        <v/>
      </c>
      <c r="W32" s="23" t="str">
        <f t="shared" si="6"/>
        <v/>
      </c>
      <c r="X32" s="23" t="e">
        <f>SEARCH('Key Word Search'!$J$6,L32)</f>
        <v>#VALUE!</v>
      </c>
      <c r="Y32" s="2" t="e">
        <f>SEARCH('Key Word Search'!$J$6,M32)</f>
        <v>#VALUE!</v>
      </c>
      <c r="Z32" s="2" t="str">
        <f t="shared" si="7"/>
        <v/>
      </c>
      <c r="AA32" s="104"/>
      <c r="AB32" s="104"/>
      <c r="AC32" s="104"/>
      <c r="AD32" s="104"/>
      <c r="AE32" s="104"/>
      <c r="AF32" s="104"/>
      <c r="AG32" s="104"/>
    </row>
    <row r="33" spans="1:258" s="327" customFormat="1" x14ac:dyDescent="0.2">
      <c r="A33" s="317" t="str">
        <f t="shared" si="13"/>
        <v/>
      </c>
      <c r="B33" s="317"/>
      <c r="C33" s="317"/>
      <c r="D33" s="318"/>
      <c r="E33" s="319"/>
      <c r="F33" s="320" t="str">
        <f t="shared" si="12"/>
        <v/>
      </c>
      <c r="G33" s="320" t="str">
        <f t="shared" si="14"/>
        <v/>
      </c>
      <c r="H33" s="320"/>
      <c r="I33" s="321"/>
      <c r="J33" s="322"/>
      <c r="K33" s="320"/>
      <c r="L33" s="323"/>
      <c r="M33" s="362"/>
      <c r="N33" s="315"/>
      <c r="O33" s="324"/>
      <c r="P33" s="325"/>
      <c r="Q33" s="325"/>
      <c r="R33" s="326"/>
      <c r="S33" s="21" t="str">
        <f t="shared" si="3"/>
        <v/>
      </c>
      <c r="T33" s="21" t="str">
        <f t="shared" si="4"/>
        <v/>
      </c>
      <c r="U33" s="21" t="str">
        <f t="shared" si="5"/>
        <v/>
      </c>
      <c r="V33" s="23" t="str">
        <f>IF(I33="","",IF(ISERROR(VLOOKUP(U33,Sheet1!B:B,1,FALSE)),0,1))</f>
        <v/>
      </c>
      <c r="W33" s="23" t="str">
        <f t="shared" si="6"/>
        <v/>
      </c>
      <c r="X33" s="23" t="e">
        <f>SEARCH('Key Word Search'!$J$6,L33)</f>
        <v>#VALUE!</v>
      </c>
      <c r="Y33" s="2" t="e">
        <f>SEARCH('Key Word Search'!$J$6,M33)</f>
        <v>#VALUE!</v>
      </c>
      <c r="Z33" s="2" t="str">
        <f t="shared" si="7"/>
        <v/>
      </c>
      <c r="AA33" s="104"/>
      <c r="AB33" s="104"/>
      <c r="AC33" s="104"/>
      <c r="AD33" s="104"/>
      <c r="AE33" s="104"/>
      <c r="AF33" s="104"/>
      <c r="AG33" s="104"/>
    </row>
    <row r="34" spans="1:258" s="327" customFormat="1" x14ac:dyDescent="0.2">
      <c r="A34" s="328" t="str">
        <f t="shared" si="13"/>
        <v/>
      </c>
      <c r="B34" s="328"/>
      <c r="C34" s="328"/>
      <c r="D34" s="329"/>
      <c r="E34" s="330"/>
      <c r="F34" s="331" t="str">
        <f t="shared" si="12"/>
        <v/>
      </c>
      <c r="G34" s="331" t="str">
        <f t="shared" si="14"/>
        <v/>
      </c>
      <c r="H34" s="331"/>
      <c r="I34" s="332"/>
      <c r="J34" s="333"/>
      <c r="K34" s="331"/>
      <c r="L34" s="334"/>
      <c r="M34" s="361"/>
      <c r="N34" s="335"/>
      <c r="O34" s="336"/>
      <c r="P34" s="337"/>
      <c r="Q34" s="337"/>
      <c r="R34" s="338"/>
      <c r="S34" s="21" t="str">
        <f t="shared" si="3"/>
        <v/>
      </c>
      <c r="T34" s="21" t="str">
        <f t="shared" si="4"/>
        <v/>
      </c>
      <c r="U34" s="21" t="str">
        <f t="shared" si="5"/>
        <v/>
      </c>
      <c r="V34" s="23" t="str">
        <f>IF(I34="","",IF(ISERROR(VLOOKUP(U34,Sheet1!B:B,1,FALSE)),0,1))</f>
        <v/>
      </c>
      <c r="W34" s="23" t="str">
        <f t="shared" si="6"/>
        <v/>
      </c>
      <c r="X34" s="23" t="e">
        <f>SEARCH('Key Word Search'!$J$6,L34)</f>
        <v>#VALUE!</v>
      </c>
      <c r="Y34" s="2" t="e">
        <f>SEARCH('Key Word Search'!$J$6,M34)</f>
        <v>#VALUE!</v>
      </c>
      <c r="Z34" s="2" t="str">
        <f t="shared" si="7"/>
        <v/>
      </c>
      <c r="AA34" s="104"/>
      <c r="AB34" s="104"/>
      <c r="AC34" s="104"/>
      <c r="AD34" s="104"/>
      <c r="AE34" s="104"/>
      <c r="AF34" s="104"/>
      <c r="AG34" s="104"/>
      <c r="AH34" s="339"/>
      <c r="AI34" s="339"/>
      <c r="AJ34" s="339"/>
      <c r="AK34" s="339"/>
      <c r="AL34" s="339"/>
      <c r="AM34" s="339"/>
      <c r="AN34" s="339"/>
      <c r="AO34" s="339"/>
      <c r="AP34" s="339"/>
      <c r="AQ34" s="339"/>
      <c r="AR34" s="339"/>
      <c r="AS34" s="339"/>
      <c r="AT34" s="339"/>
      <c r="AU34" s="339"/>
      <c r="AV34" s="339"/>
      <c r="AW34" s="339"/>
      <c r="AX34" s="339"/>
      <c r="AY34" s="339"/>
      <c r="AZ34" s="339"/>
      <c r="BA34" s="339"/>
      <c r="BB34" s="339"/>
      <c r="BC34" s="339"/>
      <c r="BD34" s="339"/>
      <c r="BE34" s="339"/>
      <c r="BF34" s="339"/>
      <c r="BG34" s="339"/>
      <c r="BH34" s="339"/>
      <c r="BI34" s="339"/>
      <c r="BJ34" s="339"/>
      <c r="BK34" s="339"/>
      <c r="BL34" s="339"/>
      <c r="BM34" s="339"/>
      <c r="BN34" s="339"/>
      <c r="BO34" s="339"/>
      <c r="BP34" s="339"/>
      <c r="BQ34" s="339"/>
      <c r="BR34" s="339"/>
      <c r="BS34" s="339"/>
      <c r="BT34" s="339"/>
      <c r="BU34" s="339"/>
      <c r="BV34" s="339"/>
      <c r="BW34" s="339"/>
      <c r="BX34" s="339"/>
      <c r="BY34" s="339"/>
      <c r="BZ34" s="339"/>
      <c r="CA34" s="339"/>
      <c r="CB34" s="339"/>
      <c r="CC34" s="339"/>
      <c r="CD34" s="339"/>
      <c r="CE34" s="339"/>
      <c r="CF34" s="339"/>
      <c r="CG34" s="339"/>
      <c r="CH34" s="339"/>
      <c r="CI34" s="339"/>
      <c r="CJ34" s="339"/>
      <c r="CK34" s="339"/>
      <c r="CL34" s="339"/>
      <c r="CM34" s="339"/>
      <c r="CN34" s="339"/>
      <c r="CO34" s="339"/>
      <c r="CP34" s="339"/>
      <c r="CQ34" s="339"/>
      <c r="CR34" s="339"/>
      <c r="CS34" s="339"/>
      <c r="CT34" s="339"/>
      <c r="CU34" s="339"/>
      <c r="CV34" s="339"/>
      <c r="CW34" s="339"/>
      <c r="CX34" s="339"/>
      <c r="CY34" s="339"/>
      <c r="CZ34" s="339"/>
      <c r="DA34" s="339"/>
      <c r="DB34" s="339"/>
      <c r="DC34" s="339"/>
      <c r="DD34" s="339"/>
      <c r="DE34" s="339"/>
      <c r="DF34" s="339"/>
      <c r="DG34" s="339"/>
      <c r="DH34" s="339"/>
      <c r="DI34" s="339"/>
      <c r="DJ34" s="339"/>
      <c r="DK34" s="339"/>
      <c r="DL34" s="339"/>
      <c r="DM34" s="339"/>
      <c r="DN34" s="339"/>
      <c r="DO34" s="339"/>
      <c r="DP34" s="339"/>
      <c r="DQ34" s="339"/>
      <c r="DR34" s="339"/>
      <c r="DS34" s="339"/>
      <c r="DT34" s="339"/>
      <c r="DU34" s="339"/>
      <c r="DV34" s="339"/>
      <c r="DW34" s="339"/>
      <c r="DX34" s="339"/>
      <c r="DY34" s="339"/>
      <c r="DZ34" s="339"/>
      <c r="EA34" s="339"/>
      <c r="EB34" s="339"/>
      <c r="EC34" s="339"/>
      <c r="ED34" s="339"/>
      <c r="EE34" s="339"/>
      <c r="EF34" s="339"/>
      <c r="EG34" s="339"/>
      <c r="EH34" s="339"/>
      <c r="EI34" s="339"/>
      <c r="EJ34" s="339"/>
      <c r="EK34" s="339"/>
      <c r="EL34" s="339"/>
      <c r="EM34" s="339"/>
      <c r="EN34" s="339"/>
      <c r="EO34" s="339"/>
      <c r="EP34" s="339"/>
      <c r="EQ34" s="339"/>
      <c r="ER34" s="339"/>
      <c r="ES34" s="339"/>
      <c r="ET34" s="339"/>
      <c r="EU34" s="339"/>
      <c r="EV34" s="339"/>
      <c r="EW34" s="339"/>
      <c r="EX34" s="339"/>
      <c r="EY34" s="339"/>
      <c r="EZ34" s="339"/>
      <c r="FA34" s="339"/>
      <c r="FB34" s="339"/>
      <c r="FC34" s="339"/>
      <c r="FD34" s="339"/>
      <c r="FE34" s="339"/>
      <c r="FF34" s="339"/>
      <c r="FG34" s="339"/>
      <c r="FH34" s="339"/>
      <c r="FI34" s="339"/>
      <c r="FJ34" s="339"/>
      <c r="FK34" s="339"/>
      <c r="FL34" s="339"/>
      <c r="FM34" s="339"/>
      <c r="FN34" s="339"/>
      <c r="FO34" s="339"/>
      <c r="FP34" s="339"/>
      <c r="FQ34" s="339"/>
      <c r="FR34" s="339"/>
      <c r="FS34" s="339"/>
      <c r="FT34" s="339"/>
      <c r="FU34" s="339"/>
      <c r="FV34" s="339"/>
      <c r="FW34" s="339"/>
      <c r="FX34" s="339"/>
      <c r="FY34" s="339"/>
      <c r="FZ34" s="339"/>
      <c r="GA34" s="339"/>
      <c r="GB34" s="339"/>
      <c r="GC34" s="339"/>
      <c r="GD34" s="339"/>
      <c r="GE34" s="339"/>
      <c r="GF34" s="339"/>
      <c r="GG34" s="339"/>
      <c r="GH34" s="339"/>
      <c r="GI34" s="339"/>
      <c r="GJ34" s="339"/>
      <c r="GK34" s="339"/>
      <c r="GL34" s="339"/>
      <c r="GM34" s="339"/>
      <c r="GN34" s="339"/>
      <c r="GO34" s="339"/>
      <c r="GP34" s="339"/>
      <c r="GQ34" s="339"/>
      <c r="GR34" s="339"/>
      <c r="GS34" s="339"/>
      <c r="GT34" s="339"/>
      <c r="GU34" s="339"/>
      <c r="GV34" s="339"/>
      <c r="GW34" s="339"/>
      <c r="GX34" s="339"/>
      <c r="GY34" s="339"/>
      <c r="GZ34" s="339"/>
      <c r="HA34" s="339"/>
      <c r="HB34" s="339"/>
      <c r="HC34" s="339"/>
      <c r="HD34" s="339"/>
      <c r="HE34" s="339"/>
      <c r="HF34" s="339"/>
      <c r="HG34" s="339"/>
      <c r="HH34" s="339"/>
      <c r="HI34" s="339"/>
      <c r="HJ34" s="339"/>
      <c r="HK34" s="339"/>
      <c r="HL34" s="339"/>
      <c r="HM34" s="339"/>
      <c r="HN34" s="339"/>
      <c r="HO34" s="339"/>
      <c r="HP34" s="339"/>
      <c r="HQ34" s="339"/>
      <c r="HR34" s="339"/>
      <c r="HS34" s="339"/>
      <c r="HT34" s="339"/>
      <c r="HU34" s="339"/>
      <c r="HV34" s="339"/>
      <c r="HW34" s="339"/>
      <c r="HX34" s="339"/>
      <c r="HY34" s="339"/>
      <c r="HZ34" s="339"/>
      <c r="IA34" s="339"/>
      <c r="IB34" s="339"/>
      <c r="IC34" s="339"/>
      <c r="ID34" s="339"/>
      <c r="IE34" s="339"/>
      <c r="IF34" s="339"/>
      <c r="IG34" s="339"/>
      <c r="IH34" s="339"/>
      <c r="II34" s="339"/>
      <c r="IJ34" s="339"/>
      <c r="IK34" s="339"/>
      <c r="IL34" s="339"/>
      <c r="IM34" s="339"/>
      <c r="IN34" s="339"/>
      <c r="IO34" s="339"/>
      <c r="IP34" s="339"/>
      <c r="IQ34" s="339"/>
      <c r="IR34" s="339"/>
      <c r="IS34" s="339"/>
      <c r="IT34" s="339"/>
      <c r="IU34" s="339"/>
      <c r="IV34" s="339"/>
    </row>
    <row r="35" spans="1:258" s="327" customFormat="1" x14ac:dyDescent="0.2">
      <c r="A35" s="317" t="str">
        <f t="shared" si="13"/>
        <v/>
      </c>
      <c r="B35" s="317"/>
      <c r="C35" s="317"/>
      <c r="D35" s="318"/>
      <c r="E35" s="319"/>
      <c r="F35" s="320" t="str">
        <f t="shared" si="12"/>
        <v/>
      </c>
      <c r="G35" s="320" t="str">
        <f t="shared" si="14"/>
        <v/>
      </c>
      <c r="H35" s="320"/>
      <c r="I35" s="321"/>
      <c r="J35" s="322"/>
      <c r="K35" s="320"/>
      <c r="L35" s="323"/>
      <c r="M35" s="362"/>
      <c r="N35" s="315"/>
      <c r="O35" s="324"/>
      <c r="P35" s="325"/>
      <c r="Q35" s="325"/>
      <c r="R35" s="326"/>
      <c r="S35" s="21" t="str">
        <f t="shared" si="3"/>
        <v/>
      </c>
      <c r="T35" s="21" t="str">
        <f t="shared" si="4"/>
        <v/>
      </c>
      <c r="U35" s="21" t="str">
        <f t="shared" si="5"/>
        <v/>
      </c>
      <c r="V35" s="23" t="str">
        <f>IF(I35="","",IF(ISERROR(VLOOKUP(U35,Sheet1!B:B,1,FALSE)),0,1))</f>
        <v/>
      </c>
      <c r="W35" s="23" t="str">
        <f t="shared" si="6"/>
        <v/>
      </c>
      <c r="X35" s="23" t="e">
        <f>SEARCH('Key Word Search'!$J$6,L35)</f>
        <v>#VALUE!</v>
      </c>
      <c r="Y35" s="2" t="e">
        <f>SEARCH('Key Word Search'!$J$6,M35)</f>
        <v>#VALUE!</v>
      </c>
      <c r="Z35" s="2" t="str">
        <f t="shared" si="7"/>
        <v/>
      </c>
      <c r="AA35" s="104"/>
      <c r="AB35" s="104"/>
      <c r="AC35" s="104"/>
      <c r="AD35" s="104"/>
      <c r="AE35" s="104"/>
      <c r="AF35" s="104"/>
      <c r="AG35" s="104"/>
    </row>
    <row r="36" spans="1:258" s="327" customFormat="1" x14ac:dyDescent="0.2">
      <c r="A36" s="317" t="str">
        <f t="shared" si="13"/>
        <v/>
      </c>
      <c r="B36" s="317"/>
      <c r="C36" s="317"/>
      <c r="D36" s="318"/>
      <c r="E36" s="319"/>
      <c r="F36" s="320" t="str">
        <f t="shared" si="12"/>
        <v/>
      </c>
      <c r="G36" s="320" t="str">
        <f t="shared" si="14"/>
        <v/>
      </c>
      <c r="H36" s="320"/>
      <c r="I36" s="321"/>
      <c r="J36" s="322"/>
      <c r="K36" s="320"/>
      <c r="L36" s="323"/>
      <c r="M36" s="362"/>
      <c r="N36" s="315"/>
      <c r="O36" s="324"/>
      <c r="P36" s="325"/>
      <c r="Q36" s="325"/>
      <c r="R36" s="326"/>
      <c r="S36" s="21" t="str">
        <f t="shared" si="3"/>
        <v/>
      </c>
      <c r="T36" s="21" t="str">
        <f t="shared" si="4"/>
        <v/>
      </c>
      <c r="U36" s="21" t="str">
        <f t="shared" si="5"/>
        <v/>
      </c>
      <c r="V36" s="23" t="str">
        <f>IF(I36="","",IF(ISERROR(VLOOKUP(U36,Sheet1!B:B,1,FALSE)),0,1))</f>
        <v/>
      </c>
      <c r="W36" s="23" t="str">
        <f t="shared" si="6"/>
        <v/>
      </c>
      <c r="X36" s="23" t="e">
        <f>SEARCH('Key Word Search'!$J$6,L36)</f>
        <v>#VALUE!</v>
      </c>
      <c r="Y36" s="2" t="e">
        <f>SEARCH('Key Word Search'!$J$6,M36)</f>
        <v>#VALUE!</v>
      </c>
      <c r="Z36" s="2" t="str">
        <f t="shared" si="7"/>
        <v/>
      </c>
      <c r="AA36" s="104"/>
      <c r="AB36" s="104"/>
      <c r="AC36" s="104"/>
      <c r="AD36" s="104"/>
      <c r="AE36" s="104"/>
      <c r="AF36" s="104"/>
      <c r="AG36" s="104"/>
    </row>
    <row r="37" spans="1:258" s="327" customFormat="1" x14ac:dyDescent="0.2">
      <c r="A37" s="317" t="str">
        <f t="shared" si="13"/>
        <v/>
      </c>
      <c r="B37" s="317"/>
      <c r="C37" s="317"/>
      <c r="D37" s="318"/>
      <c r="E37" s="319"/>
      <c r="F37" s="320" t="str">
        <f t="shared" si="12"/>
        <v/>
      </c>
      <c r="G37" s="320" t="str">
        <f t="shared" si="14"/>
        <v/>
      </c>
      <c r="H37" s="320"/>
      <c r="I37" s="321"/>
      <c r="J37" s="322"/>
      <c r="K37" s="320"/>
      <c r="L37" s="323"/>
      <c r="M37" s="362"/>
      <c r="N37" s="315"/>
      <c r="O37" s="324"/>
      <c r="P37" s="325"/>
      <c r="Q37" s="325"/>
      <c r="R37" s="326"/>
      <c r="S37" s="21" t="str">
        <f t="shared" si="3"/>
        <v/>
      </c>
      <c r="T37" s="21" t="str">
        <f t="shared" si="4"/>
        <v/>
      </c>
      <c r="U37" s="21" t="str">
        <f t="shared" si="5"/>
        <v/>
      </c>
      <c r="V37" s="23" t="str">
        <f>IF(I37="","",IF(ISERROR(VLOOKUP(U37,Sheet1!B:B,1,FALSE)),0,1))</f>
        <v/>
      </c>
      <c r="W37" s="23" t="str">
        <f t="shared" si="6"/>
        <v/>
      </c>
      <c r="X37" s="23" t="e">
        <f>SEARCH('Key Word Search'!$J$6,L37)</f>
        <v>#VALUE!</v>
      </c>
      <c r="Y37" s="2" t="e">
        <f>SEARCH('Key Word Search'!$J$6,M37)</f>
        <v>#VALUE!</v>
      </c>
      <c r="Z37" s="2" t="str">
        <f t="shared" si="7"/>
        <v/>
      </c>
      <c r="AA37" s="104"/>
      <c r="AB37" s="104"/>
      <c r="AC37" s="104"/>
      <c r="AD37" s="104"/>
      <c r="AE37" s="104"/>
      <c r="AF37" s="104"/>
      <c r="AG37" s="104"/>
    </row>
    <row r="38" spans="1:258" s="327" customFormat="1" x14ac:dyDescent="0.2">
      <c r="A38" s="317" t="str">
        <f t="shared" si="13"/>
        <v/>
      </c>
      <c r="B38" s="317"/>
      <c r="C38" s="317"/>
      <c r="D38" s="318"/>
      <c r="E38" s="319"/>
      <c r="F38" s="320" t="str">
        <f t="shared" si="12"/>
        <v/>
      </c>
      <c r="G38" s="320" t="str">
        <f t="shared" si="14"/>
        <v/>
      </c>
      <c r="H38" s="320"/>
      <c r="I38" s="321"/>
      <c r="J38" s="322"/>
      <c r="K38" s="320"/>
      <c r="L38" s="323"/>
      <c r="M38" s="362"/>
      <c r="N38" s="315"/>
      <c r="O38" s="324"/>
      <c r="P38" s="325"/>
      <c r="Q38" s="325"/>
      <c r="R38" s="326"/>
      <c r="S38" s="21" t="str">
        <f t="shared" si="3"/>
        <v/>
      </c>
      <c r="T38" s="21" t="str">
        <f t="shared" si="4"/>
        <v/>
      </c>
      <c r="U38" s="21" t="str">
        <f t="shared" si="5"/>
        <v/>
      </c>
      <c r="V38" s="23" t="str">
        <f>IF(I38="","",IF(ISERROR(VLOOKUP(U38,Sheet1!B:B,1,FALSE)),0,1))</f>
        <v/>
      </c>
      <c r="W38" s="23" t="str">
        <f t="shared" si="6"/>
        <v/>
      </c>
      <c r="X38" s="23" t="e">
        <f>SEARCH('Key Word Search'!$J$6,L38)</f>
        <v>#VALUE!</v>
      </c>
      <c r="Y38" s="2" t="e">
        <f>SEARCH('Key Word Search'!$J$6,M38)</f>
        <v>#VALUE!</v>
      </c>
      <c r="Z38" s="2" t="str">
        <f t="shared" si="7"/>
        <v/>
      </c>
      <c r="AA38" s="104"/>
      <c r="AB38" s="104"/>
      <c r="AC38" s="104"/>
      <c r="AD38" s="104"/>
      <c r="AE38" s="104"/>
      <c r="AF38" s="104"/>
      <c r="AG38" s="104"/>
    </row>
    <row r="39" spans="1:258" s="327" customFormat="1" x14ac:dyDescent="0.2">
      <c r="A39" s="317" t="str">
        <f t="shared" si="13"/>
        <v/>
      </c>
      <c r="B39" s="317"/>
      <c r="C39" s="317"/>
      <c r="D39" s="318"/>
      <c r="E39" s="319"/>
      <c r="F39" s="320" t="str">
        <f t="shared" si="12"/>
        <v/>
      </c>
      <c r="G39" s="320" t="str">
        <f t="shared" si="14"/>
        <v/>
      </c>
      <c r="H39" s="320"/>
      <c r="I39" s="321"/>
      <c r="J39" s="322"/>
      <c r="K39" s="320"/>
      <c r="L39" s="323"/>
      <c r="M39" s="362"/>
      <c r="N39" s="315"/>
      <c r="O39" s="324"/>
      <c r="P39" s="325"/>
      <c r="Q39" s="325"/>
      <c r="R39" s="326"/>
      <c r="S39" s="21" t="str">
        <f t="shared" si="3"/>
        <v/>
      </c>
      <c r="T39" s="21" t="str">
        <f t="shared" si="4"/>
        <v/>
      </c>
      <c r="U39" s="21" t="str">
        <f t="shared" si="5"/>
        <v/>
      </c>
      <c r="V39" s="23" t="str">
        <f>IF(I39="","",IF(ISERROR(VLOOKUP(U39,Sheet1!B:B,1,FALSE)),0,1))</f>
        <v/>
      </c>
      <c r="W39" s="23" t="str">
        <f t="shared" si="6"/>
        <v/>
      </c>
      <c r="X39" s="23" t="e">
        <f>SEARCH('Key Word Search'!$J$6,L39)</f>
        <v>#VALUE!</v>
      </c>
      <c r="Y39" s="2" t="e">
        <f>SEARCH('Key Word Search'!$J$6,M39)</f>
        <v>#VALUE!</v>
      </c>
      <c r="Z39" s="2" t="str">
        <f t="shared" si="7"/>
        <v/>
      </c>
      <c r="AA39" s="104"/>
      <c r="AB39" s="104"/>
      <c r="AC39" s="104"/>
      <c r="AD39" s="104"/>
      <c r="AE39" s="104"/>
      <c r="AF39" s="104"/>
      <c r="AG39" s="104"/>
    </row>
    <row r="40" spans="1:258" s="327" customFormat="1" x14ac:dyDescent="0.2">
      <c r="A40" s="317" t="str">
        <f t="shared" si="13"/>
        <v/>
      </c>
      <c r="B40" s="317"/>
      <c r="C40" s="317"/>
      <c r="D40" s="318"/>
      <c r="E40" s="319"/>
      <c r="F40" s="320" t="str">
        <f t="shared" si="12"/>
        <v/>
      </c>
      <c r="G40" s="320" t="str">
        <f t="shared" si="14"/>
        <v/>
      </c>
      <c r="H40" s="320"/>
      <c r="I40" s="321"/>
      <c r="J40" s="322"/>
      <c r="K40" s="320"/>
      <c r="L40" s="323"/>
      <c r="M40" s="362"/>
      <c r="N40" s="315"/>
      <c r="O40" s="324"/>
      <c r="P40" s="325"/>
      <c r="Q40" s="325"/>
      <c r="R40" s="326"/>
      <c r="S40" s="21" t="str">
        <f t="shared" si="3"/>
        <v/>
      </c>
      <c r="T40" s="21" t="str">
        <f t="shared" si="4"/>
        <v/>
      </c>
      <c r="U40" s="21" t="str">
        <f t="shared" si="5"/>
        <v/>
      </c>
      <c r="V40" s="23" t="str">
        <f>IF(I40="","",IF(ISERROR(VLOOKUP(U40,Sheet1!B:B,1,FALSE)),0,1))</f>
        <v/>
      </c>
      <c r="W40" s="23" t="str">
        <f t="shared" si="6"/>
        <v/>
      </c>
      <c r="X40" s="23" t="e">
        <f>SEARCH('Key Word Search'!$J$6,L40)</f>
        <v>#VALUE!</v>
      </c>
      <c r="Y40" s="2" t="e">
        <f>SEARCH('Key Word Search'!$J$6,M40)</f>
        <v>#VALUE!</v>
      </c>
      <c r="Z40" s="2" t="str">
        <f t="shared" si="7"/>
        <v/>
      </c>
      <c r="AA40" s="104"/>
      <c r="AB40" s="104"/>
      <c r="AC40" s="104"/>
      <c r="AD40" s="104"/>
      <c r="AE40" s="104"/>
      <c r="AF40" s="104"/>
      <c r="AG40" s="104"/>
    </row>
    <row r="41" spans="1:258" s="327" customFormat="1" x14ac:dyDescent="0.2">
      <c r="A41" s="317" t="str">
        <f t="shared" si="13"/>
        <v/>
      </c>
      <c r="B41" s="317"/>
      <c r="C41" s="317"/>
      <c r="D41" s="318"/>
      <c r="E41" s="319"/>
      <c r="F41" s="320" t="str">
        <f t="shared" si="12"/>
        <v/>
      </c>
      <c r="G41" s="320" t="str">
        <f t="shared" si="14"/>
        <v/>
      </c>
      <c r="H41" s="320"/>
      <c r="I41" s="321"/>
      <c r="J41" s="322"/>
      <c r="K41" s="320"/>
      <c r="L41" s="323"/>
      <c r="M41" s="362"/>
      <c r="N41" s="315"/>
      <c r="O41" s="324"/>
      <c r="P41" s="325"/>
      <c r="Q41" s="325"/>
      <c r="R41" s="326"/>
      <c r="S41" s="21" t="str">
        <f t="shared" si="3"/>
        <v/>
      </c>
      <c r="T41" s="21" t="str">
        <f t="shared" si="4"/>
        <v/>
      </c>
      <c r="U41" s="21" t="str">
        <f t="shared" si="5"/>
        <v/>
      </c>
      <c r="V41" s="23" t="str">
        <f>IF(I41="","",IF(ISERROR(VLOOKUP(U41,Sheet1!B:B,1,FALSE)),0,1))</f>
        <v/>
      </c>
      <c r="W41" s="23" t="str">
        <f t="shared" si="6"/>
        <v/>
      </c>
      <c r="X41" s="23" t="e">
        <f>SEARCH('Key Word Search'!$J$6,L41)</f>
        <v>#VALUE!</v>
      </c>
      <c r="Y41" s="2" t="e">
        <f>SEARCH('Key Word Search'!$J$6,M41)</f>
        <v>#VALUE!</v>
      </c>
      <c r="Z41" s="2" t="str">
        <f t="shared" si="7"/>
        <v/>
      </c>
      <c r="AA41" s="104"/>
      <c r="AB41" s="104"/>
      <c r="AC41" s="104"/>
      <c r="AD41" s="104"/>
      <c r="AE41" s="104"/>
      <c r="AF41" s="104"/>
      <c r="AG41" s="104"/>
    </row>
    <row r="42" spans="1:258" s="327" customFormat="1" x14ac:dyDescent="0.2">
      <c r="A42" s="317" t="str">
        <f t="shared" si="13"/>
        <v/>
      </c>
      <c r="B42" s="317"/>
      <c r="C42" s="317"/>
      <c r="D42" s="318"/>
      <c r="E42" s="319"/>
      <c r="F42" s="320" t="str">
        <f t="shared" si="12"/>
        <v/>
      </c>
      <c r="G42" s="320" t="str">
        <f t="shared" si="14"/>
        <v/>
      </c>
      <c r="H42" s="320"/>
      <c r="I42" s="321"/>
      <c r="J42" s="322"/>
      <c r="K42" s="320"/>
      <c r="L42" s="323"/>
      <c r="M42" s="362"/>
      <c r="N42" s="315"/>
      <c r="O42" s="324"/>
      <c r="P42" s="325"/>
      <c r="Q42" s="325"/>
      <c r="R42" s="326"/>
      <c r="S42" s="21" t="str">
        <f t="shared" si="3"/>
        <v/>
      </c>
      <c r="T42" s="21" t="str">
        <f t="shared" si="4"/>
        <v/>
      </c>
      <c r="U42" s="21" t="str">
        <f t="shared" si="5"/>
        <v/>
      </c>
      <c r="V42" s="23" t="str">
        <f>IF(I42="","",IF(ISERROR(VLOOKUP(U42,Sheet1!B:B,1,FALSE)),0,1))</f>
        <v/>
      </c>
      <c r="W42" s="23" t="str">
        <f t="shared" si="6"/>
        <v/>
      </c>
      <c r="X42" s="23" t="e">
        <f>SEARCH('Key Word Search'!$J$6,L42)</f>
        <v>#VALUE!</v>
      </c>
      <c r="Y42" s="2" t="e">
        <f>SEARCH('Key Word Search'!$J$6,M42)</f>
        <v>#VALUE!</v>
      </c>
      <c r="Z42" s="2" t="str">
        <f t="shared" si="7"/>
        <v/>
      </c>
      <c r="AA42" s="104"/>
      <c r="AB42" s="104"/>
      <c r="AC42" s="104"/>
      <c r="AD42" s="104"/>
      <c r="AE42" s="104"/>
      <c r="AF42" s="104"/>
      <c r="AG42" s="104"/>
    </row>
    <row r="43" spans="1:258" s="327" customFormat="1" x14ac:dyDescent="0.2">
      <c r="A43" s="317" t="str">
        <f t="shared" si="13"/>
        <v/>
      </c>
      <c r="B43" s="317"/>
      <c r="C43" s="317"/>
      <c r="D43" s="318"/>
      <c r="E43" s="319"/>
      <c r="F43" s="320" t="str">
        <f t="shared" si="12"/>
        <v/>
      </c>
      <c r="G43" s="320" t="str">
        <f t="shared" si="14"/>
        <v/>
      </c>
      <c r="H43" s="320"/>
      <c r="I43" s="321"/>
      <c r="J43" s="322"/>
      <c r="K43" s="320"/>
      <c r="L43" s="323"/>
      <c r="M43" s="362"/>
      <c r="N43" s="315"/>
      <c r="O43" s="324"/>
      <c r="P43" s="325"/>
      <c r="Q43" s="325"/>
      <c r="R43" s="326"/>
      <c r="S43" s="21" t="str">
        <f t="shared" si="3"/>
        <v/>
      </c>
      <c r="T43" s="21" t="str">
        <f t="shared" si="4"/>
        <v/>
      </c>
      <c r="U43" s="21" t="str">
        <f t="shared" si="5"/>
        <v/>
      </c>
      <c r="V43" s="23" t="str">
        <f>IF(I43="","",IF(ISERROR(VLOOKUP(U43,Sheet1!B:B,1,FALSE)),0,1))</f>
        <v/>
      </c>
      <c r="W43" s="23" t="str">
        <f t="shared" si="6"/>
        <v/>
      </c>
      <c r="X43" s="23" t="e">
        <f>SEARCH('Key Word Search'!$J$6,L43)</f>
        <v>#VALUE!</v>
      </c>
      <c r="Y43" s="2" t="e">
        <f>SEARCH('Key Word Search'!$J$6,M43)</f>
        <v>#VALUE!</v>
      </c>
      <c r="Z43" s="2" t="str">
        <f t="shared" si="7"/>
        <v/>
      </c>
      <c r="AA43" s="104"/>
      <c r="AB43" s="104"/>
      <c r="AC43" s="104"/>
      <c r="AD43" s="104"/>
      <c r="AE43" s="104"/>
      <c r="AF43" s="104"/>
      <c r="AG43" s="104"/>
    </row>
    <row r="44" spans="1:258" s="327" customFormat="1" x14ac:dyDescent="0.2">
      <c r="A44" s="317" t="str">
        <f t="shared" si="13"/>
        <v/>
      </c>
      <c r="B44" s="317"/>
      <c r="C44" s="317"/>
      <c r="D44" s="318"/>
      <c r="E44" s="319"/>
      <c r="F44" s="320" t="str">
        <f t="shared" si="12"/>
        <v/>
      </c>
      <c r="G44" s="320" t="str">
        <f t="shared" si="14"/>
        <v/>
      </c>
      <c r="H44" s="320"/>
      <c r="I44" s="321"/>
      <c r="J44" s="322"/>
      <c r="K44" s="320"/>
      <c r="L44" s="323"/>
      <c r="M44" s="362"/>
      <c r="N44" s="315"/>
      <c r="O44" s="324"/>
      <c r="P44" s="325"/>
      <c r="Q44" s="325"/>
      <c r="R44" s="326"/>
      <c r="S44" s="21" t="str">
        <f t="shared" si="3"/>
        <v/>
      </c>
      <c r="T44" s="21" t="str">
        <f t="shared" si="4"/>
        <v/>
      </c>
      <c r="U44" s="21" t="str">
        <f t="shared" si="5"/>
        <v/>
      </c>
      <c r="V44" s="23" t="str">
        <f>IF(I44="","",IF(ISERROR(VLOOKUP(U44,Sheet1!B:B,1,FALSE)),0,1))</f>
        <v/>
      </c>
      <c r="W44" s="23" t="str">
        <f t="shared" si="6"/>
        <v/>
      </c>
      <c r="X44" s="23" t="e">
        <f>SEARCH('Key Word Search'!$J$6,L44)</f>
        <v>#VALUE!</v>
      </c>
      <c r="Y44" s="2" t="e">
        <f>SEARCH('Key Word Search'!$J$6,M44)</f>
        <v>#VALUE!</v>
      </c>
      <c r="Z44" s="2" t="str">
        <f t="shared" si="7"/>
        <v/>
      </c>
      <c r="AA44" s="104"/>
      <c r="AB44" s="104"/>
      <c r="AC44" s="104"/>
      <c r="AD44" s="104"/>
      <c r="AE44" s="104"/>
      <c r="AF44" s="104"/>
      <c r="AG44" s="104"/>
    </row>
    <row r="45" spans="1:258" s="327" customFormat="1" x14ac:dyDescent="0.2">
      <c r="A45" s="317" t="str">
        <f t="shared" si="13"/>
        <v/>
      </c>
      <c r="B45" s="317"/>
      <c r="C45" s="317"/>
      <c r="D45" s="318"/>
      <c r="E45" s="319"/>
      <c r="F45" s="320" t="str">
        <f t="shared" si="12"/>
        <v/>
      </c>
      <c r="G45" s="320" t="str">
        <f t="shared" si="14"/>
        <v/>
      </c>
      <c r="H45" s="320"/>
      <c r="I45" s="321"/>
      <c r="J45" s="322"/>
      <c r="K45" s="320"/>
      <c r="L45" s="323"/>
      <c r="M45" s="362"/>
      <c r="N45" s="315"/>
      <c r="O45" s="324"/>
      <c r="P45" s="325"/>
      <c r="Q45" s="325"/>
      <c r="R45" s="326"/>
      <c r="S45" s="21" t="str">
        <f t="shared" si="3"/>
        <v/>
      </c>
      <c r="T45" s="21" t="str">
        <f t="shared" si="4"/>
        <v/>
      </c>
      <c r="U45" s="21" t="str">
        <f t="shared" si="5"/>
        <v/>
      </c>
      <c r="V45" s="23" t="str">
        <f>IF(I45="","",IF(ISERROR(VLOOKUP(U45,Sheet1!B:B,1,FALSE)),0,1))</f>
        <v/>
      </c>
      <c r="W45" s="23" t="str">
        <f t="shared" si="6"/>
        <v/>
      </c>
      <c r="X45" s="23" t="e">
        <f>SEARCH('Key Word Search'!$J$6,L45)</f>
        <v>#VALUE!</v>
      </c>
      <c r="Y45" s="2" t="e">
        <f>SEARCH('Key Word Search'!$J$6,M45)</f>
        <v>#VALUE!</v>
      </c>
      <c r="Z45" s="2" t="str">
        <f t="shared" si="7"/>
        <v/>
      </c>
      <c r="AA45" s="104"/>
      <c r="AB45" s="104"/>
      <c r="AC45" s="104"/>
      <c r="AD45" s="104"/>
      <c r="AE45" s="104"/>
      <c r="AF45" s="104"/>
      <c r="AG45" s="104"/>
    </row>
    <row r="46" spans="1:258" s="327" customFormat="1" x14ac:dyDescent="0.2">
      <c r="A46" s="328" t="str">
        <f t="shared" si="13"/>
        <v/>
      </c>
      <c r="B46" s="328"/>
      <c r="C46" s="328"/>
      <c r="D46" s="329"/>
      <c r="E46" s="330"/>
      <c r="F46" s="331" t="str">
        <f t="shared" si="12"/>
        <v/>
      </c>
      <c r="G46" s="331" t="str">
        <f t="shared" si="14"/>
        <v/>
      </c>
      <c r="H46" s="331"/>
      <c r="I46" s="332"/>
      <c r="J46" s="333"/>
      <c r="K46" s="331"/>
      <c r="L46" s="334"/>
      <c r="M46" s="361"/>
      <c r="N46" s="335"/>
      <c r="O46" s="336"/>
      <c r="P46" s="337"/>
      <c r="Q46" s="337"/>
      <c r="R46" s="338"/>
      <c r="S46" s="21" t="str">
        <f t="shared" si="3"/>
        <v/>
      </c>
      <c r="T46" s="21" t="str">
        <f t="shared" si="4"/>
        <v/>
      </c>
      <c r="U46" s="21" t="str">
        <f t="shared" si="5"/>
        <v/>
      </c>
      <c r="V46" s="23" t="str">
        <f>IF(I46="","",IF(ISERROR(VLOOKUP(U46,Sheet1!B:B,1,FALSE)),0,1))</f>
        <v/>
      </c>
      <c r="W46" s="23" t="str">
        <f t="shared" si="6"/>
        <v/>
      </c>
      <c r="X46" s="23" t="e">
        <f>SEARCH('Key Word Search'!$J$6,L46)</f>
        <v>#VALUE!</v>
      </c>
      <c r="Y46" s="2" t="e">
        <f>SEARCH('Key Word Search'!$J$6,M46)</f>
        <v>#VALUE!</v>
      </c>
      <c r="Z46" s="2" t="str">
        <f t="shared" si="7"/>
        <v/>
      </c>
      <c r="AA46" s="104"/>
      <c r="AB46" s="104"/>
      <c r="AC46" s="104"/>
      <c r="AD46" s="104"/>
      <c r="AE46" s="104"/>
      <c r="AF46" s="104"/>
      <c r="AG46" s="104"/>
      <c r="AH46" s="339"/>
      <c r="AI46" s="339"/>
      <c r="AJ46" s="339"/>
      <c r="AK46" s="339"/>
      <c r="AL46" s="339"/>
      <c r="AM46" s="339"/>
      <c r="AN46" s="339"/>
      <c r="AO46" s="339"/>
      <c r="AP46" s="339"/>
      <c r="AQ46" s="339"/>
      <c r="AR46" s="339"/>
      <c r="AS46" s="339"/>
      <c r="AT46" s="339"/>
      <c r="AU46" s="339"/>
      <c r="AV46" s="339"/>
      <c r="AW46" s="339"/>
      <c r="AX46" s="339"/>
      <c r="AY46" s="339"/>
      <c r="AZ46" s="339"/>
      <c r="BA46" s="339"/>
      <c r="BB46" s="339"/>
      <c r="BC46" s="339"/>
      <c r="BD46" s="339"/>
      <c r="BE46" s="339"/>
      <c r="BF46" s="339"/>
      <c r="BG46" s="339"/>
      <c r="BH46" s="339"/>
      <c r="BI46" s="339"/>
      <c r="BJ46" s="339"/>
      <c r="BK46" s="339"/>
      <c r="BL46" s="339"/>
      <c r="BM46" s="339"/>
      <c r="BN46" s="339"/>
      <c r="BO46" s="339"/>
      <c r="BP46" s="339"/>
      <c r="BQ46" s="339"/>
      <c r="BR46" s="339"/>
      <c r="BS46" s="339"/>
      <c r="BT46" s="339"/>
      <c r="BU46" s="339"/>
      <c r="BV46" s="339"/>
      <c r="BW46" s="339"/>
      <c r="BX46" s="339"/>
      <c r="BY46" s="339"/>
      <c r="BZ46" s="339"/>
      <c r="CA46" s="339"/>
      <c r="CB46" s="339"/>
      <c r="CC46" s="339"/>
      <c r="CD46" s="339"/>
      <c r="CE46" s="339"/>
      <c r="CF46" s="339"/>
      <c r="CG46" s="339"/>
      <c r="CH46" s="339"/>
      <c r="CI46" s="339"/>
      <c r="CJ46" s="339"/>
      <c r="CK46" s="339"/>
      <c r="CL46" s="339"/>
      <c r="CM46" s="339"/>
      <c r="CN46" s="339"/>
      <c r="CO46" s="339"/>
      <c r="CP46" s="339"/>
      <c r="CQ46" s="339"/>
      <c r="CR46" s="339"/>
      <c r="CS46" s="339"/>
      <c r="CT46" s="339"/>
      <c r="CU46" s="339"/>
      <c r="CV46" s="339"/>
      <c r="CW46" s="339"/>
      <c r="CX46" s="339"/>
      <c r="CY46" s="339"/>
      <c r="CZ46" s="339"/>
      <c r="DA46" s="339"/>
      <c r="DB46" s="339"/>
      <c r="DC46" s="339"/>
      <c r="DD46" s="339"/>
      <c r="DE46" s="339"/>
      <c r="DF46" s="339"/>
      <c r="DG46" s="339"/>
      <c r="DH46" s="339"/>
      <c r="DI46" s="339"/>
      <c r="DJ46" s="339"/>
      <c r="DK46" s="339"/>
      <c r="DL46" s="339"/>
      <c r="DM46" s="339"/>
      <c r="DN46" s="339"/>
      <c r="DO46" s="339"/>
      <c r="DP46" s="339"/>
      <c r="DQ46" s="339"/>
      <c r="DR46" s="339"/>
      <c r="DS46" s="339"/>
      <c r="DT46" s="339"/>
      <c r="DU46" s="339"/>
      <c r="DV46" s="339"/>
      <c r="DW46" s="339"/>
      <c r="DX46" s="339"/>
      <c r="DY46" s="339"/>
      <c r="DZ46" s="339"/>
      <c r="EA46" s="339"/>
      <c r="EB46" s="339"/>
      <c r="EC46" s="339"/>
      <c r="ED46" s="339"/>
      <c r="EE46" s="339"/>
      <c r="EF46" s="339"/>
      <c r="EG46" s="339"/>
      <c r="EH46" s="339"/>
      <c r="EI46" s="339"/>
      <c r="EJ46" s="339"/>
      <c r="EK46" s="339"/>
      <c r="EL46" s="339"/>
      <c r="EM46" s="339"/>
      <c r="EN46" s="339"/>
      <c r="EO46" s="339"/>
      <c r="EP46" s="339"/>
      <c r="EQ46" s="339"/>
      <c r="ER46" s="339"/>
      <c r="ES46" s="339"/>
      <c r="ET46" s="339"/>
      <c r="EU46" s="339"/>
      <c r="EV46" s="339"/>
      <c r="EW46" s="339"/>
      <c r="EX46" s="339"/>
      <c r="EY46" s="339"/>
      <c r="EZ46" s="339"/>
      <c r="FA46" s="339"/>
      <c r="FB46" s="339"/>
      <c r="FC46" s="339"/>
      <c r="FD46" s="339"/>
      <c r="FE46" s="339"/>
      <c r="FF46" s="339"/>
      <c r="FG46" s="339"/>
      <c r="FH46" s="339"/>
      <c r="FI46" s="339"/>
      <c r="FJ46" s="339"/>
      <c r="FK46" s="339"/>
      <c r="FL46" s="339"/>
      <c r="FM46" s="339"/>
      <c r="FN46" s="339"/>
      <c r="FO46" s="339"/>
      <c r="FP46" s="339"/>
      <c r="FQ46" s="339"/>
      <c r="FR46" s="339"/>
      <c r="FS46" s="339"/>
      <c r="FT46" s="339"/>
      <c r="FU46" s="339"/>
      <c r="FV46" s="339"/>
      <c r="FW46" s="339"/>
      <c r="FX46" s="339"/>
      <c r="FY46" s="339"/>
      <c r="FZ46" s="339"/>
      <c r="GA46" s="339"/>
      <c r="GB46" s="339"/>
      <c r="GC46" s="339"/>
      <c r="GD46" s="339"/>
      <c r="GE46" s="339"/>
      <c r="GF46" s="339"/>
      <c r="GG46" s="339"/>
      <c r="GH46" s="339"/>
      <c r="GI46" s="339"/>
      <c r="GJ46" s="339"/>
      <c r="GK46" s="339"/>
      <c r="GL46" s="339"/>
      <c r="GM46" s="339"/>
      <c r="GN46" s="339"/>
      <c r="GO46" s="339"/>
      <c r="GP46" s="339"/>
      <c r="GQ46" s="339"/>
      <c r="GR46" s="339"/>
      <c r="GS46" s="339"/>
      <c r="GT46" s="339"/>
      <c r="GU46" s="339"/>
      <c r="GV46" s="339"/>
      <c r="GW46" s="339"/>
      <c r="GX46" s="339"/>
      <c r="GY46" s="339"/>
      <c r="GZ46" s="339"/>
      <c r="HA46" s="339"/>
      <c r="HB46" s="339"/>
      <c r="HC46" s="339"/>
      <c r="HD46" s="339"/>
      <c r="HE46" s="339"/>
      <c r="HF46" s="339"/>
      <c r="HG46" s="339"/>
      <c r="HH46" s="339"/>
      <c r="HI46" s="339"/>
      <c r="HJ46" s="339"/>
      <c r="HK46" s="339"/>
      <c r="HL46" s="339"/>
      <c r="HM46" s="339"/>
      <c r="HN46" s="339"/>
      <c r="HO46" s="339"/>
      <c r="HP46" s="339"/>
      <c r="HQ46" s="339"/>
      <c r="HR46" s="339"/>
      <c r="HS46" s="339"/>
      <c r="HT46" s="339"/>
      <c r="HU46" s="339"/>
      <c r="HV46" s="339"/>
      <c r="HW46" s="339"/>
      <c r="HX46" s="339"/>
      <c r="HY46" s="339"/>
      <c r="HZ46" s="339"/>
      <c r="IA46" s="339"/>
      <c r="IB46" s="339"/>
      <c r="IC46" s="339"/>
      <c r="ID46" s="339"/>
      <c r="IE46" s="339"/>
      <c r="IF46" s="339"/>
      <c r="IG46" s="339"/>
      <c r="IH46" s="339"/>
      <c r="II46" s="339"/>
      <c r="IJ46" s="339"/>
      <c r="IK46" s="339"/>
      <c r="IL46" s="339"/>
      <c r="IM46" s="339"/>
      <c r="IN46" s="339"/>
      <c r="IO46" s="339"/>
      <c r="IP46" s="339"/>
      <c r="IQ46" s="339"/>
      <c r="IR46" s="339"/>
      <c r="IS46" s="339"/>
      <c r="IT46" s="339"/>
      <c r="IU46" s="339"/>
      <c r="IV46" s="339"/>
      <c r="IW46" s="339"/>
      <c r="IX46" s="339"/>
    </row>
    <row r="47" spans="1:258" s="327" customFormat="1" x14ac:dyDescent="0.2">
      <c r="A47" s="317" t="str">
        <f t="shared" si="13"/>
        <v/>
      </c>
      <c r="B47" s="317"/>
      <c r="C47" s="317"/>
      <c r="D47" s="318"/>
      <c r="E47" s="319"/>
      <c r="F47" s="320" t="str">
        <f t="shared" si="12"/>
        <v/>
      </c>
      <c r="G47" s="320" t="str">
        <f t="shared" si="14"/>
        <v/>
      </c>
      <c r="H47" s="320"/>
      <c r="I47" s="321"/>
      <c r="J47" s="322"/>
      <c r="K47" s="320"/>
      <c r="L47" s="323"/>
      <c r="M47" s="362"/>
      <c r="N47" s="315"/>
      <c r="O47" s="324"/>
      <c r="P47" s="325"/>
      <c r="Q47" s="325"/>
      <c r="R47" s="326"/>
      <c r="S47" s="21" t="str">
        <f t="shared" si="3"/>
        <v/>
      </c>
      <c r="T47" s="21" t="str">
        <f t="shared" si="4"/>
        <v/>
      </c>
      <c r="U47" s="21" t="str">
        <f t="shared" si="5"/>
        <v/>
      </c>
      <c r="V47" s="23" t="str">
        <f>IF(I47="","",IF(ISERROR(VLOOKUP(U47,Sheet1!B:B,1,FALSE)),0,1))</f>
        <v/>
      </c>
      <c r="W47" s="23" t="str">
        <f t="shared" si="6"/>
        <v/>
      </c>
      <c r="X47" s="23" t="e">
        <f>SEARCH('Key Word Search'!$J$6,L47)</f>
        <v>#VALUE!</v>
      </c>
      <c r="Y47" s="2" t="e">
        <f>SEARCH('Key Word Search'!$J$6,M47)</f>
        <v>#VALUE!</v>
      </c>
      <c r="Z47" s="2" t="str">
        <f t="shared" si="7"/>
        <v/>
      </c>
      <c r="AA47" s="104"/>
      <c r="AB47" s="104"/>
      <c r="AC47" s="104"/>
      <c r="AD47" s="104"/>
      <c r="AE47" s="104"/>
      <c r="AF47" s="104"/>
      <c r="AG47" s="104"/>
    </row>
    <row r="48" spans="1:258" s="327" customFormat="1" x14ac:dyDescent="0.2">
      <c r="A48" s="317" t="str">
        <f t="shared" si="13"/>
        <v/>
      </c>
      <c r="B48" s="317"/>
      <c r="C48" s="317"/>
      <c r="D48" s="318"/>
      <c r="E48" s="319"/>
      <c r="F48" s="320" t="str">
        <f t="shared" si="12"/>
        <v/>
      </c>
      <c r="G48" s="320" t="str">
        <f t="shared" si="14"/>
        <v/>
      </c>
      <c r="H48" s="320"/>
      <c r="I48" s="321"/>
      <c r="J48" s="322"/>
      <c r="K48" s="320"/>
      <c r="L48" s="323"/>
      <c r="M48" s="362"/>
      <c r="N48" s="315"/>
      <c r="O48" s="324"/>
      <c r="P48" s="325"/>
      <c r="Q48" s="325"/>
      <c r="R48" s="326"/>
      <c r="S48" s="21" t="str">
        <f t="shared" si="3"/>
        <v/>
      </c>
      <c r="T48" s="21" t="str">
        <f t="shared" si="4"/>
        <v/>
      </c>
      <c r="U48" s="21" t="str">
        <f t="shared" si="5"/>
        <v/>
      </c>
      <c r="V48" s="23" t="str">
        <f>IF(I48="","",IF(ISERROR(VLOOKUP(U48,Sheet1!B:B,1,FALSE)),0,1))</f>
        <v/>
      </c>
      <c r="W48" s="23" t="str">
        <f t="shared" si="6"/>
        <v/>
      </c>
      <c r="X48" s="23" t="e">
        <f>SEARCH('Key Word Search'!$J$6,L48)</f>
        <v>#VALUE!</v>
      </c>
      <c r="Y48" s="2" t="e">
        <f>SEARCH('Key Word Search'!$J$6,M48)</f>
        <v>#VALUE!</v>
      </c>
      <c r="Z48" s="2" t="str">
        <f t="shared" si="7"/>
        <v/>
      </c>
      <c r="AA48" s="104"/>
      <c r="AB48" s="104"/>
      <c r="AC48" s="104"/>
      <c r="AD48" s="104"/>
      <c r="AE48" s="104"/>
      <c r="AF48" s="104"/>
      <c r="AG48" s="104"/>
    </row>
    <row r="49" spans="1:33" s="327" customFormat="1" x14ac:dyDescent="0.2">
      <c r="A49" s="317" t="str">
        <f t="shared" si="13"/>
        <v/>
      </c>
      <c r="B49" s="317"/>
      <c r="C49" s="317"/>
      <c r="D49" s="318"/>
      <c r="E49" s="319"/>
      <c r="F49" s="320" t="str">
        <f t="shared" si="12"/>
        <v/>
      </c>
      <c r="G49" s="320" t="str">
        <f t="shared" si="14"/>
        <v/>
      </c>
      <c r="H49" s="320"/>
      <c r="I49" s="321"/>
      <c r="J49" s="322"/>
      <c r="K49" s="320"/>
      <c r="L49" s="323"/>
      <c r="M49" s="362"/>
      <c r="N49" s="315"/>
      <c r="O49" s="324"/>
      <c r="P49" s="325"/>
      <c r="Q49" s="325"/>
      <c r="R49" s="326"/>
      <c r="S49" s="21" t="str">
        <f t="shared" si="3"/>
        <v/>
      </c>
      <c r="T49" s="21" t="str">
        <f t="shared" si="4"/>
        <v/>
      </c>
      <c r="U49" s="21" t="str">
        <f t="shared" si="5"/>
        <v/>
      </c>
      <c r="V49" s="23" t="str">
        <f>IF(I49="","",IF(ISERROR(VLOOKUP(U49,Sheet1!B:B,1,FALSE)),0,1))</f>
        <v/>
      </c>
      <c r="W49" s="23" t="str">
        <f t="shared" si="6"/>
        <v/>
      </c>
      <c r="X49" s="23" t="e">
        <f>SEARCH('Key Word Search'!$J$6,L49)</f>
        <v>#VALUE!</v>
      </c>
      <c r="Y49" s="2" t="e">
        <f>SEARCH('Key Word Search'!$J$6,M49)</f>
        <v>#VALUE!</v>
      </c>
      <c r="Z49" s="2" t="str">
        <f t="shared" si="7"/>
        <v/>
      </c>
      <c r="AA49" s="104"/>
      <c r="AB49" s="104"/>
      <c r="AC49" s="104"/>
      <c r="AD49" s="104"/>
      <c r="AE49" s="104"/>
      <c r="AF49" s="104"/>
      <c r="AG49" s="104"/>
    </row>
    <row r="50" spans="1:33" s="327" customFormat="1" x14ac:dyDescent="0.2">
      <c r="A50" s="317" t="str">
        <f t="shared" si="13"/>
        <v/>
      </c>
      <c r="B50" s="317"/>
      <c r="C50" s="317"/>
      <c r="D50" s="318"/>
      <c r="E50" s="319"/>
      <c r="F50" s="320" t="str">
        <f t="shared" si="12"/>
        <v/>
      </c>
      <c r="G50" s="320" t="str">
        <f t="shared" si="14"/>
        <v/>
      </c>
      <c r="H50" s="320"/>
      <c r="I50" s="321"/>
      <c r="J50" s="322"/>
      <c r="K50" s="320"/>
      <c r="L50" s="323"/>
      <c r="M50" s="362"/>
      <c r="N50" s="315"/>
      <c r="O50" s="324"/>
      <c r="P50" s="325"/>
      <c r="Q50" s="325"/>
      <c r="R50" s="326"/>
      <c r="S50" s="21" t="str">
        <f t="shared" si="3"/>
        <v/>
      </c>
      <c r="T50" s="21" t="str">
        <f t="shared" si="4"/>
        <v/>
      </c>
      <c r="U50" s="21" t="str">
        <f t="shared" si="5"/>
        <v/>
      </c>
      <c r="V50" s="23" t="str">
        <f>IF(I50="","",IF(ISERROR(VLOOKUP(U50,Sheet1!B:B,1,FALSE)),0,1))</f>
        <v/>
      </c>
      <c r="W50" s="23" t="str">
        <f t="shared" si="6"/>
        <v/>
      </c>
      <c r="X50" s="23" t="e">
        <f>SEARCH('Key Word Search'!$J$6,L50)</f>
        <v>#VALUE!</v>
      </c>
      <c r="Y50" s="2" t="e">
        <f>SEARCH('Key Word Search'!$J$6,M50)</f>
        <v>#VALUE!</v>
      </c>
      <c r="Z50" s="2" t="str">
        <f t="shared" si="7"/>
        <v/>
      </c>
      <c r="AA50" s="104"/>
      <c r="AB50" s="104"/>
      <c r="AC50" s="104"/>
      <c r="AD50" s="104"/>
      <c r="AE50" s="104"/>
      <c r="AF50" s="104"/>
      <c r="AG50" s="104"/>
    </row>
    <row r="51" spans="1:33" s="327" customFormat="1" x14ac:dyDescent="0.2">
      <c r="A51" s="317" t="str">
        <f t="shared" si="13"/>
        <v/>
      </c>
      <c r="B51" s="317"/>
      <c r="C51" s="317"/>
      <c r="D51" s="318"/>
      <c r="E51" s="319"/>
      <c r="F51" s="320" t="str">
        <f t="shared" si="12"/>
        <v/>
      </c>
      <c r="G51" s="320" t="str">
        <f t="shared" si="14"/>
        <v/>
      </c>
      <c r="H51" s="320"/>
      <c r="I51" s="321"/>
      <c r="J51" s="322"/>
      <c r="K51" s="320"/>
      <c r="L51" s="323"/>
      <c r="M51" s="362"/>
      <c r="N51" s="315"/>
      <c r="O51" s="324"/>
      <c r="P51" s="325"/>
      <c r="Q51" s="325"/>
      <c r="R51" s="326"/>
      <c r="S51" s="21" t="str">
        <f t="shared" si="3"/>
        <v/>
      </c>
      <c r="T51" s="21" t="str">
        <f t="shared" si="4"/>
        <v/>
      </c>
      <c r="U51" s="21" t="str">
        <f t="shared" si="5"/>
        <v/>
      </c>
      <c r="V51" s="23" t="str">
        <f>IF(I51="","",IF(ISERROR(VLOOKUP(U51,Sheet1!B:B,1,FALSE)),0,1))</f>
        <v/>
      </c>
      <c r="W51" s="23" t="str">
        <f t="shared" si="6"/>
        <v/>
      </c>
      <c r="X51" s="23" t="e">
        <f>SEARCH('Key Word Search'!$J$6,L51)</f>
        <v>#VALUE!</v>
      </c>
      <c r="Y51" s="2" t="e">
        <f>SEARCH('Key Word Search'!$J$6,M51)</f>
        <v>#VALUE!</v>
      </c>
      <c r="Z51" s="2" t="str">
        <f t="shared" si="7"/>
        <v/>
      </c>
      <c r="AA51" s="104"/>
      <c r="AB51" s="104"/>
      <c r="AC51" s="104"/>
      <c r="AD51" s="104"/>
      <c r="AE51" s="104"/>
      <c r="AF51" s="104"/>
      <c r="AG51" s="104"/>
    </row>
    <row r="52" spans="1:33" s="327" customFormat="1" x14ac:dyDescent="0.2">
      <c r="A52" s="317" t="str">
        <f t="shared" si="13"/>
        <v/>
      </c>
      <c r="B52" s="317"/>
      <c r="C52" s="317"/>
      <c r="D52" s="318"/>
      <c r="E52" s="319"/>
      <c r="F52" s="320" t="str">
        <f t="shared" si="12"/>
        <v/>
      </c>
      <c r="G52" s="320" t="str">
        <f t="shared" si="14"/>
        <v/>
      </c>
      <c r="H52" s="320"/>
      <c r="I52" s="321"/>
      <c r="J52" s="322"/>
      <c r="K52" s="320"/>
      <c r="L52" s="323"/>
      <c r="M52" s="362"/>
      <c r="N52" s="315"/>
      <c r="O52" s="324"/>
      <c r="P52" s="325"/>
      <c r="Q52" s="325"/>
      <c r="R52" s="326"/>
      <c r="S52" s="21" t="str">
        <f t="shared" si="3"/>
        <v/>
      </c>
      <c r="T52" s="21" t="str">
        <f t="shared" si="4"/>
        <v/>
      </c>
      <c r="U52" s="21" t="str">
        <f t="shared" si="5"/>
        <v/>
      </c>
      <c r="V52" s="23" t="str">
        <f>IF(I52="","",IF(ISERROR(VLOOKUP(U52,Sheet1!B:B,1,FALSE)),0,1))</f>
        <v/>
      </c>
      <c r="W52" s="23" t="str">
        <f t="shared" si="6"/>
        <v/>
      </c>
      <c r="X52" s="23" t="e">
        <f>SEARCH('Key Word Search'!$J$6,L52)</f>
        <v>#VALUE!</v>
      </c>
      <c r="Y52" s="2" t="e">
        <f>SEARCH('Key Word Search'!$J$6,M52)</f>
        <v>#VALUE!</v>
      </c>
      <c r="Z52" s="2" t="str">
        <f t="shared" si="7"/>
        <v/>
      </c>
      <c r="AA52" s="104"/>
      <c r="AB52" s="104"/>
      <c r="AC52" s="104"/>
      <c r="AD52" s="104"/>
      <c r="AE52" s="104"/>
      <c r="AF52" s="104"/>
      <c r="AG52" s="104"/>
    </row>
    <row r="53" spans="1:33" s="327" customFormat="1" x14ac:dyDescent="0.2">
      <c r="A53" s="317" t="str">
        <f t="shared" si="13"/>
        <v/>
      </c>
      <c r="B53" s="317"/>
      <c r="C53" s="317"/>
      <c r="D53" s="318"/>
      <c r="E53" s="319"/>
      <c r="F53" s="320" t="str">
        <f t="shared" si="12"/>
        <v/>
      </c>
      <c r="G53" s="320" t="str">
        <f t="shared" si="14"/>
        <v/>
      </c>
      <c r="H53" s="320"/>
      <c r="I53" s="321"/>
      <c r="J53" s="322"/>
      <c r="K53" s="320"/>
      <c r="L53" s="323"/>
      <c r="M53" s="362"/>
      <c r="N53" s="315"/>
      <c r="O53" s="324"/>
      <c r="P53" s="325"/>
      <c r="Q53" s="325"/>
      <c r="R53" s="326"/>
      <c r="S53" s="21" t="str">
        <f t="shared" si="3"/>
        <v/>
      </c>
      <c r="T53" s="21" t="str">
        <f t="shared" si="4"/>
        <v/>
      </c>
      <c r="U53" s="21" t="str">
        <f t="shared" si="5"/>
        <v/>
      </c>
      <c r="V53" s="23" t="str">
        <f>IF(I53="","",IF(ISERROR(VLOOKUP(U53,Sheet1!B:B,1,FALSE)),0,1))</f>
        <v/>
      </c>
      <c r="W53" s="23" t="str">
        <f t="shared" si="6"/>
        <v/>
      </c>
      <c r="X53" s="23" t="e">
        <f>SEARCH('Key Word Search'!$J$6,L53)</f>
        <v>#VALUE!</v>
      </c>
      <c r="Y53" s="2" t="e">
        <f>SEARCH('Key Word Search'!$J$6,M53)</f>
        <v>#VALUE!</v>
      </c>
      <c r="Z53" s="2" t="str">
        <f t="shared" si="7"/>
        <v/>
      </c>
      <c r="AA53" s="104"/>
      <c r="AB53" s="104"/>
      <c r="AC53" s="104"/>
      <c r="AD53" s="104"/>
      <c r="AE53" s="104"/>
      <c r="AF53" s="104"/>
      <c r="AG53" s="104"/>
    </row>
    <row r="54" spans="1:33" s="327" customFormat="1" x14ac:dyDescent="0.2">
      <c r="A54" s="317" t="str">
        <f t="shared" si="13"/>
        <v/>
      </c>
      <c r="B54" s="317"/>
      <c r="C54" s="317"/>
      <c r="D54" s="318"/>
      <c r="E54" s="319"/>
      <c r="F54" s="320" t="str">
        <f t="shared" si="12"/>
        <v/>
      </c>
      <c r="G54" s="320" t="str">
        <f t="shared" si="14"/>
        <v/>
      </c>
      <c r="H54" s="320"/>
      <c r="I54" s="321"/>
      <c r="J54" s="322"/>
      <c r="K54" s="320"/>
      <c r="L54" s="323"/>
      <c r="M54" s="362"/>
      <c r="N54" s="315"/>
      <c r="O54" s="324"/>
      <c r="P54" s="325"/>
      <c r="Q54" s="325"/>
      <c r="R54" s="326"/>
      <c r="S54" s="21" t="str">
        <f t="shared" si="3"/>
        <v/>
      </c>
      <c r="T54" s="21" t="str">
        <f t="shared" si="4"/>
        <v/>
      </c>
      <c r="U54" s="21" t="str">
        <f t="shared" si="5"/>
        <v/>
      </c>
      <c r="V54" s="23" t="str">
        <f>IF(I54="","",IF(ISERROR(VLOOKUP(U54,Sheet1!B:B,1,FALSE)),0,1))</f>
        <v/>
      </c>
      <c r="W54" s="23" t="str">
        <f t="shared" si="6"/>
        <v/>
      </c>
      <c r="X54" s="23" t="e">
        <f>SEARCH('Key Word Search'!$J$6,L54)</f>
        <v>#VALUE!</v>
      </c>
      <c r="Y54" s="2" t="e">
        <f>SEARCH('Key Word Search'!$J$6,M54)</f>
        <v>#VALUE!</v>
      </c>
      <c r="Z54" s="2" t="str">
        <f t="shared" si="7"/>
        <v/>
      </c>
      <c r="AA54" s="104"/>
      <c r="AB54" s="104"/>
      <c r="AC54" s="104"/>
      <c r="AD54" s="104"/>
      <c r="AE54" s="104"/>
      <c r="AF54" s="104"/>
      <c r="AG54" s="104"/>
    </row>
    <row r="55" spans="1:33" s="327" customFormat="1" x14ac:dyDescent="0.2">
      <c r="A55" s="317" t="str">
        <f t="shared" si="13"/>
        <v/>
      </c>
      <c r="B55" s="317"/>
      <c r="C55" s="317"/>
      <c r="D55" s="318"/>
      <c r="E55" s="319"/>
      <c r="F55" s="320" t="str">
        <f t="shared" si="12"/>
        <v/>
      </c>
      <c r="G55" s="320" t="str">
        <f t="shared" si="14"/>
        <v/>
      </c>
      <c r="H55" s="320"/>
      <c r="I55" s="321"/>
      <c r="J55" s="322"/>
      <c r="K55" s="320"/>
      <c r="L55" s="323"/>
      <c r="M55" s="362"/>
      <c r="N55" s="315"/>
      <c r="O55" s="324"/>
      <c r="P55" s="325"/>
      <c r="Q55" s="325"/>
      <c r="R55" s="326"/>
      <c r="S55" s="21" t="str">
        <f t="shared" si="3"/>
        <v/>
      </c>
      <c r="T55" s="21" t="str">
        <f t="shared" si="4"/>
        <v/>
      </c>
      <c r="U55" s="21" t="str">
        <f t="shared" si="5"/>
        <v/>
      </c>
      <c r="V55" s="23" t="str">
        <f>IF(I55="","",IF(ISERROR(VLOOKUP(U55,Sheet1!B:B,1,FALSE)),0,1))</f>
        <v/>
      </c>
      <c r="W55" s="23" t="str">
        <f t="shared" si="6"/>
        <v/>
      </c>
      <c r="X55" s="23" t="e">
        <f>SEARCH('Key Word Search'!$J$6,L55)</f>
        <v>#VALUE!</v>
      </c>
      <c r="Y55" s="2" t="e">
        <f>SEARCH('Key Word Search'!$J$6,M55)</f>
        <v>#VALUE!</v>
      </c>
      <c r="Z55" s="2" t="str">
        <f t="shared" si="7"/>
        <v/>
      </c>
      <c r="AA55" s="104"/>
      <c r="AB55" s="104"/>
      <c r="AC55" s="104"/>
      <c r="AD55" s="104"/>
      <c r="AE55" s="104"/>
      <c r="AF55" s="104"/>
      <c r="AG55" s="104"/>
    </row>
    <row r="56" spans="1:33" s="327" customFormat="1" x14ac:dyDescent="0.2">
      <c r="A56" s="317" t="str">
        <f t="shared" si="13"/>
        <v/>
      </c>
      <c r="B56" s="317"/>
      <c r="C56" s="317"/>
      <c r="D56" s="318"/>
      <c r="E56" s="319"/>
      <c r="F56" s="320" t="str">
        <f t="shared" si="12"/>
        <v/>
      </c>
      <c r="G56" s="320" t="str">
        <f t="shared" si="14"/>
        <v/>
      </c>
      <c r="H56" s="320"/>
      <c r="I56" s="321"/>
      <c r="J56" s="322"/>
      <c r="K56" s="320"/>
      <c r="L56" s="323"/>
      <c r="M56" s="362"/>
      <c r="N56" s="315"/>
      <c r="O56" s="324"/>
      <c r="P56" s="325"/>
      <c r="Q56" s="325"/>
      <c r="R56" s="326"/>
      <c r="S56" s="21" t="str">
        <f t="shared" si="3"/>
        <v/>
      </c>
      <c r="T56" s="21" t="str">
        <f t="shared" si="4"/>
        <v/>
      </c>
      <c r="U56" s="21" t="str">
        <f t="shared" si="5"/>
        <v/>
      </c>
      <c r="V56" s="23" t="str">
        <f>IF(I56="","",IF(ISERROR(VLOOKUP(U56,Sheet1!B:B,1,FALSE)),0,1))</f>
        <v/>
      </c>
      <c r="W56" s="23" t="str">
        <f t="shared" si="6"/>
        <v/>
      </c>
      <c r="X56" s="23" t="e">
        <f>SEARCH('Key Word Search'!$J$6,L56)</f>
        <v>#VALUE!</v>
      </c>
      <c r="Y56" s="2" t="e">
        <f>SEARCH('Key Word Search'!$J$6,M56)</f>
        <v>#VALUE!</v>
      </c>
      <c r="Z56" s="2" t="str">
        <f t="shared" si="7"/>
        <v/>
      </c>
      <c r="AA56" s="104"/>
      <c r="AB56" s="104"/>
      <c r="AC56" s="104"/>
      <c r="AD56" s="104"/>
      <c r="AE56" s="104"/>
      <c r="AF56" s="104"/>
      <c r="AG56" s="104"/>
    </row>
    <row r="57" spans="1:33" x14ac:dyDescent="0.2">
      <c r="A57" s="105" t="str">
        <f t="shared" si="13"/>
        <v/>
      </c>
      <c r="F57" s="20" t="str">
        <f t="shared" si="12"/>
        <v/>
      </c>
      <c r="G57" s="20" t="str">
        <f t="shared" si="14"/>
        <v/>
      </c>
      <c r="S57" s="21" t="str">
        <f t="shared" si="3"/>
        <v/>
      </c>
      <c r="T57" s="21" t="str">
        <f t="shared" si="4"/>
        <v/>
      </c>
      <c r="U57" s="21" t="str">
        <f t="shared" si="5"/>
        <v/>
      </c>
      <c r="V57" s="23" t="str">
        <f>IF(I57="","",IF(ISERROR(VLOOKUP(U57,Sheet1!B:B,1,FALSE)),0,1))</f>
        <v/>
      </c>
      <c r="W57" s="23" t="str">
        <f t="shared" si="6"/>
        <v/>
      </c>
      <c r="X57" s="23" t="e">
        <f>SEARCH('Key Word Search'!$J$6,L57)</f>
        <v>#VALUE!</v>
      </c>
      <c r="Y57" s="2" t="e">
        <f>SEARCH('Key Word Search'!$J$6,M57)</f>
        <v>#VALUE!</v>
      </c>
      <c r="Z57" s="2" t="str">
        <f t="shared" si="7"/>
        <v/>
      </c>
    </row>
    <row r="58" spans="1:33" x14ac:dyDescent="0.2">
      <c r="A58" s="105" t="str">
        <f t="shared" ref="A58:A121" si="15">IF(I58="","",SUBSTITUTE(SUBSTITUTE(SUBSTITUTE(SUBSTITUTE("#"&amp;I58&amp;"-"&amp;J58&amp;""&amp;K58," ",""),"-","_"),"(","_"),")","_"))</f>
        <v/>
      </c>
      <c r="F58" s="20" t="str">
        <f t="shared" si="12"/>
        <v/>
      </c>
      <c r="G58" s="20" t="str">
        <f t="shared" si="14"/>
        <v/>
      </c>
      <c r="S58" s="21" t="str">
        <f t="shared" si="3"/>
        <v/>
      </c>
      <c r="T58" s="21" t="str">
        <f t="shared" si="4"/>
        <v/>
      </c>
      <c r="U58" s="21" t="str">
        <f t="shared" si="5"/>
        <v/>
      </c>
      <c r="V58" s="23" t="str">
        <f>IF(I58="","",IF(ISERROR(VLOOKUP(U58,Sheet1!B:B,1,FALSE)),0,1))</f>
        <v/>
      </c>
      <c r="W58" s="23" t="str">
        <f t="shared" si="6"/>
        <v/>
      </c>
      <c r="X58" s="23" t="e">
        <f>SEARCH('Key Word Search'!$J$6,L58)</f>
        <v>#VALUE!</v>
      </c>
      <c r="Y58" s="2" t="e">
        <f>SEARCH('Key Word Search'!$J$6,M58)</f>
        <v>#VALUE!</v>
      </c>
      <c r="Z58" s="2" t="str">
        <f t="shared" si="7"/>
        <v/>
      </c>
    </row>
    <row r="59" spans="1:33" x14ac:dyDescent="0.2">
      <c r="A59" s="105" t="str">
        <f t="shared" si="15"/>
        <v/>
      </c>
      <c r="F59" s="20" t="str">
        <f t="shared" si="12"/>
        <v/>
      </c>
      <c r="G59" s="20" t="str">
        <f t="shared" si="14"/>
        <v/>
      </c>
      <c r="S59" s="21" t="str">
        <f t="shared" si="3"/>
        <v/>
      </c>
      <c r="T59" s="21" t="str">
        <f t="shared" si="4"/>
        <v/>
      </c>
      <c r="U59" s="21" t="str">
        <f t="shared" si="5"/>
        <v/>
      </c>
      <c r="V59" s="23" t="str">
        <f>IF(I59="","",IF(ISERROR(VLOOKUP(U59,Sheet1!B:B,1,FALSE)),0,1))</f>
        <v/>
      </c>
      <c r="W59" s="23" t="str">
        <f t="shared" si="6"/>
        <v/>
      </c>
      <c r="X59" s="23" t="e">
        <f>SEARCH('Key Word Search'!$J$6,L59)</f>
        <v>#VALUE!</v>
      </c>
      <c r="Y59" s="2" t="e">
        <f>SEARCH('Key Word Search'!$J$6,M59)</f>
        <v>#VALUE!</v>
      </c>
      <c r="Z59" s="2" t="str">
        <f t="shared" si="7"/>
        <v/>
      </c>
    </row>
    <row r="60" spans="1:33" x14ac:dyDescent="0.2">
      <c r="A60" s="105" t="str">
        <f t="shared" si="15"/>
        <v/>
      </c>
      <c r="F60" s="20" t="str">
        <f t="shared" si="12"/>
        <v/>
      </c>
      <c r="G60" s="20" t="str">
        <f t="shared" si="14"/>
        <v/>
      </c>
      <c r="S60" s="21" t="str">
        <f t="shared" si="3"/>
        <v/>
      </c>
      <c r="T60" s="21" t="str">
        <f t="shared" si="4"/>
        <v/>
      </c>
      <c r="U60" s="21" t="str">
        <f t="shared" si="5"/>
        <v/>
      </c>
      <c r="V60" s="23" t="str">
        <f>IF(I60="","",IF(ISERROR(VLOOKUP(U60,Sheet1!B:B,1,FALSE)),0,1))</f>
        <v/>
      </c>
      <c r="W60" s="23" t="str">
        <f t="shared" si="6"/>
        <v/>
      </c>
      <c r="X60" s="23" t="e">
        <f>SEARCH('Key Word Search'!$J$6,L60)</f>
        <v>#VALUE!</v>
      </c>
      <c r="Y60" s="2" t="e">
        <f>SEARCH('Key Word Search'!$J$6,M60)</f>
        <v>#VALUE!</v>
      </c>
      <c r="Z60" s="2" t="str">
        <f t="shared" si="7"/>
        <v/>
      </c>
    </row>
    <row r="61" spans="1:33" x14ac:dyDescent="0.2">
      <c r="A61" s="105" t="str">
        <f t="shared" si="15"/>
        <v/>
      </c>
      <c r="F61" s="20" t="str">
        <f t="shared" si="12"/>
        <v/>
      </c>
      <c r="G61" s="20" t="str">
        <f t="shared" si="14"/>
        <v/>
      </c>
      <c r="S61" s="21" t="str">
        <f t="shared" si="3"/>
        <v/>
      </c>
      <c r="T61" s="21" t="str">
        <f t="shared" si="4"/>
        <v/>
      </c>
      <c r="U61" s="21" t="str">
        <f t="shared" si="5"/>
        <v/>
      </c>
      <c r="V61" s="23" t="str">
        <f>IF(I61="","",IF(ISERROR(VLOOKUP(U61,Sheet1!B:B,1,FALSE)),0,1))</f>
        <v/>
      </c>
      <c r="W61" s="23" t="str">
        <f t="shared" si="6"/>
        <v/>
      </c>
      <c r="X61" s="23" t="e">
        <f>SEARCH('Key Word Search'!$J$6,L61)</f>
        <v>#VALUE!</v>
      </c>
      <c r="Y61" s="2" t="e">
        <f>SEARCH('Key Word Search'!$J$6,M61)</f>
        <v>#VALUE!</v>
      </c>
      <c r="Z61" s="2" t="str">
        <f t="shared" si="7"/>
        <v/>
      </c>
    </row>
    <row r="62" spans="1:33" x14ac:dyDescent="0.2">
      <c r="A62" s="105" t="str">
        <f t="shared" si="15"/>
        <v/>
      </c>
      <c r="F62" s="20" t="str">
        <f t="shared" si="12"/>
        <v/>
      </c>
      <c r="G62" s="20" t="str">
        <f t="shared" si="14"/>
        <v/>
      </c>
      <c r="S62" s="21" t="str">
        <f t="shared" si="3"/>
        <v/>
      </c>
      <c r="T62" s="21" t="str">
        <f t="shared" si="4"/>
        <v/>
      </c>
      <c r="U62" s="21" t="str">
        <f t="shared" si="5"/>
        <v/>
      </c>
      <c r="V62" s="23" t="str">
        <f>IF(I62="","",IF(ISERROR(VLOOKUP(U62,Sheet1!B:B,1,FALSE)),0,1))</f>
        <v/>
      </c>
      <c r="W62" s="23" t="str">
        <f t="shared" si="6"/>
        <v/>
      </c>
      <c r="X62" s="23" t="e">
        <f>SEARCH('Key Word Search'!$J$6,L62)</f>
        <v>#VALUE!</v>
      </c>
      <c r="Y62" s="2" t="e">
        <f>SEARCH('Key Word Search'!$J$6,M62)</f>
        <v>#VALUE!</v>
      </c>
      <c r="Z62" s="2" t="str">
        <f t="shared" si="7"/>
        <v/>
      </c>
    </row>
    <row r="63" spans="1:33" x14ac:dyDescent="0.2">
      <c r="A63" s="105" t="str">
        <f t="shared" si="15"/>
        <v/>
      </c>
      <c r="F63" s="20" t="str">
        <f t="shared" si="12"/>
        <v/>
      </c>
      <c r="G63" s="20" t="str">
        <f t="shared" si="14"/>
        <v/>
      </c>
      <c r="S63" s="21" t="str">
        <f t="shared" si="3"/>
        <v/>
      </c>
      <c r="T63" s="21" t="str">
        <f t="shared" si="4"/>
        <v/>
      </c>
      <c r="U63" s="21" t="str">
        <f t="shared" si="5"/>
        <v/>
      </c>
      <c r="V63" s="23" t="str">
        <f>IF(I63="","",IF(ISERROR(VLOOKUP(U63,Sheet1!B:B,1,FALSE)),0,1))</f>
        <v/>
      </c>
      <c r="W63" s="23" t="str">
        <f t="shared" si="6"/>
        <v/>
      </c>
      <c r="X63" s="23" t="e">
        <f>SEARCH('Key Word Search'!$J$6,L63)</f>
        <v>#VALUE!</v>
      </c>
      <c r="Y63" s="2" t="e">
        <f>SEARCH('Key Word Search'!$J$6,M63)</f>
        <v>#VALUE!</v>
      </c>
      <c r="Z63" s="2" t="str">
        <f t="shared" si="7"/>
        <v/>
      </c>
    </row>
    <row r="64" spans="1:33" x14ac:dyDescent="0.2">
      <c r="A64" s="105" t="str">
        <f t="shared" si="15"/>
        <v/>
      </c>
      <c r="F64" s="20" t="str">
        <f t="shared" si="12"/>
        <v/>
      </c>
      <c r="G64" s="20" t="str">
        <f t="shared" si="14"/>
        <v/>
      </c>
      <c r="S64" s="21" t="str">
        <f t="shared" si="3"/>
        <v/>
      </c>
      <c r="T64" s="21" t="str">
        <f t="shared" si="4"/>
        <v/>
      </c>
      <c r="U64" s="21" t="str">
        <f t="shared" si="5"/>
        <v/>
      </c>
      <c r="V64" s="23" t="str">
        <f>IF(I64="","",IF(ISERROR(VLOOKUP(U64,Sheet1!B:B,1,FALSE)),0,1))</f>
        <v/>
      </c>
      <c r="W64" s="23" t="str">
        <f t="shared" si="6"/>
        <v/>
      </c>
      <c r="X64" s="23" t="e">
        <f>SEARCH('Key Word Search'!$J$6,L64)</f>
        <v>#VALUE!</v>
      </c>
      <c r="Y64" s="2" t="e">
        <f>SEARCH('Key Word Search'!$J$6,M64)</f>
        <v>#VALUE!</v>
      </c>
      <c r="Z64" s="2" t="str">
        <f t="shared" si="7"/>
        <v/>
      </c>
    </row>
    <row r="65" spans="1:26" x14ac:dyDescent="0.2">
      <c r="A65" s="105" t="str">
        <f t="shared" si="15"/>
        <v/>
      </c>
      <c r="F65" s="20" t="str">
        <f t="shared" si="12"/>
        <v/>
      </c>
      <c r="G65" s="20" t="str">
        <f t="shared" si="14"/>
        <v/>
      </c>
      <c r="S65" s="21" t="str">
        <f t="shared" si="3"/>
        <v/>
      </c>
      <c r="T65" s="21" t="str">
        <f t="shared" si="4"/>
        <v/>
      </c>
      <c r="U65" s="21" t="str">
        <f t="shared" si="5"/>
        <v/>
      </c>
      <c r="V65" s="23" t="str">
        <f>IF(I65="","",IF(ISERROR(VLOOKUP(U65,Sheet1!B:B,1,FALSE)),0,1))</f>
        <v/>
      </c>
      <c r="W65" s="23" t="str">
        <f t="shared" si="6"/>
        <v/>
      </c>
      <c r="X65" s="23" t="e">
        <f>SEARCH('Key Word Search'!$J$6,L65)</f>
        <v>#VALUE!</v>
      </c>
      <c r="Y65" s="2" t="e">
        <f>SEARCH('Key Word Search'!$J$6,M65)</f>
        <v>#VALUE!</v>
      </c>
      <c r="Z65" s="2" t="str">
        <f t="shared" si="7"/>
        <v/>
      </c>
    </row>
    <row r="66" spans="1:26" x14ac:dyDescent="0.2">
      <c r="A66" s="105" t="str">
        <f t="shared" si="15"/>
        <v/>
      </c>
      <c r="F66" s="20" t="str">
        <f t="shared" si="12"/>
        <v/>
      </c>
      <c r="G66" s="20" t="str">
        <f t="shared" si="14"/>
        <v/>
      </c>
      <c r="S66" s="21" t="str">
        <f t="shared" si="3"/>
        <v/>
      </c>
      <c r="T66" s="21" t="str">
        <f t="shared" si="4"/>
        <v/>
      </c>
      <c r="U66" s="21" t="str">
        <f t="shared" si="5"/>
        <v/>
      </c>
      <c r="V66" s="23" t="str">
        <f>IF(I66="","",IF(ISERROR(VLOOKUP(U66,Sheet1!B:B,1,FALSE)),0,1))</f>
        <v/>
      </c>
      <c r="W66" s="23" t="str">
        <f t="shared" si="6"/>
        <v/>
      </c>
      <c r="X66" s="23" t="e">
        <f>SEARCH('Key Word Search'!$J$6,L66)</f>
        <v>#VALUE!</v>
      </c>
      <c r="Y66" s="2" t="e">
        <f>SEARCH('Key Word Search'!$J$6,M66)</f>
        <v>#VALUE!</v>
      </c>
      <c r="Z66" s="2" t="str">
        <f t="shared" si="7"/>
        <v/>
      </c>
    </row>
    <row r="67" spans="1:26" x14ac:dyDescent="0.2">
      <c r="A67" s="105" t="str">
        <f t="shared" si="15"/>
        <v/>
      </c>
      <c r="F67" s="20" t="str">
        <f t="shared" si="12"/>
        <v/>
      </c>
      <c r="G67" s="20" t="str">
        <f t="shared" si="14"/>
        <v/>
      </c>
      <c r="S67" s="21" t="str">
        <f t="shared" si="3"/>
        <v/>
      </c>
      <c r="T67" s="21" t="str">
        <f t="shared" si="4"/>
        <v/>
      </c>
      <c r="U67" s="21" t="str">
        <f t="shared" si="5"/>
        <v/>
      </c>
      <c r="V67" s="23" t="str">
        <f>IF(I67="","",IF(ISERROR(VLOOKUP(U67,Sheet1!B:B,1,FALSE)),0,1))</f>
        <v/>
      </c>
      <c r="W67" s="23" t="str">
        <f t="shared" si="6"/>
        <v/>
      </c>
      <c r="X67" s="23" t="e">
        <f>SEARCH('Key Word Search'!$J$6,L67)</f>
        <v>#VALUE!</v>
      </c>
      <c r="Y67" s="2" t="e">
        <f>SEARCH('Key Word Search'!$J$6,M67)</f>
        <v>#VALUE!</v>
      </c>
      <c r="Z67" s="2" t="str">
        <f t="shared" si="7"/>
        <v/>
      </c>
    </row>
    <row r="68" spans="1:26" x14ac:dyDescent="0.2">
      <c r="A68" s="105" t="str">
        <f t="shared" si="15"/>
        <v/>
      </c>
      <c r="F68" s="20" t="str">
        <f t="shared" si="12"/>
        <v/>
      </c>
      <c r="G68" s="20" t="str">
        <f t="shared" si="14"/>
        <v/>
      </c>
      <c r="S68" s="21" t="str">
        <f t="shared" ref="S68:S131" si="16">IF(I68="","",SUBSTITUTE(SUBSTITUTE(SUBSTITUTE(SUBSTITUTE("#"&amp;I68&amp;"-"&amp;J68&amp;""&amp;K68," ",""),"-","_"),"(","_"),")","_"))</f>
        <v/>
      </c>
      <c r="T68" s="21" t="str">
        <f t="shared" ref="T68:T131" si="17">IF(I68="","",SUBSTITUTE(SUBSTITUTE(SUBSTITUTE(SUBSTITUTE("#"&amp;I68&amp;"-"&amp;LEFT(J68,LEN(J68)-1)," ",""),"-","_"),"(","_"),")","_"))</f>
        <v/>
      </c>
      <c r="U68" s="21" t="str">
        <f t="shared" ref="U68:U131" si="18">IF(I68="","",IF(K68&lt;&gt;"",1,MID(J68,LEN(J68),1)))</f>
        <v/>
      </c>
      <c r="V68" s="23" t="str">
        <f>IF(I68="","",IF(ISERROR(VLOOKUP(U68,Sheet1!B:B,1,FALSE)),0,1))</f>
        <v/>
      </c>
      <c r="W68" s="23" t="str">
        <f t="shared" ref="W68:W131" si="19">IF(I68="","",IF(ISERROR(U68/1),0,1))</f>
        <v/>
      </c>
      <c r="X68" s="23" t="e">
        <f>SEARCH('Key Word Search'!$J$6,L68)</f>
        <v>#VALUE!</v>
      </c>
      <c r="Y68" s="2" t="e">
        <f>SEARCH('Key Word Search'!$J$6,M68)</f>
        <v>#VALUE!</v>
      </c>
      <c r="Z68" s="2" t="str">
        <f t="shared" ref="Z68:Z131" si="20">IF(AND(ISERROR(X68),ISERROR(Y68)),"",A68)</f>
        <v/>
      </c>
    </row>
    <row r="69" spans="1:26" x14ac:dyDescent="0.2">
      <c r="A69" s="105" t="str">
        <f t="shared" si="15"/>
        <v/>
      </c>
      <c r="F69" s="20" t="str">
        <f t="shared" si="12"/>
        <v/>
      </c>
      <c r="G69" s="20" t="str">
        <f t="shared" si="14"/>
        <v/>
      </c>
      <c r="S69" s="21" t="str">
        <f t="shared" si="16"/>
        <v/>
      </c>
      <c r="T69" s="21" t="str">
        <f t="shared" si="17"/>
        <v/>
      </c>
      <c r="U69" s="21" t="str">
        <f t="shared" si="18"/>
        <v/>
      </c>
      <c r="V69" s="23" t="str">
        <f>IF(I69="","",IF(ISERROR(VLOOKUP(U69,Sheet1!B:B,1,FALSE)),0,1))</f>
        <v/>
      </c>
      <c r="W69" s="23" t="str">
        <f t="shared" si="19"/>
        <v/>
      </c>
      <c r="X69" s="23" t="e">
        <f>SEARCH('Key Word Search'!$J$6,L69)</f>
        <v>#VALUE!</v>
      </c>
      <c r="Y69" s="2" t="e">
        <f>SEARCH('Key Word Search'!$J$6,M69)</f>
        <v>#VALUE!</v>
      </c>
      <c r="Z69" s="2" t="str">
        <f t="shared" si="20"/>
        <v/>
      </c>
    </row>
    <row r="70" spans="1:26" x14ac:dyDescent="0.2">
      <c r="A70" s="105" t="str">
        <f t="shared" si="15"/>
        <v/>
      </c>
      <c r="F70" s="20" t="str">
        <f t="shared" si="12"/>
        <v/>
      </c>
      <c r="G70" s="20" t="str">
        <f t="shared" si="14"/>
        <v/>
      </c>
      <c r="S70" s="21" t="str">
        <f t="shared" si="16"/>
        <v/>
      </c>
      <c r="T70" s="21" t="str">
        <f t="shared" si="17"/>
        <v/>
      </c>
      <c r="U70" s="21" t="str">
        <f t="shared" si="18"/>
        <v/>
      </c>
      <c r="V70" s="23" t="str">
        <f>IF(I70="","",IF(ISERROR(VLOOKUP(U70,Sheet1!B:B,1,FALSE)),0,1))</f>
        <v/>
      </c>
      <c r="W70" s="23" t="str">
        <f t="shared" si="19"/>
        <v/>
      </c>
      <c r="X70" s="23" t="e">
        <f>SEARCH('Key Word Search'!$J$6,L70)</f>
        <v>#VALUE!</v>
      </c>
      <c r="Y70" s="2" t="e">
        <f>SEARCH('Key Word Search'!$J$6,M70)</f>
        <v>#VALUE!</v>
      </c>
      <c r="Z70" s="2" t="str">
        <f t="shared" si="20"/>
        <v/>
      </c>
    </row>
    <row r="71" spans="1:26" x14ac:dyDescent="0.2">
      <c r="A71" s="105" t="str">
        <f t="shared" si="15"/>
        <v/>
      </c>
      <c r="F71" s="20" t="str">
        <f t="shared" si="12"/>
        <v/>
      </c>
      <c r="G71" s="20" t="str">
        <f t="shared" si="14"/>
        <v/>
      </c>
      <c r="S71" s="21" t="str">
        <f t="shared" si="16"/>
        <v/>
      </c>
      <c r="T71" s="21" t="str">
        <f t="shared" si="17"/>
        <v/>
      </c>
      <c r="U71" s="21" t="str">
        <f t="shared" si="18"/>
        <v/>
      </c>
      <c r="V71" s="23" t="str">
        <f>IF(I71="","",IF(ISERROR(VLOOKUP(U71,Sheet1!B:B,1,FALSE)),0,1))</f>
        <v/>
      </c>
      <c r="W71" s="23" t="str">
        <f t="shared" si="19"/>
        <v/>
      </c>
      <c r="X71" s="23" t="e">
        <f>SEARCH('Key Word Search'!$J$6,L71)</f>
        <v>#VALUE!</v>
      </c>
      <c r="Y71" s="2" t="e">
        <f>SEARCH('Key Word Search'!$J$6,M71)</f>
        <v>#VALUE!</v>
      </c>
      <c r="Z71" s="2" t="str">
        <f t="shared" si="20"/>
        <v/>
      </c>
    </row>
    <row r="72" spans="1:26" x14ac:dyDescent="0.2">
      <c r="A72" s="105" t="str">
        <f t="shared" si="15"/>
        <v/>
      </c>
      <c r="F72" s="20" t="str">
        <f t="shared" si="12"/>
        <v/>
      </c>
      <c r="G72" s="20" t="str">
        <f t="shared" si="14"/>
        <v/>
      </c>
      <c r="S72" s="21" t="str">
        <f t="shared" si="16"/>
        <v/>
      </c>
      <c r="T72" s="21" t="str">
        <f t="shared" si="17"/>
        <v/>
      </c>
      <c r="U72" s="21" t="str">
        <f t="shared" si="18"/>
        <v/>
      </c>
      <c r="V72" s="23" t="str">
        <f>IF(I72="","",IF(ISERROR(VLOOKUP(U72,Sheet1!B:B,1,FALSE)),0,1))</f>
        <v/>
      </c>
      <c r="W72" s="23" t="str">
        <f t="shared" si="19"/>
        <v/>
      </c>
      <c r="X72" s="23" t="e">
        <f>SEARCH('Key Word Search'!$J$6,L72)</f>
        <v>#VALUE!</v>
      </c>
      <c r="Y72" s="2" t="e">
        <f>SEARCH('Key Word Search'!$J$6,M72)</f>
        <v>#VALUE!</v>
      </c>
      <c r="Z72" s="2" t="str">
        <f t="shared" si="20"/>
        <v/>
      </c>
    </row>
    <row r="73" spans="1:26" x14ac:dyDescent="0.2">
      <c r="A73" s="105" t="str">
        <f t="shared" si="15"/>
        <v/>
      </c>
      <c r="F73" s="20" t="str">
        <f t="shared" si="12"/>
        <v/>
      </c>
      <c r="G73" s="20" t="str">
        <f t="shared" si="14"/>
        <v/>
      </c>
      <c r="S73" s="21" t="str">
        <f t="shared" si="16"/>
        <v/>
      </c>
      <c r="T73" s="21" t="str">
        <f t="shared" si="17"/>
        <v/>
      </c>
      <c r="U73" s="21" t="str">
        <f t="shared" si="18"/>
        <v/>
      </c>
      <c r="V73" s="23" t="str">
        <f>IF(I73="","",IF(ISERROR(VLOOKUP(U73,Sheet1!B:B,1,FALSE)),0,1))</f>
        <v/>
      </c>
      <c r="W73" s="23" t="str">
        <f t="shared" si="19"/>
        <v/>
      </c>
      <c r="X73" s="23" t="e">
        <f>SEARCH('Key Word Search'!$J$6,L73)</f>
        <v>#VALUE!</v>
      </c>
      <c r="Y73" s="2" t="e">
        <f>SEARCH('Key Word Search'!$J$6,M73)</f>
        <v>#VALUE!</v>
      </c>
      <c r="Z73" s="2" t="str">
        <f t="shared" si="20"/>
        <v/>
      </c>
    </row>
    <row r="74" spans="1:26" x14ac:dyDescent="0.2">
      <c r="A74" s="105" t="str">
        <f t="shared" si="15"/>
        <v/>
      </c>
      <c r="F74" s="20" t="str">
        <f t="shared" si="12"/>
        <v/>
      </c>
      <c r="G74" s="20" t="str">
        <f t="shared" si="14"/>
        <v/>
      </c>
      <c r="S74" s="21" t="str">
        <f t="shared" si="16"/>
        <v/>
      </c>
      <c r="T74" s="21" t="str">
        <f t="shared" si="17"/>
        <v/>
      </c>
      <c r="U74" s="21" t="str">
        <f t="shared" si="18"/>
        <v/>
      </c>
      <c r="V74" s="23" t="str">
        <f>IF(I74="","",IF(ISERROR(VLOOKUP(U74,Sheet1!B:B,1,FALSE)),0,1))</f>
        <v/>
      </c>
      <c r="W74" s="23" t="str">
        <f t="shared" si="19"/>
        <v/>
      </c>
      <c r="X74" s="23" t="e">
        <f>SEARCH('Key Word Search'!$J$6,L74)</f>
        <v>#VALUE!</v>
      </c>
      <c r="Y74" s="2" t="e">
        <f>SEARCH('Key Word Search'!$J$6,M74)</f>
        <v>#VALUE!</v>
      </c>
      <c r="Z74" s="2" t="str">
        <f t="shared" si="20"/>
        <v/>
      </c>
    </row>
    <row r="75" spans="1:26" x14ac:dyDescent="0.2">
      <c r="A75" s="105" t="str">
        <f t="shared" si="15"/>
        <v/>
      </c>
      <c r="F75" s="20" t="str">
        <f t="shared" si="12"/>
        <v/>
      </c>
      <c r="G75" s="20" t="str">
        <f t="shared" si="14"/>
        <v/>
      </c>
      <c r="S75" s="21" t="str">
        <f t="shared" si="16"/>
        <v/>
      </c>
      <c r="T75" s="21" t="str">
        <f t="shared" si="17"/>
        <v/>
      </c>
      <c r="U75" s="21" t="str">
        <f t="shared" si="18"/>
        <v/>
      </c>
      <c r="V75" s="23" t="str">
        <f>IF(I75="","",IF(ISERROR(VLOOKUP(U75,Sheet1!B:B,1,FALSE)),0,1))</f>
        <v/>
      </c>
      <c r="W75" s="23" t="str">
        <f t="shared" si="19"/>
        <v/>
      </c>
      <c r="X75" s="23" t="e">
        <f>SEARCH('Key Word Search'!$J$6,L75)</f>
        <v>#VALUE!</v>
      </c>
      <c r="Y75" s="2" t="e">
        <f>SEARCH('Key Word Search'!$J$6,M75)</f>
        <v>#VALUE!</v>
      </c>
      <c r="Z75" s="2" t="str">
        <f t="shared" si="20"/>
        <v/>
      </c>
    </row>
    <row r="76" spans="1:26" x14ac:dyDescent="0.2">
      <c r="A76" s="105" t="str">
        <f t="shared" si="15"/>
        <v/>
      </c>
      <c r="F76" s="20" t="str">
        <f t="shared" si="12"/>
        <v/>
      </c>
      <c r="G76" s="20" t="str">
        <f t="shared" si="14"/>
        <v/>
      </c>
      <c r="S76" s="21" t="str">
        <f t="shared" si="16"/>
        <v/>
      </c>
      <c r="T76" s="21" t="str">
        <f t="shared" si="17"/>
        <v/>
      </c>
      <c r="U76" s="21" t="str">
        <f t="shared" si="18"/>
        <v/>
      </c>
      <c r="V76" s="23" t="str">
        <f>IF(I76="","",IF(ISERROR(VLOOKUP(U76,Sheet1!B:B,1,FALSE)),0,1))</f>
        <v/>
      </c>
      <c r="W76" s="23" t="str">
        <f t="shared" si="19"/>
        <v/>
      </c>
      <c r="X76" s="23" t="e">
        <f>SEARCH('Key Word Search'!$J$6,L76)</f>
        <v>#VALUE!</v>
      </c>
      <c r="Y76" s="2" t="e">
        <f>SEARCH('Key Word Search'!$J$6,M76)</f>
        <v>#VALUE!</v>
      </c>
      <c r="Z76" s="2" t="str">
        <f t="shared" si="20"/>
        <v/>
      </c>
    </row>
    <row r="77" spans="1:26" x14ac:dyDescent="0.2">
      <c r="A77" s="105" t="str">
        <f t="shared" si="15"/>
        <v/>
      </c>
      <c r="F77" s="20" t="str">
        <f t="shared" si="12"/>
        <v/>
      </c>
      <c r="G77" s="20" t="str">
        <f t="shared" si="14"/>
        <v/>
      </c>
      <c r="S77" s="21" t="str">
        <f t="shared" si="16"/>
        <v/>
      </c>
      <c r="T77" s="21" t="str">
        <f t="shared" si="17"/>
        <v/>
      </c>
      <c r="U77" s="21" t="str">
        <f t="shared" si="18"/>
        <v/>
      </c>
      <c r="V77" s="23" t="str">
        <f>IF(I77="","",IF(ISERROR(VLOOKUP(U77,Sheet1!B:B,1,FALSE)),0,1))</f>
        <v/>
      </c>
      <c r="W77" s="23" t="str">
        <f t="shared" si="19"/>
        <v/>
      </c>
      <c r="X77" s="23" t="e">
        <f>SEARCH('Key Word Search'!$J$6,L77)</f>
        <v>#VALUE!</v>
      </c>
      <c r="Y77" s="2" t="e">
        <f>SEARCH('Key Word Search'!$J$6,M77)</f>
        <v>#VALUE!</v>
      </c>
      <c r="Z77" s="2" t="str">
        <f t="shared" si="20"/>
        <v/>
      </c>
    </row>
    <row r="78" spans="1:26" x14ac:dyDescent="0.2">
      <c r="A78" s="105" t="str">
        <f t="shared" si="15"/>
        <v/>
      </c>
      <c r="F78" s="20" t="str">
        <f t="shared" si="12"/>
        <v/>
      </c>
      <c r="G78" s="20" t="str">
        <f t="shared" si="14"/>
        <v/>
      </c>
      <c r="S78" s="21" t="str">
        <f t="shared" si="16"/>
        <v/>
      </c>
      <c r="T78" s="21" t="str">
        <f t="shared" si="17"/>
        <v/>
      </c>
      <c r="U78" s="21" t="str">
        <f t="shared" si="18"/>
        <v/>
      </c>
      <c r="V78" s="23" t="str">
        <f>IF(I78="","",IF(ISERROR(VLOOKUP(U78,Sheet1!B:B,1,FALSE)),0,1))</f>
        <v/>
      </c>
      <c r="W78" s="23" t="str">
        <f t="shared" si="19"/>
        <v/>
      </c>
      <c r="X78" s="23" t="e">
        <f>SEARCH('Key Word Search'!$J$6,L78)</f>
        <v>#VALUE!</v>
      </c>
      <c r="Y78" s="2" t="e">
        <f>SEARCH('Key Word Search'!$J$6,M78)</f>
        <v>#VALUE!</v>
      </c>
      <c r="Z78" s="2" t="str">
        <f t="shared" si="20"/>
        <v/>
      </c>
    </row>
    <row r="79" spans="1:26" x14ac:dyDescent="0.2">
      <c r="A79" s="105" t="str">
        <f t="shared" si="15"/>
        <v/>
      </c>
      <c r="F79" s="20" t="str">
        <f t="shared" si="12"/>
        <v/>
      </c>
      <c r="G79" s="20" t="str">
        <f t="shared" si="14"/>
        <v/>
      </c>
      <c r="S79" s="21" t="str">
        <f t="shared" si="16"/>
        <v/>
      </c>
      <c r="T79" s="21" t="str">
        <f t="shared" si="17"/>
        <v/>
      </c>
      <c r="U79" s="21" t="str">
        <f t="shared" si="18"/>
        <v/>
      </c>
      <c r="V79" s="23" t="str">
        <f>IF(I79="","",IF(ISERROR(VLOOKUP(U79,Sheet1!B:B,1,FALSE)),0,1))</f>
        <v/>
      </c>
      <c r="W79" s="23" t="str">
        <f t="shared" si="19"/>
        <v/>
      </c>
      <c r="X79" s="23" t="e">
        <f>SEARCH('Key Word Search'!$J$6,L79)</f>
        <v>#VALUE!</v>
      </c>
      <c r="Y79" s="2" t="e">
        <f>SEARCH('Key Word Search'!$J$6,M79)</f>
        <v>#VALUE!</v>
      </c>
      <c r="Z79" s="2" t="str">
        <f t="shared" si="20"/>
        <v/>
      </c>
    </row>
    <row r="80" spans="1:26" x14ac:dyDescent="0.2">
      <c r="A80" s="105" t="str">
        <f t="shared" si="15"/>
        <v/>
      </c>
      <c r="F80" s="20" t="str">
        <f t="shared" si="12"/>
        <v/>
      </c>
      <c r="G80" s="20" t="str">
        <f t="shared" si="14"/>
        <v/>
      </c>
      <c r="S80" s="21" t="str">
        <f t="shared" si="16"/>
        <v/>
      </c>
      <c r="T80" s="21" t="str">
        <f t="shared" si="17"/>
        <v/>
      </c>
      <c r="U80" s="21" t="str">
        <f t="shared" si="18"/>
        <v/>
      </c>
      <c r="V80" s="23" t="str">
        <f>IF(I80="","",IF(ISERROR(VLOOKUP(U80,Sheet1!B:B,1,FALSE)),0,1))</f>
        <v/>
      </c>
      <c r="W80" s="23" t="str">
        <f t="shared" si="19"/>
        <v/>
      </c>
      <c r="X80" s="23" t="e">
        <f>SEARCH('Key Word Search'!$J$6,L80)</f>
        <v>#VALUE!</v>
      </c>
      <c r="Y80" s="2" t="e">
        <f>SEARCH('Key Word Search'!$J$6,M80)</f>
        <v>#VALUE!</v>
      </c>
      <c r="Z80" s="2" t="str">
        <f t="shared" si="20"/>
        <v/>
      </c>
    </row>
    <row r="81" spans="1:26" x14ac:dyDescent="0.2">
      <c r="A81" s="105" t="str">
        <f t="shared" si="15"/>
        <v/>
      </c>
      <c r="F81" s="20" t="str">
        <f t="shared" si="12"/>
        <v/>
      </c>
      <c r="G81" s="20" t="str">
        <f t="shared" si="14"/>
        <v/>
      </c>
      <c r="S81" s="21" t="str">
        <f t="shared" si="16"/>
        <v/>
      </c>
      <c r="T81" s="21" t="str">
        <f t="shared" si="17"/>
        <v/>
      </c>
      <c r="U81" s="21" t="str">
        <f t="shared" si="18"/>
        <v/>
      </c>
      <c r="V81" s="23" t="str">
        <f>IF(I81="","",IF(ISERROR(VLOOKUP(U81,Sheet1!B:B,1,FALSE)),0,1))</f>
        <v/>
      </c>
      <c r="W81" s="23" t="str">
        <f t="shared" si="19"/>
        <v/>
      </c>
      <c r="X81" s="23" t="e">
        <f>SEARCH('Key Word Search'!$J$6,L81)</f>
        <v>#VALUE!</v>
      </c>
      <c r="Y81" s="2" t="e">
        <f>SEARCH('Key Word Search'!$J$6,M81)</f>
        <v>#VALUE!</v>
      </c>
      <c r="Z81" s="2" t="str">
        <f t="shared" si="20"/>
        <v/>
      </c>
    </row>
    <row r="82" spans="1:26" x14ac:dyDescent="0.2">
      <c r="A82" s="105" t="str">
        <f t="shared" si="15"/>
        <v/>
      </c>
      <c r="F82" s="20" t="str">
        <f t="shared" si="12"/>
        <v/>
      </c>
      <c r="G82" s="20" t="str">
        <f t="shared" si="14"/>
        <v/>
      </c>
      <c r="S82" s="21" t="str">
        <f t="shared" si="16"/>
        <v/>
      </c>
      <c r="T82" s="21" t="str">
        <f t="shared" si="17"/>
        <v/>
      </c>
      <c r="U82" s="21" t="str">
        <f t="shared" si="18"/>
        <v/>
      </c>
      <c r="V82" s="23" t="str">
        <f>IF(I82="","",IF(ISERROR(VLOOKUP(U82,Sheet1!B:B,1,FALSE)),0,1))</f>
        <v/>
      </c>
      <c r="W82" s="23" t="str">
        <f t="shared" si="19"/>
        <v/>
      </c>
      <c r="X82" s="23" t="e">
        <f>SEARCH('Key Word Search'!$J$6,L82)</f>
        <v>#VALUE!</v>
      </c>
      <c r="Y82" s="2" t="e">
        <f>SEARCH('Key Word Search'!$J$6,M82)</f>
        <v>#VALUE!</v>
      </c>
      <c r="Z82" s="2" t="str">
        <f t="shared" si="20"/>
        <v/>
      </c>
    </row>
    <row r="83" spans="1:26" x14ac:dyDescent="0.2">
      <c r="A83" s="105" t="str">
        <f t="shared" si="15"/>
        <v/>
      </c>
      <c r="F83" s="20" t="str">
        <f t="shared" si="12"/>
        <v/>
      </c>
      <c r="G83" s="20" t="str">
        <f t="shared" si="14"/>
        <v/>
      </c>
      <c r="S83" s="21" t="str">
        <f t="shared" si="16"/>
        <v/>
      </c>
      <c r="T83" s="21" t="str">
        <f t="shared" si="17"/>
        <v/>
      </c>
      <c r="U83" s="21" t="str">
        <f t="shared" si="18"/>
        <v/>
      </c>
      <c r="V83" s="23" t="str">
        <f>IF(I83="","",IF(ISERROR(VLOOKUP(U83,Sheet1!B:B,1,FALSE)),0,1))</f>
        <v/>
      </c>
      <c r="W83" s="23" t="str">
        <f t="shared" si="19"/>
        <v/>
      </c>
      <c r="X83" s="23" t="e">
        <f>SEARCH('Key Word Search'!$J$6,L83)</f>
        <v>#VALUE!</v>
      </c>
      <c r="Y83" s="2" t="e">
        <f>SEARCH('Key Word Search'!$J$6,M83)</f>
        <v>#VALUE!</v>
      </c>
      <c r="Z83" s="2" t="str">
        <f t="shared" si="20"/>
        <v/>
      </c>
    </row>
    <row r="84" spans="1:26" x14ac:dyDescent="0.2">
      <c r="A84" s="105" t="str">
        <f t="shared" si="15"/>
        <v/>
      </c>
      <c r="F84" s="20" t="str">
        <f t="shared" si="12"/>
        <v/>
      </c>
      <c r="G84" s="20" t="str">
        <f t="shared" si="14"/>
        <v/>
      </c>
      <c r="S84" s="21" t="str">
        <f t="shared" si="16"/>
        <v/>
      </c>
      <c r="T84" s="21" t="str">
        <f t="shared" si="17"/>
        <v/>
      </c>
      <c r="U84" s="21" t="str">
        <f t="shared" si="18"/>
        <v/>
      </c>
      <c r="V84" s="23" t="str">
        <f>IF(I84="","",IF(ISERROR(VLOOKUP(U84,Sheet1!B:B,1,FALSE)),0,1))</f>
        <v/>
      </c>
      <c r="W84" s="23" t="str">
        <f t="shared" si="19"/>
        <v/>
      </c>
      <c r="X84" s="23" t="e">
        <f>SEARCH('Key Word Search'!$J$6,L84)</f>
        <v>#VALUE!</v>
      </c>
      <c r="Y84" s="2" t="e">
        <f>SEARCH('Key Word Search'!$J$6,M84)</f>
        <v>#VALUE!</v>
      </c>
      <c r="Z84" s="2" t="str">
        <f t="shared" si="20"/>
        <v/>
      </c>
    </row>
    <row r="85" spans="1:26" x14ac:dyDescent="0.2">
      <c r="A85" s="105" t="str">
        <f t="shared" si="15"/>
        <v/>
      </c>
      <c r="F85" s="20" t="str">
        <f t="shared" si="12"/>
        <v/>
      </c>
      <c r="G85" s="20" t="str">
        <f t="shared" si="14"/>
        <v/>
      </c>
      <c r="S85" s="21" t="str">
        <f t="shared" si="16"/>
        <v/>
      </c>
      <c r="T85" s="21" t="str">
        <f t="shared" si="17"/>
        <v/>
      </c>
      <c r="U85" s="21" t="str">
        <f t="shared" si="18"/>
        <v/>
      </c>
      <c r="V85" s="23" t="str">
        <f>IF(I85="","",IF(ISERROR(VLOOKUP(U85,Sheet1!B:B,1,FALSE)),0,1))</f>
        <v/>
      </c>
      <c r="W85" s="23" t="str">
        <f t="shared" si="19"/>
        <v/>
      </c>
      <c r="X85" s="23" t="e">
        <f>SEARCH('Key Word Search'!$J$6,L85)</f>
        <v>#VALUE!</v>
      </c>
      <c r="Y85" s="2" t="e">
        <f>SEARCH('Key Word Search'!$J$6,M85)</f>
        <v>#VALUE!</v>
      </c>
      <c r="Z85" s="2" t="str">
        <f t="shared" si="20"/>
        <v/>
      </c>
    </row>
    <row r="86" spans="1:26" x14ac:dyDescent="0.2">
      <c r="A86" s="105" t="str">
        <f t="shared" si="15"/>
        <v/>
      </c>
      <c r="F86" s="20" t="str">
        <f t="shared" si="12"/>
        <v/>
      </c>
      <c r="G86" s="20" t="str">
        <f t="shared" si="14"/>
        <v/>
      </c>
      <c r="S86" s="21" t="str">
        <f t="shared" si="16"/>
        <v/>
      </c>
      <c r="T86" s="21" t="str">
        <f t="shared" si="17"/>
        <v/>
      </c>
      <c r="U86" s="21" t="str">
        <f t="shared" si="18"/>
        <v/>
      </c>
      <c r="V86" s="23" t="str">
        <f>IF(I86="","",IF(ISERROR(VLOOKUP(U86,Sheet1!B:B,1,FALSE)),0,1))</f>
        <v/>
      </c>
      <c r="W86" s="23" t="str">
        <f t="shared" si="19"/>
        <v/>
      </c>
      <c r="X86" s="23" t="e">
        <f>SEARCH('Key Word Search'!$J$6,L86)</f>
        <v>#VALUE!</v>
      </c>
      <c r="Y86" s="2" t="e">
        <f>SEARCH('Key Word Search'!$J$6,M86)</f>
        <v>#VALUE!</v>
      </c>
      <c r="Z86" s="2" t="str">
        <f t="shared" si="20"/>
        <v/>
      </c>
    </row>
    <row r="87" spans="1:26" x14ac:dyDescent="0.2">
      <c r="A87" s="105" t="str">
        <f t="shared" si="15"/>
        <v/>
      </c>
      <c r="F87" s="20" t="str">
        <f t="shared" si="12"/>
        <v/>
      </c>
      <c r="G87" s="20" t="str">
        <f t="shared" si="14"/>
        <v/>
      </c>
      <c r="S87" s="21" t="str">
        <f t="shared" si="16"/>
        <v/>
      </c>
      <c r="T87" s="21" t="str">
        <f t="shared" si="17"/>
        <v/>
      </c>
      <c r="U87" s="21" t="str">
        <f t="shared" si="18"/>
        <v/>
      </c>
      <c r="V87" s="23" t="str">
        <f>IF(I87="","",IF(ISERROR(VLOOKUP(U87,Sheet1!B:B,1,FALSE)),0,1))</f>
        <v/>
      </c>
      <c r="W87" s="23" t="str">
        <f t="shared" si="19"/>
        <v/>
      </c>
      <c r="X87" s="23" t="e">
        <f>SEARCH('Key Word Search'!$J$6,L87)</f>
        <v>#VALUE!</v>
      </c>
      <c r="Y87" s="2" t="e">
        <f>SEARCH('Key Word Search'!$J$6,M87)</f>
        <v>#VALUE!</v>
      </c>
      <c r="Z87" s="2" t="str">
        <f t="shared" si="20"/>
        <v/>
      </c>
    </row>
    <row r="88" spans="1:26" x14ac:dyDescent="0.2">
      <c r="A88" s="105" t="str">
        <f t="shared" si="15"/>
        <v/>
      </c>
      <c r="F88" s="20" t="str">
        <f t="shared" si="12"/>
        <v/>
      </c>
      <c r="G88" s="20" t="str">
        <f t="shared" si="14"/>
        <v/>
      </c>
      <c r="S88" s="21" t="str">
        <f t="shared" si="16"/>
        <v/>
      </c>
      <c r="T88" s="21" t="str">
        <f t="shared" si="17"/>
        <v/>
      </c>
      <c r="U88" s="21" t="str">
        <f t="shared" si="18"/>
        <v/>
      </c>
      <c r="V88" s="23" t="str">
        <f>IF(I88="","",IF(ISERROR(VLOOKUP(U88,Sheet1!B:B,1,FALSE)),0,1))</f>
        <v/>
      </c>
      <c r="W88" s="23" t="str">
        <f t="shared" si="19"/>
        <v/>
      </c>
      <c r="X88" s="23" t="e">
        <f>SEARCH('Key Word Search'!$J$6,L88)</f>
        <v>#VALUE!</v>
      </c>
      <c r="Y88" s="2" t="e">
        <f>SEARCH('Key Word Search'!$J$6,M88)</f>
        <v>#VALUE!</v>
      </c>
      <c r="Z88" s="2" t="str">
        <f t="shared" si="20"/>
        <v/>
      </c>
    </row>
    <row r="89" spans="1:26" x14ac:dyDescent="0.2">
      <c r="A89" s="105" t="str">
        <f t="shared" si="15"/>
        <v/>
      </c>
      <c r="F89" s="20" t="str">
        <f t="shared" ref="F89:F152" si="21">IF($A89="","",IF(B89="","",HYPERLINK(B89,F$2)))</f>
        <v/>
      </c>
      <c r="G89" s="20" t="str">
        <f t="shared" si="14"/>
        <v/>
      </c>
      <c r="S89" s="21" t="str">
        <f t="shared" si="16"/>
        <v/>
      </c>
      <c r="T89" s="21" t="str">
        <f t="shared" si="17"/>
        <v/>
      </c>
      <c r="U89" s="21" t="str">
        <f t="shared" si="18"/>
        <v/>
      </c>
      <c r="V89" s="23" t="str">
        <f>IF(I89="","",IF(ISERROR(VLOOKUP(U89,Sheet1!B:B,1,FALSE)),0,1))</f>
        <v/>
      </c>
      <c r="W89" s="23" t="str">
        <f t="shared" si="19"/>
        <v/>
      </c>
      <c r="X89" s="23" t="e">
        <f>SEARCH('Key Word Search'!$J$6,L89)</f>
        <v>#VALUE!</v>
      </c>
      <c r="Y89" s="2" t="e">
        <f>SEARCH('Key Word Search'!$J$6,M89)</f>
        <v>#VALUE!</v>
      </c>
      <c r="Z89" s="2" t="str">
        <f t="shared" si="20"/>
        <v/>
      </c>
    </row>
    <row r="90" spans="1:26" x14ac:dyDescent="0.2">
      <c r="A90" s="105" t="str">
        <f t="shared" si="15"/>
        <v/>
      </c>
      <c r="F90" s="20" t="str">
        <f t="shared" si="21"/>
        <v/>
      </c>
      <c r="G90" s="20" t="str">
        <f t="shared" ref="G90:G153" si="22">IF($A90="","",IF(D90="","",HYPERLINK(D90,G$2)))</f>
        <v/>
      </c>
      <c r="S90" s="21" t="str">
        <f t="shared" si="16"/>
        <v/>
      </c>
      <c r="T90" s="21" t="str">
        <f t="shared" si="17"/>
        <v/>
      </c>
      <c r="U90" s="21" t="str">
        <f t="shared" si="18"/>
        <v/>
      </c>
      <c r="V90" s="23" t="str">
        <f>IF(I90="","",IF(ISERROR(VLOOKUP(U90,Sheet1!B:B,1,FALSE)),0,1))</f>
        <v/>
      </c>
      <c r="W90" s="23" t="str">
        <f t="shared" si="19"/>
        <v/>
      </c>
      <c r="X90" s="23" t="e">
        <f>SEARCH('Key Word Search'!$J$6,L90)</f>
        <v>#VALUE!</v>
      </c>
      <c r="Y90" s="2" t="e">
        <f>SEARCH('Key Word Search'!$J$6,M90)</f>
        <v>#VALUE!</v>
      </c>
      <c r="Z90" s="2" t="str">
        <f t="shared" si="20"/>
        <v/>
      </c>
    </row>
    <row r="91" spans="1:26" x14ac:dyDescent="0.2">
      <c r="A91" s="105" t="str">
        <f t="shared" si="15"/>
        <v/>
      </c>
      <c r="F91" s="20" t="str">
        <f t="shared" si="21"/>
        <v/>
      </c>
      <c r="G91" s="20" t="str">
        <f t="shared" si="22"/>
        <v/>
      </c>
      <c r="S91" s="21" t="str">
        <f t="shared" si="16"/>
        <v/>
      </c>
      <c r="T91" s="21" t="str">
        <f t="shared" si="17"/>
        <v/>
      </c>
      <c r="U91" s="21" t="str">
        <f t="shared" si="18"/>
        <v/>
      </c>
      <c r="V91" s="23" t="str">
        <f>IF(I91="","",IF(ISERROR(VLOOKUP(U91,Sheet1!B:B,1,FALSE)),0,1))</f>
        <v/>
      </c>
      <c r="W91" s="23" t="str">
        <f t="shared" si="19"/>
        <v/>
      </c>
      <c r="X91" s="23" t="e">
        <f>SEARCH('Key Word Search'!$J$6,L91)</f>
        <v>#VALUE!</v>
      </c>
      <c r="Y91" s="2" t="e">
        <f>SEARCH('Key Word Search'!$J$6,M91)</f>
        <v>#VALUE!</v>
      </c>
      <c r="Z91" s="2" t="str">
        <f t="shared" si="20"/>
        <v/>
      </c>
    </row>
    <row r="92" spans="1:26" x14ac:dyDescent="0.2">
      <c r="A92" s="105" t="str">
        <f t="shared" si="15"/>
        <v/>
      </c>
      <c r="F92" s="20" t="str">
        <f t="shared" si="21"/>
        <v/>
      </c>
      <c r="G92" s="20" t="str">
        <f t="shared" si="22"/>
        <v/>
      </c>
      <c r="S92" s="21" t="str">
        <f t="shared" si="16"/>
        <v/>
      </c>
      <c r="T92" s="21" t="str">
        <f t="shared" si="17"/>
        <v/>
      </c>
      <c r="U92" s="21" t="str">
        <f t="shared" si="18"/>
        <v/>
      </c>
      <c r="V92" s="23" t="str">
        <f>IF(I92="","",IF(ISERROR(VLOOKUP(U92,Sheet1!B:B,1,FALSE)),0,1))</f>
        <v/>
      </c>
      <c r="W92" s="23" t="str">
        <f t="shared" si="19"/>
        <v/>
      </c>
      <c r="X92" s="23" t="e">
        <f>SEARCH('Key Word Search'!$J$6,L92)</f>
        <v>#VALUE!</v>
      </c>
      <c r="Y92" s="2" t="e">
        <f>SEARCH('Key Word Search'!$J$6,M92)</f>
        <v>#VALUE!</v>
      </c>
      <c r="Z92" s="2" t="str">
        <f t="shared" si="20"/>
        <v/>
      </c>
    </row>
    <row r="93" spans="1:26" x14ac:dyDescent="0.2">
      <c r="A93" s="105" t="str">
        <f t="shared" si="15"/>
        <v/>
      </c>
      <c r="F93" s="20" t="str">
        <f t="shared" si="21"/>
        <v/>
      </c>
      <c r="G93" s="20" t="str">
        <f t="shared" si="22"/>
        <v/>
      </c>
      <c r="S93" s="21" t="str">
        <f t="shared" si="16"/>
        <v/>
      </c>
      <c r="T93" s="21" t="str">
        <f t="shared" si="17"/>
        <v/>
      </c>
      <c r="U93" s="21" t="str">
        <f t="shared" si="18"/>
        <v/>
      </c>
      <c r="V93" s="23" t="str">
        <f>IF(I93="","",IF(ISERROR(VLOOKUP(U93,Sheet1!B:B,1,FALSE)),0,1))</f>
        <v/>
      </c>
      <c r="W93" s="23" t="str">
        <f t="shared" si="19"/>
        <v/>
      </c>
      <c r="X93" s="23" t="e">
        <f>SEARCH('Key Word Search'!$J$6,L93)</f>
        <v>#VALUE!</v>
      </c>
      <c r="Y93" s="2" t="e">
        <f>SEARCH('Key Word Search'!$J$6,M93)</f>
        <v>#VALUE!</v>
      </c>
      <c r="Z93" s="2" t="str">
        <f t="shared" si="20"/>
        <v/>
      </c>
    </row>
    <row r="94" spans="1:26" x14ac:dyDescent="0.2">
      <c r="A94" s="105" t="str">
        <f t="shared" si="15"/>
        <v/>
      </c>
      <c r="F94" s="20" t="str">
        <f t="shared" si="21"/>
        <v/>
      </c>
      <c r="G94" s="20" t="str">
        <f t="shared" si="22"/>
        <v/>
      </c>
      <c r="S94" s="21" t="str">
        <f t="shared" si="16"/>
        <v/>
      </c>
      <c r="T94" s="21" t="str">
        <f t="shared" si="17"/>
        <v/>
      </c>
      <c r="U94" s="21" t="str">
        <f t="shared" si="18"/>
        <v/>
      </c>
      <c r="V94" s="23" t="str">
        <f>IF(I94="","",IF(ISERROR(VLOOKUP(U94,Sheet1!B:B,1,FALSE)),0,1))</f>
        <v/>
      </c>
      <c r="W94" s="23" t="str">
        <f t="shared" si="19"/>
        <v/>
      </c>
      <c r="X94" s="23" t="e">
        <f>SEARCH('Key Word Search'!$J$6,L94)</f>
        <v>#VALUE!</v>
      </c>
      <c r="Y94" s="2" t="e">
        <f>SEARCH('Key Word Search'!$J$6,M94)</f>
        <v>#VALUE!</v>
      </c>
      <c r="Z94" s="2" t="str">
        <f t="shared" si="20"/>
        <v/>
      </c>
    </row>
    <row r="95" spans="1:26" x14ac:dyDescent="0.2">
      <c r="A95" s="105" t="str">
        <f t="shared" si="15"/>
        <v/>
      </c>
      <c r="F95" s="20" t="str">
        <f t="shared" si="21"/>
        <v/>
      </c>
      <c r="G95" s="20" t="str">
        <f t="shared" si="22"/>
        <v/>
      </c>
      <c r="S95" s="21" t="str">
        <f t="shared" si="16"/>
        <v/>
      </c>
      <c r="T95" s="21" t="str">
        <f t="shared" si="17"/>
        <v/>
      </c>
      <c r="U95" s="21" t="str">
        <f t="shared" si="18"/>
        <v/>
      </c>
      <c r="V95" s="23" t="str">
        <f>IF(I95="","",IF(ISERROR(VLOOKUP(U95,Sheet1!B:B,1,FALSE)),0,1))</f>
        <v/>
      </c>
      <c r="W95" s="23" t="str">
        <f t="shared" si="19"/>
        <v/>
      </c>
      <c r="X95" s="23" t="e">
        <f>SEARCH('Key Word Search'!$J$6,L95)</f>
        <v>#VALUE!</v>
      </c>
      <c r="Y95" s="2" t="e">
        <f>SEARCH('Key Word Search'!$J$6,M95)</f>
        <v>#VALUE!</v>
      </c>
      <c r="Z95" s="2" t="str">
        <f t="shared" si="20"/>
        <v/>
      </c>
    </row>
    <row r="96" spans="1:26" x14ac:dyDescent="0.2">
      <c r="A96" s="105" t="str">
        <f t="shared" si="15"/>
        <v/>
      </c>
      <c r="F96" s="20" t="str">
        <f t="shared" si="21"/>
        <v/>
      </c>
      <c r="G96" s="20" t="str">
        <f t="shared" si="22"/>
        <v/>
      </c>
      <c r="S96" s="21" t="str">
        <f t="shared" si="16"/>
        <v/>
      </c>
      <c r="T96" s="21" t="str">
        <f t="shared" si="17"/>
        <v/>
      </c>
      <c r="U96" s="21" t="str">
        <f t="shared" si="18"/>
        <v/>
      </c>
      <c r="V96" s="23" t="str">
        <f>IF(I96="","",IF(ISERROR(VLOOKUP(U96,Sheet1!B:B,1,FALSE)),0,1))</f>
        <v/>
      </c>
      <c r="W96" s="23" t="str">
        <f t="shared" si="19"/>
        <v/>
      </c>
      <c r="X96" s="23" t="e">
        <f>SEARCH('Key Word Search'!$J$6,L96)</f>
        <v>#VALUE!</v>
      </c>
      <c r="Y96" s="2" t="e">
        <f>SEARCH('Key Word Search'!$J$6,M96)</f>
        <v>#VALUE!</v>
      </c>
      <c r="Z96" s="2" t="str">
        <f t="shared" si="20"/>
        <v/>
      </c>
    </row>
    <row r="97" spans="1:26" x14ac:dyDescent="0.2">
      <c r="A97" s="105" t="str">
        <f t="shared" si="15"/>
        <v/>
      </c>
      <c r="F97" s="20" t="str">
        <f t="shared" si="21"/>
        <v/>
      </c>
      <c r="G97" s="20" t="str">
        <f t="shared" si="22"/>
        <v/>
      </c>
      <c r="S97" s="21" t="str">
        <f t="shared" si="16"/>
        <v/>
      </c>
      <c r="T97" s="21" t="str">
        <f t="shared" si="17"/>
        <v/>
      </c>
      <c r="U97" s="21" t="str">
        <f t="shared" si="18"/>
        <v/>
      </c>
      <c r="V97" s="23" t="str">
        <f>IF(I97="","",IF(ISERROR(VLOOKUP(U97,Sheet1!B:B,1,FALSE)),0,1))</f>
        <v/>
      </c>
      <c r="W97" s="23" t="str">
        <f t="shared" si="19"/>
        <v/>
      </c>
      <c r="X97" s="23" t="e">
        <f>SEARCH('Key Word Search'!$J$6,L97)</f>
        <v>#VALUE!</v>
      </c>
      <c r="Y97" s="2" t="e">
        <f>SEARCH('Key Word Search'!$J$6,M97)</f>
        <v>#VALUE!</v>
      </c>
      <c r="Z97" s="2" t="str">
        <f t="shared" si="20"/>
        <v/>
      </c>
    </row>
    <row r="98" spans="1:26" x14ac:dyDescent="0.2">
      <c r="A98" s="105" t="str">
        <f t="shared" si="15"/>
        <v/>
      </c>
      <c r="F98" s="20" t="str">
        <f t="shared" si="21"/>
        <v/>
      </c>
      <c r="G98" s="20" t="str">
        <f t="shared" si="22"/>
        <v/>
      </c>
      <c r="S98" s="21" t="str">
        <f t="shared" si="16"/>
        <v/>
      </c>
      <c r="T98" s="21" t="str">
        <f t="shared" si="17"/>
        <v/>
      </c>
      <c r="U98" s="21" t="str">
        <f t="shared" si="18"/>
        <v/>
      </c>
      <c r="V98" s="23" t="str">
        <f>IF(I98="","",IF(ISERROR(VLOOKUP(U98,Sheet1!B:B,1,FALSE)),0,1))</f>
        <v/>
      </c>
      <c r="W98" s="23" t="str">
        <f t="shared" si="19"/>
        <v/>
      </c>
      <c r="X98" s="23" t="e">
        <f>SEARCH('Key Word Search'!$J$6,L98)</f>
        <v>#VALUE!</v>
      </c>
      <c r="Y98" s="2" t="e">
        <f>SEARCH('Key Word Search'!$J$6,M98)</f>
        <v>#VALUE!</v>
      </c>
      <c r="Z98" s="2" t="str">
        <f t="shared" si="20"/>
        <v/>
      </c>
    </row>
    <row r="99" spans="1:26" x14ac:dyDescent="0.2">
      <c r="A99" s="105" t="str">
        <f t="shared" si="15"/>
        <v/>
      </c>
      <c r="F99" s="20" t="str">
        <f t="shared" si="21"/>
        <v/>
      </c>
      <c r="G99" s="20" t="str">
        <f t="shared" si="22"/>
        <v/>
      </c>
      <c r="S99" s="21" t="str">
        <f t="shared" si="16"/>
        <v/>
      </c>
      <c r="T99" s="21" t="str">
        <f t="shared" si="17"/>
        <v/>
      </c>
      <c r="U99" s="21" t="str">
        <f t="shared" si="18"/>
        <v/>
      </c>
      <c r="V99" s="23" t="str">
        <f>IF(I99="","",IF(ISERROR(VLOOKUP(U99,Sheet1!B:B,1,FALSE)),0,1))</f>
        <v/>
      </c>
      <c r="W99" s="23" t="str">
        <f t="shared" si="19"/>
        <v/>
      </c>
      <c r="X99" s="23" t="e">
        <f>SEARCH('Key Word Search'!$J$6,L99)</f>
        <v>#VALUE!</v>
      </c>
      <c r="Y99" s="2" t="e">
        <f>SEARCH('Key Word Search'!$J$6,M99)</f>
        <v>#VALUE!</v>
      </c>
      <c r="Z99" s="2" t="str">
        <f t="shared" si="20"/>
        <v/>
      </c>
    </row>
    <row r="100" spans="1:26" x14ac:dyDescent="0.2">
      <c r="A100" s="105" t="str">
        <f t="shared" si="15"/>
        <v/>
      </c>
      <c r="F100" s="20" t="str">
        <f t="shared" si="21"/>
        <v/>
      </c>
      <c r="G100" s="20" t="str">
        <f t="shared" si="22"/>
        <v/>
      </c>
      <c r="S100" s="21" t="str">
        <f t="shared" si="16"/>
        <v/>
      </c>
      <c r="T100" s="21" t="str">
        <f t="shared" si="17"/>
        <v/>
      </c>
      <c r="U100" s="21" t="str">
        <f t="shared" si="18"/>
        <v/>
      </c>
      <c r="V100" s="23" t="str">
        <f>IF(I100="","",IF(ISERROR(VLOOKUP(U100,Sheet1!B:B,1,FALSE)),0,1))</f>
        <v/>
      </c>
      <c r="W100" s="23" t="str">
        <f t="shared" si="19"/>
        <v/>
      </c>
      <c r="X100" s="23" t="e">
        <f>SEARCH('Key Word Search'!$J$6,L100)</f>
        <v>#VALUE!</v>
      </c>
      <c r="Y100" s="2" t="e">
        <f>SEARCH('Key Word Search'!$J$6,M100)</f>
        <v>#VALUE!</v>
      </c>
      <c r="Z100" s="2" t="str">
        <f t="shared" si="20"/>
        <v/>
      </c>
    </row>
    <row r="101" spans="1:26" x14ac:dyDescent="0.2">
      <c r="A101" s="105" t="str">
        <f t="shared" si="15"/>
        <v/>
      </c>
      <c r="F101" s="20" t="str">
        <f t="shared" si="21"/>
        <v/>
      </c>
      <c r="G101" s="20" t="str">
        <f t="shared" si="22"/>
        <v/>
      </c>
      <c r="S101" s="21" t="str">
        <f t="shared" si="16"/>
        <v/>
      </c>
      <c r="T101" s="21" t="str">
        <f t="shared" si="17"/>
        <v/>
      </c>
      <c r="U101" s="21" t="str">
        <f t="shared" si="18"/>
        <v/>
      </c>
      <c r="V101" s="23" t="str">
        <f>IF(I101="","",IF(ISERROR(VLOOKUP(U101,Sheet1!B:B,1,FALSE)),0,1))</f>
        <v/>
      </c>
      <c r="W101" s="23" t="str">
        <f t="shared" si="19"/>
        <v/>
      </c>
      <c r="X101" s="23" t="e">
        <f>SEARCH('Key Word Search'!$J$6,L101)</f>
        <v>#VALUE!</v>
      </c>
      <c r="Y101" s="2" t="e">
        <f>SEARCH('Key Word Search'!$J$6,M101)</f>
        <v>#VALUE!</v>
      </c>
      <c r="Z101" s="2" t="str">
        <f t="shared" si="20"/>
        <v/>
      </c>
    </row>
    <row r="102" spans="1:26" x14ac:dyDescent="0.2">
      <c r="A102" s="105" t="str">
        <f t="shared" si="15"/>
        <v/>
      </c>
      <c r="F102" s="20" t="str">
        <f t="shared" si="21"/>
        <v/>
      </c>
      <c r="G102" s="20" t="str">
        <f t="shared" si="22"/>
        <v/>
      </c>
      <c r="S102" s="21" t="str">
        <f t="shared" si="16"/>
        <v/>
      </c>
      <c r="T102" s="21" t="str">
        <f t="shared" si="17"/>
        <v/>
      </c>
      <c r="U102" s="21" t="str">
        <f t="shared" si="18"/>
        <v/>
      </c>
      <c r="V102" s="23" t="str">
        <f>IF(I102="","",IF(ISERROR(VLOOKUP(U102,Sheet1!B:B,1,FALSE)),0,1))</f>
        <v/>
      </c>
      <c r="W102" s="23" t="str">
        <f t="shared" si="19"/>
        <v/>
      </c>
      <c r="X102" s="23" t="e">
        <f>SEARCH('Key Word Search'!$J$6,L102)</f>
        <v>#VALUE!</v>
      </c>
      <c r="Y102" s="2" t="e">
        <f>SEARCH('Key Word Search'!$J$6,M102)</f>
        <v>#VALUE!</v>
      </c>
      <c r="Z102" s="2" t="str">
        <f t="shared" si="20"/>
        <v/>
      </c>
    </row>
    <row r="103" spans="1:26" x14ac:dyDescent="0.2">
      <c r="A103" s="105" t="str">
        <f t="shared" si="15"/>
        <v/>
      </c>
      <c r="F103" s="20" t="str">
        <f t="shared" si="21"/>
        <v/>
      </c>
      <c r="G103" s="20" t="str">
        <f t="shared" si="22"/>
        <v/>
      </c>
      <c r="S103" s="21" t="str">
        <f t="shared" si="16"/>
        <v/>
      </c>
      <c r="T103" s="21" t="str">
        <f t="shared" si="17"/>
        <v/>
      </c>
      <c r="U103" s="21" t="str">
        <f t="shared" si="18"/>
        <v/>
      </c>
      <c r="V103" s="23" t="str">
        <f>IF(I103="","",IF(ISERROR(VLOOKUP(U103,Sheet1!B:B,1,FALSE)),0,1))</f>
        <v/>
      </c>
      <c r="W103" s="23" t="str">
        <f t="shared" si="19"/>
        <v/>
      </c>
      <c r="X103" s="23" t="e">
        <f>SEARCH('Key Word Search'!$J$6,L103)</f>
        <v>#VALUE!</v>
      </c>
      <c r="Y103" s="2" t="e">
        <f>SEARCH('Key Word Search'!$J$6,M103)</f>
        <v>#VALUE!</v>
      </c>
      <c r="Z103" s="2" t="str">
        <f t="shared" si="20"/>
        <v/>
      </c>
    </row>
    <row r="104" spans="1:26" x14ac:dyDescent="0.2">
      <c r="A104" s="105" t="str">
        <f t="shared" si="15"/>
        <v/>
      </c>
      <c r="F104" s="20" t="str">
        <f t="shared" si="21"/>
        <v/>
      </c>
      <c r="G104" s="20" t="str">
        <f t="shared" si="22"/>
        <v/>
      </c>
      <c r="S104" s="21" t="str">
        <f t="shared" si="16"/>
        <v/>
      </c>
      <c r="T104" s="21" t="str">
        <f t="shared" si="17"/>
        <v/>
      </c>
      <c r="U104" s="21" t="str">
        <f t="shared" si="18"/>
        <v/>
      </c>
      <c r="V104" s="23" t="str">
        <f>IF(I104="","",IF(ISERROR(VLOOKUP(U104,Sheet1!B:B,1,FALSE)),0,1))</f>
        <v/>
      </c>
      <c r="W104" s="23" t="str">
        <f t="shared" si="19"/>
        <v/>
      </c>
      <c r="X104" s="23" t="e">
        <f>SEARCH('Key Word Search'!$J$6,L104)</f>
        <v>#VALUE!</v>
      </c>
      <c r="Y104" s="2" t="e">
        <f>SEARCH('Key Word Search'!$J$6,M104)</f>
        <v>#VALUE!</v>
      </c>
      <c r="Z104" s="2" t="str">
        <f t="shared" si="20"/>
        <v/>
      </c>
    </row>
    <row r="105" spans="1:26" x14ac:dyDescent="0.2">
      <c r="A105" s="105" t="str">
        <f t="shared" si="15"/>
        <v/>
      </c>
      <c r="F105" s="20" t="str">
        <f t="shared" si="21"/>
        <v/>
      </c>
      <c r="G105" s="20" t="str">
        <f t="shared" si="22"/>
        <v/>
      </c>
      <c r="S105" s="21" t="str">
        <f t="shared" si="16"/>
        <v/>
      </c>
      <c r="T105" s="21" t="str">
        <f t="shared" si="17"/>
        <v/>
      </c>
      <c r="U105" s="21" t="str">
        <f t="shared" si="18"/>
        <v/>
      </c>
      <c r="V105" s="23" t="str">
        <f>IF(I105="","",IF(ISERROR(VLOOKUP(U105,Sheet1!B:B,1,FALSE)),0,1))</f>
        <v/>
      </c>
      <c r="W105" s="23" t="str">
        <f t="shared" si="19"/>
        <v/>
      </c>
      <c r="X105" s="23" t="e">
        <f>SEARCH('Key Word Search'!$J$6,L105)</f>
        <v>#VALUE!</v>
      </c>
      <c r="Y105" s="2" t="e">
        <f>SEARCH('Key Word Search'!$J$6,M105)</f>
        <v>#VALUE!</v>
      </c>
      <c r="Z105" s="2" t="str">
        <f t="shared" si="20"/>
        <v/>
      </c>
    </row>
    <row r="106" spans="1:26" x14ac:dyDescent="0.2">
      <c r="A106" s="105" t="str">
        <f t="shared" si="15"/>
        <v/>
      </c>
      <c r="F106" s="20" t="str">
        <f t="shared" si="21"/>
        <v/>
      </c>
      <c r="G106" s="20" t="str">
        <f t="shared" si="22"/>
        <v/>
      </c>
      <c r="S106" s="21" t="str">
        <f t="shared" si="16"/>
        <v/>
      </c>
      <c r="T106" s="21" t="str">
        <f t="shared" si="17"/>
        <v/>
      </c>
      <c r="U106" s="21" t="str">
        <f t="shared" si="18"/>
        <v/>
      </c>
      <c r="V106" s="23" t="str">
        <f>IF(I106="","",IF(ISERROR(VLOOKUP(U106,Sheet1!B:B,1,FALSE)),0,1))</f>
        <v/>
      </c>
      <c r="W106" s="23" t="str">
        <f t="shared" si="19"/>
        <v/>
      </c>
      <c r="X106" s="23" t="e">
        <f>SEARCH('Key Word Search'!$J$6,L106)</f>
        <v>#VALUE!</v>
      </c>
      <c r="Y106" s="2" t="e">
        <f>SEARCH('Key Word Search'!$J$6,M106)</f>
        <v>#VALUE!</v>
      </c>
      <c r="Z106" s="2" t="str">
        <f t="shared" si="20"/>
        <v/>
      </c>
    </row>
    <row r="107" spans="1:26" x14ac:dyDescent="0.2">
      <c r="A107" s="105" t="str">
        <f t="shared" si="15"/>
        <v/>
      </c>
      <c r="F107" s="20" t="str">
        <f t="shared" si="21"/>
        <v/>
      </c>
      <c r="G107" s="20" t="str">
        <f t="shared" si="22"/>
        <v/>
      </c>
      <c r="S107" s="21" t="str">
        <f t="shared" si="16"/>
        <v/>
      </c>
      <c r="T107" s="21" t="str">
        <f t="shared" si="17"/>
        <v/>
      </c>
      <c r="U107" s="21" t="str">
        <f t="shared" si="18"/>
        <v/>
      </c>
      <c r="V107" s="23" t="str">
        <f>IF(I107="","",IF(ISERROR(VLOOKUP(U107,Sheet1!B:B,1,FALSE)),0,1))</f>
        <v/>
      </c>
      <c r="W107" s="23" t="str">
        <f t="shared" si="19"/>
        <v/>
      </c>
      <c r="X107" s="23" t="e">
        <f>SEARCH('Key Word Search'!$J$6,L107)</f>
        <v>#VALUE!</v>
      </c>
      <c r="Y107" s="2" t="e">
        <f>SEARCH('Key Word Search'!$J$6,M107)</f>
        <v>#VALUE!</v>
      </c>
      <c r="Z107" s="2" t="str">
        <f t="shared" si="20"/>
        <v/>
      </c>
    </row>
    <row r="108" spans="1:26" x14ac:dyDescent="0.2">
      <c r="A108" s="105" t="str">
        <f t="shared" si="15"/>
        <v/>
      </c>
      <c r="F108" s="20" t="str">
        <f t="shared" si="21"/>
        <v/>
      </c>
      <c r="G108" s="20" t="str">
        <f t="shared" si="22"/>
        <v/>
      </c>
      <c r="S108" s="21" t="str">
        <f t="shared" si="16"/>
        <v/>
      </c>
      <c r="T108" s="21" t="str">
        <f t="shared" si="17"/>
        <v/>
      </c>
      <c r="U108" s="21" t="str">
        <f t="shared" si="18"/>
        <v/>
      </c>
      <c r="V108" s="23" t="str">
        <f>IF(I108="","",IF(ISERROR(VLOOKUP(U108,Sheet1!B:B,1,FALSE)),0,1))</f>
        <v/>
      </c>
      <c r="W108" s="23" t="str">
        <f t="shared" si="19"/>
        <v/>
      </c>
      <c r="X108" s="23" t="e">
        <f>SEARCH('Key Word Search'!$J$6,L108)</f>
        <v>#VALUE!</v>
      </c>
      <c r="Y108" s="2" t="e">
        <f>SEARCH('Key Word Search'!$J$6,M108)</f>
        <v>#VALUE!</v>
      </c>
      <c r="Z108" s="2" t="str">
        <f t="shared" si="20"/>
        <v/>
      </c>
    </row>
    <row r="109" spans="1:26" x14ac:dyDescent="0.2">
      <c r="A109" s="105" t="str">
        <f t="shared" si="15"/>
        <v/>
      </c>
      <c r="F109" s="20" t="str">
        <f t="shared" si="21"/>
        <v/>
      </c>
      <c r="G109" s="20" t="str">
        <f t="shared" si="22"/>
        <v/>
      </c>
      <c r="S109" s="21" t="str">
        <f t="shared" si="16"/>
        <v/>
      </c>
      <c r="T109" s="21" t="str">
        <f t="shared" si="17"/>
        <v/>
      </c>
      <c r="U109" s="21" t="str">
        <f t="shared" si="18"/>
        <v/>
      </c>
      <c r="V109" s="23" t="str">
        <f>IF(I109="","",IF(ISERROR(VLOOKUP(U109,Sheet1!B:B,1,FALSE)),0,1))</f>
        <v/>
      </c>
      <c r="W109" s="23" t="str">
        <f t="shared" si="19"/>
        <v/>
      </c>
      <c r="X109" s="23" t="e">
        <f>SEARCH('Key Word Search'!$J$6,L109)</f>
        <v>#VALUE!</v>
      </c>
      <c r="Y109" s="2" t="e">
        <f>SEARCH('Key Word Search'!$J$6,M109)</f>
        <v>#VALUE!</v>
      </c>
      <c r="Z109" s="2" t="str">
        <f t="shared" si="20"/>
        <v/>
      </c>
    </row>
    <row r="110" spans="1:26" x14ac:dyDescent="0.2">
      <c r="A110" s="105" t="str">
        <f t="shared" si="15"/>
        <v/>
      </c>
      <c r="F110" s="20" t="str">
        <f t="shared" si="21"/>
        <v/>
      </c>
      <c r="G110" s="20" t="str">
        <f t="shared" si="22"/>
        <v/>
      </c>
      <c r="S110" s="21" t="str">
        <f t="shared" si="16"/>
        <v/>
      </c>
      <c r="T110" s="21" t="str">
        <f t="shared" si="17"/>
        <v/>
      </c>
      <c r="U110" s="21" t="str">
        <f t="shared" si="18"/>
        <v/>
      </c>
      <c r="V110" s="23" t="str">
        <f>IF(I110="","",IF(ISERROR(VLOOKUP(U110,Sheet1!B:B,1,FALSE)),0,1))</f>
        <v/>
      </c>
      <c r="W110" s="23" t="str">
        <f t="shared" si="19"/>
        <v/>
      </c>
      <c r="X110" s="23" t="e">
        <f>SEARCH('Key Word Search'!$J$6,L110)</f>
        <v>#VALUE!</v>
      </c>
      <c r="Y110" s="2" t="e">
        <f>SEARCH('Key Word Search'!$J$6,M110)</f>
        <v>#VALUE!</v>
      </c>
      <c r="Z110" s="2" t="str">
        <f t="shared" si="20"/>
        <v/>
      </c>
    </row>
    <row r="111" spans="1:26" x14ac:dyDescent="0.2">
      <c r="A111" s="105" t="str">
        <f t="shared" si="15"/>
        <v/>
      </c>
      <c r="F111" s="20" t="str">
        <f t="shared" si="21"/>
        <v/>
      </c>
      <c r="G111" s="20" t="str">
        <f t="shared" si="22"/>
        <v/>
      </c>
      <c r="S111" s="21" t="str">
        <f t="shared" si="16"/>
        <v/>
      </c>
      <c r="T111" s="21" t="str">
        <f t="shared" si="17"/>
        <v/>
      </c>
      <c r="U111" s="21" t="str">
        <f t="shared" si="18"/>
        <v/>
      </c>
      <c r="V111" s="23" t="str">
        <f>IF(I111="","",IF(ISERROR(VLOOKUP(U111,Sheet1!B:B,1,FALSE)),0,1))</f>
        <v/>
      </c>
      <c r="W111" s="23" t="str">
        <f t="shared" si="19"/>
        <v/>
      </c>
      <c r="X111" s="23" t="e">
        <f>SEARCH('Key Word Search'!$J$6,L111)</f>
        <v>#VALUE!</v>
      </c>
      <c r="Y111" s="2" t="e">
        <f>SEARCH('Key Word Search'!$J$6,M111)</f>
        <v>#VALUE!</v>
      </c>
      <c r="Z111" s="2" t="str">
        <f t="shared" si="20"/>
        <v/>
      </c>
    </row>
    <row r="112" spans="1:26" x14ac:dyDescent="0.2">
      <c r="A112" s="105" t="str">
        <f t="shared" si="15"/>
        <v/>
      </c>
      <c r="F112" s="20" t="str">
        <f t="shared" si="21"/>
        <v/>
      </c>
      <c r="G112" s="20" t="str">
        <f t="shared" si="22"/>
        <v/>
      </c>
      <c r="S112" s="21" t="str">
        <f t="shared" si="16"/>
        <v/>
      </c>
      <c r="T112" s="21" t="str">
        <f t="shared" si="17"/>
        <v/>
      </c>
      <c r="U112" s="21" t="str">
        <f t="shared" si="18"/>
        <v/>
      </c>
      <c r="V112" s="23" t="str">
        <f>IF(I112="","",IF(ISERROR(VLOOKUP(U112,Sheet1!B:B,1,FALSE)),0,1))</f>
        <v/>
      </c>
      <c r="W112" s="23" t="str">
        <f t="shared" si="19"/>
        <v/>
      </c>
      <c r="X112" s="23" t="e">
        <f>SEARCH('Key Word Search'!$J$6,L112)</f>
        <v>#VALUE!</v>
      </c>
      <c r="Y112" s="2" t="e">
        <f>SEARCH('Key Word Search'!$J$6,M112)</f>
        <v>#VALUE!</v>
      </c>
      <c r="Z112" s="2" t="str">
        <f t="shared" si="20"/>
        <v/>
      </c>
    </row>
    <row r="113" spans="1:26" x14ac:dyDescent="0.2">
      <c r="A113" s="105" t="str">
        <f t="shared" si="15"/>
        <v/>
      </c>
      <c r="F113" s="20" t="str">
        <f t="shared" si="21"/>
        <v/>
      </c>
      <c r="G113" s="20" t="str">
        <f t="shared" si="22"/>
        <v/>
      </c>
      <c r="S113" s="21" t="str">
        <f t="shared" si="16"/>
        <v/>
      </c>
      <c r="T113" s="21" t="str">
        <f t="shared" si="17"/>
        <v/>
      </c>
      <c r="U113" s="21" t="str">
        <f t="shared" si="18"/>
        <v/>
      </c>
      <c r="V113" s="23" t="str">
        <f>IF(I113="","",IF(ISERROR(VLOOKUP(U113,Sheet1!B:B,1,FALSE)),0,1))</f>
        <v/>
      </c>
      <c r="W113" s="23" t="str">
        <f t="shared" si="19"/>
        <v/>
      </c>
      <c r="X113" s="23" t="e">
        <f>SEARCH('Key Word Search'!$J$6,L113)</f>
        <v>#VALUE!</v>
      </c>
      <c r="Y113" s="2" t="e">
        <f>SEARCH('Key Word Search'!$J$6,M113)</f>
        <v>#VALUE!</v>
      </c>
      <c r="Z113" s="2" t="str">
        <f t="shared" si="20"/>
        <v/>
      </c>
    </row>
    <row r="114" spans="1:26" x14ac:dyDescent="0.2">
      <c r="A114" s="105" t="str">
        <f t="shared" si="15"/>
        <v/>
      </c>
      <c r="F114" s="20" t="str">
        <f t="shared" si="21"/>
        <v/>
      </c>
      <c r="G114" s="20" t="str">
        <f t="shared" si="22"/>
        <v/>
      </c>
      <c r="S114" s="21" t="str">
        <f t="shared" si="16"/>
        <v/>
      </c>
      <c r="T114" s="21" t="str">
        <f t="shared" si="17"/>
        <v/>
      </c>
      <c r="U114" s="21" t="str">
        <f t="shared" si="18"/>
        <v/>
      </c>
      <c r="V114" s="23" t="str">
        <f>IF(I114="","",IF(ISERROR(VLOOKUP(U114,Sheet1!B:B,1,FALSE)),0,1))</f>
        <v/>
      </c>
      <c r="W114" s="23" t="str">
        <f t="shared" si="19"/>
        <v/>
      </c>
      <c r="X114" s="23" t="e">
        <f>SEARCH('Key Word Search'!$J$6,L114)</f>
        <v>#VALUE!</v>
      </c>
      <c r="Y114" s="2" t="e">
        <f>SEARCH('Key Word Search'!$J$6,M114)</f>
        <v>#VALUE!</v>
      </c>
      <c r="Z114" s="2" t="str">
        <f t="shared" si="20"/>
        <v/>
      </c>
    </row>
    <row r="115" spans="1:26" x14ac:dyDescent="0.2">
      <c r="A115" s="105" t="str">
        <f t="shared" si="15"/>
        <v/>
      </c>
      <c r="F115" s="20" t="str">
        <f t="shared" si="21"/>
        <v/>
      </c>
      <c r="G115" s="20" t="str">
        <f t="shared" si="22"/>
        <v/>
      </c>
      <c r="S115" s="21" t="str">
        <f t="shared" si="16"/>
        <v/>
      </c>
      <c r="T115" s="21" t="str">
        <f t="shared" si="17"/>
        <v/>
      </c>
      <c r="U115" s="21" t="str">
        <f t="shared" si="18"/>
        <v/>
      </c>
      <c r="V115" s="23" t="str">
        <f>IF(I115="","",IF(ISERROR(VLOOKUP(U115,Sheet1!B:B,1,FALSE)),0,1))</f>
        <v/>
      </c>
      <c r="W115" s="23" t="str">
        <f t="shared" si="19"/>
        <v/>
      </c>
      <c r="X115" s="23" t="e">
        <f>SEARCH('Key Word Search'!$J$6,L115)</f>
        <v>#VALUE!</v>
      </c>
      <c r="Y115" s="2" t="e">
        <f>SEARCH('Key Word Search'!$J$6,M115)</f>
        <v>#VALUE!</v>
      </c>
      <c r="Z115" s="2" t="str">
        <f t="shared" si="20"/>
        <v/>
      </c>
    </row>
    <row r="116" spans="1:26" x14ac:dyDescent="0.2">
      <c r="A116" s="105" t="str">
        <f t="shared" si="15"/>
        <v/>
      </c>
      <c r="F116" s="20" t="str">
        <f t="shared" si="21"/>
        <v/>
      </c>
      <c r="G116" s="20" t="str">
        <f t="shared" si="22"/>
        <v/>
      </c>
      <c r="S116" s="21" t="str">
        <f t="shared" si="16"/>
        <v/>
      </c>
      <c r="T116" s="21" t="str">
        <f t="shared" si="17"/>
        <v/>
      </c>
      <c r="U116" s="21" t="str">
        <f t="shared" si="18"/>
        <v/>
      </c>
      <c r="V116" s="23" t="str">
        <f>IF(I116="","",IF(ISERROR(VLOOKUP(U116,Sheet1!B:B,1,FALSE)),0,1))</f>
        <v/>
      </c>
      <c r="W116" s="23" t="str">
        <f t="shared" si="19"/>
        <v/>
      </c>
      <c r="X116" s="23" t="e">
        <f>SEARCH('Key Word Search'!$J$6,L116)</f>
        <v>#VALUE!</v>
      </c>
      <c r="Y116" s="2" t="e">
        <f>SEARCH('Key Word Search'!$J$6,M116)</f>
        <v>#VALUE!</v>
      </c>
      <c r="Z116" s="2" t="str">
        <f t="shared" si="20"/>
        <v/>
      </c>
    </row>
    <row r="117" spans="1:26" x14ac:dyDescent="0.2">
      <c r="A117" s="105" t="str">
        <f t="shared" si="15"/>
        <v/>
      </c>
      <c r="F117" s="20" t="str">
        <f t="shared" si="21"/>
        <v/>
      </c>
      <c r="G117" s="20" t="str">
        <f t="shared" si="22"/>
        <v/>
      </c>
      <c r="S117" s="21" t="str">
        <f t="shared" si="16"/>
        <v/>
      </c>
      <c r="T117" s="21" t="str">
        <f t="shared" si="17"/>
        <v/>
      </c>
      <c r="U117" s="21" t="str">
        <f t="shared" si="18"/>
        <v/>
      </c>
      <c r="V117" s="23" t="str">
        <f>IF(I117="","",IF(ISERROR(VLOOKUP(U117,Sheet1!B:B,1,FALSE)),0,1))</f>
        <v/>
      </c>
      <c r="W117" s="23" t="str">
        <f t="shared" si="19"/>
        <v/>
      </c>
      <c r="X117" s="23" t="e">
        <f>SEARCH('Key Word Search'!$J$6,L117)</f>
        <v>#VALUE!</v>
      </c>
      <c r="Y117" s="2" t="e">
        <f>SEARCH('Key Word Search'!$J$6,M117)</f>
        <v>#VALUE!</v>
      </c>
      <c r="Z117" s="2" t="str">
        <f t="shared" si="20"/>
        <v/>
      </c>
    </row>
    <row r="118" spans="1:26" x14ac:dyDescent="0.2">
      <c r="A118" s="105" t="str">
        <f t="shared" si="15"/>
        <v/>
      </c>
      <c r="F118" s="20" t="str">
        <f t="shared" si="21"/>
        <v/>
      </c>
      <c r="G118" s="20" t="str">
        <f t="shared" si="22"/>
        <v/>
      </c>
      <c r="S118" s="21" t="str">
        <f t="shared" si="16"/>
        <v/>
      </c>
      <c r="T118" s="21" t="str">
        <f t="shared" si="17"/>
        <v/>
      </c>
      <c r="U118" s="21" t="str">
        <f t="shared" si="18"/>
        <v/>
      </c>
      <c r="V118" s="23" t="str">
        <f>IF(I118="","",IF(ISERROR(VLOOKUP(U118,Sheet1!B:B,1,FALSE)),0,1))</f>
        <v/>
      </c>
      <c r="W118" s="23" t="str">
        <f t="shared" si="19"/>
        <v/>
      </c>
      <c r="X118" s="23" t="e">
        <f>SEARCH('Key Word Search'!$J$6,L118)</f>
        <v>#VALUE!</v>
      </c>
      <c r="Y118" s="2" t="e">
        <f>SEARCH('Key Word Search'!$J$6,M118)</f>
        <v>#VALUE!</v>
      </c>
      <c r="Z118" s="2" t="str">
        <f t="shared" si="20"/>
        <v/>
      </c>
    </row>
    <row r="119" spans="1:26" x14ac:dyDescent="0.2">
      <c r="A119" s="105" t="str">
        <f t="shared" si="15"/>
        <v/>
      </c>
      <c r="F119" s="20" t="str">
        <f t="shared" si="21"/>
        <v/>
      </c>
      <c r="G119" s="20" t="str">
        <f t="shared" si="22"/>
        <v/>
      </c>
      <c r="S119" s="21" t="str">
        <f t="shared" si="16"/>
        <v/>
      </c>
      <c r="T119" s="21" t="str">
        <f t="shared" si="17"/>
        <v/>
      </c>
      <c r="U119" s="21" t="str">
        <f t="shared" si="18"/>
        <v/>
      </c>
      <c r="V119" s="23" t="str">
        <f>IF(I119="","",IF(ISERROR(VLOOKUP(U119,Sheet1!B:B,1,FALSE)),0,1))</f>
        <v/>
      </c>
      <c r="W119" s="23" t="str">
        <f t="shared" si="19"/>
        <v/>
      </c>
      <c r="X119" s="23" t="e">
        <f>SEARCH('Key Word Search'!$J$6,L119)</f>
        <v>#VALUE!</v>
      </c>
      <c r="Y119" s="2" t="e">
        <f>SEARCH('Key Word Search'!$J$6,M119)</f>
        <v>#VALUE!</v>
      </c>
      <c r="Z119" s="2" t="str">
        <f t="shared" si="20"/>
        <v/>
      </c>
    </row>
    <row r="120" spans="1:26" x14ac:dyDescent="0.2">
      <c r="A120" s="105" t="str">
        <f t="shared" si="15"/>
        <v/>
      </c>
      <c r="F120" s="20" t="str">
        <f t="shared" si="21"/>
        <v/>
      </c>
      <c r="G120" s="20" t="str">
        <f t="shared" si="22"/>
        <v/>
      </c>
      <c r="S120" s="21" t="str">
        <f t="shared" si="16"/>
        <v/>
      </c>
      <c r="T120" s="21" t="str">
        <f t="shared" si="17"/>
        <v/>
      </c>
      <c r="U120" s="21" t="str">
        <f t="shared" si="18"/>
        <v/>
      </c>
      <c r="V120" s="23" t="str">
        <f>IF(I120="","",IF(ISERROR(VLOOKUP(U120,Sheet1!B:B,1,FALSE)),0,1))</f>
        <v/>
      </c>
      <c r="W120" s="23" t="str">
        <f t="shared" si="19"/>
        <v/>
      </c>
      <c r="X120" s="23" t="e">
        <f>SEARCH('Key Word Search'!$J$6,L120)</f>
        <v>#VALUE!</v>
      </c>
      <c r="Y120" s="2" t="e">
        <f>SEARCH('Key Word Search'!$J$6,M120)</f>
        <v>#VALUE!</v>
      </c>
      <c r="Z120" s="2" t="str">
        <f t="shared" si="20"/>
        <v/>
      </c>
    </row>
    <row r="121" spans="1:26" x14ac:dyDescent="0.2">
      <c r="A121" s="105" t="str">
        <f t="shared" si="15"/>
        <v/>
      </c>
      <c r="F121" s="20" t="str">
        <f t="shared" si="21"/>
        <v/>
      </c>
      <c r="G121" s="20" t="str">
        <f t="shared" si="22"/>
        <v/>
      </c>
      <c r="S121" s="21" t="str">
        <f t="shared" si="16"/>
        <v/>
      </c>
      <c r="T121" s="21" t="str">
        <f t="shared" si="17"/>
        <v/>
      </c>
      <c r="U121" s="21" t="str">
        <f t="shared" si="18"/>
        <v/>
      </c>
      <c r="V121" s="23" t="str">
        <f>IF(I121="","",IF(ISERROR(VLOOKUP(U121,Sheet1!B:B,1,FALSE)),0,1))</f>
        <v/>
      </c>
      <c r="W121" s="23" t="str">
        <f t="shared" si="19"/>
        <v/>
      </c>
      <c r="X121" s="23" t="e">
        <f>SEARCH('Key Word Search'!$J$6,L121)</f>
        <v>#VALUE!</v>
      </c>
      <c r="Y121" s="2" t="e">
        <f>SEARCH('Key Word Search'!$J$6,M121)</f>
        <v>#VALUE!</v>
      </c>
      <c r="Z121" s="2" t="str">
        <f t="shared" si="20"/>
        <v/>
      </c>
    </row>
    <row r="122" spans="1:26" x14ac:dyDescent="0.2">
      <c r="A122" s="105" t="str">
        <f t="shared" ref="A122:A185" si="23">IF(I122="","",SUBSTITUTE(SUBSTITUTE(SUBSTITUTE(SUBSTITUTE("#"&amp;I122&amp;"-"&amp;J122&amp;""&amp;K122," ",""),"-","_"),"(","_"),")","_"))</f>
        <v/>
      </c>
      <c r="F122" s="20" t="str">
        <f t="shared" si="21"/>
        <v/>
      </c>
      <c r="G122" s="20" t="str">
        <f t="shared" si="22"/>
        <v/>
      </c>
      <c r="S122" s="21" t="str">
        <f t="shared" si="16"/>
        <v/>
      </c>
      <c r="T122" s="21" t="str">
        <f t="shared" si="17"/>
        <v/>
      </c>
      <c r="U122" s="21" t="str">
        <f t="shared" si="18"/>
        <v/>
      </c>
      <c r="V122" s="23" t="str">
        <f>IF(I122="","",IF(ISERROR(VLOOKUP(U122,Sheet1!B:B,1,FALSE)),0,1))</f>
        <v/>
      </c>
      <c r="W122" s="23" t="str">
        <f t="shared" si="19"/>
        <v/>
      </c>
      <c r="X122" s="23" t="e">
        <f>SEARCH('Key Word Search'!$J$6,L122)</f>
        <v>#VALUE!</v>
      </c>
      <c r="Y122" s="2" t="e">
        <f>SEARCH('Key Word Search'!$J$6,M122)</f>
        <v>#VALUE!</v>
      </c>
      <c r="Z122" s="2" t="str">
        <f t="shared" si="20"/>
        <v/>
      </c>
    </row>
    <row r="123" spans="1:26" x14ac:dyDescent="0.2">
      <c r="A123" s="105" t="str">
        <f t="shared" si="23"/>
        <v/>
      </c>
      <c r="F123" s="20" t="str">
        <f t="shared" si="21"/>
        <v/>
      </c>
      <c r="G123" s="20" t="str">
        <f t="shared" si="22"/>
        <v/>
      </c>
      <c r="S123" s="21" t="str">
        <f t="shared" si="16"/>
        <v/>
      </c>
      <c r="T123" s="21" t="str">
        <f t="shared" si="17"/>
        <v/>
      </c>
      <c r="U123" s="21" t="str">
        <f t="shared" si="18"/>
        <v/>
      </c>
      <c r="V123" s="23" t="str">
        <f>IF(I123="","",IF(ISERROR(VLOOKUP(U123,Sheet1!B:B,1,FALSE)),0,1))</f>
        <v/>
      </c>
      <c r="W123" s="23" t="str">
        <f t="shared" si="19"/>
        <v/>
      </c>
      <c r="X123" s="23" t="e">
        <f>SEARCH('Key Word Search'!$J$6,L123)</f>
        <v>#VALUE!</v>
      </c>
      <c r="Y123" s="2" t="e">
        <f>SEARCH('Key Word Search'!$J$6,M123)</f>
        <v>#VALUE!</v>
      </c>
      <c r="Z123" s="2" t="str">
        <f t="shared" si="20"/>
        <v/>
      </c>
    </row>
    <row r="124" spans="1:26" x14ac:dyDescent="0.2">
      <c r="A124" s="105" t="str">
        <f t="shared" si="23"/>
        <v/>
      </c>
      <c r="F124" s="20" t="str">
        <f t="shared" si="21"/>
        <v/>
      </c>
      <c r="G124" s="20" t="str">
        <f t="shared" si="22"/>
        <v/>
      </c>
      <c r="S124" s="21" t="str">
        <f t="shared" si="16"/>
        <v/>
      </c>
      <c r="T124" s="21" t="str">
        <f t="shared" si="17"/>
        <v/>
      </c>
      <c r="U124" s="21" t="str">
        <f t="shared" si="18"/>
        <v/>
      </c>
      <c r="V124" s="23" t="str">
        <f>IF(I124="","",IF(ISERROR(VLOOKUP(U124,Sheet1!B:B,1,FALSE)),0,1))</f>
        <v/>
      </c>
      <c r="W124" s="23" t="str">
        <f t="shared" si="19"/>
        <v/>
      </c>
      <c r="X124" s="23" t="e">
        <f>SEARCH('Key Word Search'!$J$6,L124)</f>
        <v>#VALUE!</v>
      </c>
      <c r="Y124" s="2" t="e">
        <f>SEARCH('Key Word Search'!$J$6,M124)</f>
        <v>#VALUE!</v>
      </c>
      <c r="Z124" s="2" t="str">
        <f t="shared" si="20"/>
        <v/>
      </c>
    </row>
    <row r="125" spans="1:26" x14ac:dyDescent="0.2">
      <c r="A125" s="105" t="str">
        <f t="shared" si="23"/>
        <v/>
      </c>
      <c r="F125" s="20" t="str">
        <f t="shared" si="21"/>
        <v/>
      </c>
      <c r="G125" s="20" t="str">
        <f t="shared" si="22"/>
        <v/>
      </c>
      <c r="S125" s="21" t="str">
        <f t="shared" si="16"/>
        <v/>
      </c>
      <c r="T125" s="21" t="str">
        <f t="shared" si="17"/>
        <v/>
      </c>
      <c r="U125" s="21" t="str">
        <f t="shared" si="18"/>
        <v/>
      </c>
      <c r="V125" s="23" t="str">
        <f>IF(I125="","",IF(ISERROR(VLOOKUP(U125,Sheet1!B:B,1,FALSE)),0,1))</f>
        <v/>
      </c>
      <c r="W125" s="23" t="str">
        <f t="shared" si="19"/>
        <v/>
      </c>
      <c r="X125" s="23" t="e">
        <f>SEARCH('Key Word Search'!$J$6,L125)</f>
        <v>#VALUE!</v>
      </c>
      <c r="Y125" s="2" t="e">
        <f>SEARCH('Key Word Search'!$J$6,M125)</f>
        <v>#VALUE!</v>
      </c>
      <c r="Z125" s="2" t="str">
        <f t="shared" si="20"/>
        <v/>
      </c>
    </row>
    <row r="126" spans="1:26" x14ac:dyDescent="0.2">
      <c r="A126" s="105" t="str">
        <f t="shared" si="23"/>
        <v/>
      </c>
      <c r="F126" s="20" t="str">
        <f t="shared" si="21"/>
        <v/>
      </c>
      <c r="G126" s="20" t="str">
        <f t="shared" si="22"/>
        <v/>
      </c>
      <c r="S126" s="21" t="str">
        <f t="shared" si="16"/>
        <v/>
      </c>
      <c r="T126" s="21" t="str">
        <f t="shared" si="17"/>
        <v/>
      </c>
      <c r="U126" s="21" t="str">
        <f t="shared" si="18"/>
        <v/>
      </c>
      <c r="V126" s="23" t="str">
        <f>IF(I126="","",IF(ISERROR(VLOOKUP(U126,Sheet1!B:B,1,FALSE)),0,1))</f>
        <v/>
      </c>
      <c r="W126" s="23" t="str">
        <f t="shared" si="19"/>
        <v/>
      </c>
      <c r="X126" s="23" t="e">
        <f>SEARCH('Key Word Search'!$J$6,L126)</f>
        <v>#VALUE!</v>
      </c>
      <c r="Y126" s="2" t="e">
        <f>SEARCH('Key Word Search'!$J$6,M126)</f>
        <v>#VALUE!</v>
      </c>
      <c r="Z126" s="2" t="str">
        <f t="shared" si="20"/>
        <v/>
      </c>
    </row>
    <row r="127" spans="1:26" x14ac:dyDescent="0.2">
      <c r="A127" s="105" t="str">
        <f t="shared" si="23"/>
        <v/>
      </c>
      <c r="F127" s="20" t="str">
        <f t="shared" si="21"/>
        <v/>
      </c>
      <c r="G127" s="20" t="str">
        <f t="shared" si="22"/>
        <v/>
      </c>
      <c r="S127" s="21" t="str">
        <f t="shared" si="16"/>
        <v/>
      </c>
      <c r="T127" s="21" t="str">
        <f t="shared" si="17"/>
        <v/>
      </c>
      <c r="U127" s="21" t="str">
        <f t="shared" si="18"/>
        <v/>
      </c>
      <c r="V127" s="23" t="str">
        <f>IF(I127="","",IF(ISERROR(VLOOKUP(U127,Sheet1!B:B,1,FALSE)),0,1))</f>
        <v/>
      </c>
      <c r="W127" s="23" t="str">
        <f t="shared" si="19"/>
        <v/>
      </c>
      <c r="X127" s="23" t="e">
        <f>SEARCH('Key Word Search'!$J$6,L127)</f>
        <v>#VALUE!</v>
      </c>
      <c r="Y127" s="2" t="e">
        <f>SEARCH('Key Word Search'!$J$6,M127)</f>
        <v>#VALUE!</v>
      </c>
      <c r="Z127" s="2" t="str">
        <f t="shared" si="20"/>
        <v/>
      </c>
    </row>
    <row r="128" spans="1:26" x14ac:dyDescent="0.2">
      <c r="A128" s="105" t="str">
        <f t="shared" si="23"/>
        <v/>
      </c>
      <c r="F128" s="20" t="str">
        <f t="shared" si="21"/>
        <v/>
      </c>
      <c r="G128" s="20" t="str">
        <f t="shared" si="22"/>
        <v/>
      </c>
      <c r="S128" s="21" t="str">
        <f t="shared" si="16"/>
        <v/>
      </c>
      <c r="T128" s="21" t="str">
        <f t="shared" si="17"/>
        <v/>
      </c>
      <c r="U128" s="21" t="str">
        <f t="shared" si="18"/>
        <v/>
      </c>
      <c r="V128" s="23" t="str">
        <f>IF(I128="","",IF(ISERROR(VLOOKUP(U128,Sheet1!B:B,1,FALSE)),0,1))</f>
        <v/>
      </c>
      <c r="W128" s="23" t="str">
        <f t="shared" si="19"/>
        <v/>
      </c>
      <c r="X128" s="23" t="e">
        <f>SEARCH('Key Word Search'!$J$6,L128)</f>
        <v>#VALUE!</v>
      </c>
      <c r="Y128" s="2" t="e">
        <f>SEARCH('Key Word Search'!$J$6,M128)</f>
        <v>#VALUE!</v>
      </c>
      <c r="Z128" s="2" t="str">
        <f t="shared" si="20"/>
        <v/>
      </c>
    </row>
    <row r="129" spans="1:26" x14ac:dyDescent="0.2">
      <c r="A129" s="105" t="str">
        <f t="shared" si="23"/>
        <v/>
      </c>
      <c r="F129" s="20" t="str">
        <f t="shared" si="21"/>
        <v/>
      </c>
      <c r="G129" s="20" t="str">
        <f t="shared" si="22"/>
        <v/>
      </c>
      <c r="S129" s="21" t="str">
        <f t="shared" si="16"/>
        <v/>
      </c>
      <c r="T129" s="21" t="str">
        <f t="shared" si="17"/>
        <v/>
      </c>
      <c r="U129" s="21" t="str">
        <f t="shared" si="18"/>
        <v/>
      </c>
      <c r="V129" s="23" t="str">
        <f>IF(I129="","",IF(ISERROR(VLOOKUP(U129,Sheet1!B:B,1,FALSE)),0,1))</f>
        <v/>
      </c>
      <c r="W129" s="23" t="str">
        <f t="shared" si="19"/>
        <v/>
      </c>
      <c r="X129" s="23" t="e">
        <f>SEARCH('Key Word Search'!$J$6,L129)</f>
        <v>#VALUE!</v>
      </c>
      <c r="Y129" s="2" t="e">
        <f>SEARCH('Key Word Search'!$J$6,M129)</f>
        <v>#VALUE!</v>
      </c>
      <c r="Z129" s="2" t="str">
        <f t="shared" si="20"/>
        <v/>
      </c>
    </row>
    <row r="130" spans="1:26" x14ac:dyDescent="0.2">
      <c r="A130" s="105" t="str">
        <f t="shared" si="23"/>
        <v/>
      </c>
      <c r="F130" s="20" t="str">
        <f t="shared" si="21"/>
        <v/>
      </c>
      <c r="G130" s="20" t="str">
        <f t="shared" si="22"/>
        <v/>
      </c>
      <c r="S130" s="21" t="str">
        <f t="shared" si="16"/>
        <v/>
      </c>
      <c r="T130" s="21" t="str">
        <f t="shared" si="17"/>
        <v/>
      </c>
      <c r="U130" s="21" t="str">
        <f t="shared" si="18"/>
        <v/>
      </c>
      <c r="V130" s="23" t="str">
        <f>IF(I130="","",IF(ISERROR(VLOOKUP(U130,Sheet1!B:B,1,FALSE)),0,1))</f>
        <v/>
      </c>
      <c r="W130" s="23" t="str">
        <f t="shared" si="19"/>
        <v/>
      </c>
      <c r="X130" s="23" t="e">
        <f>SEARCH('Key Word Search'!$J$6,L130)</f>
        <v>#VALUE!</v>
      </c>
      <c r="Y130" s="2" t="e">
        <f>SEARCH('Key Word Search'!$J$6,M130)</f>
        <v>#VALUE!</v>
      </c>
      <c r="Z130" s="2" t="str">
        <f t="shared" si="20"/>
        <v/>
      </c>
    </row>
    <row r="131" spans="1:26" x14ac:dyDescent="0.2">
      <c r="A131" s="105" t="str">
        <f t="shared" si="23"/>
        <v/>
      </c>
      <c r="F131" s="20" t="str">
        <f t="shared" si="21"/>
        <v/>
      </c>
      <c r="G131" s="20" t="str">
        <f t="shared" si="22"/>
        <v/>
      </c>
      <c r="S131" s="21" t="str">
        <f t="shared" si="16"/>
        <v/>
      </c>
      <c r="T131" s="21" t="str">
        <f t="shared" si="17"/>
        <v/>
      </c>
      <c r="U131" s="21" t="str">
        <f t="shared" si="18"/>
        <v/>
      </c>
      <c r="V131" s="23" t="str">
        <f>IF(I131="","",IF(ISERROR(VLOOKUP(U131,Sheet1!B:B,1,FALSE)),0,1))</f>
        <v/>
      </c>
      <c r="W131" s="23" t="str">
        <f t="shared" si="19"/>
        <v/>
      </c>
      <c r="X131" s="23" t="e">
        <f>SEARCH('Key Word Search'!$J$6,L131)</f>
        <v>#VALUE!</v>
      </c>
      <c r="Y131" s="2" t="e">
        <f>SEARCH('Key Word Search'!$J$6,M131)</f>
        <v>#VALUE!</v>
      </c>
      <c r="Z131" s="2" t="str">
        <f t="shared" si="20"/>
        <v/>
      </c>
    </row>
    <row r="132" spans="1:26" x14ac:dyDescent="0.2">
      <c r="A132" s="105" t="str">
        <f t="shared" si="23"/>
        <v/>
      </c>
      <c r="F132" s="20" t="str">
        <f t="shared" si="21"/>
        <v/>
      </c>
      <c r="G132" s="20" t="str">
        <f t="shared" si="22"/>
        <v/>
      </c>
      <c r="S132" s="21" t="str">
        <f t="shared" ref="S132:S195" si="24">IF(I132="","",SUBSTITUTE(SUBSTITUTE(SUBSTITUTE(SUBSTITUTE("#"&amp;I132&amp;"-"&amp;J132&amp;""&amp;K132," ",""),"-","_"),"(","_"),")","_"))</f>
        <v/>
      </c>
      <c r="T132" s="21" t="str">
        <f t="shared" ref="T132:T195" si="25">IF(I132="","",SUBSTITUTE(SUBSTITUTE(SUBSTITUTE(SUBSTITUTE("#"&amp;I132&amp;"-"&amp;LEFT(J132,LEN(J132)-1)," ",""),"-","_"),"(","_"),")","_"))</f>
        <v/>
      </c>
      <c r="U132" s="21" t="str">
        <f t="shared" ref="U132:U195" si="26">IF(I132="","",IF(K132&lt;&gt;"",1,MID(J132,LEN(J132),1)))</f>
        <v/>
      </c>
      <c r="V132" s="23" t="str">
        <f>IF(I132="","",IF(ISERROR(VLOOKUP(U132,Sheet1!B:B,1,FALSE)),0,1))</f>
        <v/>
      </c>
      <c r="W132" s="23" t="str">
        <f t="shared" ref="W132:W195" si="27">IF(I132="","",IF(ISERROR(U132/1),0,1))</f>
        <v/>
      </c>
      <c r="X132" s="23" t="e">
        <f>SEARCH('Key Word Search'!$J$6,L132)</f>
        <v>#VALUE!</v>
      </c>
      <c r="Y132" s="2" t="e">
        <f>SEARCH('Key Word Search'!$J$6,M132)</f>
        <v>#VALUE!</v>
      </c>
      <c r="Z132" s="2" t="str">
        <f t="shared" ref="Z132:Z195" si="28">IF(AND(ISERROR(X132),ISERROR(Y132)),"",A132)</f>
        <v/>
      </c>
    </row>
    <row r="133" spans="1:26" x14ac:dyDescent="0.2">
      <c r="A133" s="105" t="str">
        <f t="shared" si="23"/>
        <v/>
      </c>
      <c r="F133" s="20" t="str">
        <f t="shared" si="21"/>
        <v/>
      </c>
      <c r="G133" s="20" t="str">
        <f t="shared" si="22"/>
        <v/>
      </c>
      <c r="S133" s="21" t="str">
        <f t="shared" si="24"/>
        <v/>
      </c>
      <c r="T133" s="21" t="str">
        <f t="shared" si="25"/>
        <v/>
      </c>
      <c r="U133" s="21" t="str">
        <f t="shared" si="26"/>
        <v/>
      </c>
      <c r="V133" s="23" t="str">
        <f>IF(I133="","",IF(ISERROR(VLOOKUP(U133,Sheet1!B:B,1,FALSE)),0,1))</f>
        <v/>
      </c>
      <c r="W133" s="23" t="str">
        <f t="shared" si="27"/>
        <v/>
      </c>
      <c r="X133" s="23" t="e">
        <f>SEARCH('Key Word Search'!$J$6,L133)</f>
        <v>#VALUE!</v>
      </c>
      <c r="Y133" s="2" t="e">
        <f>SEARCH('Key Word Search'!$J$6,M133)</f>
        <v>#VALUE!</v>
      </c>
      <c r="Z133" s="2" t="str">
        <f t="shared" si="28"/>
        <v/>
      </c>
    </row>
    <row r="134" spans="1:26" x14ac:dyDescent="0.2">
      <c r="A134" s="105" t="str">
        <f t="shared" si="23"/>
        <v/>
      </c>
      <c r="F134" s="20" t="str">
        <f t="shared" si="21"/>
        <v/>
      </c>
      <c r="G134" s="20" t="str">
        <f t="shared" si="22"/>
        <v/>
      </c>
      <c r="S134" s="21" t="str">
        <f t="shared" si="24"/>
        <v/>
      </c>
      <c r="T134" s="21" t="str">
        <f t="shared" si="25"/>
        <v/>
      </c>
      <c r="U134" s="21" t="str">
        <f t="shared" si="26"/>
        <v/>
      </c>
      <c r="V134" s="23" t="str">
        <f>IF(I134="","",IF(ISERROR(VLOOKUP(U134,Sheet1!B:B,1,FALSE)),0,1))</f>
        <v/>
      </c>
      <c r="W134" s="23" t="str">
        <f t="shared" si="27"/>
        <v/>
      </c>
      <c r="X134" s="23" t="e">
        <f>SEARCH('Key Word Search'!$J$6,L134)</f>
        <v>#VALUE!</v>
      </c>
      <c r="Y134" s="2" t="e">
        <f>SEARCH('Key Word Search'!$J$6,M134)</f>
        <v>#VALUE!</v>
      </c>
      <c r="Z134" s="2" t="str">
        <f t="shared" si="28"/>
        <v/>
      </c>
    </row>
    <row r="135" spans="1:26" x14ac:dyDescent="0.2">
      <c r="A135" s="105" t="str">
        <f t="shared" si="23"/>
        <v/>
      </c>
      <c r="F135" s="20" t="str">
        <f t="shared" si="21"/>
        <v/>
      </c>
      <c r="G135" s="20" t="str">
        <f t="shared" si="22"/>
        <v/>
      </c>
      <c r="S135" s="21" t="str">
        <f t="shared" si="24"/>
        <v/>
      </c>
      <c r="T135" s="21" t="str">
        <f t="shared" si="25"/>
        <v/>
      </c>
      <c r="U135" s="21" t="str">
        <f t="shared" si="26"/>
        <v/>
      </c>
      <c r="V135" s="23" t="str">
        <f>IF(I135="","",IF(ISERROR(VLOOKUP(U135,Sheet1!B:B,1,FALSE)),0,1))</f>
        <v/>
      </c>
      <c r="W135" s="23" t="str">
        <f t="shared" si="27"/>
        <v/>
      </c>
      <c r="X135" s="23" t="e">
        <f>SEARCH('Key Word Search'!$J$6,L135)</f>
        <v>#VALUE!</v>
      </c>
      <c r="Y135" s="2" t="e">
        <f>SEARCH('Key Word Search'!$J$6,M135)</f>
        <v>#VALUE!</v>
      </c>
      <c r="Z135" s="2" t="str">
        <f t="shared" si="28"/>
        <v/>
      </c>
    </row>
    <row r="136" spans="1:26" x14ac:dyDescent="0.2">
      <c r="A136" s="105" t="str">
        <f t="shared" si="23"/>
        <v/>
      </c>
      <c r="F136" s="20" t="str">
        <f t="shared" si="21"/>
        <v/>
      </c>
      <c r="G136" s="20" t="str">
        <f t="shared" si="22"/>
        <v/>
      </c>
      <c r="S136" s="21" t="str">
        <f t="shared" si="24"/>
        <v/>
      </c>
      <c r="T136" s="21" t="str">
        <f t="shared" si="25"/>
        <v/>
      </c>
      <c r="U136" s="21" t="str">
        <f t="shared" si="26"/>
        <v/>
      </c>
      <c r="V136" s="23" t="str">
        <f>IF(I136="","",IF(ISERROR(VLOOKUP(U136,Sheet1!B:B,1,FALSE)),0,1))</f>
        <v/>
      </c>
      <c r="W136" s="23" t="str">
        <f t="shared" si="27"/>
        <v/>
      </c>
      <c r="X136" s="23" t="e">
        <f>SEARCH('Key Word Search'!$J$6,L136)</f>
        <v>#VALUE!</v>
      </c>
      <c r="Y136" s="2" t="e">
        <f>SEARCH('Key Word Search'!$J$6,M136)</f>
        <v>#VALUE!</v>
      </c>
      <c r="Z136" s="2" t="str">
        <f t="shared" si="28"/>
        <v/>
      </c>
    </row>
    <row r="137" spans="1:26" x14ac:dyDescent="0.2">
      <c r="A137" s="105" t="str">
        <f t="shared" si="23"/>
        <v/>
      </c>
      <c r="F137" s="20" t="str">
        <f t="shared" si="21"/>
        <v/>
      </c>
      <c r="G137" s="20" t="str">
        <f t="shared" si="22"/>
        <v/>
      </c>
      <c r="S137" s="21" t="str">
        <f t="shared" si="24"/>
        <v/>
      </c>
      <c r="T137" s="21" t="str">
        <f t="shared" si="25"/>
        <v/>
      </c>
      <c r="U137" s="21" t="str">
        <f t="shared" si="26"/>
        <v/>
      </c>
      <c r="V137" s="23" t="str">
        <f>IF(I137="","",IF(ISERROR(VLOOKUP(U137,Sheet1!B:B,1,FALSE)),0,1))</f>
        <v/>
      </c>
      <c r="W137" s="23" t="str">
        <f t="shared" si="27"/>
        <v/>
      </c>
      <c r="X137" s="23" t="e">
        <f>SEARCH('Key Word Search'!$J$6,L137)</f>
        <v>#VALUE!</v>
      </c>
      <c r="Y137" s="2" t="e">
        <f>SEARCH('Key Word Search'!$J$6,M137)</f>
        <v>#VALUE!</v>
      </c>
      <c r="Z137" s="2" t="str">
        <f t="shared" si="28"/>
        <v/>
      </c>
    </row>
    <row r="138" spans="1:26" x14ac:dyDescent="0.2">
      <c r="A138" s="105" t="str">
        <f t="shared" si="23"/>
        <v/>
      </c>
      <c r="F138" s="20" t="str">
        <f t="shared" si="21"/>
        <v/>
      </c>
      <c r="G138" s="20" t="str">
        <f t="shared" si="22"/>
        <v/>
      </c>
      <c r="S138" s="21" t="str">
        <f t="shared" si="24"/>
        <v/>
      </c>
      <c r="T138" s="21" t="str">
        <f t="shared" si="25"/>
        <v/>
      </c>
      <c r="U138" s="21" t="str">
        <f t="shared" si="26"/>
        <v/>
      </c>
      <c r="V138" s="23" t="str">
        <f>IF(I138="","",IF(ISERROR(VLOOKUP(U138,Sheet1!B:B,1,FALSE)),0,1))</f>
        <v/>
      </c>
      <c r="W138" s="23" t="str">
        <f t="shared" si="27"/>
        <v/>
      </c>
      <c r="X138" s="23" t="e">
        <f>SEARCH('Key Word Search'!$J$6,L138)</f>
        <v>#VALUE!</v>
      </c>
      <c r="Y138" s="2" t="e">
        <f>SEARCH('Key Word Search'!$J$6,M138)</f>
        <v>#VALUE!</v>
      </c>
      <c r="Z138" s="2" t="str">
        <f t="shared" si="28"/>
        <v/>
      </c>
    </row>
    <row r="139" spans="1:26" x14ac:dyDescent="0.2">
      <c r="A139" s="105" t="str">
        <f t="shared" si="23"/>
        <v/>
      </c>
      <c r="F139" s="20" t="str">
        <f t="shared" si="21"/>
        <v/>
      </c>
      <c r="G139" s="20" t="str">
        <f t="shared" si="22"/>
        <v/>
      </c>
      <c r="S139" s="21" t="str">
        <f t="shared" si="24"/>
        <v/>
      </c>
      <c r="T139" s="21" t="str">
        <f t="shared" si="25"/>
        <v/>
      </c>
      <c r="U139" s="21" t="str">
        <f t="shared" si="26"/>
        <v/>
      </c>
      <c r="V139" s="23" t="str">
        <f>IF(I139="","",IF(ISERROR(VLOOKUP(U139,Sheet1!B:B,1,FALSE)),0,1))</f>
        <v/>
      </c>
      <c r="W139" s="23" t="str">
        <f t="shared" si="27"/>
        <v/>
      </c>
      <c r="X139" s="23" t="e">
        <f>SEARCH('Key Word Search'!$J$6,L139)</f>
        <v>#VALUE!</v>
      </c>
      <c r="Y139" s="2" t="e">
        <f>SEARCH('Key Word Search'!$J$6,M139)</f>
        <v>#VALUE!</v>
      </c>
      <c r="Z139" s="2" t="str">
        <f t="shared" si="28"/>
        <v/>
      </c>
    </row>
    <row r="140" spans="1:26" x14ac:dyDescent="0.2">
      <c r="A140" s="105" t="str">
        <f t="shared" si="23"/>
        <v/>
      </c>
      <c r="F140" s="20" t="str">
        <f t="shared" si="21"/>
        <v/>
      </c>
      <c r="G140" s="20" t="str">
        <f t="shared" si="22"/>
        <v/>
      </c>
      <c r="S140" s="21" t="str">
        <f t="shared" si="24"/>
        <v/>
      </c>
      <c r="T140" s="21" t="str">
        <f t="shared" si="25"/>
        <v/>
      </c>
      <c r="U140" s="21" t="str">
        <f t="shared" si="26"/>
        <v/>
      </c>
      <c r="V140" s="23" t="str">
        <f>IF(I140="","",IF(ISERROR(VLOOKUP(U140,Sheet1!B:B,1,FALSE)),0,1))</f>
        <v/>
      </c>
      <c r="W140" s="23" t="str">
        <f t="shared" si="27"/>
        <v/>
      </c>
      <c r="X140" s="23" t="e">
        <f>SEARCH('Key Word Search'!$J$6,L140)</f>
        <v>#VALUE!</v>
      </c>
      <c r="Y140" s="2" t="e">
        <f>SEARCH('Key Word Search'!$J$6,M140)</f>
        <v>#VALUE!</v>
      </c>
      <c r="Z140" s="2" t="str">
        <f t="shared" si="28"/>
        <v/>
      </c>
    </row>
    <row r="141" spans="1:26" x14ac:dyDescent="0.2">
      <c r="A141" s="105" t="str">
        <f t="shared" si="23"/>
        <v/>
      </c>
      <c r="F141" s="20" t="str">
        <f t="shared" si="21"/>
        <v/>
      </c>
      <c r="G141" s="20" t="str">
        <f t="shared" si="22"/>
        <v/>
      </c>
      <c r="S141" s="21" t="str">
        <f t="shared" si="24"/>
        <v/>
      </c>
      <c r="T141" s="21" t="str">
        <f t="shared" si="25"/>
        <v/>
      </c>
      <c r="U141" s="21" t="str">
        <f t="shared" si="26"/>
        <v/>
      </c>
      <c r="V141" s="23" t="str">
        <f>IF(I141="","",IF(ISERROR(VLOOKUP(U141,Sheet1!B:B,1,FALSE)),0,1))</f>
        <v/>
      </c>
      <c r="W141" s="23" t="str">
        <f t="shared" si="27"/>
        <v/>
      </c>
      <c r="X141" s="23" t="e">
        <f>SEARCH('Key Word Search'!$J$6,L141)</f>
        <v>#VALUE!</v>
      </c>
      <c r="Y141" s="2" t="e">
        <f>SEARCH('Key Word Search'!$J$6,M141)</f>
        <v>#VALUE!</v>
      </c>
      <c r="Z141" s="2" t="str">
        <f t="shared" si="28"/>
        <v/>
      </c>
    </row>
    <row r="142" spans="1:26" x14ac:dyDescent="0.2">
      <c r="A142" s="105" t="str">
        <f t="shared" si="23"/>
        <v/>
      </c>
      <c r="F142" s="20" t="str">
        <f t="shared" si="21"/>
        <v/>
      </c>
      <c r="G142" s="20" t="str">
        <f t="shared" si="22"/>
        <v/>
      </c>
      <c r="S142" s="21" t="str">
        <f t="shared" si="24"/>
        <v/>
      </c>
      <c r="T142" s="21" t="str">
        <f t="shared" si="25"/>
        <v/>
      </c>
      <c r="U142" s="21" t="str">
        <f t="shared" si="26"/>
        <v/>
      </c>
      <c r="V142" s="23" t="str">
        <f>IF(I142="","",IF(ISERROR(VLOOKUP(U142,Sheet1!B:B,1,FALSE)),0,1))</f>
        <v/>
      </c>
      <c r="W142" s="23" t="str">
        <f t="shared" si="27"/>
        <v/>
      </c>
      <c r="X142" s="23" t="e">
        <f>SEARCH('Key Word Search'!$J$6,L142)</f>
        <v>#VALUE!</v>
      </c>
      <c r="Y142" s="2" t="e">
        <f>SEARCH('Key Word Search'!$J$6,M142)</f>
        <v>#VALUE!</v>
      </c>
      <c r="Z142" s="2" t="str">
        <f t="shared" si="28"/>
        <v/>
      </c>
    </row>
    <row r="143" spans="1:26" x14ac:dyDescent="0.2">
      <c r="A143" s="105" t="str">
        <f t="shared" si="23"/>
        <v/>
      </c>
      <c r="F143" s="20" t="str">
        <f t="shared" si="21"/>
        <v/>
      </c>
      <c r="G143" s="20" t="str">
        <f t="shared" si="22"/>
        <v/>
      </c>
      <c r="S143" s="21" t="str">
        <f t="shared" si="24"/>
        <v/>
      </c>
      <c r="T143" s="21" t="str">
        <f t="shared" si="25"/>
        <v/>
      </c>
      <c r="U143" s="21" t="str">
        <f t="shared" si="26"/>
        <v/>
      </c>
      <c r="V143" s="23" t="str">
        <f>IF(I143="","",IF(ISERROR(VLOOKUP(U143,Sheet1!B:B,1,FALSE)),0,1))</f>
        <v/>
      </c>
      <c r="W143" s="23" t="str">
        <f t="shared" si="27"/>
        <v/>
      </c>
      <c r="X143" s="23" t="e">
        <f>SEARCH('Key Word Search'!$J$6,L143)</f>
        <v>#VALUE!</v>
      </c>
      <c r="Y143" s="2" t="e">
        <f>SEARCH('Key Word Search'!$J$6,M143)</f>
        <v>#VALUE!</v>
      </c>
      <c r="Z143" s="2" t="str">
        <f t="shared" si="28"/>
        <v/>
      </c>
    </row>
    <row r="144" spans="1:26" x14ac:dyDescent="0.2">
      <c r="A144" s="105" t="str">
        <f t="shared" si="23"/>
        <v/>
      </c>
      <c r="F144" s="20" t="str">
        <f t="shared" si="21"/>
        <v/>
      </c>
      <c r="G144" s="20" t="str">
        <f t="shared" si="22"/>
        <v/>
      </c>
      <c r="S144" s="21" t="str">
        <f t="shared" si="24"/>
        <v/>
      </c>
      <c r="T144" s="21" t="str">
        <f t="shared" si="25"/>
        <v/>
      </c>
      <c r="U144" s="21" t="str">
        <f t="shared" si="26"/>
        <v/>
      </c>
      <c r="V144" s="23" t="str">
        <f>IF(I144="","",IF(ISERROR(VLOOKUP(U144,Sheet1!B:B,1,FALSE)),0,1))</f>
        <v/>
      </c>
      <c r="W144" s="23" t="str">
        <f t="shared" si="27"/>
        <v/>
      </c>
      <c r="X144" s="23" t="e">
        <f>SEARCH('Key Word Search'!$J$6,L144)</f>
        <v>#VALUE!</v>
      </c>
      <c r="Y144" s="2" t="e">
        <f>SEARCH('Key Word Search'!$J$6,M144)</f>
        <v>#VALUE!</v>
      </c>
      <c r="Z144" s="2" t="str">
        <f t="shared" si="28"/>
        <v/>
      </c>
    </row>
    <row r="145" spans="1:26" x14ac:dyDescent="0.2">
      <c r="A145" s="105" t="str">
        <f t="shared" si="23"/>
        <v/>
      </c>
      <c r="F145" s="20" t="str">
        <f t="shared" si="21"/>
        <v/>
      </c>
      <c r="G145" s="20" t="str">
        <f t="shared" si="22"/>
        <v/>
      </c>
      <c r="S145" s="21" t="str">
        <f t="shared" si="24"/>
        <v/>
      </c>
      <c r="T145" s="21" t="str">
        <f t="shared" si="25"/>
        <v/>
      </c>
      <c r="U145" s="21" t="str">
        <f t="shared" si="26"/>
        <v/>
      </c>
      <c r="V145" s="23" t="str">
        <f>IF(I145="","",IF(ISERROR(VLOOKUP(U145,Sheet1!B:B,1,FALSE)),0,1))</f>
        <v/>
      </c>
      <c r="W145" s="23" t="str">
        <f t="shared" si="27"/>
        <v/>
      </c>
      <c r="X145" s="23" t="e">
        <f>SEARCH('Key Word Search'!$J$6,L145)</f>
        <v>#VALUE!</v>
      </c>
      <c r="Y145" s="2" t="e">
        <f>SEARCH('Key Word Search'!$J$6,M145)</f>
        <v>#VALUE!</v>
      </c>
      <c r="Z145" s="2" t="str">
        <f t="shared" si="28"/>
        <v/>
      </c>
    </row>
    <row r="146" spans="1:26" x14ac:dyDescent="0.2">
      <c r="A146" s="105" t="str">
        <f t="shared" si="23"/>
        <v/>
      </c>
      <c r="F146" s="20" t="str">
        <f t="shared" si="21"/>
        <v/>
      </c>
      <c r="G146" s="20" t="str">
        <f t="shared" si="22"/>
        <v/>
      </c>
      <c r="S146" s="21" t="str">
        <f t="shared" si="24"/>
        <v/>
      </c>
      <c r="T146" s="21" t="str">
        <f t="shared" si="25"/>
        <v/>
      </c>
      <c r="U146" s="21" t="str">
        <f t="shared" si="26"/>
        <v/>
      </c>
      <c r="V146" s="23" t="str">
        <f>IF(I146="","",IF(ISERROR(VLOOKUP(U146,Sheet1!B:B,1,FALSE)),0,1))</f>
        <v/>
      </c>
      <c r="W146" s="23" t="str">
        <f t="shared" si="27"/>
        <v/>
      </c>
      <c r="X146" s="23" t="e">
        <f>SEARCH('Key Word Search'!$J$6,L146)</f>
        <v>#VALUE!</v>
      </c>
      <c r="Y146" s="2" t="e">
        <f>SEARCH('Key Word Search'!$J$6,M146)</f>
        <v>#VALUE!</v>
      </c>
      <c r="Z146" s="2" t="str">
        <f t="shared" si="28"/>
        <v/>
      </c>
    </row>
    <row r="147" spans="1:26" x14ac:dyDescent="0.2">
      <c r="A147" s="105" t="str">
        <f t="shared" si="23"/>
        <v/>
      </c>
      <c r="F147" s="20" t="str">
        <f t="shared" si="21"/>
        <v/>
      </c>
      <c r="G147" s="20" t="str">
        <f t="shared" si="22"/>
        <v/>
      </c>
      <c r="S147" s="21" t="str">
        <f t="shared" si="24"/>
        <v/>
      </c>
      <c r="T147" s="21" t="str">
        <f t="shared" si="25"/>
        <v/>
      </c>
      <c r="U147" s="21" t="str">
        <f t="shared" si="26"/>
        <v/>
      </c>
      <c r="V147" s="23" t="str">
        <f>IF(I147="","",IF(ISERROR(VLOOKUP(U147,Sheet1!B:B,1,FALSE)),0,1))</f>
        <v/>
      </c>
      <c r="W147" s="23" t="str">
        <f t="shared" si="27"/>
        <v/>
      </c>
      <c r="X147" s="23" t="e">
        <f>SEARCH('Key Word Search'!$J$6,L147)</f>
        <v>#VALUE!</v>
      </c>
      <c r="Y147" s="2" t="e">
        <f>SEARCH('Key Word Search'!$J$6,M147)</f>
        <v>#VALUE!</v>
      </c>
      <c r="Z147" s="2" t="str">
        <f t="shared" si="28"/>
        <v/>
      </c>
    </row>
    <row r="148" spans="1:26" x14ac:dyDescent="0.2">
      <c r="A148" s="105" t="str">
        <f t="shared" si="23"/>
        <v/>
      </c>
      <c r="F148" s="20" t="str">
        <f t="shared" si="21"/>
        <v/>
      </c>
      <c r="G148" s="20" t="str">
        <f t="shared" si="22"/>
        <v/>
      </c>
      <c r="S148" s="21" t="str">
        <f t="shared" si="24"/>
        <v/>
      </c>
      <c r="T148" s="21" t="str">
        <f t="shared" si="25"/>
        <v/>
      </c>
      <c r="U148" s="21" t="str">
        <f t="shared" si="26"/>
        <v/>
      </c>
      <c r="V148" s="23" t="str">
        <f>IF(I148="","",IF(ISERROR(VLOOKUP(U148,Sheet1!B:B,1,FALSE)),0,1))</f>
        <v/>
      </c>
      <c r="W148" s="23" t="str">
        <f t="shared" si="27"/>
        <v/>
      </c>
      <c r="X148" s="23" t="e">
        <f>SEARCH('Key Word Search'!$J$6,L148)</f>
        <v>#VALUE!</v>
      </c>
      <c r="Y148" s="2" t="e">
        <f>SEARCH('Key Word Search'!$J$6,M148)</f>
        <v>#VALUE!</v>
      </c>
      <c r="Z148" s="2" t="str">
        <f t="shared" si="28"/>
        <v/>
      </c>
    </row>
    <row r="149" spans="1:26" x14ac:dyDescent="0.2">
      <c r="A149" s="105" t="str">
        <f t="shared" si="23"/>
        <v/>
      </c>
      <c r="F149" s="20" t="str">
        <f t="shared" si="21"/>
        <v/>
      </c>
      <c r="G149" s="20" t="str">
        <f t="shared" si="22"/>
        <v/>
      </c>
      <c r="S149" s="21" t="str">
        <f t="shared" si="24"/>
        <v/>
      </c>
      <c r="T149" s="21" t="str">
        <f t="shared" si="25"/>
        <v/>
      </c>
      <c r="U149" s="21" t="str">
        <f t="shared" si="26"/>
        <v/>
      </c>
      <c r="V149" s="23" t="str">
        <f>IF(I149="","",IF(ISERROR(VLOOKUP(U149,Sheet1!B:B,1,FALSE)),0,1))</f>
        <v/>
      </c>
      <c r="W149" s="23" t="str">
        <f t="shared" si="27"/>
        <v/>
      </c>
      <c r="X149" s="23" t="e">
        <f>SEARCH('Key Word Search'!$J$6,L149)</f>
        <v>#VALUE!</v>
      </c>
      <c r="Y149" s="2" t="e">
        <f>SEARCH('Key Word Search'!$J$6,M149)</f>
        <v>#VALUE!</v>
      </c>
      <c r="Z149" s="2" t="str">
        <f t="shared" si="28"/>
        <v/>
      </c>
    </row>
    <row r="150" spans="1:26" x14ac:dyDescent="0.2">
      <c r="A150" s="105" t="str">
        <f t="shared" si="23"/>
        <v/>
      </c>
      <c r="F150" s="20" t="str">
        <f t="shared" si="21"/>
        <v/>
      </c>
      <c r="G150" s="20" t="str">
        <f t="shared" si="22"/>
        <v/>
      </c>
      <c r="S150" s="21" t="str">
        <f t="shared" si="24"/>
        <v/>
      </c>
      <c r="T150" s="21" t="str">
        <f t="shared" si="25"/>
        <v/>
      </c>
      <c r="U150" s="21" t="str">
        <f t="shared" si="26"/>
        <v/>
      </c>
      <c r="V150" s="23" t="str">
        <f>IF(I150="","",IF(ISERROR(VLOOKUP(U150,Sheet1!B:B,1,FALSE)),0,1))</f>
        <v/>
      </c>
      <c r="W150" s="23" t="str">
        <f t="shared" si="27"/>
        <v/>
      </c>
      <c r="X150" s="23" t="e">
        <f>SEARCH('Key Word Search'!$J$6,L150)</f>
        <v>#VALUE!</v>
      </c>
      <c r="Y150" s="2" t="e">
        <f>SEARCH('Key Word Search'!$J$6,M150)</f>
        <v>#VALUE!</v>
      </c>
      <c r="Z150" s="2" t="str">
        <f t="shared" si="28"/>
        <v/>
      </c>
    </row>
    <row r="151" spans="1:26" x14ac:dyDescent="0.2">
      <c r="A151" s="105" t="str">
        <f t="shared" si="23"/>
        <v/>
      </c>
      <c r="F151" s="20" t="str">
        <f t="shared" si="21"/>
        <v/>
      </c>
      <c r="G151" s="20" t="str">
        <f t="shared" si="22"/>
        <v/>
      </c>
      <c r="S151" s="21" t="str">
        <f t="shared" si="24"/>
        <v/>
      </c>
      <c r="T151" s="21" t="str">
        <f t="shared" si="25"/>
        <v/>
      </c>
      <c r="U151" s="21" t="str">
        <f t="shared" si="26"/>
        <v/>
      </c>
      <c r="V151" s="23" t="str">
        <f>IF(I151="","",IF(ISERROR(VLOOKUP(U151,Sheet1!B:B,1,FALSE)),0,1))</f>
        <v/>
      </c>
      <c r="W151" s="23" t="str">
        <f t="shared" si="27"/>
        <v/>
      </c>
      <c r="X151" s="23" t="e">
        <f>SEARCH('Key Word Search'!$J$6,L151)</f>
        <v>#VALUE!</v>
      </c>
      <c r="Y151" s="2" t="e">
        <f>SEARCH('Key Word Search'!$J$6,M151)</f>
        <v>#VALUE!</v>
      </c>
      <c r="Z151" s="2" t="str">
        <f t="shared" si="28"/>
        <v/>
      </c>
    </row>
    <row r="152" spans="1:26" x14ac:dyDescent="0.2">
      <c r="A152" s="105" t="str">
        <f t="shared" si="23"/>
        <v/>
      </c>
      <c r="F152" s="20" t="str">
        <f t="shared" si="21"/>
        <v/>
      </c>
      <c r="G152" s="20" t="str">
        <f t="shared" si="22"/>
        <v/>
      </c>
      <c r="S152" s="21" t="str">
        <f t="shared" si="24"/>
        <v/>
      </c>
      <c r="T152" s="21" t="str">
        <f t="shared" si="25"/>
        <v/>
      </c>
      <c r="U152" s="21" t="str">
        <f t="shared" si="26"/>
        <v/>
      </c>
      <c r="V152" s="23" t="str">
        <f>IF(I152="","",IF(ISERROR(VLOOKUP(U152,Sheet1!B:B,1,FALSE)),0,1))</f>
        <v/>
      </c>
      <c r="W152" s="23" t="str">
        <f t="shared" si="27"/>
        <v/>
      </c>
      <c r="X152" s="23" t="e">
        <f>SEARCH('Key Word Search'!$J$6,L152)</f>
        <v>#VALUE!</v>
      </c>
      <c r="Y152" s="2" t="e">
        <f>SEARCH('Key Word Search'!$J$6,M152)</f>
        <v>#VALUE!</v>
      </c>
      <c r="Z152" s="2" t="str">
        <f t="shared" si="28"/>
        <v/>
      </c>
    </row>
    <row r="153" spans="1:26" x14ac:dyDescent="0.2">
      <c r="A153" s="105" t="str">
        <f t="shared" si="23"/>
        <v/>
      </c>
      <c r="F153" s="20" t="str">
        <f t="shared" ref="F153:F216" si="29">IF($A153="","",IF(B153="","",HYPERLINK(B153,F$2)))</f>
        <v/>
      </c>
      <c r="G153" s="20" t="str">
        <f t="shared" si="22"/>
        <v/>
      </c>
      <c r="S153" s="21" t="str">
        <f t="shared" si="24"/>
        <v/>
      </c>
      <c r="T153" s="21" t="str">
        <f t="shared" si="25"/>
        <v/>
      </c>
      <c r="U153" s="21" t="str">
        <f t="shared" si="26"/>
        <v/>
      </c>
      <c r="V153" s="23" t="str">
        <f>IF(I153="","",IF(ISERROR(VLOOKUP(U153,Sheet1!B:B,1,FALSE)),0,1))</f>
        <v/>
      </c>
      <c r="W153" s="23" t="str">
        <f t="shared" si="27"/>
        <v/>
      </c>
      <c r="X153" s="23" t="e">
        <f>SEARCH('Key Word Search'!$J$6,L153)</f>
        <v>#VALUE!</v>
      </c>
      <c r="Y153" s="2" t="e">
        <f>SEARCH('Key Word Search'!$J$6,M153)</f>
        <v>#VALUE!</v>
      </c>
      <c r="Z153" s="2" t="str">
        <f t="shared" si="28"/>
        <v/>
      </c>
    </row>
    <row r="154" spans="1:26" x14ac:dyDescent="0.2">
      <c r="A154" s="105" t="str">
        <f t="shared" si="23"/>
        <v/>
      </c>
      <c r="F154" s="20" t="str">
        <f t="shared" si="29"/>
        <v/>
      </c>
      <c r="G154" s="20" t="str">
        <f t="shared" ref="G154:G217" si="30">IF($A154="","",IF(D154="","",HYPERLINK(D154,G$2)))</f>
        <v/>
      </c>
      <c r="S154" s="21" t="str">
        <f t="shared" si="24"/>
        <v/>
      </c>
      <c r="T154" s="21" t="str">
        <f t="shared" si="25"/>
        <v/>
      </c>
      <c r="U154" s="21" t="str">
        <f t="shared" si="26"/>
        <v/>
      </c>
      <c r="V154" s="23" t="str">
        <f>IF(I154="","",IF(ISERROR(VLOOKUP(U154,Sheet1!B:B,1,FALSE)),0,1))</f>
        <v/>
      </c>
      <c r="W154" s="23" t="str">
        <f t="shared" si="27"/>
        <v/>
      </c>
      <c r="X154" s="23" t="e">
        <f>SEARCH('Key Word Search'!$J$6,L154)</f>
        <v>#VALUE!</v>
      </c>
      <c r="Y154" s="2" t="e">
        <f>SEARCH('Key Word Search'!$J$6,M154)</f>
        <v>#VALUE!</v>
      </c>
      <c r="Z154" s="2" t="str">
        <f t="shared" si="28"/>
        <v/>
      </c>
    </row>
    <row r="155" spans="1:26" x14ac:dyDescent="0.2">
      <c r="A155" s="105" t="str">
        <f t="shared" si="23"/>
        <v/>
      </c>
      <c r="F155" s="20" t="str">
        <f t="shared" si="29"/>
        <v/>
      </c>
      <c r="G155" s="20" t="str">
        <f t="shared" si="30"/>
        <v/>
      </c>
      <c r="S155" s="21" t="str">
        <f t="shared" si="24"/>
        <v/>
      </c>
      <c r="T155" s="21" t="str">
        <f t="shared" si="25"/>
        <v/>
      </c>
      <c r="U155" s="21" t="str">
        <f t="shared" si="26"/>
        <v/>
      </c>
      <c r="V155" s="23" t="str">
        <f>IF(I155="","",IF(ISERROR(VLOOKUP(U155,Sheet1!B:B,1,FALSE)),0,1))</f>
        <v/>
      </c>
      <c r="W155" s="23" t="str">
        <f t="shared" si="27"/>
        <v/>
      </c>
      <c r="X155" s="23" t="e">
        <f>SEARCH('Key Word Search'!$J$6,L155)</f>
        <v>#VALUE!</v>
      </c>
      <c r="Y155" s="2" t="e">
        <f>SEARCH('Key Word Search'!$J$6,M155)</f>
        <v>#VALUE!</v>
      </c>
      <c r="Z155" s="2" t="str">
        <f t="shared" si="28"/>
        <v/>
      </c>
    </row>
    <row r="156" spans="1:26" x14ac:dyDescent="0.2">
      <c r="A156" s="105" t="str">
        <f t="shared" si="23"/>
        <v/>
      </c>
      <c r="F156" s="20" t="str">
        <f t="shared" si="29"/>
        <v/>
      </c>
      <c r="G156" s="20" t="str">
        <f t="shared" si="30"/>
        <v/>
      </c>
      <c r="S156" s="21" t="str">
        <f t="shared" si="24"/>
        <v/>
      </c>
      <c r="T156" s="21" t="str">
        <f t="shared" si="25"/>
        <v/>
      </c>
      <c r="U156" s="21" t="str">
        <f t="shared" si="26"/>
        <v/>
      </c>
      <c r="V156" s="23" t="str">
        <f>IF(I156="","",IF(ISERROR(VLOOKUP(U156,Sheet1!B:B,1,FALSE)),0,1))</f>
        <v/>
      </c>
      <c r="W156" s="23" t="str">
        <f t="shared" si="27"/>
        <v/>
      </c>
      <c r="X156" s="23" t="e">
        <f>SEARCH('Key Word Search'!$J$6,L156)</f>
        <v>#VALUE!</v>
      </c>
      <c r="Y156" s="2" t="e">
        <f>SEARCH('Key Word Search'!$J$6,M156)</f>
        <v>#VALUE!</v>
      </c>
      <c r="Z156" s="2" t="str">
        <f t="shared" si="28"/>
        <v/>
      </c>
    </row>
    <row r="157" spans="1:26" x14ac:dyDescent="0.2">
      <c r="A157" s="105" t="str">
        <f t="shared" si="23"/>
        <v/>
      </c>
      <c r="F157" s="20" t="str">
        <f t="shared" si="29"/>
        <v/>
      </c>
      <c r="G157" s="20" t="str">
        <f t="shared" si="30"/>
        <v/>
      </c>
      <c r="S157" s="21" t="str">
        <f t="shared" si="24"/>
        <v/>
      </c>
      <c r="T157" s="21" t="str">
        <f t="shared" si="25"/>
        <v/>
      </c>
      <c r="U157" s="21" t="str">
        <f t="shared" si="26"/>
        <v/>
      </c>
      <c r="V157" s="23" t="str">
        <f>IF(I157="","",IF(ISERROR(VLOOKUP(U157,Sheet1!B:B,1,FALSE)),0,1))</f>
        <v/>
      </c>
      <c r="W157" s="23" t="str">
        <f t="shared" si="27"/>
        <v/>
      </c>
      <c r="X157" s="23" t="e">
        <f>SEARCH('Key Word Search'!$J$6,L157)</f>
        <v>#VALUE!</v>
      </c>
      <c r="Y157" s="2" t="e">
        <f>SEARCH('Key Word Search'!$J$6,M157)</f>
        <v>#VALUE!</v>
      </c>
      <c r="Z157" s="2" t="str">
        <f t="shared" si="28"/>
        <v/>
      </c>
    </row>
    <row r="158" spans="1:26" x14ac:dyDescent="0.2">
      <c r="A158" s="105" t="str">
        <f t="shared" si="23"/>
        <v/>
      </c>
      <c r="F158" s="20" t="str">
        <f t="shared" si="29"/>
        <v/>
      </c>
      <c r="G158" s="20" t="str">
        <f t="shared" si="30"/>
        <v/>
      </c>
      <c r="S158" s="21" t="str">
        <f t="shared" si="24"/>
        <v/>
      </c>
      <c r="T158" s="21" t="str">
        <f t="shared" si="25"/>
        <v/>
      </c>
      <c r="U158" s="21" t="str">
        <f t="shared" si="26"/>
        <v/>
      </c>
      <c r="V158" s="23" t="str">
        <f>IF(I158="","",IF(ISERROR(VLOOKUP(U158,Sheet1!B:B,1,FALSE)),0,1))</f>
        <v/>
      </c>
      <c r="W158" s="23" t="str">
        <f t="shared" si="27"/>
        <v/>
      </c>
      <c r="X158" s="23" t="e">
        <f>SEARCH('Key Word Search'!$J$6,L158)</f>
        <v>#VALUE!</v>
      </c>
      <c r="Y158" s="2" t="e">
        <f>SEARCH('Key Word Search'!$J$6,M158)</f>
        <v>#VALUE!</v>
      </c>
      <c r="Z158" s="2" t="str">
        <f t="shared" si="28"/>
        <v/>
      </c>
    </row>
    <row r="159" spans="1:26" x14ac:dyDescent="0.2">
      <c r="A159" s="105" t="str">
        <f t="shared" si="23"/>
        <v/>
      </c>
      <c r="F159" s="20" t="str">
        <f t="shared" si="29"/>
        <v/>
      </c>
      <c r="G159" s="20" t="str">
        <f t="shared" si="30"/>
        <v/>
      </c>
      <c r="S159" s="21" t="str">
        <f t="shared" si="24"/>
        <v/>
      </c>
      <c r="T159" s="21" t="str">
        <f t="shared" si="25"/>
        <v/>
      </c>
      <c r="U159" s="21" t="str">
        <f t="shared" si="26"/>
        <v/>
      </c>
      <c r="V159" s="23" t="str">
        <f>IF(I159="","",IF(ISERROR(VLOOKUP(U159,Sheet1!B:B,1,FALSE)),0,1))</f>
        <v/>
      </c>
      <c r="W159" s="23" t="str">
        <f t="shared" si="27"/>
        <v/>
      </c>
      <c r="X159" s="23" t="e">
        <f>SEARCH('Key Word Search'!$J$6,L159)</f>
        <v>#VALUE!</v>
      </c>
      <c r="Y159" s="2" t="e">
        <f>SEARCH('Key Word Search'!$J$6,M159)</f>
        <v>#VALUE!</v>
      </c>
      <c r="Z159" s="2" t="str">
        <f t="shared" si="28"/>
        <v/>
      </c>
    </row>
    <row r="160" spans="1:26" x14ac:dyDescent="0.2">
      <c r="A160" s="105" t="str">
        <f t="shared" si="23"/>
        <v/>
      </c>
      <c r="F160" s="20" t="str">
        <f t="shared" si="29"/>
        <v/>
      </c>
      <c r="G160" s="20" t="str">
        <f t="shared" si="30"/>
        <v/>
      </c>
      <c r="S160" s="21" t="str">
        <f t="shared" si="24"/>
        <v/>
      </c>
      <c r="T160" s="21" t="str">
        <f t="shared" si="25"/>
        <v/>
      </c>
      <c r="U160" s="21" t="str">
        <f t="shared" si="26"/>
        <v/>
      </c>
      <c r="V160" s="23" t="str">
        <f>IF(I160="","",IF(ISERROR(VLOOKUP(U160,Sheet1!B:B,1,FALSE)),0,1))</f>
        <v/>
      </c>
      <c r="W160" s="23" t="str">
        <f t="shared" si="27"/>
        <v/>
      </c>
      <c r="X160" s="23" t="e">
        <f>SEARCH('Key Word Search'!$J$6,L160)</f>
        <v>#VALUE!</v>
      </c>
      <c r="Y160" s="2" t="e">
        <f>SEARCH('Key Word Search'!$J$6,M160)</f>
        <v>#VALUE!</v>
      </c>
      <c r="Z160" s="2" t="str">
        <f t="shared" si="28"/>
        <v/>
      </c>
    </row>
    <row r="161" spans="1:26" x14ac:dyDescent="0.2">
      <c r="A161" s="105" t="str">
        <f t="shared" si="23"/>
        <v/>
      </c>
      <c r="F161" s="20" t="str">
        <f t="shared" si="29"/>
        <v/>
      </c>
      <c r="G161" s="20" t="str">
        <f t="shared" si="30"/>
        <v/>
      </c>
      <c r="S161" s="21" t="str">
        <f t="shared" si="24"/>
        <v/>
      </c>
      <c r="T161" s="21" t="str">
        <f t="shared" si="25"/>
        <v/>
      </c>
      <c r="U161" s="21" t="str">
        <f t="shared" si="26"/>
        <v/>
      </c>
      <c r="V161" s="23" t="str">
        <f>IF(I161="","",IF(ISERROR(VLOOKUP(U161,Sheet1!B:B,1,FALSE)),0,1))</f>
        <v/>
      </c>
      <c r="W161" s="23" t="str">
        <f t="shared" si="27"/>
        <v/>
      </c>
      <c r="X161" s="23" t="e">
        <f>SEARCH('Key Word Search'!$J$6,L161)</f>
        <v>#VALUE!</v>
      </c>
      <c r="Y161" s="2" t="e">
        <f>SEARCH('Key Word Search'!$J$6,M161)</f>
        <v>#VALUE!</v>
      </c>
      <c r="Z161" s="2" t="str">
        <f t="shared" si="28"/>
        <v/>
      </c>
    </row>
    <row r="162" spans="1:26" x14ac:dyDescent="0.2">
      <c r="A162" s="105" t="str">
        <f t="shared" si="23"/>
        <v/>
      </c>
      <c r="F162" s="20" t="str">
        <f t="shared" si="29"/>
        <v/>
      </c>
      <c r="G162" s="20" t="str">
        <f t="shared" si="30"/>
        <v/>
      </c>
      <c r="S162" s="21" t="str">
        <f t="shared" si="24"/>
        <v/>
      </c>
      <c r="T162" s="21" t="str">
        <f t="shared" si="25"/>
        <v/>
      </c>
      <c r="U162" s="21" t="str">
        <f t="shared" si="26"/>
        <v/>
      </c>
      <c r="V162" s="23" t="str">
        <f>IF(I162="","",IF(ISERROR(VLOOKUP(U162,Sheet1!B:B,1,FALSE)),0,1))</f>
        <v/>
      </c>
      <c r="W162" s="23" t="str">
        <f t="shared" si="27"/>
        <v/>
      </c>
      <c r="X162" s="23" t="e">
        <f>SEARCH('Key Word Search'!$J$6,L162)</f>
        <v>#VALUE!</v>
      </c>
      <c r="Y162" s="2" t="e">
        <f>SEARCH('Key Word Search'!$J$6,M162)</f>
        <v>#VALUE!</v>
      </c>
      <c r="Z162" s="2" t="str">
        <f t="shared" si="28"/>
        <v/>
      </c>
    </row>
    <row r="163" spans="1:26" x14ac:dyDescent="0.2">
      <c r="A163" s="105" t="str">
        <f t="shared" si="23"/>
        <v/>
      </c>
      <c r="F163" s="20" t="str">
        <f t="shared" si="29"/>
        <v/>
      </c>
      <c r="G163" s="20" t="str">
        <f t="shared" si="30"/>
        <v/>
      </c>
      <c r="S163" s="21" t="str">
        <f t="shared" si="24"/>
        <v/>
      </c>
      <c r="T163" s="21" t="str">
        <f t="shared" si="25"/>
        <v/>
      </c>
      <c r="U163" s="21" t="str">
        <f t="shared" si="26"/>
        <v/>
      </c>
      <c r="V163" s="23" t="str">
        <f>IF(I163="","",IF(ISERROR(VLOOKUP(U163,Sheet1!B:B,1,FALSE)),0,1))</f>
        <v/>
      </c>
      <c r="W163" s="23" t="str">
        <f t="shared" si="27"/>
        <v/>
      </c>
      <c r="X163" s="23" t="e">
        <f>SEARCH('Key Word Search'!$J$6,L163)</f>
        <v>#VALUE!</v>
      </c>
      <c r="Y163" s="2" t="e">
        <f>SEARCH('Key Word Search'!$J$6,M163)</f>
        <v>#VALUE!</v>
      </c>
      <c r="Z163" s="2" t="str">
        <f t="shared" si="28"/>
        <v/>
      </c>
    </row>
    <row r="164" spans="1:26" x14ac:dyDescent="0.2">
      <c r="A164" s="105" t="str">
        <f t="shared" si="23"/>
        <v/>
      </c>
      <c r="F164" s="20" t="str">
        <f t="shared" si="29"/>
        <v/>
      </c>
      <c r="G164" s="20" t="str">
        <f t="shared" si="30"/>
        <v/>
      </c>
      <c r="S164" s="21" t="str">
        <f t="shared" si="24"/>
        <v/>
      </c>
      <c r="T164" s="21" t="str">
        <f t="shared" si="25"/>
        <v/>
      </c>
      <c r="U164" s="21" t="str">
        <f t="shared" si="26"/>
        <v/>
      </c>
      <c r="V164" s="23" t="str">
        <f>IF(I164="","",IF(ISERROR(VLOOKUP(U164,Sheet1!B:B,1,FALSE)),0,1))</f>
        <v/>
      </c>
      <c r="W164" s="23" t="str">
        <f t="shared" si="27"/>
        <v/>
      </c>
      <c r="X164" s="23" t="e">
        <f>SEARCH('Key Word Search'!$J$6,L164)</f>
        <v>#VALUE!</v>
      </c>
      <c r="Y164" s="2" t="e">
        <f>SEARCH('Key Word Search'!$J$6,M164)</f>
        <v>#VALUE!</v>
      </c>
      <c r="Z164" s="2" t="str">
        <f t="shared" si="28"/>
        <v/>
      </c>
    </row>
    <row r="165" spans="1:26" x14ac:dyDescent="0.2">
      <c r="A165" s="105" t="str">
        <f t="shared" si="23"/>
        <v/>
      </c>
      <c r="F165" s="20" t="str">
        <f t="shared" si="29"/>
        <v/>
      </c>
      <c r="G165" s="20" t="str">
        <f t="shared" si="30"/>
        <v/>
      </c>
      <c r="S165" s="21" t="str">
        <f t="shared" si="24"/>
        <v/>
      </c>
      <c r="T165" s="21" t="str">
        <f t="shared" si="25"/>
        <v/>
      </c>
      <c r="U165" s="21" t="str">
        <f t="shared" si="26"/>
        <v/>
      </c>
      <c r="V165" s="23" t="str">
        <f>IF(I165="","",IF(ISERROR(VLOOKUP(U165,Sheet1!B:B,1,FALSE)),0,1))</f>
        <v/>
      </c>
      <c r="W165" s="23" t="str">
        <f t="shared" si="27"/>
        <v/>
      </c>
      <c r="X165" s="23" t="e">
        <f>SEARCH('Key Word Search'!$J$6,L165)</f>
        <v>#VALUE!</v>
      </c>
      <c r="Y165" s="2" t="e">
        <f>SEARCH('Key Word Search'!$J$6,M165)</f>
        <v>#VALUE!</v>
      </c>
      <c r="Z165" s="2" t="str">
        <f t="shared" si="28"/>
        <v/>
      </c>
    </row>
    <row r="166" spans="1:26" x14ac:dyDescent="0.2">
      <c r="A166" s="105" t="str">
        <f t="shared" si="23"/>
        <v/>
      </c>
      <c r="F166" s="20" t="str">
        <f t="shared" si="29"/>
        <v/>
      </c>
      <c r="G166" s="20" t="str">
        <f t="shared" si="30"/>
        <v/>
      </c>
      <c r="S166" s="21" t="str">
        <f t="shared" si="24"/>
        <v/>
      </c>
      <c r="T166" s="21" t="str">
        <f t="shared" si="25"/>
        <v/>
      </c>
      <c r="U166" s="21" t="str">
        <f t="shared" si="26"/>
        <v/>
      </c>
      <c r="V166" s="23" t="str">
        <f>IF(I166="","",IF(ISERROR(VLOOKUP(U166,Sheet1!B:B,1,FALSE)),0,1))</f>
        <v/>
      </c>
      <c r="W166" s="23" t="str">
        <f t="shared" si="27"/>
        <v/>
      </c>
      <c r="X166" s="23" t="e">
        <f>SEARCH('Key Word Search'!$J$6,L166)</f>
        <v>#VALUE!</v>
      </c>
      <c r="Y166" s="2" t="e">
        <f>SEARCH('Key Word Search'!$J$6,M166)</f>
        <v>#VALUE!</v>
      </c>
      <c r="Z166" s="2" t="str">
        <f t="shared" si="28"/>
        <v/>
      </c>
    </row>
    <row r="167" spans="1:26" x14ac:dyDescent="0.2">
      <c r="A167" s="105" t="str">
        <f t="shared" si="23"/>
        <v/>
      </c>
      <c r="F167" s="20" t="str">
        <f t="shared" si="29"/>
        <v/>
      </c>
      <c r="G167" s="20" t="str">
        <f t="shared" si="30"/>
        <v/>
      </c>
      <c r="S167" s="21" t="str">
        <f t="shared" si="24"/>
        <v/>
      </c>
      <c r="T167" s="21" t="str">
        <f t="shared" si="25"/>
        <v/>
      </c>
      <c r="U167" s="21" t="str">
        <f t="shared" si="26"/>
        <v/>
      </c>
      <c r="V167" s="23" t="str">
        <f>IF(I167="","",IF(ISERROR(VLOOKUP(U167,Sheet1!B:B,1,FALSE)),0,1))</f>
        <v/>
      </c>
      <c r="W167" s="23" t="str">
        <f t="shared" si="27"/>
        <v/>
      </c>
      <c r="X167" s="23" t="e">
        <f>SEARCH('Key Word Search'!$J$6,L167)</f>
        <v>#VALUE!</v>
      </c>
      <c r="Y167" s="2" t="e">
        <f>SEARCH('Key Word Search'!$J$6,M167)</f>
        <v>#VALUE!</v>
      </c>
      <c r="Z167" s="2" t="str">
        <f t="shared" si="28"/>
        <v/>
      </c>
    </row>
    <row r="168" spans="1:26" x14ac:dyDescent="0.2">
      <c r="A168" s="105" t="str">
        <f t="shared" si="23"/>
        <v/>
      </c>
      <c r="F168" s="20" t="str">
        <f t="shared" si="29"/>
        <v/>
      </c>
      <c r="G168" s="20" t="str">
        <f t="shared" si="30"/>
        <v/>
      </c>
      <c r="S168" s="21" t="str">
        <f t="shared" si="24"/>
        <v/>
      </c>
      <c r="T168" s="21" t="str">
        <f t="shared" si="25"/>
        <v/>
      </c>
      <c r="U168" s="21" t="str">
        <f t="shared" si="26"/>
        <v/>
      </c>
      <c r="V168" s="23" t="str">
        <f>IF(I168="","",IF(ISERROR(VLOOKUP(U168,Sheet1!B:B,1,FALSE)),0,1))</f>
        <v/>
      </c>
      <c r="W168" s="23" t="str">
        <f t="shared" si="27"/>
        <v/>
      </c>
      <c r="X168" s="23" t="e">
        <f>SEARCH('Key Word Search'!$J$6,L168)</f>
        <v>#VALUE!</v>
      </c>
      <c r="Y168" s="2" t="e">
        <f>SEARCH('Key Word Search'!$J$6,M168)</f>
        <v>#VALUE!</v>
      </c>
      <c r="Z168" s="2" t="str">
        <f t="shared" si="28"/>
        <v/>
      </c>
    </row>
    <row r="169" spans="1:26" x14ac:dyDescent="0.2">
      <c r="A169" s="105" t="str">
        <f t="shared" si="23"/>
        <v/>
      </c>
      <c r="F169" s="20" t="str">
        <f t="shared" si="29"/>
        <v/>
      </c>
      <c r="G169" s="20" t="str">
        <f t="shared" si="30"/>
        <v/>
      </c>
      <c r="S169" s="21" t="str">
        <f t="shared" si="24"/>
        <v/>
      </c>
      <c r="T169" s="21" t="str">
        <f t="shared" si="25"/>
        <v/>
      </c>
      <c r="U169" s="21" t="str">
        <f t="shared" si="26"/>
        <v/>
      </c>
      <c r="V169" s="23" t="str">
        <f>IF(I169="","",IF(ISERROR(VLOOKUP(U169,Sheet1!B:B,1,FALSE)),0,1))</f>
        <v/>
      </c>
      <c r="W169" s="23" t="str">
        <f t="shared" si="27"/>
        <v/>
      </c>
      <c r="X169" s="23" t="e">
        <f>SEARCH('Key Word Search'!$J$6,L169)</f>
        <v>#VALUE!</v>
      </c>
      <c r="Y169" s="2" t="e">
        <f>SEARCH('Key Word Search'!$J$6,M169)</f>
        <v>#VALUE!</v>
      </c>
      <c r="Z169" s="2" t="str">
        <f t="shared" si="28"/>
        <v/>
      </c>
    </row>
    <row r="170" spans="1:26" x14ac:dyDescent="0.2">
      <c r="A170" s="105" t="str">
        <f t="shared" si="23"/>
        <v/>
      </c>
      <c r="F170" s="20" t="str">
        <f t="shared" si="29"/>
        <v/>
      </c>
      <c r="G170" s="20" t="str">
        <f t="shared" si="30"/>
        <v/>
      </c>
      <c r="S170" s="21" t="str">
        <f t="shared" si="24"/>
        <v/>
      </c>
      <c r="T170" s="21" t="str">
        <f t="shared" si="25"/>
        <v/>
      </c>
      <c r="U170" s="21" t="str">
        <f t="shared" si="26"/>
        <v/>
      </c>
      <c r="V170" s="23" t="str">
        <f>IF(I170="","",IF(ISERROR(VLOOKUP(U170,Sheet1!B:B,1,FALSE)),0,1))</f>
        <v/>
      </c>
      <c r="W170" s="23" t="str">
        <f t="shared" si="27"/>
        <v/>
      </c>
      <c r="X170" s="23" t="e">
        <f>SEARCH('Key Word Search'!$J$6,L170)</f>
        <v>#VALUE!</v>
      </c>
      <c r="Y170" s="2" t="e">
        <f>SEARCH('Key Word Search'!$J$6,M170)</f>
        <v>#VALUE!</v>
      </c>
      <c r="Z170" s="2" t="str">
        <f t="shared" si="28"/>
        <v/>
      </c>
    </row>
    <row r="171" spans="1:26" x14ac:dyDescent="0.2">
      <c r="A171" s="105" t="str">
        <f t="shared" si="23"/>
        <v/>
      </c>
      <c r="F171" s="20" t="str">
        <f t="shared" si="29"/>
        <v/>
      </c>
      <c r="G171" s="20" t="str">
        <f t="shared" si="30"/>
        <v/>
      </c>
      <c r="S171" s="21" t="str">
        <f t="shared" si="24"/>
        <v/>
      </c>
      <c r="T171" s="21" t="str">
        <f t="shared" si="25"/>
        <v/>
      </c>
      <c r="U171" s="21" t="str">
        <f t="shared" si="26"/>
        <v/>
      </c>
      <c r="V171" s="23" t="str">
        <f>IF(I171="","",IF(ISERROR(VLOOKUP(U171,Sheet1!B:B,1,FALSE)),0,1))</f>
        <v/>
      </c>
      <c r="W171" s="23" t="str">
        <f t="shared" si="27"/>
        <v/>
      </c>
      <c r="X171" s="23" t="e">
        <f>SEARCH('Key Word Search'!$J$6,L171)</f>
        <v>#VALUE!</v>
      </c>
      <c r="Y171" s="2" t="e">
        <f>SEARCH('Key Word Search'!$J$6,M171)</f>
        <v>#VALUE!</v>
      </c>
      <c r="Z171" s="2" t="str">
        <f t="shared" si="28"/>
        <v/>
      </c>
    </row>
    <row r="172" spans="1:26" x14ac:dyDescent="0.2">
      <c r="A172" s="105" t="str">
        <f t="shared" si="23"/>
        <v/>
      </c>
      <c r="F172" s="20" t="str">
        <f t="shared" si="29"/>
        <v/>
      </c>
      <c r="G172" s="20" t="str">
        <f t="shared" si="30"/>
        <v/>
      </c>
      <c r="S172" s="21" t="str">
        <f t="shared" si="24"/>
        <v/>
      </c>
      <c r="T172" s="21" t="str">
        <f t="shared" si="25"/>
        <v/>
      </c>
      <c r="U172" s="21" t="str">
        <f t="shared" si="26"/>
        <v/>
      </c>
      <c r="V172" s="23" t="str">
        <f>IF(I172="","",IF(ISERROR(VLOOKUP(U172,Sheet1!B:B,1,FALSE)),0,1))</f>
        <v/>
      </c>
      <c r="W172" s="23" t="str">
        <f t="shared" si="27"/>
        <v/>
      </c>
      <c r="X172" s="23" t="e">
        <f>SEARCH('Key Word Search'!$J$6,L172)</f>
        <v>#VALUE!</v>
      </c>
      <c r="Y172" s="2" t="e">
        <f>SEARCH('Key Word Search'!$J$6,M172)</f>
        <v>#VALUE!</v>
      </c>
      <c r="Z172" s="2" t="str">
        <f t="shared" si="28"/>
        <v/>
      </c>
    </row>
    <row r="173" spans="1:26" x14ac:dyDescent="0.2">
      <c r="A173" s="105" t="str">
        <f t="shared" si="23"/>
        <v/>
      </c>
      <c r="F173" s="20" t="str">
        <f t="shared" si="29"/>
        <v/>
      </c>
      <c r="G173" s="20" t="str">
        <f t="shared" si="30"/>
        <v/>
      </c>
      <c r="S173" s="21" t="str">
        <f t="shared" si="24"/>
        <v/>
      </c>
      <c r="T173" s="21" t="str">
        <f t="shared" si="25"/>
        <v/>
      </c>
      <c r="U173" s="21" t="str">
        <f t="shared" si="26"/>
        <v/>
      </c>
      <c r="V173" s="23" t="str">
        <f>IF(I173="","",IF(ISERROR(VLOOKUP(U173,Sheet1!B:B,1,FALSE)),0,1))</f>
        <v/>
      </c>
      <c r="W173" s="23" t="str">
        <f t="shared" si="27"/>
        <v/>
      </c>
      <c r="X173" s="23" t="e">
        <f>SEARCH('Key Word Search'!$J$6,L173)</f>
        <v>#VALUE!</v>
      </c>
      <c r="Y173" s="2" t="e">
        <f>SEARCH('Key Word Search'!$J$6,M173)</f>
        <v>#VALUE!</v>
      </c>
      <c r="Z173" s="2" t="str">
        <f t="shared" si="28"/>
        <v/>
      </c>
    </row>
    <row r="174" spans="1:26" x14ac:dyDescent="0.2">
      <c r="A174" s="105" t="str">
        <f t="shared" si="23"/>
        <v/>
      </c>
      <c r="F174" s="20" t="str">
        <f t="shared" si="29"/>
        <v/>
      </c>
      <c r="G174" s="20" t="str">
        <f t="shared" si="30"/>
        <v/>
      </c>
      <c r="S174" s="21" t="str">
        <f t="shared" si="24"/>
        <v/>
      </c>
      <c r="T174" s="21" t="str">
        <f t="shared" si="25"/>
        <v/>
      </c>
      <c r="U174" s="21" t="str">
        <f t="shared" si="26"/>
        <v/>
      </c>
      <c r="V174" s="23" t="str">
        <f>IF(I174="","",IF(ISERROR(VLOOKUP(U174,Sheet1!B:B,1,FALSE)),0,1))</f>
        <v/>
      </c>
      <c r="W174" s="23" t="str">
        <f t="shared" si="27"/>
        <v/>
      </c>
      <c r="X174" s="23" t="e">
        <f>SEARCH('Key Word Search'!$J$6,L174)</f>
        <v>#VALUE!</v>
      </c>
      <c r="Y174" s="2" t="e">
        <f>SEARCH('Key Word Search'!$J$6,M174)</f>
        <v>#VALUE!</v>
      </c>
      <c r="Z174" s="2" t="str">
        <f t="shared" si="28"/>
        <v/>
      </c>
    </row>
    <row r="175" spans="1:26" x14ac:dyDescent="0.2">
      <c r="A175" s="105" t="str">
        <f t="shared" si="23"/>
        <v/>
      </c>
      <c r="F175" s="20" t="str">
        <f t="shared" si="29"/>
        <v/>
      </c>
      <c r="G175" s="20" t="str">
        <f t="shared" si="30"/>
        <v/>
      </c>
      <c r="S175" s="21" t="str">
        <f t="shared" si="24"/>
        <v/>
      </c>
      <c r="T175" s="21" t="str">
        <f t="shared" si="25"/>
        <v/>
      </c>
      <c r="U175" s="21" t="str">
        <f t="shared" si="26"/>
        <v/>
      </c>
      <c r="V175" s="23" t="str">
        <f>IF(I175="","",IF(ISERROR(VLOOKUP(U175,Sheet1!B:B,1,FALSE)),0,1))</f>
        <v/>
      </c>
      <c r="W175" s="23" t="str">
        <f t="shared" si="27"/>
        <v/>
      </c>
      <c r="X175" s="23" t="e">
        <f>SEARCH('Key Word Search'!$J$6,L175)</f>
        <v>#VALUE!</v>
      </c>
      <c r="Y175" s="2" t="e">
        <f>SEARCH('Key Word Search'!$J$6,M175)</f>
        <v>#VALUE!</v>
      </c>
      <c r="Z175" s="2" t="str">
        <f t="shared" si="28"/>
        <v/>
      </c>
    </row>
    <row r="176" spans="1:26" x14ac:dyDescent="0.2">
      <c r="A176" s="105" t="str">
        <f t="shared" si="23"/>
        <v/>
      </c>
      <c r="F176" s="20" t="str">
        <f t="shared" si="29"/>
        <v/>
      </c>
      <c r="G176" s="20" t="str">
        <f t="shared" si="30"/>
        <v/>
      </c>
      <c r="S176" s="21" t="str">
        <f t="shared" si="24"/>
        <v/>
      </c>
      <c r="T176" s="21" t="str">
        <f t="shared" si="25"/>
        <v/>
      </c>
      <c r="U176" s="21" t="str">
        <f t="shared" si="26"/>
        <v/>
      </c>
      <c r="V176" s="23" t="str">
        <f>IF(I176="","",IF(ISERROR(VLOOKUP(U176,Sheet1!B:B,1,FALSE)),0,1))</f>
        <v/>
      </c>
      <c r="W176" s="23" t="str">
        <f t="shared" si="27"/>
        <v/>
      </c>
      <c r="X176" s="23" t="e">
        <f>SEARCH('Key Word Search'!$J$6,L176)</f>
        <v>#VALUE!</v>
      </c>
      <c r="Y176" s="2" t="e">
        <f>SEARCH('Key Word Search'!$J$6,M176)</f>
        <v>#VALUE!</v>
      </c>
      <c r="Z176" s="2" t="str">
        <f t="shared" si="28"/>
        <v/>
      </c>
    </row>
    <row r="177" spans="1:26" x14ac:dyDescent="0.2">
      <c r="A177" s="105" t="str">
        <f t="shared" si="23"/>
        <v/>
      </c>
      <c r="F177" s="20" t="str">
        <f t="shared" si="29"/>
        <v/>
      </c>
      <c r="G177" s="20" t="str">
        <f t="shared" si="30"/>
        <v/>
      </c>
      <c r="S177" s="21" t="str">
        <f t="shared" si="24"/>
        <v/>
      </c>
      <c r="T177" s="21" t="str">
        <f t="shared" si="25"/>
        <v/>
      </c>
      <c r="U177" s="21" t="str">
        <f t="shared" si="26"/>
        <v/>
      </c>
      <c r="V177" s="23" t="str">
        <f>IF(I177="","",IF(ISERROR(VLOOKUP(U177,Sheet1!B:B,1,FALSE)),0,1))</f>
        <v/>
      </c>
      <c r="W177" s="23" t="str">
        <f t="shared" si="27"/>
        <v/>
      </c>
      <c r="X177" s="23" t="e">
        <f>SEARCH('Key Word Search'!$J$6,L177)</f>
        <v>#VALUE!</v>
      </c>
      <c r="Y177" s="2" t="e">
        <f>SEARCH('Key Word Search'!$J$6,M177)</f>
        <v>#VALUE!</v>
      </c>
      <c r="Z177" s="2" t="str">
        <f t="shared" si="28"/>
        <v/>
      </c>
    </row>
    <row r="178" spans="1:26" x14ac:dyDescent="0.2">
      <c r="A178" s="105" t="str">
        <f t="shared" si="23"/>
        <v/>
      </c>
      <c r="F178" s="20" t="str">
        <f t="shared" si="29"/>
        <v/>
      </c>
      <c r="G178" s="20" t="str">
        <f t="shared" si="30"/>
        <v/>
      </c>
      <c r="S178" s="21" t="str">
        <f t="shared" si="24"/>
        <v/>
      </c>
      <c r="T178" s="21" t="str">
        <f t="shared" si="25"/>
        <v/>
      </c>
      <c r="U178" s="21" t="str">
        <f t="shared" si="26"/>
        <v/>
      </c>
      <c r="V178" s="23" t="str">
        <f>IF(I178="","",IF(ISERROR(VLOOKUP(U178,Sheet1!B:B,1,FALSE)),0,1))</f>
        <v/>
      </c>
      <c r="W178" s="23" t="str">
        <f t="shared" si="27"/>
        <v/>
      </c>
      <c r="X178" s="23" t="e">
        <f>SEARCH('Key Word Search'!$J$6,L178)</f>
        <v>#VALUE!</v>
      </c>
      <c r="Y178" s="2" t="e">
        <f>SEARCH('Key Word Search'!$J$6,M178)</f>
        <v>#VALUE!</v>
      </c>
      <c r="Z178" s="2" t="str">
        <f t="shared" si="28"/>
        <v/>
      </c>
    </row>
    <row r="179" spans="1:26" x14ac:dyDescent="0.2">
      <c r="A179" s="105" t="str">
        <f t="shared" si="23"/>
        <v/>
      </c>
      <c r="F179" s="20" t="str">
        <f t="shared" si="29"/>
        <v/>
      </c>
      <c r="G179" s="20" t="str">
        <f t="shared" si="30"/>
        <v/>
      </c>
      <c r="S179" s="21" t="str">
        <f t="shared" si="24"/>
        <v/>
      </c>
      <c r="T179" s="21" t="str">
        <f t="shared" si="25"/>
        <v/>
      </c>
      <c r="U179" s="21" t="str">
        <f t="shared" si="26"/>
        <v/>
      </c>
      <c r="V179" s="23" t="str">
        <f>IF(I179="","",IF(ISERROR(VLOOKUP(U179,Sheet1!B:B,1,FALSE)),0,1))</f>
        <v/>
      </c>
      <c r="W179" s="23" t="str">
        <f t="shared" si="27"/>
        <v/>
      </c>
      <c r="X179" s="23" t="e">
        <f>SEARCH('Key Word Search'!$J$6,L179)</f>
        <v>#VALUE!</v>
      </c>
      <c r="Y179" s="2" t="e">
        <f>SEARCH('Key Word Search'!$J$6,M179)</f>
        <v>#VALUE!</v>
      </c>
      <c r="Z179" s="2" t="str">
        <f t="shared" si="28"/>
        <v/>
      </c>
    </row>
    <row r="180" spans="1:26" x14ac:dyDescent="0.2">
      <c r="A180" s="105" t="str">
        <f t="shared" si="23"/>
        <v/>
      </c>
      <c r="F180" s="20" t="str">
        <f t="shared" si="29"/>
        <v/>
      </c>
      <c r="G180" s="20" t="str">
        <f t="shared" si="30"/>
        <v/>
      </c>
      <c r="S180" s="21" t="str">
        <f t="shared" si="24"/>
        <v/>
      </c>
      <c r="T180" s="21" t="str">
        <f t="shared" si="25"/>
        <v/>
      </c>
      <c r="U180" s="21" t="str">
        <f t="shared" si="26"/>
        <v/>
      </c>
      <c r="V180" s="23" t="str">
        <f>IF(I180="","",IF(ISERROR(VLOOKUP(U180,Sheet1!B:B,1,FALSE)),0,1))</f>
        <v/>
      </c>
      <c r="W180" s="23" t="str">
        <f t="shared" si="27"/>
        <v/>
      </c>
      <c r="X180" s="23" t="e">
        <f>SEARCH('Key Word Search'!$J$6,L180)</f>
        <v>#VALUE!</v>
      </c>
      <c r="Y180" s="2" t="e">
        <f>SEARCH('Key Word Search'!$J$6,M180)</f>
        <v>#VALUE!</v>
      </c>
      <c r="Z180" s="2" t="str">
        <f t="shared" si="28"/>
        <v/>
      </c>
    </row>
    <row r="181" spans="1:26" x14ac:dyDescent="0.2">
      <c r="A181" s="105" t="str">
        <f t="shared" si="23"/>
        <v/>
      </c>
      <c r="F181" s="20" t="str">
        <f t="shared" si="29"/>
        <v/>
      </c>
      <c r="G181" s="20" t="str">
        <f t="shared" si="30"/>
        <v/>
      </c>
      <c r="S181" s="21" t="str">
        <f t="shared" si="24"/>
        <v/>
      </c>
      <c r="T181" s="21" t="str">
        <f t="shared" si="25"/>
        <v/>
      </c>
      <c r="U181" s="21" t="str">
        <f t="shared" si="26"/>
        <v/>
      </c>
      <c r="V181" s="23" t="str">
        <f>IF(I181="","",IF(ISERROR(VLOOKUP(U181,Sheet1!B:B,1,FALSE)),0,1))</f>
        <v/>
      </c>
      <c r="W181" s="23" t="str">
        <f t="shared" si="27"/>
        <v/>
      </c>
      <c r="X181" s="23" t="e">
        <f>SEARCH('Key Word Search'!$J$6,L181)</f>
        <v>#VALUE!</v>
      </c>
      <c r="Y181" s="2" t="e">
        <f>SEARCH('Key Word Search'!$J$6,M181)</f>
        <v>#VALUE!</v>
      </c>
      <c r="Z181" s="2" t="str">
        <f t="shared" si="28"/>
        <v/>
      </c>
    </row>
    <row r="182" spans="1:26" x14ac:dyDescent="0.2">
      <c r="A182" s="105" t="str">
        <f t="shared" si="23"/>
        <v/>
      </c>
      <c r="F182" s="20" t="str">
        <f t="shared" si="29"/>
        <v/>
      </c>
      <c r="G182" s="20" t="str">
        <f t="shared" si="30"/>
        <v/>
      </c>
      <c r="S182" s="21" t="str">
        <f t="shared" si="24"/>
        <v/>
      </c>
      <c r="T182" s="21" t="str">
        <f t="shared" si="25"/>
        <v/>
      </c>
      <c r="U182" s="21" t="str">
        <f t="shared" si="26"/>
        <v/>
      </c>
      <c r="V182" s="23" t="str">
        <f>IF(I182="","",IF(ISERROR(VLOOKUP(U182,Sheet1!B:B,1,FALSE)),0,1))</f>
        <v/>
      </c>
      <c r="W182" s="23" t="str">
        <f t="shared" si="27"/>
        <v/>
      </c>
      <c r="X182" s="23" t="e">
        <f>SEARCH('Key Word Search'!$J$6,L182)</f>
        <v>#VALUE!</v>
      </c>
      <c r="Y182" s="2" t="e">
        <f>SEARCH('Key Word Search'!$J$6,M182)</f>
        <v>#VALUE!</v>
      </c>
      <c r="Z182" s="2" t="str">
        <f t="shared" si="28"/>
        <v/>
      </c>
    </row>
    <row r="183" spans="1:26" x14ac:dyDescent="0.2">
      <c r="A183" s="105" t="str">
        <f t="shared" si="23"/>
        <v/>
      </c>
      <c r="F183" s="20" t="str">
        <f t="shared" si="29"/>
        <v/>
      </c>
      <c r="G183" s="20" t="str">
        <f t="shared" si="30"/>
        <v/>
      </c>
      <c r="S183" s="21" t="str">
        <f t="shared" si="24"/>
        <v/>
      </c>
      <c r="T183" s="21" t="str">
        <f t="shared" si="25"/>
        <v/>
      </c>
      <c r="U183" s="21" t="str">
        <f t="shared" si="26"/>
        <v/>
      </c>
      <c r="V183" s="23" t="str">
        <f>IF(I183="","",IF(ISERROR(VLOOKUP(U183,Sheet1!B:B,1,FALSE)),0,1))</f>
        <v/>
      </c>
      <c r="W183" s="23" t="str">
        <f t="shared" si="27"/>
        <v/>
      </c>
      <c r="X183" s="23" t="e">
        <f>SEARCH('Key Word Search'!$J$6,L183)</f>
        <v>#VALUE!</v>
      </c>
      <c r="Y183" s="2" t="e">
        <f>SEARCH('Key Word Search'!$J$6,M183)</f>
        <v>#VALUE!</v>
      </c>
      <c r="Z183" s="2" t="str">
        <f t="shared" si="28"/>
        <v/>
      </c>
    </row>
    <row r="184" spans="1:26" x14ac:dyDescent="0.2">
      <c r="A184" s="105" t="str">
        <f t="shared" si="23"/>
        <v/>
      </c>
      <c r="F184" s="20" t="str">
        <f t="shared" si="29"/>
        <v/>
      </c>
      <c r="G184" s="20" t="str">
        <f t="shared" si="30"/>
        <v/>
      </c>
      <c r="S184" s="21" t="str">
        <f t="shared" si="24"/>
        <v/>
      </c>
      <c r="T184" s="21" t="str">
        <f t="shared" si="25"/>
        <v/>
      </c>
      <c r="U184" s="21" t="str">
        <f t="shared" si="26"/>
        <v/>
      </c>
      <c r="V184" s="23" t="str">
        <f>IF(I184="","",IF(ISERROR(VLOOKUP(U184,Sheet1!B:B,1,FALSE)),0,1))</f>
        <v/>
      </c>
      <c r="W184" s="23" t="str">
        <f t="shared" si="27"/>
        <v/>
      </c>
      <c r="X184" s="23" t="e">
        <f>SEARCH('Key Word Search'!$J$6,L184)</f>
        <v>#VALUE!</v>
      </c>
      <c r="Y184" s="2" t="e">
        <f>SEARCH('Key Word Search'!$J$6,M184)</f>
        <v>#VALUE!</v>
      </c>
      <c r="Z184" s="2" t="str">
        <f t="shared" si="28"/>
        <v/>
      </c>
    </row>
    <row r="185" spans="1:26" x14ac:dyDescent="0.2">
      <c r="A185" s="105" t="str">
        <f t="shared" si="23"/>
        <v/>
      </c>
      <c r="F185" s="20" t="str">
        <f t="shared" si="29"/>
        <v/>
      </c>
      <c r="G185" s="20" t="str">
        <f t="shared" si="30"/>
        <v/>
      </c>
      <c r="S185" s="21" t="str">
        <f t="shared" si="24"/>
        <v/>
      </c>
      <c r="T185" s="21" t="str">
        <f t="shared" si="25"/>
        <v/>
      </c>
      <c r="U185" s="21" t="str">
        <f t="shared" si="26"/>
        <v/>
      </c>
      <c r="V185" s="23" t="str">
        <f>IF(I185="","",IF(ISERROR(VLOOKUP(U185,Sheet1!B:B,1,FALSE)),0,1))</f>
        <v/>
      </c>
      <c r="W185" s="23" t="str">
        <f t="shared" si="27"/>
        <v/>
      </c>
      <c r="X185" s="23" t="e">
        <f>SEARCH('Key Word Search'!$J$6,L185)</f>
        <v>#VALUE!</v>
      </c>
      <c r="Y185" s="2" t="e">
        <f>SEARCH('Key Word Search'!$J$6,M185)</f>
        <v>#VALUE!</v>
      </c>
      <c r="Z185" s="2" t="str">
        <f t="shared" si="28"/>
        <v/>
      </c>
    </row>
    <row r="186" spans="1:26" x14ac:dyDescent="0.2">
      <c r="A186" s="105" t="str">
        <f t="shared" ref="A186:A249" si="31">IF(I186="","",SUBSTITUTE(SUBSTITUTE(SUBSTITUTE(SUBSTITUTE("#"&amp;I186&amp;"-"&amp;J186&amp;""&amp;K186," ",""),"-","_"),"(","_"),")","_"))</f>
        <v/>
      </c>
      <c r="F186" s="20" t="str">
        <f t="shared" si="29"/>
        <v/>
      </c>
      <c r="G186" s="20" t="str">
        <f t="shared" si="30"/>
        <v/>
      </c>
      <c r="S186" s="21" t="str">
        <f t="shared" si="24"/>
        <v/>
      </c>
      <c r="T186" s="21" t="str">
        <f t="shared" si="25"/>
        <v/>
      </c>
      <c r="U186" s="21" t="str">
        <f t="shared" si="26"/>
        <v/>
      </c>
      <c r="V186" s="23" t="str">
        <f>IF(I186="","",IF(ISERROR(VLOOKUP(U186,Sheet1!B:B,1,FALSE)),0,1))</f>
        <v/>
      </c>
      <c r="W186" s="23" t="str">
        <f t="shared" si="27"/>
        <v/>
      </c>
      <c r="X186" s="23" t="e">
        <f>SEARCH('Key Word Search'!$J$6,L186)</f>
        <v>#VALUE!</v>
      </c>
      <c r="Y186" s="2" t="e">
        <f>SEARCH('Key Word Search'!$J$6,M186)</f>
        <v>#VALUE!</v>
      </c>
      <c r="Z186" s="2" t="str">
        <f t="shared" si="28"/>
        <v/>
      </c>
    </row>
    <row r="187" spans="1:26" x14ac:dyDescent="0.2">
      <c r="A187" s="105" t="str">
        <f t="shared" si="31"/>
        <v/>
      </c>
      <c r="F187" s="20" t="str">
        <f t="shared" si="29"/>
        <v/>
      </c>
      <c r="G187" s="20" t="str">
        <f t="shared" si="30"/>
        <v/>
      </c>
      <c r="S187" s="21" t="str">
        <f t="shared" si="24"/>
        <v/>
      </c>
      <c r="T187" s="21" t="str">
        <f t="shared" si="25"/>
        <v/>
      </c>
      <c r="U187" s="21" t="str">
        <f t="shared" si="26"/>
        <v/>
      </c>
      <c r="V187" s="23" t="str">
        <f>IF(I187="","",IF(ISERROR(VLOOKUP(U187,Sheet1!B:B,1,FALSE)),0,1))</f>
        <v/>
      </c>
      <c r="W187" s="23" t="str">
        <f t="shared" si="27"/>
        <v/>
      </c>
      <c r="X187" s="23" t="e">
        <f>SEARCH('Key Word Search'!$J$6,L187)</f>
        <v>#VALUE!</v>
      </c>
      <c r="Y187" s="2" t="e">
        <f>SEARCH('Key Word Search'!$J$6,M187)</f>
        <v>#VALUE!</v>
      </c>
      <c r="Z187" s="2" t="str">
        <f t="shared" si="28"/>
        <v/>
      </c>
    </row>
    <row r="188" spans="1:26" x14ac:dyDescent="0.2">
      <c r="A188" s="105" t="str">
        <f t="shared" si="31"/>
        <v/>
      </c>
      <c r="F188" s="20" t="str">
        <f t="shared" si="29"/>
        <v/>
      </c>
      <c r="G188" s="20" t="str">
        <f t="shared" si="30"/>
        <v/>
      </c>
      <c r="S188" s="21" t="str">
        <f t="shared" si="24"/>
        <v/>
      </c>
      <c r="T188" s="21" t="str">
        <f t="shared" si="25"/>
        <v/>
      </c>
      <c r="U188" s="21" t="str">
        <f t="shared" si="26"/>
        <v/>
      </c>
      <c r="V188" s="23" t="str">
        <f>IF(I188="","",IF(ISERROR(VLOOKUP(U188,Sheet1!B:B,1,FALSE)),0,1))</f>
        <v/>
      </c>
      <c r="W188" s="23" t="str">
        <f t="shared" si="27"/>
        <v/>
      </c>
      <c r="X188" s="23" t="e">
        <f>SEARCH('Key Word Search'!$J$6,L188)</f>
        <v>#VALUE!</v>
      </c>
      <c r="Y188" s="2" t="e">
        <f>SEARCH('Key Word Search'!$J$6,M188)</f>
        <v>#VALUE!</v>
      </c>
      <c r="Z188" s="2" t="str">
        <f t="shared" si="28"/>
        <v/>
      </c>
    </row>
    <row r="189" spans="1:26" x14ac:dyDescent="0.2">
      <c r="A189" s="105" t="str">
        <f t="shared" si="31"/>
        <v/>
      </c>
      <c r="F189" s="20" t="str">
        <f t="shared" si="29"/>
        <v/>
      </c>
      <c r="G189" s="20" t="str">
        <f t="shared" si="30"/>
        <v/>
      </c>
      <c r="S189" s="21" t="str">
        <f t="shared" si="24"/>
        <v/>
      </c>
      <c r="T189" s="21" t="str">
        <f t="shared" si="25"/>
        <v/>
      </c>
      <c r="U189" s="21" t="str">
        <f t="shared" si="26"/>
        <v/>
      </c>
      <c r="V189" s="23" t="str">
        <f>IF(I189="","",IF(ISERROR(VLOOKUP(U189,Sheet1!B:B,1,FALSE)),0,1))</f>
        <v/>
      </c>
      <c r="W189" s="23" t="str">
        <f t="shared" si="27"/>
        <v/>
      </c>
      <c r="X189" s="23" t="e">
        <f>SEARCH('Key Word Search'!$J$6,L189)</f>
        <v>#VALUE!</v>
      </c>
      <c r="Y189" s="2" t="e">
        <f>SEARCH('Key Word Search'!$J$6,M189)</f>
        <v>#VALUE!</v>
      </c>
      <c r="Z189" s="2" t="str">
        <f t="shared" si="28"/>
        <v/>
      </c>
    </row>
    <row r="190" spans="1:26" x14ac:dyDescent="0.2">
      <c r="A190" s="105" t="str">
        <f t="shared" si="31"/>
        <v/>
      </c>
      <c r="F190" s="20" t="str">
        <f t="shared" si="29"/>
        <v/>
      </c>
      <c r="G190" s="20" t="str">
        <f t="shared" si="30"/>
        <v/>
      </c>
      <c r="S190" s="21" t="str">
        <f t="shared" si="24"/>
        <v/>
      </c>
      <c r="T190" s="21" t="str">
        <f t="shared" si="25"/>
        <v/>
      </c>
      <c r="U190" s="21" t="str">
        <f t="shared" si="26"/>
        <v/>
      </c>
      <c r="V190" s="23" t="str">
        <f>IF(I190="","",IF(ISERROR(VLOOKUP(U190,Sheet1!B:B,1,FALSE)),0,1))</f>
        <v/>
      </c>
      <c r="W190" s="23" t="str">
        <f t="shared" si="27"/>
        <v/>
      </c>
      <c r="X190" s="23" t="e">
        <f>SEARCH('Key Word Search'!$J$6,L190)</f>
        <v>#VALUE!</v>
      </c>
      <c r="Y190" s="2" t="e">
        <f>SEARCH('Key Word Search'!$J$6,M190)</f>
        <v>#VALUE!</v>
      </c>
      <c r="Z190" s="2" t="str">
        <f t="shared" si="28"/>
        <v/>
      </c>
    </row>
    <row r="191" spans="1:26" x14ac:dyDescent="0.2">
      <c r="A191" s="105" t="str">
        <f t="shared" si="31"/>
        <v/>
      </c>
      <c r="F191" s="20" t="str">
        <f t="shared" si="29"/>
        <v/>
      </c>
      <c r="G191" s="20" t="str">
        <f t="shared" si="30"/>
        <v/>
      </c>
      <c r="S191" s="21" t="str">
        <f t="shared" si="24"/>
        <v/>
      </c>
      <c r="T191" s="21" t="str">
        <f t="shared" si="25"/>
        <v/>
      </c>
      <c r="U191" s="21" t="str">
        <f t="shared" si="26"/>
        <v/>
      </c>
      <c r="V191" s="23" t="str">
        <f>IF(I191="","",IF(ISERROR(VLOOKUP(U191,Sheet1!B:B,1,FALSE)),0,1))</f>
        <v/>
      </c>
      <c r="W191" s="23" t="str">
        <f t="shared" si="27"/>
        <v/>
      </c>
      <c r="X191" s="23" t="e">
        <f>SEARCH('Key Word Search'!$J$6,L191)</f>
        <v>#VALUE!</v>
      </c>
      <c r="Y191" s="2" t="e">
        <f>SEARCH('Key Word Search'!$J$6,M191)</f>
        <v>#VALUE!</v>
      </c>
      <c r="Z191" s="2" t="str">
        <f t="shared" si="28"/>
        <v/>
      </c>
    </row>
    <row r="192" spans="1:26" x14ac:dyDescent="0.2">
      <c r="A192" s="105" t="str">
        <f t="shared" si="31"/>
        <v/>
      </c>
      <c r="F192" s="20" t="str">
        <f t="shared" si="29"/>
        <v/>
      </c>
      <c r="G192" s="20" t="str">
        <f t="shared" si="30"/>
        <v/>
      </c>
      <c r="S192" s="21" t="str">
        <f t="shared" si="24"/>
        <v/>
      </c>
      <c r="T192" s="21" t="str">
        <f t="shared" si="25"/>
        <v/>
      </c>
      <c r="U192" s="21" t="str">
        <f t="shared" si="26"/>
        <v/>
      </c>
      <c r="V192" s="23" t="str">
        <f>IF(I192="","",IF(ISERROR(VLOOKUP(U192,Sheet1!B:B,1,FALSE)),0,1))</f>
        <v/>
      </c>
      <c r="W192" s="23" t="str">
        <f t="shared" si="27"/>
        <v/>
      </c>
      <c r="X192" s="23" t="e">
        <f>SEARCH('Key Word Search'!$J$6,L192)</f>
        <v>#VALUE!</v>
      </c>
      <c r="Y192" s="2" t="e">
        <f>SEARCH('Key Word Search'!$J$6,M192)</f>
        <v>#VALUE!</v>
      </c>
      <c r="Z192" s="2" t="str">
        <f t="shared" si="28"/>
        <v/>
      </c>
    </row>
    <row r="193" spans="1:26" x14ac:dyDescent="0.2">
      <c r="A193" s="105" t="str">
        <f t="shared" si="31"/>
        <v/>
      </c>
      <c r="F193" s="20" t="str">
        <f t="shared" si="29"/>
        <v/>
      </c>
      <c r="G193" s="20" t="str">
        <f t="shared" si="30"/>
        <v/>
      </c>
      <c r="S193" s="21" t="str">
        <f t="shared" si="24"/>
        <v/>
      </c>
      <c r="T193" s="21" t="str">
        <f t="shared" si="25"/>
        <v/>
      </c>
      <c r="U193" s="21" t="str">
        <f t="shared" si="26"/>
        <v/>
      </c>
      <c r="V193" s="23" t="str">
        <f>IF(I193="","",IF(ISERROR(VLOOKUP(U193,Sheet1!B:B,1,FALSE)),0,1))</f>
        <v/>
      </c>
      <c r="W193" s="23" t="str">
        <f t="shared" si="27"/>
        <v/>
      </c>
      <c r="X193" s="23" t="e">
        <f>SEARCH('Key Word Search'!$J$6,L193)</f>
        <v>#VALUE!</v>
      </c>
      <c r="Y193" s="2" t="e">
        <f>SEARCH('Key Word Search'!$J$6,M193)</f>
        <v>#VALUE!</v>
      </c>
      <c r="Z193" s="2" t="str">
        <f t="shared" si="28"/>
        <v/>
      </c>
    </row>
    <row r="194" spans="1:26" x14ac:dyDescent="0.2">
      <c r="A194" s="105" t="str">
        <f t="shared" si="31"/>
        <v/>
      </c>
      <c r="F194" s="20" t="str">
        <f t="shared" si="29"/>
        <v/>
      </c>
      <c r="G194" s="20" t="str">
        <f t="shared" si="30"/>
        <v/>
      </c>
      <c r="S194" s="21" t="str">
        <f t="shared" si="24"/>
        <v/>
      </c>
      <c r="T194" s="21" t="str">
        <f t="shared" si="25"/>
        <v/>
      </c>
      <c r="U194" s="21" t="str">
        <f t="shared" si="26"/>
        <v/>
      </c>
      <c r="V194" s="23" t="str">
        <f>IF(I194="","",IF(ISERROR(VLOOKUP(U194,Sheet1!B:B,1,FALSE)),0,1))</f>
        <v/>
      </c>
      <c r="W194" s="23" t="str">
        <f t="shared" si="27"/>
        <v/>
      </c>
      <c r="X194" s="23" t="e">
        <f>SEARCH('Key Word Search'!$J$6,L194)</f>
        <v>#VALUE!</v>
      </c>
      <c r="Y194" s="2" t="e">
        <f>SEARCH('Key Word Search'!$J$6,M194)</f>
        <v>#VALUE!</v>
      </c>
      <c r="Z194" s="2" t="str">
        <f t="shared" si="28"/>
        <v/>
      </c>
    </row>
    <row r="195" spans="1:26" x14ac:dyDescent="0.2">
      <c r="A195" s="105" t="str">
        <f t="shared" si="31"/>
        <v/>
      </c>
      <c r="F195" s="20" t="str">
        <f t="shared" si="29"/>
        <v/>
      </c>
      <c r="G195" s="20" t="str">
        <f t="shared" si="30"/>
        <v/>
      </c>
      <c r="S195" s="21" t="str">
        <f t="shared" si="24"/>
        <v/>
      </c>
      <c r="T195" s="21" t="str">
        <f t="shared" si="25"/>
        <v/>
      </c>
      <c r="U195" s="21" t="str">
        <f t="shared" si="26"/>
        <v/>
      </c>
      <c r="V195" s="23" t="str">
        <f>IF(I195="","",IF(ISERROR(VLOOKUP(U195,Sheet1!B:B,1,FALSE)),0,1))</f>
        <v/>
      </c>
      <c r="W195" s="23" t="str">
        <f t="shared" si="27"/>
        <v/>
      </c>
      <c r="X195" s="23" t="e">
        <f>SEARCH('Key Word Search'!$J$6,L195)</f>
        <v>#VALUE!</v>
      </c>
      <c r="Y195" s="2" t="e">
        <f>SEARCH('Key Word Search'!$J$6,M195)</f>
        <v>#VALUE!</v>
      </c>
      <c r="Z195" s="2" t="str">
        <f t="shared" si="28"/>
        <v/>
      </c>
    </row>
    <row r="196" spans="1:26" x14ac:dyDescent="0.2">
      <c r="A196" s="105" t="str">
        <f t="shared" si="31"/>
        <v/>
      </c>
      <c r="F196" s="20" t="str">
        <f t="shared" si="29"/>
        <v/>
      </c>
      <c r="G196" s="20" t="str">
        <f t="shared" si="30"/>
        <v/>
      </c>
      <c r="S196" s="21" t="str">
        <f t="shared" ref="S196:S259" si="32">IF(I196="","",SUBSTITUTE(SUBSTITUTE(SUBSTITUTE(SUBSTITUTE("#"&amp;I196&amp;"-"&amp;J196&amp;""&amp;K196," ",""),"-","_"),"(","_"),")","_"))</f>
        <v/>
      </c>
      <c r="T196" s="21" t="str">
        <f t="shared" ref="T196:T259" si="33">IF(I196="","",SUBSTITUTE(SUBSTITUTE(SUBSTITUTE(SUBSTITUTE("#"&amp;I196&amp;"-"&amp;LEFT(J196,LEN(J196)-1)," ",""),"-","_"),"(","_"),")","_"))</f>
        <v/>
      </c>
      <c r="U196" s="21" t="str">
        <f t="shared" ref="U196:U259" si="34">IF(I196="","",IF(K196&lt;&gt;"",1,MID(J196,LEN(J196),1)))</f>
        <v/>
      </c>
      <c r="V196" s="23" t="str">
        <f>IF(I196="","",IF(ISERROR(VLOOKUP(U196,Sheet1!B:B,1,FALSE)),0,1))</f>
        <v/>
      </c>
      <c r="W196" s="23" t="str">
        <f t="shared" ref="W196:W259" si="35">IF(I196="","",IF(ISERROR(U196/1),0,1))</f>
        <v/>
      </c>
      <c r="X196" s="23" t="e">
        <f>SEARCH('Key Word Search'!$J$6,L196)</f>
        <v>#VALUE!</v>
      </c>
      <c r="Y196" s="2" t="e">
        <f>SEARCH('Key Word Search'!$J$6,M196)</f>
        <v>#VALUE!</v>
      </c>
      <c r="Z196" s="2" t="str">
        <f t="shared" ref="Z196:Z259" si="36">IF(AND(ISERROR(X196),ISERROR(Y196)),"",A196)</f>
        <v/>
      </c>
    </row>
    <row r="197" spans="1:26" x14ac:dyDescent="0.2">
      <c r="A197" s="105" t="str">
        <f t="shared" si="31"/>
        <v/>
      </c>
      <c r="F197" s="20" t="str">
        <f t="shared" si="29"/>
        <v/>
      </c>
      <c r="G197" s="20" t="str">
        <f t="shared" si="30"/>
        <v/>
      </c>
      <c r="S197" s="21" t="str">
        <f t="shared" si="32"/>
        <v/>
      </c>
      <c r="T197" s="21" t="str">
        <f t="shared" si="33"/>
        <v/>
      </c>
      <c r="U197" s="21" t="str">
        <f t="shared" si="34"/>
        <v/>
      </c>
      <c r="V197" s="23" t="str">
        <f>IF(I197="","",IF(ISERROR(VLOOKUP(U197,Sheet1!B:B,1,FALSE)),0,1))</f>
        <v/>
      </c>
      <c r="W197" s="23" t="str">
        <f t="shared" si="35"/>
        <v/>
      </c>
      <c r="X197" s="23" t="e">
        <f>SEARCH('Key Word Search'!$J$6,L197)</f>
        <v>#VALUE!</v>
      </c>
      <c r="Y197" s="2" t="e">
        <f>SEARCH('Key Word Search'!$J$6,M197)</f>
        <v>#VALUE!</v>
      </c>
      <c r="Z197" s="2" t="str">
        <f t="shared" si="36"/>
        <v/>
      </c>
    </row>
    <row r="198" spans="1:26" x14ac:dyDescent="0.2">
      <c r="A198" s="105" t="str">
        <f t="shared" si="31"/>
        <v/>
      </c>
      <c r="F198" s="20" t="str">
        <f t="shared" si="29"/>
        <v/>
      </c>
      <c r="G198" s="20" t="str">
        <f t="shared" si="30"/>
        <v/>
      </c>
      <c r="S198" s="21" t="str">
        <f t="shared" si="32"/>
        <v/>
      </c>
      <c r="T198" s="21" t="str">
        <f t="shared" si="33"/>
        <v/>
      </c>
      <c r="U198" s="21" t="str">
        <f t="shared" si="34"/>
        <v/>
      </c>
      <c r="V198" s="23" t="str">
        <f>IF(I198="","",IF(ISERROR(VLOOKUP(U198,Sheet1!B:B,1,FALSE)),0,1))</f>
        <v/>
      </c>
      <c r="W198" s="23" t="str">
        <f t="shared" si="35"/>
        <v/>
      </c>
      <c r="X198" s="23" t="e">
        <f>SEARCH('Key Word Search'!$J$6,L198)</f>
        <v>#VALUE!</v>
      </c>
      <c r="Y198" s="2" t="e">
        <f>SEARCH('Key Word Search'!$J$6,M198)</f>
        <v>#VALUE!</v>
      </c>
      <c r="Z198" s="2" t="str">
        <f t="shared" si="36"/>
        <v/>
      </c>
    </row>
    <row r="199" spans="1:26" x14ac:dyDescent="0.2">
      <c r="A199" s="105" t="str">
        <f t="shared" si="31"/>
        <v/>
      </c>
      <c r="F199" s="20" t="str">
        <f t="shared" si="29"/>
        <v/>
      </c>
      <c r="G199" s="20" t="str">
        <f t="shared" si="30"/>
        <v/>
      </c>
      <c r="S199" s="21" t="str">
        <f t="shared" si="32"/>
        <v/>
      </c>
      <c r="T199" s="21" t="str">
        <f t="shared" si="33"/>
        <v/>
      </c>
      <c r="U199" s="21" t="str">
        <f t="shared" si="34"/>
        <v/>
      </c>
      <c r="V199" s="23" t="str">
        <f>IF(I199="","",IF(ISERROR(VLOOKUP(U199,Sheet1!B:B,1,FALSE)),0,1))</f>
        <v/>
      </c>
      <c r="W199" s="23" t="str">
        <f t="shared" si="35"/>
        <v/>
      </c>
      <c r="X199" s="23" t="e">
        <f>SEARCH('Key Word Search'!$J$6,L199)</f>
        <v>#VALUE!</v>
      </c>
      <c r="Y199" s="2" t="e">
        <f>SEARCH('Key Word Search'!$J$6,M199)</f>
        <v>#VALUE!</v>
      </c>
      <c r="Z199" s="2" t="str">
        <f t="shared" si="36"/>
        <v/>
      </c>
    </row>
    <row r="200" spans="1:26" x14ac:dyDescent="0.2">
      <c r="A200" s="105" t="str">
        <f t="shared" si="31"/>
        <v/>
      </c>
      <c r="F200" s="20" t="str">
        <f t="shared" si="29"/>
        <v/>
      </c>
      <c r="G200" s="20" t="str">
        <f t="shared" si="30"/>
        <v/>
      </c>
      <c r="S200" s="21" t="str">
        <f t="shared" si="32"/>
        <v/>
      </c>
      <c r="T200" s="21" t="str">
        <f t="shared" si="33"/>
        <v/>
      </c>
      <c r="U200" s="21" t="str">
        <f t="shared" si="34"/>
        <v/>
      </c>
      <c r="V200" s="23" t="str">
        <f>IF(I200="","",IF(ISERROR(VLOOKUP(U200,Sheet1!B:B,1,FALSE)),0,1))</f>
        <v/>
      </c>
      <c r="W200" s="23" t="str">
        <f t="shared" si="35"/>
        <v/>
      </c>
      <c r="X200" s="23" t="e">
        <f>SEARCH('Key Word Search'!$J$6,L200)</f>
        <v>#VALUE!</v>
      </c>
      <c r="Y200" s="2" t="e">
        <f>SEARCH('Key Word Search'!$J$6,M200)</f>
        <v>#VALUE!</v>
      </c>
      <c r="Z200" s="2" t="str">
        <f t="shared" si="36"/>
        <v/>
      </c>
    </row>
    <row r="201" spans="1:26" x14ac:dyDescent="0.2">
      <c r="A201" s="105" t="str">
        <f t="shared" si="31"/>
        <v/>
      </c>
      <c r="F201" s="20" t="str">
        <f t="shared" si="29"/>
        <v/>
      </c>
      <c r="G201" s="20" t="str">
        <f t="shared" si="30"/>
        <v/>
      </c>
      <c r="S201" s="21" t="str">
        <f t="shared" si="32"/>
        <v/>
      </c>
      <c r="T201" s="21" t="str">
        <f t="shared" si="33"/>
        <v/>
      </c>
      <c r="U201" s="21" t="str">
        <f t="shared" si="34"/>
        <v/>
      </c>
      <c r="V201" s="23" t="str">
        <f>IF(I201="","",IF(ISERROR(VLOOKUP(U201,Sheet1!B:B,1,FALSE)),0,1))</f>
        <v/>
      </c>
      <c r="W201" s="23" t="str">
        <f t="shared" si="35"/>
        <v/>
      </c>
      <c r="X201" s="23" t="e">
        <f>SEARCH('Key Word Search'!$J$6,L201)</f>
        <v>#VALUE!</v>
      </c>
      <c r="Y201" s="2" t="e">
        <f>SEARCH('Key Word Search'!$J$6,M201)</f>
        <v>#VALUE!</v>
      </c>
      <c r="Z201" s="2" t="str">
        <f t="shared" si="36"/>
        <v/>
      </c>
    </row>
    <row r="202" spans="1:26" x14ac:dyDescent="0.2">
      <c r="A202" s="105" t="str">
        <f t="shared" si="31"/>
        <v/>
      </c>
      <c r="F202" s="20" t="str">
        <f t="shared" si="29"/>
        <v/>
      </c>
      <c r="G202" s="20" t="str">
        <f t="shared" si="30"/>
        <v/>
      </c>
      <c r="S202" s="21" t="str">
        <f t="shared" si="32"/>
        <v/>
      </c>
      <c r="T202" s="21" t="str">
        <f t="shared" si="33"/>
        <v/>
      </c>
      <c r="U202" s="21" t="str">
        <f t="shared" si="34"/>
        <v/>
      </c>
      <c r="V202" s="23" t="str">
        <f>IF(I202="","",IF(ISERROR(VLOOKUP(U202,Sheet1!B:B,1,FALSE)),0,1))</f>
        <v/>
      </c>
      <c r="W202" s="23" t="str">
        <f t="shared" si="35"/>
        <v/>
      </c>
      <c r="X202" s="23" t="e">
        <f>SEARCH('Key Word Search'!$J$6,L202)</f>
        <v>#VALUE!</v>
      </c>
      <c r="Y202" s="2" t="e">
        <f>SEARCH('Key Word Search'!$J$6,M202)</f>
        <v>#VALUE!</v>
      </c>
      <c r="Z202" s="2" t="str">
        <f t="shared" si="36"/>
        <v/>
      </c>
    </row>
    <row r="203" spans="1:26" x14ac:dyDescent="0.2">
      <c r="A203" s="105" t="str">
        <f t="shared" si="31"/>
        <v/>
      </c>
      <c r="F203" s="20" t="str">
        <f t="shared" si="29"/>
        <v/>
      </c>
      <c r="G203" s="20" t="str">
        <f t="shared" si="30"/>
        <v/>
      </c>
      <c r="S203" s="21" t="str">
        <f t="shared" si="32"/>
        <v/>
      </c>
      <c r="T203" s="21" t="str">
        <f t="shared" si="33"/>
        <v/>
      </c>
      <c r="U203" s="21" t="str">
        <f t="shared" si="34"/>
        <v/>
      </c>
      <c r="V203" s="23" t="str">
        <f>IF(I203="","",IF(ISERROR(VLOOKUP(U203,Sheet1!B:B,1,FALSE)),0,1))</f>
        <v/>
      </c>
      <c r="W203" s="23" t="str">
        <f t="shared" si="35"/>
        <v/>
      </c>
      <c r="X203" s="23" t="e">
        <f>SEARCH('Key Word Search'!$J$6,L203)</f>
        <v>#VALUE!</v>
      </c>
      <c r="Y203" s="2" t="e">
        <f>SEARCH('Key Word Search'!$J$6,M203)</f>
        <v>#VALUE!</v>
      </c>
      <c r="Z203" s="2" t="str">
        <f t="shared" si="36"/>
        <v/>
      </c>
    </row>
    <row r="204" spans="1:26" x14ac:dyDescent="0.2">
      <c r="A204" s="105" t="str">
        <f t="shared" si="31"/>
        <v/>
      </c>
      <c r="F204" s="20" t="str">
        <f t="shared" si="29"/>
        <v/>
      </c>
      <c r="G204" s="20" t="str">
        <f t="shared" si="30"/>
        <v/>
      </c>
      <c r="S204" s="21" t="str">
        <f t="shared" si="32"/>
        <v/>
      </c>
      <c r="T204" s="21" t="str">
        <f t="shared" si="33"/>
        <v/>
      </c>
      <c r="U204" s="21" t="str">
        <f t="shared" si="34"/>
        <v/>
      </c>
      <c r="V204" s="23" t="str">
        <f>IF(I204="","",IF(ISERROR(VLOOKUP(U204,Sheet1!B:B,1,FALSE)),0,1))</f>
        <v/>
      </c>
      <c r="W204" s="23" t="str">
        <f t="shared" si="35"/>
        <v/>
      </c>
      <c r="X204" s="23" t="e">
        <f>SEARCH('Key Word Search'!$J$6,L204)</f>
        <v>#VALUE!</v>
      </c>
      <c r="Y204" s="2" t="e">
        <f>SEARCH('Key Word Search'!$J$6,M204)</f>
        <v>#VALUE!</v>
      </c>
      <c r="Z204" s="2" t="str">
        <f t="shared" si="36"/>
        <v/>
      </c>
    </row>
    <row r="205" spans="1:26" x14ac:dyDescent="0.2">
      <c r="A205" s="105" t="str">
        <f t="shared" si="31"/>
        <v/>
      </c>
      <c r="F205" s="20" t="str">
        <f t="shared" si="29"/>
        <v/>
      </c>
      <c r="G205" s="20" t="str">
        <f t="shared" si="30"/>
        <v/>
      </c>
      <c r="S205" s="21" t="str">
        <f t="shared" si="32"/>
        <v/>
      </c>
      <c r="T205" s="21" t="str">
        <f t="shared" si="33"/>
        <v/>
      </c>
      <c r="U205" s="21" t="str">
        <f t="shared" si="34"/>
        <v/>
      </c>
      <c r="V205" s="23" t="str">
        <f>IF(I205="","",IF(ISERROR(VLOOKUP(U205,Sheet1!B:B,1,FALSE)),0,1))</f>
        <v/>
      </c>
      <c r="W205" s="23" t="str">
        <f t="shared" si="35"/>
        <v/>
      </c>
      <c r="X205" s="23" t="e">
        <f>SEARCH('Key Word Search'!$J$6,L205)</f>
        <v>#VALUE!</v>
      </c>
      <c r="Y205" s="2" t="e">
        <f>SEARCH('Key Word Search'!$J$6,M205)</f>
        <v>#VALUE!</v>
      </c>
      <c r="Z205" s="2" t="str">
        <f t="shared" si="36"/>
        <v/>
      </c>
    </row>
    <row r="206" spans="1:26" x14ac:dyDescent="0.2">
      <c r="A206" s="105" t="str">
        <f t="shared" si="31"/>
        <v/>
      </c>
      <c r="F206" s="20" t="str">
        <f t="shared" si="29"/>
        <v/>
      </c>
      <c r="G206" s="20" t="str">
        <f t="shared" si="30"/>
        <v/>
      </c>
      <c r="S206" s="21" t="str">
        <f t="shared" si="32"/>
        <v/>
      </c>
      <c r="T206" s="21" t="str">
        <f t="shared" si="33"/>
        <v/>
      </c>
      <c r="U206" s="21" t="str">
        <f t="shared" si="34"/>
        <v/>
      </c>
      <c r="V206" s="23" t="str">
        <f>IF(I206="","",IF(ISERROR(VLOOKUP(U206,Sheet1!B:B,1,FALSE)),0,1))</f>
        <v/>
      </c>
      <c r="W206" s="23" t="str">
        <f t="shared" si="35"/>
        <v/>
      </c>
      <c r="X206" s="23" t="e">
        <f>SEARCH('Key Word Search'!$J$6,L206)</f>
        <v>#VALUE!</v>
      </c>
      <c r="Y206" s="2" t="e">
        <f>SEARCH('Key Word Search'!$J$6,M206)</f>
        <v>#VALUE!</v>
      </c>
      <c r="Z206" s="2" t="str">
        <f t="shared" si="36"/>
        <v/>
      </c>
    </row>
    <row r="207" spans="1:26" x14ac:dyDescent="0.2">
      <c r="A207" s="105" t="str">
        <f t="shared" si="31"/>
        <v/>
      </c>
      <c r="F207" s="20" t="str">
        <f t="shared" si="29"/>
        <v/>
      </c>
      <c r="G207" s="20" t="str">
        <f t="shared" si="30"/>
        <v/>
      </c>
      <c r="S207" s="21" t="str">
        <f t="shared" si="32"/>
        <v/>
      </c>
      <c r="T207" s="21" t="str">
        <f t="shared" si="33"/>
        <v/>
      </c>
      <c r="U207" s="21" t="str">
        <f t="shared" si="34"/>
        <v/>
      </c>
      <c r="V207" s="23" t="str">
        <f>IF(I207="","",IF(ISERROR(VLOOKUP(U207,Sheet1!B:B,1,FALSE)),0,1))</f>
        <v/>
      </c>
      <c r="W207" s="23" t="str">
        <f t="shared" si="35"/>
        <v/>
      </c>
      <c r="X207" s="23" t="e">
        <f>SEARCH('Key Word Search'!$J$6,L207)</f>
        <v>#VALUE!</v>
      </c>
      <c r="Y207" s="2" t="e">
        <f>SEARCH('Key Word Search'!$J$6,M207)</f>
        <v>#VALUE!</v>
      </c>
      <c r="Z207" s="2" t="str">
        <f t="shared" si="36"/>
        <v/>
      </c>
    </row>
    <row r="208" spans="1:26" x14ac:dyDescent="0.2">
      <c r="A208" s="105" t="str">
        <f t="shared" si="31"/>
        <v/>
      </c>
      <c r="F208" s="20" t="str">
        <f t="shared" si="29"/>
        <v/>
      </c>
      <c r="G208" s="20" t="str">
        <f t="shared" si="30"/>
        <v/>
      </c>
      <c r="S208" s="21" t="str">
        <f t="shared" si="32"/>
        <v/>
      </c>
      <c r="T208" s="21" t="str">
        <f t="shared" si="33"/>
        <v/>
      </c>
      <c r="U208" s="21" t="str">
        <f t="shared" si="34"/>
        <v/>
      </c>
      <c r="V208" s="23" t="str">
        <f>IF(I208="","",IF(ISERROR(VLOOKUP(U208,Sheet1!B:B,1,FALSE)),0,1))</f>
        <v/>
      </c>
      <c r="W208" s="23" t="str">
        <f t="shared" si="35"/>
        <v/>
      </c>
      <c r="X208" s="23" t="e">
        <f>SEARCH('Key Word Search'!$J$6,L208)</f>
        <v>#VALUE!</v>
      </c>
      <c r="Y208" s="2" t="e">
        <f>SEARCH('Key Word Search'!$J$6,M208)</f>
        <v>#VALUE!</v>
      </c>
      <c r="Z208" s="2" t="str">
        <f t="shared" si="36"/>
        <v/>
      </c>
    </row>
    <row r="209" spans="1:26" x14ac:dyDescent="0.2">
      <c r="A209" s="105" t="str">
        <f t="shared" si="31"/>
        <v/>
      </c>
      <c r="F209" s="20" t="str">
        <f t="shared" si="29"/>
        <v/>
      </c>
      <c r="G209" s="20" t="str">
        <f t="shared" si="30"/>
        <v/>
      </c>
      <c r="S209" s="21" t="str">
        <f t="shared" si="32"/>
        <v/>
      </c>
      <c r="T209" s="21" t="str">
        <f t="shared" si="33"/>
        <v/>
      </c>
      <c r="U209" s="21" t="str">
        <f t="shared" si="34"/>
        <v/>
      </c>
      <c r="V209" s="23" t="str">
        <f>IF(I209="","",IF(ISERROR(VLOOKUP(U209,Sheet1!B:B,1,FALSE)),0,1))</f>
        <v/>
      </c>
      <c r="W209" s="23" t="str">
        <f t="shared" si="35"/>
        <v/>
      </c>
      <c r="X209" s="23" t="e">
        <f>SEARCH('Key Word Search'!$J$6,L209)</f>
        <v>#VALUE!</v>
      </c>
      <c r="Y209" s="2" t="e">
        <f>SEARCH('Key Word Search'!$J$6,M209)</f>
        <v>#VALUE!</v>
      </c>
      <c r="Z209" s="2" t="str">
        <f t="shared" si="36"/>
        <v/>
      </c>
    </row>
    <row r="210" spans="1:26" x14ac:dyDescent="0.2">
      <c r="A210" s="105" t="str">
        <f t="shared" si="31"/>
        <v/>
      </c>
      <c r="F210" s="20" t="str">
        <f t="shared" si="29"/>
        <v/>
      </c>
      <c r="G210" s="20" t="str">
        <f t="shared" si="30"/>
        <v/>
      </c>
      <c r="S210" s="21" t="str">
        <f t="shared" si="32"/>
        <v/>
      </c>
      <c r="T210" s="21" t="str">
        <f t="shared" si="33"/>
        <v/>
      </c>
      <c r="U210" s="21" t="str">
        <f t="shared" si="34"/>
        <v/>
      </c>
      <c r="V210" s="23" t="str">
        <f>IF(I210="","",IF(ISERROR(VLOOKUP(U210,Sheet1!B:B,1,FALSE)),0,1))</f>
        <v/>
      </c>
      <c r="W210" s="23" t="str">
        <f t="shared" si="35"/>
        <v/>
      </c>
      <c r="X210" s="23" t="e">
        <f>SEARCH('Key Word Search'!$J$6,L210)</f>
        <v>#VALUE!</v>
      </c>
      <c r="Y210" s="2" t="e">
        <f>SEARCH('Key Word Search'!$J$6,M210)</f>
        <v>#VALUE!</v>
      </c>
      <c r="Z210" s="2" t="str">
        <f t="shared" si="36"/>
        <v/>
      </c>
    </row>
    <row r="211" spans="1:26" x14ac:dyDescent="0.2">
      <c r="A211" s="105" t="str">
        <f t="shared" si="31"/>
        <v/>
      </c>
      <c r="F211" s="20" t="str">
        <f t="shared" si="29"/>
        <v/>
      </c>
      <c r="G211" s="20" t="str">
        <f t="shared" si="30"/>
        <v/>
      </c>
      <c r="S211" s="21" t="str">
        <f t="shared" si="32"/>
        <v/>
      </c>
      <c r="T211" s="21" t="str">
        <f t="shared" si="33"/>
        <v/>
      </c>
      <c r="U211" s="21" t="str">
        <f t="shared" si="34"/>
        <v/>
      </c>
      <c r="V211" s="23" t="str">
        <f>IF(I211="","",IF(ISERROR(VLOOKUP(U211,Sheet1!B:B,1,FALSE)),0,1))</f>
        <v/>
      </c>
      <c r="W211" s="23" t="str">
        <f t="shared" si="35"/>
        <v/>
      </c>
      <c r="X211" s="23" t="e">
        <f>SEARCH('Key Word Search'!$J$6,L211)</f>
        <v>#VALUE!</v>
      </c>
      <c r="Y211" s="2" t="e">
        <f>SEARCH('Key Word Search'!$J$6,M211)</f>
        <v>#VALUE!</v>
      </c>
      <c r="Z211" s="2" t="str">
        <f t="shared" si="36"/>
        <v/>
      </c>
    </row>
    <row r="212" spans="1:26" x14ac:dyDescent="0.2">
      <c r="A212" s="105" t="str">
        <f t="shared" si="31"/>
        <v/>
      </c>
      <c r="F212" s="20" t="str">
        <f t="shared" si="29"/>
        <v/>
      </c>
      <c r="G212" s="20" t="str">
        <f t="shared" si="30"/>
        <v/>
      </c>
      <c r="S212" s="21" t="str">
        <f t="shared" si="32"/>
        <v/>
      </c>
      <c r="T212" s="21" t="str">
        <f t="shared" si="33"/>
        <v/>
      </c>
      <c r="U212" s="21" t="str">
        <f t="shared" si="34"/>
        <v/>
      </c>
      <c r="V212" s="23" t="str">
        <f>IF(I212="","",IF(ISERROR(VLOOKUP(U212,Sheet1!B:B,1,FALSE)),0,1))</f>
        <v/>
      </c>
      <c r="W212" s="23" t="str">
        <f t="shared" si="35"/>
        <v/>
      </c>
      <c r="X212" s="23" t="e">
        <f>SEARCH('Key Word Search'!$J$6,L212)</f>
        <v>#VALUE!</v>
      </c>
      <c r="Y212" s="2" t="e">
        <f>SEARCH('Key Word Search'!$J$6,M212)</f>
        <v>#VALUE!</v>
      </c>
      <c r="Z212" s="2" t="str">
        <f t="shared" si="36"/>
        <v/>
      </c>
    </row>
    <row r="213" spans="1:26" x14ac:dyDescent="0.2">
      <c r="A213" s="105" t="str">
        <f t="shared" si="31"/>
        <v/>
      </c>
      <c r="F213" s="20" t="str">
        <f t="shared" si="29"/>
        <v/>
      </c>
      <c r="G213" s="20" t="str">
        <f t="shared" si="30"/>
        <v/>
      </c>
      <c r="S213" s="21" t="str">
        <f t="shared" si="32"/>
        <v/>
      </c>
      <c r="T213" s="21" t="str">
        <f t="shared" si="33"/>
        <v/>
      </c>
      <c r="U213" s="21" t="str">
        <f t="shared" si="34"/>
        <v/>
      </c>
      <c r="V213" s="23" t="str">
        <f>IF(I213="","",IF(ISERROR(VLOOKUP(U213,Sheet1!B:B,1,FALSE)),0,1))</f>
        <v/>
      </c>
      <c r="W213" s="23" t="str">
        <f t="shared" si="35"/>
        <v/>
      </c>
      <c r="X213" s="23" t="e">
        <f>SEARCH('Key Word Search'!$J$6,L213)</f>
        <v>#VALUE!</v>
      </c>
      <c r="Y213" s="2" t="e">
        <f>SEARCH('Key Word Search'!$J$6,M213)</f>
        <v>#VALUE!</v>
      </c>
      <c r="Z213" s="2" t="str">
        <f t="shared" si="36"/>
        <v/>
      </c>
    </row>
    <row r="214" spans="1:26" x14ac:dyDescent="0.2">
      <c r="A214" s="105" t="str">
        <f t="shared" si="31"/>
        <v/>
      </c>
      <c r="F214" s="20" t="str">
        <f t="shared" si="29"/>
        <v/>
      </c>
      <c r="G214" s="20" t="str">
        <f t="shared" si="30"/>
        <v/>
      </c>
      <c r="S214" s="21" t="str">
        <f t="shared" si="32"/>
        <v/>
      </c>
      <c r="T214" s="21" t="str">
        <f t="shared" si="33"/>
        <v/>
      </c>
      <c r="U214" s="21" t="str">
        <f t="shared" si="34"/>
        <v/>
      </c>
      <c r="V214" s="23" t="str">
        <f>IF(I214="","",IF(ISERROR(VLOOKUP(U214,Sheet1!B:B,1,FALSE)),0,1))</f>
        <v/>
      </c>
      <c r="W214" s="23" t="str">
        <f t="shared" si="35"/>
        <v/>
      </c>
      <c r="X214" s="23" t="e">
        <f>SEARCH('Key Word Search'!$J$6,L214)</f>
        <v>#VALUE!</v>
      </c>
      <c r="Y214" s="2" t="e">
        <f>SEARCH('Key Word Search'!$J$6,M214)</f>
        <v>#VALUE!</v>
      </c>
      <c r="Z214" s="2" t="str">
        <f t="shared" si="36"/>
        <v/>
      </c>
    </row>
    <row r="215" spans="1:26" x14ac:dyDescent="0.2">
      <c r="A215" s="105" t="str">
        <f t="shared" si="31"/>
        <v/>
      </c>
      <c r="F215" s="20" t="str">
        <f t="shared" si="29"/>
        <v/>
      </c>
      <c r="G215" s="20" t="str">
        <f t="shared" si="30"/>
        <v/>
      </c>
      <c r="S215" s="21" t="str">
        <f t="shared" si="32"/>
        <v/>
      </c>
      <c r="T215" s="21" t="str">
        <f t="shared" si="33"/>
        <v/>
      </c>
      <c r="U215" s="21" t="str">
        <f t="shared" si="34"/>
        <v/>
      </c>
      <c r="V215" s="23" t="str">
        <f>IF(I215="","",IF(ISERROR(VLOOKUP(U215,Sheet1!B:B,1,FALSE)),0,1))</f>
        <v/>
      </c>
      <c r="W215" s="23" t="str">
        <f t="shared" si="35"/>
        <v/>
      </c>
      <c r="X215" s="23" t="e">
        <f>SEARCH('Key Word Search'!$J$6,L215)</f>
        <v>#VALUE!</v>
      </c>
      <c r="Y215" s="2" t="e">
        <f>SEARCH('Key Word Search'!$J$6,M215)</f>
        <v>#VALUE!</v>
      </c>
      <c r="Z215" s="2" t="str">
        <f t="shared" si="36"/>
        <v/>
      </c>
    </row>
    <row r="216" spans="1:26" x14ac:dyDescent="0.2">
      <c r="A216" s="105" t="str">
        <f t="shared" si="31"/>
        <v/>
      </c>
      <c r="F216" s="20" t="str">
        <f t="shared" si="29"/>
        <v/>
      </c>
      <c r="G216" s="20" t="str">
        <f t="shared" si="30"/>
        <v/>
      </c>
      <c r="S216" s="21" t="str">
        <f t="shared" si="32"/>
        <v/>
      </c>
      <c r="T216" s="21" t="str">
        <f t="shared" si="33"/>
        <v/>
      </c>
      <c r="U216" s="21" t="str">
        <f t="shared" si="34"/>
        <v/>
      </c>
      <c r="V216" s="23" t="str">
        <f>IF(I216="","",IF(ISERROR(VLOOKUP(U216,Sheet1!B:B,1,FALSE)),0,1))</f>
        <v/>
      </c>
      <c r="W216" s="23" t="str">
        <f t="shared" si="35"/>
        <v/>
      </c>
      <c r="X216" s="23" t="e">
        <f>SEARCH('Key Word Search'!$J$6,L216)</f>
        <v>#VALUE!</v>
      </c>
      <c r="Y216" s="2" t="e">
        <f>SEARCH('Key Word Search'!$J$6,M216)</f>
        <v>#VALUE!</v>
      </c>
      <c r="Z216" s="2" t="str">
        <f t="shared" si="36"/>
        <v/>
      </c>
    </row>
    <row r="217" spans="1:26" x14ac:dyDescent="0.2">
      <c r="A217" s="105" t="str">
        <f t="shared" si="31"/>
        <v/>
      </c>
      <c r="F217" s="20" t="str">
        <f t="shared" ref="F217:F280" si="37">IF($A217="","",IF(B217="","",HYPERLINK(B217,F$2)))</f>
        <v/>
      </c>
      <c r="G217" s="20" t="str">
        <f t="shared" si="30"/>
        <v/>
      </c>
      <c r="S217" s="21" t="str">
        <f t="shared" si="32"/>
        <v/>
      </c>
      <c r="T217" s="21" t="str">
        <f t="shared" si="33"/>
        <v/>
      </c>
      <c r="U217" s="21" t="str">
        <f t="shared" si="34"/>
        <v/>
      </c>
      <c r="V217" s="23" t="str">
        <f>IF(I217="","",IF(ISERROR(VLOOKUP(U217,Sheet1!B:B,1,FALSE)),0,1))</f>
        <v/>
      </c>
      <c r="W217" s="23" t="str">
        <f t="shared" si="35"/>
        <v/>
      </c>
      <c r="X217" s="23" t="e">
        <f>SEARCH('Key Word Search'!$J$6,L217)</f>
        <v>#VALUE!</v>
      </c>
      <c r="Y217" s="2" t="e">
        <f>SEARCH('Key Word Search'!$J$6,M217)</f>
        <v>#VALUE!</v>
      </c>
      <c r="Z217" s="2" t="str">
        <f t="shared" si="36"/>
        <v/>
      </c>
    </row>
    <row r="218" spans="1:26" x14ac:dyDescent="0.2">
      <c r="A218" s="105" t="str">
        <f t="shared" si="31"/>
        <v/>
      </c>
      <c r="F218" s="20" t="str">
        <f t="shared" si="37"/>
        <v/>
      </c>
      <c r="G218" s="20" t="str">
        <f t="shared" ref="G218:G281" si="38">IF($A218="","",IF(D218="","",HYPERLINK(D218,G$2)))</f>
        <v/>
      </c>
      <c r="S218" s="21" t="str">
        <f t="shared" si="32"/>
        <v/>
      </c>
      <c r="T218" s="21" t="str">
        <f t="shared" si="33"/>
        <v/>
      </c>
      <c r="U218" s="21" t="str">
        <f t="shared" si="34"/>
        <v/>
      </c>
      <c r="V218" s="23" t="str">
        <f>IF(I218="","",IF(ISERROR(VLOOKUP(U218,Sheet1!B:B,1,FALSE)),0,1))</f>
        <v/>
      </c>
      <c r="W218" s="23" t="str">
        <f t="shared" si="35"/>
        <v/>
      </c>
      <c r="X218" s="23" t="e">
        <f>SEARCH('Key Word Search'!$J$6,L218)</f>
        <v>#VALUE!</v>
      </c>
      <c r="Y218" s="2" t="e">
        <f>SEARCH('Key Word Search'!$J$6,M218)</f>
        <v>#VALUE!</v>
      </c>
      <c r="Z218" s="2" t="str">
        <f t="shared" si="36"/>
        <v/>
      </c>
    </row>
    <row r="219" spans="1:26" x14ac:dyDescent="0.2">
      <c r="A219" s="105" t="str">
        <f t="shared" si="31"/>
        <v/>
      </c>
      <c r="F219" s="20" t="str">
        <f t="shared" si="37"/>
        <v/>
      </c>
      <c r="G219" s="20" t="str">
        <f t="shared" si="38"/>
        <v/>
      </c>
      <c r="S219" s="21" t="str">
        <f t="shared" si="32"/>
        <v/>
      </c>
      <c r="T219" s="21" t="str">
        <f t="shared" si="33"/>
        <v/>
      </c>
      <c r="U219" s="21" t="str">
        <f t="shared" si="34"/>
        <v/>
      </c>
      <c r="V219" s="23" t="str">
        <f>IF(I219="","",IF(ISERROR(VLOOKUP(U219,Sheet1!B:B,1,FALSE)),0,1))</f>
        <v/>
      </c>
      <c r="W219" s="23" t="str">
        <f t="shared" si="35"/>
        <v/>
      </c>
      <c r="X219" s="23" t="e">
        <f>SEARCH('Key Word Search'!$J$6,L219)</f>
        <v>#VALUE!</v>
      </c>
      <c r="Y219" s="2" t="e">
        <f>SEARCH('Key Word Search'!$J$6,M219)</f>
        <v>#VALUE!</v>
      </c>
      <c r="Z219" s="2" t="str">
        <f t="shared" si="36"/>
        <v/>
      </c>
    </row>
    <row r="220" spans="1:26" x14ac:dyDescent="0.2">
      <c r="A220" s="105" t="str">
        <f t="shared" si="31"/>
        <v/>
      </c>
      <c r="F220" s="20" t="str">
        <f t="shared" si="37"/>
        <v/>
      </c>
      <c r="G220" s="20" t="str">
        <f t="shared" si="38"/>
        <v/>
      </c>
      <c r="S220" s="21" t="str">
        <f t="shared" si="32"/>
        <v/>
      </c>
      <c r="T220" s="21" t="str">
        <f t="shared" si="33"/>
        <v/>
      </c>
      <c r="U220" s="21" t="str">
        <f t="shared" si="34"/>
        <v/>
      </c>
      <c r="V220" s="23" t="str">
        <f>IF(I220="","",IF(ISERROR(VLOOKUP(U220,Sheet1!B:B,1,FALSE)),0,1))</f>
        <v/>
      </c>
      <c r="W220" s="23" t="str">
        <f t="shared" si="35"/>
        <v/>
      </c>
      <c r="X220" s="23" t="e">
        <f>SEARCH('Key Word Search'!$J$6,L220)</f>
        <v>#VALUE!</v>
      </c>
      <c r="Y220" s="2" t="e">
        <f>SEARCH('Key Word Search'!$J$6,M220)</f>
        <v>#VALUE!</v>
      </c>
      <c r="Z220" s="2" t="str">
        <f t="shared" si="36"/>
        <v/>
      </c>
    </row>
    <row r="221" spans="1:26" x14ac:dyDescent="0.2">
      <c r="A221" s="105" t="str">
        <f t="shared" si="31"/>
        <v/>
      </c>
      <c r="F221" s="20" t="str">
        <f t="shared" si="37"/>
        <v/>
      </c>
      <c r="G221" s="20" t="str">
        <f t="shared" si="38"/>
        <v/>
      </c>
      <c r="S221" s="21" t="str">
        <f t="shared" si="32"/>
        <v/>
      </c>
      <c r="T221" s="21" t="str">
        <f t="shared" si="33"/>
        <v/>
      </c>
      <c r="U221" s="21" t="str">
        <f t="shared" si="34"/>
        <v/>
      </c>
      <c r="V221" s="23" t="str">
        <f>IF(I221="","",IF(ISERROR(VLOOKUP(U221,Sheet1!B:B,1,FALSE)),0,1))</f>
        <v/>
      </c>
      <c r="W221" s="23" t="str">
        <f t="shared" si="35"/>
        <v/>
      </c>
      <c r="X221" s="23" t="e">
        <f>SEARCH('Key Word Search'!$J$6,L221)</f>
        <v>#VALUE!</v>
      </c>
      <c r="Y221" s="2" t="e">
        <f>SEARCH('Key Word Search'!$J$6,M221)</f>
        <v>#VALUE!</v>
      </c>
      <c r="Z221" s="2" t="str">
        <f t="shared" si="36"/>
        <v/>
      </c>
    </row>
    <row r="222" spans="1:26" x14ac:dyDescent="0.2">
      <c r="A222" s="105" t="str">
        <f t="shared" si="31"/>
        <v/>
      </c>
      <c r="F222" s="20" t="str">
        <f t="shared" si="37"/>
        <v/>
      </c>
      <c r="G222" s="20" t="str">
        <f t="shared" si="38"/>
        <v/>
      </c>
      <c r="S222" s="21" t="str">
        <f t="shared" si="32"/>
        <v/>
      </c>
      <c r="T222" s="21" t="str">
        <f t="shared" si="33"/>
        <v/>
      </c>
      <c r="U222" s="21" t="str">
        <f t="shared" si="34"/>
        <v/>
      </c>
      <c r="V222" s="23" t="str">
        <f>IF(I222="","",IF(ISERROR(VLOOKUP(U222,Sheet1!B:B,1,FALSE)),0,1))</f>
        <v/>
      </c>
      <c r="W222" s="23" t="str">
        <f t="shared" si="35"/>
        <v/>
      </c>
      <c r="X222" s="23" t="e">
        <f>SEARCH('Key Word Search'!$J$6,L222)</f>
        <v>#VALUE!</v>
      </c>
      <c r="Y222" s="2" t="e">
        <f>SEARCH('Key Word Search'!$J$6,M222)</f>
        <v>#VALUE!</v>
      </c>
      <c r="Z222" s="2" t="str">
        <f t="shared" si="36"/>
        <v/>
      </c>
    </row>
    <row r="223" spans="1:26" x14ac:dyDescent="0.2">
      <c r="A223" s="105" t="str">
        <f t="shared" si="31"/>
        <v/>
      </c>
      <c r="F223" s="20" t="str">
        <f t="shared" si="37"/>
        <v/>
      </c>
      <c r="G223" s="20" t="str">
        <f t="shared" si="38"/>
        <v/>
      </c>
      <c r="S223" s="21" t="str">
        <f t="shared" si="32"/>
        <v/>
      </c>
      <c r="T223" s="21" t="str">
        <f t="shared" si="33"/>
        <v/>
      </c>
      <c r="U223" s="21" t="str">
        <f t="shared" si="34"/>
        <v/>
      </c>
      <c r="V223" s="23" t="str">
        <f>IF(I223="","",IF(ISERROR(VLOOKUP(U223,Sheet1!B:B,1,FALSE)),0,1))</f>
        <v/>
      </c>
      <c r="W223" s="23" t="str">
        <f t="shared" si="35"/>
        <v/>
      </c>
      <c r="X223" s="23" t="e">
        <f>SEARCH('Key Word Search'!$J$6,L223)</f>
        <v>#VALUE!</v>
      </c>
      <c r="Y223" s="2" t="e">
        <f>SEARCH('Key Word Search'!$J$6,M223)</f>
        <v>#VALUE!</v>
      </c>
      <c r="Z223" s="2" t="str">
        <f t="shared" si="36"/>
        <v/>
      </c>
    </row>
    <row r="224" spans="1:26" x14ac:dyDescent="0.2">
      <c r="A224" s="105" t="str">
        <f t="shared" si="31"/>
        <v/>
      </c>
      <c r="F224" s="20" t="str">
        <f t="shared" si="37"/>
        <v/>
      </c>
      <c r="G224" s="20" t="str">
        <f t="shared" si="38"/>
        <v/>
      </c>
      <c r="S224" s="21" t="str">
        <f t="shared" si="32"/>
        <v/>
      </c>
      <c r="T224" s="21" t="str">
        <f t="shared" si="33"/>
        <v/>
      </c>
      <c r="U224" s="21" t="str">
        <f t="shared" si="34"/>
        <v/>
      </c>
      <c r="V224" s="23" t="str">
        <f>IF(I224="","",IF(ISERROR(VLOOKUP(U224,Sheet1!B:B,1,FALSE)),0,1))</f>
        <v/>
      </c>
      <c r="W224" s="23" t="str">
        <f t="shared" si="35"/>
        <v/>
      </c>
      <c r="X224" s="23" t="e">
        <f>SEARCH('Key Word Search'!$J$6,L224)</f>
        <v>#VALUE!</v>
      </c>
      <c r="Y224" s="2" t="e">
        <f>SEARCH('Key Word Search'!$J$6,M224)</f>
        <v>#VALUE!</v>
      </c>
      <c r="Z224" s="2" t="str">
        <f t="shared" si="36"/>
        <v/>
      </c>
    </row>
    <row r="225" spans="1:26" x14ac:dyDescent="0.2">
      <c r="A225" s="105" t="str">
        <f t="shared" si="31"/>
        <v/>
      </c>
      <c r="F225" s="20" t="str">
        <f t="shared" si="37"/>
        <v/>
      </c>
      <c r="G225" s="20" t="str">
        <f t="shared" si="38"/>
        <v/>
      </c>
      <c r="S225" s="21" t="str">
        <f t="shared" si="32"/>
        <v/>
      </c>
      <c r="T225" s="21" t="str">
        <f t="shared" si="33"/>
        <v/>
      </c>
      <c r="U225" s="21" t="str">
        <f t="shared" si="34"/>
        <v/>
      </c>
      <c r="V225" s="23" t="str">
        <f>IF(I225="","",IF(ISERROR(VLOOKUP(U225,Sheet1!B:B,1,FALSE)),0,1))</f>
        <v/>
      </c>
      <c r="W225" s="23" t="str">
        <f t="shared" si="35"/>
        <v/>
      </c>
      <c r="X225" s="23" t="e">
        <f>SEARCH('Key Word Search'!$J$6,L225)</f>
        <v>#VALUE!</v>
      </c>
      <c r="Y225" s="2" t="e">
        <f>SEARCH('Key Word Search'!$J$6,M225)</f>
        <v>#VALUE!</v>
      </c>
      <c r="Z225" s="2" t="str">
        <f t="shared" si="36"/>
        <v/>
      </c>
    </row>
    <row r="226" spans="1:26" x14ac:dyDescent="0.2">
      <c r="A226" s="105" t="str">
        <f t="shared" si="31"/>
        <v/>
      </c>
      <c r="F226" s="20" t="str">
        <f t="shared" si="37"/>
        <v/>
      </c>
      <c r="G226" s="20" t="str">
        <f t="shared" si="38"/>
        <v/>
      </c>
      <c r="S226" s="21" t="str">
        <f t="shared" si="32"/>
        <v/>
      </c>
      <c r="T226" s="21" t="str">
        <f t="shared" si="33"/>
        <v/>
      </c>
      <c r="U226" s="21" t="str">
        <f t="shared" si="34"/>
        <v/>
      </c>
      <c r="V226" s="23" t="str">
        <f>IF(I226="","",IF(ISERROR(VLOOKUP(U226,Sheet1!B:B,1,FALSE)),0,1))</f>
        <v/>
      </c>
      <c r="W226" s="23" t="str">
        <f t="shared" si="35"/>
        <v/>
      </c>
      <c r="X226" s="23" t="e">
        <f>SEARCH('Key Word Search'!$J$6,L226)</f>
        <v>#VALUE!</v>
      </c>
      <c r="Y226" s="2" t="e">
        <f>SEARCH('Key Word Search'!$J$6,M226)</f>
        <v>#VALUE!</v>
      </c>
      <c r="Z226" s="2" t="str">
        <f t="shared" si="36"/>
        <v/>
      </c>
    </row>
    <row r="227" spans="1:26" x14ac:dyDescent="0.2">
      <c r="A227" s="105" t="str">
        <f t="shared" si="31"/>
        <v/>
      </c>
      <c r="F227" s="20" t="str">
        <f t="shared" si="37"/>
        <v/>
      </c>
      <c r="G227" s="20" t="str">
        <f t="shared" si="38"/>
        <v/>
      </c>
      <c r="S227" s="21" t="str">
        <f t="shared" si="32"/>
        <v/>
      </c>
      <c r="T227" s="21" t="str">
        <f t="shared" si="33"/>
        <v/>
      </c>
      <c r="U227" s="21" t="str">
        <f t="shared" si="34"/>
        <v/>
      </c>
      <c r="V227" s="23" t="str">
        <f>IF(I227="","",IF(ISERROR(VLOOKUP(U227,Sheet1!B:B,1,FALSE)),0,1))</f>
        <v/>
      </c>
      <c r="W227" s="23" t="str">
        <f t="shared" si="35"/>
        <v/>
      </c>
      <c r="X227" s="23" t="e">
        <f>SEARCH('Key Word Search'!$J$6,L227)</f>
        <v>#VALUE!</v>
      </c>
      <c r="Y227" s="2" t="e">
        <f>SEARCH('Key Word Search'!$J$6,M227)</f>
        <v>#VALUE!</v>
      </c>
      <c r="Z227" s="2" t="str">
        <f t="shared" si="36"/>
        <v/>
      </c>
    </row>
    <row r="228" spans="1:26" x14ac:dyDescent="0.2">
      <c r="A228" s="105" t="str">
        <f t="shared" si="31"/>
        <v/>
      </c>
      <c r="F228" s="20" t="str">
        <f t="shared" si="37"/>
        <v/>
      </c>
      <c r="G228" s="20" t="str">
        <f t="shared" si="38"/>
        <v/>
      </c>
      <c r="S228" s="21" t="str">
        <f t="shared" si="32"/>
        <v/>
      </c>
      <c r="T228" s="21" t="str">
        <f t="shared" si="33"/>
        <v/>
      </c>
      <c r="U228" s="21" t="str">
        <f t="shared" si="34"/>
        <v/>
      </c>
      <c r="V228" s="23" t="str">
        <f>IF(I228="","",IF(ISERROR(VLOOKUP(U228,Sheet1!B:B,1,FALSE)),0,1))</f>
        <v/>
      </c>
      <c r="W228" s="23" t="str">
        <f t="shared" si="35"/>
        <v/>
      </c>
      <c r="X228" s="23" t="e">
        <f>SEARCH('Key Word Search'!$J$6,L228)</f>
        <v>#VALUE!</v>
      </c>
      <c r="Y228" s="2" t="e">
        <f>SEARCH('Key Word Search'!$J$6,M228)</f>
        <v>#VALUE!</v>
      </c>
      <c r="Z228" s="2" t="str">
        <f t="shared" si="36"/>
        <v/>
      </c>
    </row>
    <row r="229" spans="1:26" x14ac:dyDescent="0.2">
      <c r="A229" s="105" t="str">
        <f t="shared" si="31"/>
        <v/>
      </c>
      <c r="F229" s="20" t="str">
        <f t="shared" si="37"/>
        <v/>
      </c>
      <c r="G229" s="20" t="str">
        <f t="shared" si="38"/>
        <v/>
      </c>
      <c r="S229" s="21" t="str">
        <f t="shared" si="32"/>
        <v/>
      </c>
      <c r="T229" s="21" t="str">
        <f t="shared" si="33"/>
        <v/>
      </c>
      <c r="U229" s="21" t="str">
        <f t="shared" si="34"/>
        <v/>
      </c>
      <c r="V229" s="23" t="str">
        <f>IF(I229="","",IF(ISERROR(VLOOKUP(U229,Sheet1!B:B,1,FALSE)),0,1))</f>
        <v/>
      </c>
      <c r="W229" s="23" t="str">
        <f t="shared" si="35"/>
        <v/>
      </c>
      <c r="X229" s="23" t="e">
        <f>SEARCH('Key Word Search'!$J$6,L229)</f>
        <v>#VALUE!</v>
      </c>
      <c r="Y229" s="2" t="e">
        <f>SEARCH('Key Word Search'!$J$6,M229)</f>
        <v>#VALUE!</v>
      </c>
      <c r="Z229" s="2" t="str">
        <f t="shared" si="36"/>
        <v/>
      </c>
    </row>
    <row r="230" spans="1:26" x14ac:dyDescent="0.2">
      <c r="A230" s="105" t="str">
        <f t="shared" si="31"/>
        <v/>
      </c>
      <c r="F230" s="20" t="str">
        <f t="shared" si="37"/>
        <v/>
      </c>
      <c r="G230" s="20" t="str">
        <f t="shared" si="38"/>
        <v/>
      </c>
      <c r="S230" s="21" t="str">
        <f t="shared" si="32"/>
        <v/>
      </c>
      <c r="T230" s="21" t="str">
        <f t="shared" si="33"/>
        <v/>
      </c>
      <c r="U230" s="21" t="str">
        <f t="shared" si="34"/>
        <v/>
      </c>
      <c r="V230" s="23" t="str">
        <f>IF(I230="","",IF(ISERROR(VLOOKUP(U230,Sheet1!B:B,1,FALSE)),0,1))</f>
        <v/>
      </c>
      <c r="W230" s="23" t="str">
        <f t="shared" si="35"/>
        <v/>
      </c>
      <c r="X230" s="23" t="e">
        <f>SEARCH('Key Word Search'!$J$6,L230)</f>
        <v>#VALUE!</v>
      </c>
      <c r="Y230" s="2" t="e">
        <f>SEARCH('Key Word Search'!$J$6,M230)</f>
        <v>#VALUE!</v>
      </c>
      <c r="Z230" s="2" t="str">
        <f t="shared" si="36"/>
        <v/>
      </c>
    </row>
    <row r="231" spans="1:26" x14ac:dyDescent="0.2">
      <c r="A231" s="105" t="str">
        <f t="shared" si="31"/>
        <v/>
      </c>
      <c r="F231" s="20" t="str">
        <f t="shared" si="37"/>
        <v/>
      </c>
      <c r="G231" s="20" t="str">
        <f t="shared" si="38"/>
        <v/>
      </c>
      <c r="S231" s="21" t="str">
        <f t="shared" si="32"/>
        <v/>
      </c>
      <c r="T231" s="21" t="str">
        <f t="shared" si="33"/>
        <v/>
      </c>
      <c r="U231" s="21" t="str">
        <f t="shared" si="34"/>
        <v/>
      </c>
      <c r="V231" s="23" t="str">
        <f>IF(I231="","",IF(ISERROR(VLOOKUP(U231,Sheet1!B:B,1,FALSE)),0,1))</f>
        <v/>
      </c>
      <c r="W231" s="23" t="str">
        <f t="shared" si="35"/>
        <v/>
      </c>
      <c r="X231" s="23" t="e">
        <f>SEARCH('Key Word Search'!$J$6,L231)</f>
        <v>#VALUE!</v>
      </c>
      <c r="Y231" s="2" t="e">
        <f>SEARCH('Key Word Search'!$J$6,M231)</f>
        <v>#VALUE!</v>
      </c>
      <c r="Z231" s="2" t="str">
        <f t="shared" si="36"/>
        <v/>
      </c>
    </row>
    <row r="232" spans="1:26" x14ac:dyDescent="0.2">
      <c r="A232" s="105" t="str">
        <f t="shared" si="31"/>
        <v/>
      </c>
      <c r="F232" s="20" t="str">
        <f t="shared" si="37"/>
        <v/>
      </c>
      <c r="G232" s="20" t="str">
        <f t="shared" si="38"/>
        <v/>
      </c>
      <c r="S232" s="21" t="str">
        <f t="shared" si="32"/>
        <v/>
      </c>
      <c r="T232" s="21" t="str">
        <f t="shared" si="33"/>
        <v/>
      </c>
      <c r="U232" s="21" t="str">
        <f t="shared" si="34"/>
        <v/>
      </c>
      <c r="V232" s="23" t="str">
        <f>IF(I232="","",IF(ISERROR(VLOOKUP(U232,Sheet1!B:B,1,FALSE)),0,1))</f>
        <v/>
      </c>
      <c r="W232" s="23" t="str">
        <f t="shared" si="35"/>
        <v/>
      </c>
      <c r="X232" s="23" t="e">
        <f>SEARCH('Key Word Search'!$J$6,L232)</f>
        <v>#VALUE!</v>
      </c>
      <c r="Y232" s="2" t="e">
        <f>SEARCH('Key Word Search'!$J$6,M232)</f>
        <v>#VALUE!</v>
      </c>
      <c r="Z232" s="2" t="str">
        <f t="shared" si="36"/>
        <v/>
      </c>
    </row>
    <row r="233" spans="1:26" x14ac:dyDescent="0.2">
      <c r="A233" s="105" t="str">
        <f t="shared" si="31"/>
        <v/>
      </c>
      <c r="F233" s="20" t="str">
        <f t="shared" si="37"/>
        <v/>
      </c>
      <c r="G233" s="20" t="str">
        <f t="shared" si="38"/>
        <v/>
      </c>
      <c r="S233" s="21" t="str">
        <f t="shared" si="32"/>
        <v/>
      </c>
      <c r="T233" s="21" t="str">
        <f t="shared" si="33"/>
        <v/>
      </c>
      <c r="U233" s="21" t="str">
        <f t="shared" si="34"/>
        <v/>
      </c>
      <c r="V233" s="23" t="str">
        <f>IF(I233="","",IF(ISERROR(VLOOKUP(U233,Sheet1!B:B,1,FALSE)),0,1))</f>
        <v/>
      </c>
      <c r="W233" s="23" t="str">
        <f t="shared" si="35"/>
        <v/>
      </c>
      <c r="X233" s="23" t="e">
        <f>SEARCH('Key Word Search'!$J$6,L233)</f>
        <v>#VALUE!</v>
      </c>
      <c r="Y233" s="2" t="e">
        <f>SEARCH('Key Word Search'!$J$6,M233)</f>
        <v>#VALUE!</v>
      </c>
      <c r="Z233" s="2" t="str">
        <f t="shared" si="36"/>
        <v/>
      </c>
    </row>
    <row r="234" spans="1:26" x14ac:dyDescent="0.2">
      <c r="A234" s="105" t="str">
        <f t="shared" si="31"/>
        <v/>
      </c>
      <c r="F234" s="20" t="str">
        <f t="shared" si="37"/>
        <v/>
      </c>
      <c r="G234" s="20" t="str">
        <f t="shared" si="38"/>
        <v/>
      </c>
      <c r="S234" s="21" t="str">
        <f t="shared" si="32"/>
        <v/>
      </c>
      <c r="T234" s="21" t="str">
        <f t="shared" si="33"/>
        <v/>
      </c>
      <c r="U234" s="21" t="str">
        <f t="shared" si="34"/>
        <v/>
      </c>
      <c r="V234" s="23" t="str">
        <f>IF(I234="","",IF(ISERROR(VLOOKUP(U234,Sheet1!B:B,1,FALSE)),0,1))</f>
        <v/>
      </c>
      <c r="W234" s="23" t="str">
        <f t="shared" si="35"/>
        <v/>
      </c>
      <c r="X234" s="23" t="e">
        <f>SEARCH('Key Word Search'!$J$6,L234)</f>
        <v>#VALUE!</v>
      </c>
      <c r="Y234" s="2" t="e">
        <f>SEARCH('Key Word Search'!$J$6,M234)</f>
        <v>#VALUE!</v>
      </c>
      <c r="Z234" s="2" t="str">
        <f t="shared" si="36"/>
        <v/>
      </c>
    </row>
    <row r="235" spans="1:26" x14ac:dyDescent="0.2">
      <c r="A235" s="105" t="str">
        <f t="shared" si="31"/>
        <v/>
      </c>
      <c r="F235" s="20" t="str">
        <f t="shared" si="37"/>
        <v/>
      </c>
      <c r="G235" s="20" t="str">
        <f t="shared" si="38"/>
        <v/>
      </c>
      <c r="S235" s="21" t="str">
        <f t="shared" si="32"/>
        <v/>
      </c>
      <c r="T235" s="21" t="str">
        <f t="shared" si="33"/>
        <v/>
      </c>
      <c r="U235" s="21" t="str">
        <f t="shared" si="34"/>
        <v/>
      </c>
      <c r="V235" s="23" t="str">
        <f>IF(I235="","",IF(ISERROR(VLOOKUP(U235,Sheet1!B:B,1,FALSE)),0,1))</f>
        <v/>
      </c>
      <c r="W235" s="23" t="str">
        <f t="shared" si="35"/>
        <v/>
      </c>
      <c r="X235" s="23" t="e">
        <f>SEARCH('Key Word Search'!$J$6,L235)</f>
        <v>#VALUE!</v>
      </c>
      <c r="Y235" s="2" t="e">
        <f>SEARCH('Key Word Search'!$J$6,M235)</f>
        <v>#VALUE!</v>
      </c>
      <c r="Z235" s="2" t="str">
        <f t="shared" si="36"/>
        <v/>
      </c>
    </row>
    <row r="236" spans="1:26" x14ac:dyDescent="0.2">
      <c r="A236" s="105" t="str">
        <f t="shared" si="31"/>
        <v/>
      </c>
      <c r="F236" s="20" t="str">
        <f t="shared" si="37"/>
        <v/>
      </c>
      <c r="G236" s="20" t="str">
        <f t="shared" si="38"/>
        <v/>
      </c>
      <c r="S236" s="21" t="str">
        <f t="shared" si="32"/>
        <v/>
      </c>
      <c r="T236" s="21" t="str">
        <f t="shared" si="33"/>
        <v/>
      </c>
      <c r="U236" s="21" t="str">
        <f t="shared" si="34"/>
        <v/>
      </c>
      <c r="V236" s="23" t="str">
        <f>IF(I236="","",IF(ISERROR(VLOOKUP(U236,Sheet1!B:B,1,FALSE)),0,1))</f>
        <v/>
      </c>
      <c r="W236" s="23" t="str">
        <f t="shared" si="35"/>
        <v/>
      </c>
      <c r="X236" s="23" t="e">
        <f>SEARCH('Key Word Search'!$J$6,L236)</f>
        <v>#VALUE!</v>
      </c>
      <c r="Y236" s="2" t="e">
        <f>SEARCH('Key Word Search'!$J$6,M236)</f>
        <v>#VALUE!</v>
      </c>
      <c r="Z236" s="2" t="str">
        <f t="shared" si="36"/>
        <v/>
      </c>
    </row>
    <row r="237" spans="1:26" x14ac:dyDescent="0.2">
      <c r="A237" s="105" t="str">
        <f t="shared" si="31"/>
        <v/>
      </c>
      <c r="F237" s="20" t="str">
        <f t="shared" si="37"/>
        <v/>
      </c>
      <c r="G237" s="20" t="str">
        <f t="shared" si="38"/>
        <v/>
      </c>
      <c r="S237" s="21" t="str">
        <f t="shared" si="32"/>
        <v/>
      </c>
      <c r="T237" s="21" t="str">
        <f t="shared" si="33"/>
        <v/>
      </c>
      <c r="U237" s="21" t="str">
        <f t="shared" si="34"/>
        <v/>
      </c>
      <c r="V237" s="23" t="str">
        <f>IF(I237="","",IF(ISERROR(VLOOKUP(U237,Sheet1!B:B,1,FALSE)),0,1))</f>
        <v/>
      </c>
      <c r="W237" s="23" t="str">
        <f t="shared" si="35"/>
        <v/>
      </c>
      <c r="X237" s="23" t="e">
        <f>SEARCH('Key Word Search'!$J$6,L237)</f>
        <v>#VALUE!</v>
      </c>
      <c r="Y237" s="2" t="e">
        <f>SEARCH('Key Word Search'!$J$6,M237)</f>
        <v>#VALUE!</v>
      </c>
      <c r="Z237" s="2" t="str">
        <f t="shared" si="36"/>
        <v/>
      </c>
    </row>
    <row r="238" spans="1:26" x14ac:dyDescent="0.2">
      <c r="A238" s="105" t="str">
        <f t="shared" si="31"/>
        <v/>
      </c>
      <c r="F238" s="20" t="str">
        <f t="shared" si="37"/>
        <v/>
      </c>
      <c r="G238" s="20" t="str">
        <f t="shared" si="38"/>
        <v/>
      </c>
      <c r="S238" s="21" t="str">
        <f t="shared" si="32"/>
        <v/>
      </c>
      <c r="T238" s="21" t="str">
        <f t="shared" si="33"/>
        <v/>
      </c>
      <c r="U238" s="21" t="str">
        <f t="shared" si="34"/>
        <v/>
      </c>
      <c r="V238" s="23" t="str">
        <f>IF(I238="","",IF(ISERROR(VLOOKUP(U238,Sheet1!B:B,1,FALSE)),0,1))</f>
        <v/>
      </c>
      <c r="W238" s="23" t="str">
        <f t="shared" si="35"/>
        <v/>
      </c>
      <c r="X238" s="23" t="e">
        <f>SEARCH('Key Word Search'!$J$6,L238)</f>
        <v>#VALUE!</v>
      </c>
      <c r="Y238" s="2" t="e">
        <f>SEARCH('Key Word Search'!$J$6,M238)</f>
        <v>#VALUE!</v>
      </c>
      <c r="Z238" s="2" t="str">
        <f t="shared" si="36"/>
        <v/>
      </c>
    </row>
    <row r="239" spans="1:26" x14ac:dyDescent="0.2">
      <c r="A239" s="105" t="str">
        <f t="shared" si="31"/>
        <v/>
      </c>
      <c r="F239" s="20" t="str">
        <f t="shared" si="37"/>
        <v/>
      </c>
      <c r="G239" s="20" t="str">
        <f t="shared" si="38"/>
        <v/>
      </c>
      <c r="S239" s="21" t="str">
        <f t="shared" si="32"/>
        <v/>
      </c>
      <c r="T239" s="21" t="str">
        <f t="shared" si="33"/>
        <v/>
      </c>
      <c r="U239" s="21" t="str">
        <f t="shared" si="34"/>
        <v/>
      </c>
      <c r="V239" s="23" t="str">
        <f>IF(I239="","",IF(ISERROR(VLOOKUP(U239,Sheet1!B:B,1,FALSE)),0,1))</f>
        <v/>
      </c>
      <c r="W239" s="23" t="str">
        <f t="shared" si="35"/>
        <v/>
      </c>
      <c r="X239" s="23" t="e">
        <f>SEARCH('Key Word Search'!$J$6,L239)</f>
        <v>#VALUE!</v>
      </c>
      <c r="Y239" s="2" t="e">
        <f>SEARCH('Key Word Search'!$J$6,M239)</f>
        <v>#VALUE!</v>
      </c>
      <c r="Z239" s="2" t="str">
        <f t="shared" si="36"/>
        <v/>
      </c>
    </row>
    <row r="240" spans="1:26" x14ac:dyDescent="0.2">
      <c r="A240" s="105" t="str">
        <f t="shared" si="31"/>
        <v/>
      </c>
      <c r="F240" s="20" t="str">
        <f t="shared" si="37"/>
        <v/>
      </c>
      <c r="G240" s="20" t="str">
        <f t="shared" si="38"/>
        <v/>
      </c>
      <c r="S240" s="21" t="str">
        <f t="shared" si="32"/>
        <v/>
      </c>
      <c r="T240" s="21" t="str">
        <f t="shared" si="33"/>
        <v/>
      </c>
      <c r="U240" s="21" t="str">
        <f t="shared" si="34"/>
        <v/>
      </c>
      <c r="V240" s="23" t="str">
        <f>IF(I240="","",IF(ISERROR(VLOOKUP(U240,Sheet1!B:B,1,FALSE)),0,1))</f>
        <v/>
      </c>
      <c r="W240" s="23" t="str">
        <f t="shared" si="35"/>
        <v/>
      </c>
      <c r="X240" s="23" t="e">
        <f>SEARCH('Key Word Search'!$J$6,L240)</f>
        <v>#VALUE!</v>
      </c>
      <c r="Y240" s="2" t="e">
        <f>SEARCH('Key Word Search'!$J$6,M240)</f>
        <v>#VALUE!</v>
      </c>
      <c r="Z240" s="2" t="str">
        <f t="shared" si="36"/>
        <v/>
      </c>
    </row>
    <row r="241" spans="1:26" x14ac:dyDescent="0.2">
      <c r="A241" s="105" t="str">
        <f t="shared" si="31"/>
        <v/>
      </c>
      <c r="F241" s="20" t="str">
        <f t="shared" si="37"/>
        <v/>
      </c>
      <c r="G241" s="20" t="str">
        <f t="shared" si="38"/>
        <v/>
      </c>
      <c r="S241" s="21" t="str">
        <f t="shared" si="32"/>
        <v/>
      </c>
      <c r="T241" s="21" t="str">
        <f t="shared" si="33"/>
        <v/>
      </c>
      <c r="U241" s="21" t="str">
        <f t="shared" si="34"/>
        <v/>
      </c>
      <c r="V241" s="23" t="str">
        <f>IF(I241="","",IF(ISERROR(VLOOKUP(U241,Sheet1!B:B,1,FALSE)),0,1))</f>
        <v/>
      </c>
      <c r="W241" s="23" t="str">
        <f t="shared" si="35"/>
        <v/>
      </c>
      <c r="X241" s="23" t="e">
        <f>SEARCH('Key Word Search'!$J$6,L241)</f>
        <v>#VALUE!</v>
      </c>
      <c r="Y241" s="2" t="e">
        <f>SEARCH('Key Word Search'!$J$6,M241)</f>
        <v>#VALUE!</v>
      </c>
      <c r="Z241" s="2" t="str">
        <f t="shared" si="36"/>
        <v/>
      </c>
    </row>
    <row r="242" spans="1:26" x14ac:dyDescent="0.2">
      <c r="A242" s="105" t="str">
        <f t="shared" si="31"/>
        <v/>
      </c>
      <c r="F242" s="20" t="str">
        <f t="shared" si="37"/>
        <v/>
      </c>
      <c r="G242" s="20" t="str">
        <f t="shared" si="38"/>
        <v/>
      </c>
      <c r="S242" s="21" t="str">
        <f t="shared" si="32"/>
        <v/>
      </c>
      <c r="T242" s="21" t="str">
        <f t="shared" si="33"/>
        <v/>
      </c>
      <c r="U242" s="21" t="str">
        <f t="shared" si="34"/>
        <v/>
      </c>
      <c r="V242" s="23" t="str">
        <f>IF(I242="","",IF(ISERROR(VLOOKUP(U242,Sheet1!B:B,1,FALSE)),0,1))</f>
        <v/>
      </c>
      <c r="W242" s="23" t="str">
        <f t="shared" si="35"/>
        <v/>
      </c>
      <c r="X242" s="23" t="e">
        <f>SEARCH('Key Word Search'!$J$6,L242)</f>
        <v>#VALUE!</v>
      </c>
      <c r="Y242" s="2" t="e">
        <f>SEARCH('Key Word Search'!$J$6,M242)</f>
        <v>#VALUE!</v>
      </c>
      <c r="Z242" s="2" t="str">
        <f t="shared" si="36"/>
        <v/>
      </c>
    </row>
    <row r="243" spans="1:26" x14ac:dyDescent="0.2">
      <c r="A243" s="105" t="str">
        <f t="shared" si="31"/>
        <v/>
      </c>
      <c r="F243" s="20" t="str">
        <f t="shared" si="37"/>
        <v/>
      </c>
      <c r="G243" s="20" t="str">
        <f t="shared" si="38"/>
        <v/>
      </c>
      <c r="S243" s="21" t="str">
        <f t="shared" si="32"/>
        <v/>
      </c>
      <c r="T243" s="21" t="str">
        <f t="shared" si="33"/>
        <v/>
      </c>
      <c r="U243" s="21" t="str">
        <f t="shared" si="34"/>
        <v/>
      </c>
      <c r="V243" s="23" t="str">
        <f>IF(I243="","",IF(ISERROR(VLOOKUP(U243,Sheet1!B:B,1,FALSE)),0,1))</f>
        <v/>
      </c>
      <c r="W243" s="23" t="str">
        <f t="shared" si="35"/>
        <v/>
      </c>
      <c r="X243" s="23" t="e">
        <f>SEARCH('Key Word Search'!$J$6,L243)</f>
        <v>#VALUE!</v>
      </c>
      <c r="Y243" s="2" t="e">
        <f>SEARCH('Key Word Search'!$J$6,M243)</f>
        <v>#VALUE!</v>
      </c>
      <c r="Z243" s="2" t="str">
        <f t="shared" si="36"/>
        <v/>
      </c>
    </row>
    <row r="244" spans="1:26" x14ac:dyDescent="0.2">
      <c r="A244" s="105" t="str">
        <f t="shared" si="31"/>
        <v/>
      </c>
      <c r="F244" s="20" t="str">
        <f t="shared" si="37"/>
        <v/>
      </c>
      <c r="G244" s="20" t="str">
        <f t="shared" si="38"/>
        <v/>
      </c>
      <c r="S244" s="21" t="str">
        <f t="shared" si="32"/>
        <v/>
      </c>
      <c r="T244" s="21" t="str">
        <f t="shared" si="33"/>
        <v/>
      </c>
      <c r="U244" s="21" t="str">
        <f t="shared" si="34"/>
        <v/>
      </c>
      <c r="V244" s="23" t="str">
        <f>IF(I244="","",IF(ISERROR(VLOOKUP(U244,Sheet1!B:B,1,FALSE)),0,1))</f>
        <v/>
      </c>
      <c r="W244" s="23" t="str">
        <f t="shared" si="35"/>
        <v/>
      </c>
      <c r="X244" s="23" t="e">
        <f>SEARCH('Key Word Search'!$J$6,L244)</f>
        <v>#VALUE!</v>
      </c>
      <c r="Y244" s="2" t="e">
        <f>SEARCH('Key Word Search'!$J$6,M244)</f>
        <v>#VALUE!</v>
      </c>
      <c r="Z244" s="2" t="str">
        <f t="shared" si="36"/>
        <v/>
      </c>
    </row>
    <row r="245" spans="1:26" x14ac:dyDescent="0.2">
      <c r="A245" s="105" t="str">
        <f t="shared" si="31"/>
        <v/>
      </c>
      <c r="F245" s="20" t="str">
        <f t="shared" si="37"/>
        <v/>
      </c>
      <c r="G245" s="20" t="str">
        <f t="shared" si="38"/>
        <v/>
      </c>
      <c r="S245" s="21" t="str">
        <f t="shared" si="32"/>
        <v/>
      </c>
      <c r="T245" s="21" t="str">
        <f t="shared" si="33"/>
        <v/>
      </c>
      <c r="U245" s="21" t="str">
        <f t="shared" si="34"/>
        <v/>
      </c>
      <c r="V245" s="23" t="str">
        <f>IF(I245="","",IF(ISERROR(VLOOKUP(U245,Sheet1!B:B,1,FALSE)),0,1))</f>
        <v/>
      </c>
      <c r="W245" s="23" t="str">
        <f t="shared" si="35"/>
        <v/>
      </c>
      <c r="X245" s="23" t="e">
        <f>SEARCH('Key Word Search'!$J$6,L245)</f>
        <v>#VALUE!</v>
      </c>
      <c r="Y245" s="2" t="e">
        <f>SEARCH('Key Word Search'!$J$6,M245)</f>
        <v>#VALUE!</v>
      </c>
      <c r="Z245" s="2" t="str">
        <f t="shared" si="36"/>
        <v/>
      </c>
    </row>
    <row r="246" spans="1:26" x14ac:dyDescent="0.2">
      <c r="A246" s="105" t="str">
        <f t="shared" si="31"/>
        <v/>
      </c>
      <c r="F246" s="20" t="str">
        <f t="shared" si="37"/>
        <v/>
      </c>
      <c r="G246" s="20" t="str">
        <f t="shared" si="38"/>
        <v/>
      </c>
      <c r="S246" s="21" t="str">
        <f t="shared" si="32"/>
        <v/>
      </c>
      <c r="T246" s="21" t="str">
        <f t="shared" si="33"/>
        <v/>
      </c>
      <c r="U246" s="21" t="str">
        <f t="shared" si="34"/>
        <v/>
      </c>
      <c r="V246" s="23" t="str">
        <f>IF(I246="","",IF(ISERROR(VLOOKUP(U246,Sheet1!B:B,1,FALSE)),0,1))</f>
        <v/>
      </c>
      <c r="W246" s="23" t="str">
        <f t="shared" si="35"/>
        <v/>
      </c>
      <c r="X246" s="23" t="e">
        <f>SEARCH('Key Word Search'!$J$6,L246)</f>
        <v>#VALUE!</v>
      </c>
      <c r="Y246" s="2" t="e">
        <f>SEARCH('Key Word Search'!$J$6,M246)</f>
        <v>#VALUE!</v>
      </c>
      <c r="Z246" s="2" t="str">
        <f t="shared" si="36"/>
        <v/>
      </c>
    </row>
    <row r="247" spans="1:26" x14ac:dyDescent="0.2">
      <c r="A247" s="105" t="str">
        <f t="shared" si="31"/>
        <v/>
      </c>
      <c r="F247" s="20" t="str">
        <f t="shared" si="37"/>
        <v/>
      </c>
      <c r="G247" s="20" t="str">
        <f t="shared" si="38"/>
        <v/>
      </c>
      <c r="S247" s="21" t="str">
        <f t="shared" si="32"/>
        <v/>
      </c>
      <c r="T247" s="21" t="str">
        <f t="shared" si="33"/>
        <v/>
      </c>
      <c r="U247" s="21" t="str">
        <f t="shared" si="34"/>
        <v/>
      </c>
      <c r="V247" s="23" t="str">
        <f>IF(I247="","",IF(ISERROR(VLOOKUP(U247,Sheet1!B:B,1,FALSE)),0,1))</f>
        <v/>
      </c>
      <c r="W247" s="23" t="str">
        <f t="shared" si="35"/>
        <v/>
      </c>
      <c r="X247" s="23" t="e">
        <f>SEARCH('Key Word Search'!$J$6,L247)</f>
        <v>#VALUE!</v>
      </c>
      <c r="Y247" s="2" t="e">
        <f>SEARCH('Key Word Search'!$J$6,M247)</f>
        <v>#VALUE!</v>
      </c>
      <c r="Z247" s="2" t="str">
        <f t="shared" si="36"/>
        <v/>
      </c>
    </row>
    <row r="248" spans="1:26" x14ac:dyDescent="0.2">
      <c r="A248" s="105" t="str">
        <f t="shared" si="31"/>
        <v/>
      </c>
      <c r="F248" s="20" t="str">
        <f t="shared" si="37"/>
        <v/>
      </c>
      <c r="G248" s="20" t="str">
        <f t="shared" si="38"/>
        <v/>
      </c>
      <c r="S248" s="21" t="str">
        <f t="shared" si="32"/>
        <v/>
      </c>
      <c r="T248" s="21" t="str">
        <f t="shared" si="33"/>
        <v/>
      </c>
      <c r="U248" s="21" t="str">
        <f t="shared" si="34"/>
        <v/>
      </c>
      <c r="V248" s="23" t="str">
        <f>IF(I248="","",IF(ISERROR(VLOOKUP(U248,Sheet1!B:B,1,FALSE)),0,1))</f>
        <v/>
      </c>
      <c r="W248" s="23" t="str">
        <f t="shared" si="35"/>
        <v/>
      </c>
      <c r="X248" s="23" t="e">
        <f>SEARCH('Key Word Search'!$J$6,L248)</f>
        <v>#VALUE!</v>
      </c>
      <c r="Y248" s="2" t="e">
        <f>SEARCH('Key Word Search'!$J$6,M248)</f>
        <v>#VALUE!</v>
      </c>
      <c r="Z248" s="2" t="str">
        <f t="shared" si="36"/>
        <v/>
      </c>
    </row>
    <row r="249" spans="1:26" x14ac:dyDescent="0.2">
      <c r="A249" s="105" t="str">
        <f t="shared" si="31"/>
        <v/>
      </c>
      <c r="F249" s="20" t="str">
        <f t="shared" si="37"/>
        <v/>
      </c>
      <c r="G249" s="20" t="str">
        <f t="shared" si="38"/>
        <v/>
      </c>
      <c r="S249" s="21" t="str">
        <f t="shared" si="32"/>
        <v/>
      </c>
      <c r="T249" s="21" t="str">
        <f t="shared" si="33"/>
        <v/>
      </c>
      <c r="U249" s="21" t="str">
        <f t="shared" si="34"/>
        <v/>
      </c>
      <c r="V249" s="23" t="str">
        <f>IF(I249="","",IF(ISERROR(VLOOKUP(U249,Sheet1!B:B,1,FALSE)),0,1))</f>
        <v/>
      </c>
      <c r="W249" s="23" t="str">
        <f t="shared" si="35"/>
        <v/>
      </c>
      <c r="X249" s="23" t="e">
        <f>SEARCH('Key Word Search'!$J$6,L249)</f>
        <v>#VALUE!</v>
      </c>
      <c r="Y249" s="2" t="e">
        <f>SEARCH('Key Word Search'!$J$6,M249)</f>
        <v>#VALUE!</v>
      </c>
      <c r="Z249" s="2" t="str">
        <f t="shared" si="36"/>
        <v/>
      </c>
    </row>
    <row r="250" spans="1:26" x14ac:dyDescent="0.2">
      <c r="A250" s="105" t="str">
        <f t="shared" ref="A250:A313" si="39">IF(I250="","",SUBSTITUTE(SUBSTITUTE(SUBSTITUTE(SUBSTITUTE("#"&amp;I250&amp;"-"&amp;J250&amp;""&amp;K250," ",""),"-","_"),"(","_"),")","_"))</f>
        <v/>
      </c>
      <c r="F250" s="20" t="str">
        <f t="shared" si="37"/>
        <v/>
      </c>
      <c r="G250" s="20" t="str">
        <f t="shared" si="38"/>
        <v/>
      </c>
      <c r="S250" s="21" t="str">
        <f t="shared" si="32"/>
        <v/>
      </c>
      <c r="T250" s="21" t="str">
        <f t="shared" si="33"/>
        <v/>
      </c>
      <c r="U250" s="21" t="str">
        <f t="shared" si="34"/>
        <v/>
      </c>
      <c r="V250" s="23" t="str">
        <f>IF(I250="","",IF(ISERROR(VLOOKUP(U250,Sheet1!B:B,1,FALSE)),0,1))</f>
        <v/>
      </c>
      <c r="W250" s="23" t="str">
        <f t="shared" si="35"/>
        <v/>
      </c>
      <c r="X250" s="23" t="e">
        <f>SEARCH('Key Word Search'!$J$6,L250)</f>
        <v>#VALUE!</v>
      </c>
      <c r="Y250" s="2" t="e">
        <f>SEARCH('Key Word Search'!$J$6,M250)</f>
        <v>#VALUE!</v>
      </c>
      <c r="Z250" s="2" t="str">
        <f t="shared" si="36"/>
        <v/>
      </c>
    </row>
    <row r="251" spans="1:26" x14ac:dyDescent="0.2">
      <c r="A251" s="105" t="str">
        <f t="shared" si="39"/>
        <v/>
      </c>
      <c r="F251" s="20" t="str">
        <f t="shared" si="37"/>
        <v/>
      </c>
      <c r="G251" s="20" t="str">
        <f t="shared" si="38"/>
        <v/>
      </c>
      <c r="S251" s="21" t="str">
        <f t="shared" si="32"/>
        <v/>
      </c>
      <c r="T251" s="21" t="str">
        <f t="shared" si="33"/>
        <v/>
      </c>
      <c r="U251" s="21" t="str">
        <f t="shared" si="34"/>
        <v/>
      </c>
      <c r="V251" s="23" t="str">
        <f>IF(I251="","",IF(ISERROR(VLOOKUP(U251,Sheet1!B:B,1,FALSE)),0,1))</f>
        <v/>
      </c>
      <c r="W251" s="23" t="str">
        <f t="shared" si="35"/>
        <v/>
      </c>
      <c r="X251" s="23" t="e">
        <f>SEARCH('Key Word Search'!$J$6,L251)</f>
        <v>#VALUE!</v>
      </c>
      <c r="Y251" s="2" t="e">
        <f>SEARCH('Key Word Search'!$J$6,M251)</f>
        <v>#VALUE!</v>
      </c>
      <c r="Z251" s="2" t="str">
        <f t="shared" si="36"/>
        <v/>
      </c>
    </row>
    <row r="252" spans="1:26" x14ac:dyDescent="0.2">
      <c r="A252" s="105" t="str">
        <f t="shared" si="39"/>
        <v/>
      </c>
      <c r="F252" s="20" t="str">
        <f t="shared" si="37"/>
        <v/>
      </c>
      <c r="G252" s="20" t="str">
        <f t="shared" si="38"/>
        <v/>
      </c>
      <c r="S252" s="21" t="str">
        <f t="shared" si="32"/>
        <v/>
      </c>
      <c r="T252" s="21" t="str">
        <f t="shared" si="33"/>
        <v/>
      </c>
      <c r="U252" s="21" t="str">
        <f t="shared" si="34"/>
        <v/>
      </c>
      <c r="V252" s="23" t="str">
        <f>IF(I252="","",IF(ISERROR(VLOOKUP(U252,Sheet1!B:B,1,FALSE)),0,1))</f>
        <v/>
      </c>
      <c r="W252" s="23" t="str">
        <f t="shared" si="35"/>
        <v/>
      </c>
      <c r="X252" s="23" t="e">
        <f>SEARCH('Key Word Search'!$J$6,L252)</f>
        <v>#VALUE!</v>
      </c>
      <c r="Y252" s="2" t="e">
        <f>SEARCH('Key Word Search'!$J$6,M252)</f>
        <v>#VALUE!</v>
      </c>
      <c r="Z252" s="2" t="str">
        <f t="shared" si="36"/>
        <v/>
      </c>
    </row>
    <row r="253" spans="1:26" x14ac:dyDescent="0.2">
      <c r="A253" s="105" t="str">
        <f t="shared" si="39"/>
        <v/>
      </c>
      <c r="F253" s="20" t="str">
        <f t="shared" si="37"/>
        <v/>
      </c>
      <c r="G253" s="20" t="str">
        <f t="shared" si="38"/>
        <v/>
      </c>
      <c r="S253" s="21" t="str">
        <f t="shared" si="32"/>
        <v/>
      </c>
      <c r="T253" s="21" t="str">
        <f t="shared" si="33"/>
        <v/>
      </c>
      <c r="U253" s="21" t="str">
        <f t="shared" si="34"/>
        <v/>
      </c>
      <c r="V253" s="23" t="str">
        <f>IF(I253="","",IF(ISERROR(VLOOKUP(U253,Sheet1!B:B,1,FALSE)),0,1))</f>
        <v/>
      </c>
      <c r="W253" s="23" t="str">
        <f t="shared" si="35"/>
        <v/>
      </c>
      <c r="X253" s="23" t="e">
        <f>SEARCH('Key Word Search'!$J$6,L253)</f>
        <v>#VALUE!</v>
      </c>
      <c r="Y253" s="2" t="e">
        <f>SEARCH('Key Word Search'!$J$6,M253)</f>
        <v>#VALUE!</v>
      </c>
      <c r="Z253" s="2" t="str">
        <f t="shared" si="36"/>
        <v/>
      </c>
    </row>
    <row r="254" spans="1:26" x14ac:dyDescent="0.2">
      <c r="A254" s="105" t="str">
        <f t="shared" si="39"/>
        <v/>
      </c>
      <c r="F254" s="20" t="str">
        <f t="shared" si="37"/>
        <v/>
      </c>
      <c r="G254" s="20" t="str">
        <f t="shared" si="38"/>
        <v/>
      </c>
      <c r="S254" s="21" t="str">
        <f t="shared" si="32"/>
        <v/>
      </c>
      <c r="T254" s="21" t="str">
        <f t="shared" si="33"/>
        <v/>
      </c>
      <c r="U254" s="21" t="str">
        <f t="shared" si="34"/>
        <v/>
      </c>
      <c r="V254" s="23" t="str">
        <f>IF(I254="","",IF(ISERROR(VLOOKUP(U254,Sheet1!B:B,1,FALSE)),0,1))</f>
        <v/>
      </c>
      <c r="W254" s="23" t="str">
        <f t="shared" si="35"/>
        <v/>
      </c>
      <c r="X254" s="23" t="e">
        <f>SEARCH('Key Word Search'!$J$6,L254)</f>
        <v>#VALUE!</v>
      </c>
      <c r="Y254" s="2" t="e">
        <f>SEARCH('Key Word Search'!$J$6,M254)</f>
        <v>#VALUE!</v>
      </c>
      <c r="Z254" s="2" t="str">
        <f t="shared" si="36"/>
        <v/>
      </c>
    </row>
    <row r="255" spans="1:26" x14ac:dyDescent="0.2">
      <c r="A255" s="105" t="str">
        <f t="shared" si="39"/>
        <v/>
      </c>
      <c r="F255" s="20" t="str">
        <f t="shared" si="37"/>
        <v/>
      </c>
      <c r="G255" s="20" t="str">
        <f t="shared" si="38"/>
        <v/>
      </c>
      <c r="S255" s="21" t="str">
        <f t="shared" si="32"/>
        <v/>
      </c>
      <c r="T255" s="21" t="str">
        <f t="shared" si="33"/>
        <v/>
      </c>
      <c r="U255" s="21" t="str">
        <f t="shared" si="34"/>
        <v/>
      </c>
      <c r="V255" s="23" t="str">
        <f>IF(I255="","",IF(ISERROR(VLOOKUP(U255,Sheet1!B:B,1,FALSE)),0,1))</f>
        <v/>
      </c>
      <c r="W255" s="23" t="str">
        <f t="shared" si="35"/>
        <v/>
      </c>
      <c r="X255" s="23" t="e">
        <f>SEARCH('Key Word Search'!$J$6,L255)</f>
        <v>#VALUE!</v>
      </c>
      <c r="Y255" s="2" t="e">
        <f>SEARCH('Key Word Search'!$J$6,M255)</f>
        <v>#VALUE!</v>
      </c>
      <c r="Z255" s="2" t="str">
        <f t="shared" si="36"/>
        <v/>
      </c>
    </row>
    <row r="256" spans="1:26" x14ac:dyDescent="0.2">
      <c r="A256" s="105" t="str">
        <f t="shared" si="39"/>
        <v/>
      </c>
      <c r="F256" s="20" t="str">
        <f t="shared" si="37"/>
        <v/>
      </c>
      <c r="G256" s="20" t="str">
        <f t="shared" si="38"/>
        <v/>
      </c>
      <c r="S256" s="21" t="str">
        <f t="shared" si="32"/>
        <v/>
      </c>
      <c r="T256" s="21" t="str">
        <f t="shared" si="33"/>
        <v/>
      </c>
      <c r="U256" s="21" t="str">
        <f t="shared" si="34"/>
        <v/>
      </c>
      <c r="V256" s="23" t="str">
        <f>IF(I256="","",IF(ISERROR(VLOOKUP(U256,Sheet1!B:B,1,FALSE)),0,1))</f>
        <v/>
      </c>
      <c r="W256" s="23" t="str">
        <f t="shared" si="35"/>
        <v/>
      </c>
      <c r="X256" s="23" t="e">
        <f>SEARCH('Key Word Search'!$J$6,L256)</f>
        <v>#VALUE!</v>
      </c>
      <c r="Y256" s="2" t="e">
        <f>SEARCH('Key Word Search'!$J$6,M256)</f>
        <v>#VALUE!</v>
      </c>
      <c r="Z256" s="2" t="str">
        <f t="shared" si="36"/>
        <v/>
      </c>
    </row>
    <row r="257" spans="1:26" x14ac:dyDescent="0.2">
      <c r="A257" s="105" t="str">
        <f t="shared" si="39"/>
        <v/>
      </c>
      <c r="F257" s="20" t="str">
        <f t="shared" si="37"/>
        <v/>
      </c>
      <c r="G257" s="20" t="str">
        <f t="shared" si="38"/>
        <v/>
      </c>
      <c r="S257" s="21" t="str">
        <f t="shared" si="32"/>
        <v/>
      </c>
      <c r="T257" s="21" t="str">
        <f t="shared" si="33"/>
        <v/>
      </c>
      <c r="U257" s="21" t="str">
        <f t="shared" si="34"/>
        <v/>
      </c>
      <c r="V257" s="23" t="str">
        <f>IF(I257="","",IF(ISERROR(VLOOKUP(U257,Sheet1!B:B,1,FALSE)),0,1))</f>
        <v/>
      </c>
      <c r="W257" s="23" t="str">
        <f t="shared" si="35"/>
        <v/>
      </c>
      <c r="X257" s="23" t="e">
        <f>SEARCH('Key Word Search'!$J$6,L257)</f>
        <v>#VALUE!</v>
      </c>
      <c r="Y257" s="2" t="e">
        <f>SEARCH('Key Word Search'!$J$6,M257)</f>
        <v>#VALUE!</v>
      </c>
      <c r="Z257" s="2" t="str">
        <f t="shared" si="36"/>
        <v/>
      </c>
    </row>
    <row r="258" spans="1:26" x14ac:dyDescent="0.2">
      <c r="A258" s="105" t="str">
        <f t="shared" si="39"/>
        <v/>
      </c>
      <c r="F258" s="20" t="str">
        <f t="shared" si="37"/>
        <v/>
      </c>
      <c r="G258" s="20" t="str">
        <f t="shared" si="38"/>
        <v/>
      </c>
      <c r="S258" s="21" t="str">
        <f t="shared" si="32"/>
        <v/>
      </c>
      <c r="T258" s="21" t="str">
        <f t="shared" si="33"/>
        <v/>
      </c>
      <c r="U258" s="21" t="str">
        <f t="shared" si="34"/>
        <v/>
      </c>
      <c r="V258" s="23" t="str">
        <f>IF(I258="","",IF(ISERROR(VLOOKUP(U258,Sheet1!B:B,1,FALSE)),0,1))</f>
        <v/>
      </c>
      <c r="W258" s="23" t="str">
        <f t="shared" si="35"/>
        <v/>
      </c>
      <c r="X258" s="23" t="e">
        <f>SEARCH('Key Word Search'!$J$6,L258)</f>
        <v>#VALUE!</v>
      </c>
      <c r="Y258" s="2" t="e">
        <f>SEARCH('Key Word Search'!$J$6,M258)</f>
        <v>#VALUE!</v>
      </c>
      <c r="Z258" s="2" t="str">
        <f t="shared" si="36"/>
        <v/>
      </c>
    </row>
    <row r="259" spans="1:26" x14ac:dyDescent="0.2">
      <c r="A259" s="105" t="str">
        <f t="shared" si="39"/>
        <v/>
      </c>
      <c r="F259" s="20" t="str">
        <f t="shared" si="37"/>
        <v/>
      </c>
      <c r="G259" s="20" t="str">
        <f t="shared" si="38"/>
        <v/>
      </c>
      <c r="S259" s="21" t="str">
        <f t="shared" si="32"/>
        <v/>
      </c>
      <c r="T259" s="21" t="str">
        <f t="shared" si="33"/>
        <v/>
      </c>
      <c r="U259" s="21" t="str">
        <f t="shared" si="34"/>
        <v/>
      </c>
      <c r="V259" s="23" t="str">
        <f>IF(I259="","",IF(ISERROR(VLOOKUP(U259,Sheet1!B:B,1,FALSE)),0,1))</f>
        <v/>
      </c>
      <c r="W259" s="23" t="str">
        <f t="shared" si="35"/>
        <v/>
      </c>
      <c r="X259" s="23" t="e">
        <f>SEARCH('Key Word Search'!$J$6,L259)</f>
        <v>#VALUE!</v>
      </c>
      <c r="Y259" s="2" t="e">
        <f>SEARCH('Key Word Search'!$J$6,M259)</f>
        <v>#VALUE!</v>
      </c>
      <c r="Z259" s="2" t="str">
        <f t="shared" si="36"/>
        <v/>
      </c>
    </row>
    <row r="260" spans="1:26" x14ac:dyDescent="0.2">
      <c r="A260" s="105" t="str">
        <f t="shared" si="39"/>
        <v/>
      </c>
      <c r="F260" s="20" t="str">
        <f t="shared" si="37"/>
        <v/>
      </c>
      <c r="G260" s="20" t="str">
        <f t="shared" si="38"/>
        <v/>
      </c>
      <c r="S260" s="21" t="str">
        <f t="shared" ref="S260:S323" si="40">IF(I260="","",SUBSTITUTE(SUBSTITUTE(SUBSTITUTE(SUBSTITUTE("#"&amp;I260&amp;"-"&amp;J260&amp;""&amp;K260," ",""),"-","_"),"(","_"),")","_"))</f>
        <v/>
      </c>
      <c r="T260" s="21" t="str">
        <f t="shared" ref="T260:T323" si="41">IF(I260="","",SUBSTITUTE(SUBSTITUTE(SUBSTITUTE(SUBSTITUTE("#"&amp;I260&amp;"-"&amp;LEFT(J260,LEN(J260)-1)," ",""),"-","_"),"(","_"),")","_"))</f>
        <v/>
      </c>
      <c r="U260" s="21" t="str">
        <f t="shared" ref="U260:U323" si="42">IF(I260="","",IF(K260&lt;&gt;"",1,MID(J260,LEN(J260),1)))</f>
        <v/>
      </c>
      <c r="V260" s="23" t="str">
        <f>IF(I260="","",IF(ISERROR(VLOOKUP(U260,Sheet1!B:B,1,FALSE)),0,1))</f>
        <v/>
      </c>
      <c r="W260" s="23" t="str">
        <f t="shared" ref="W260:W323" si="43">IF(I260="","",IF(ISERROR(U260/1),0,1))</f>
        <v/>
      </c>
      <c r="X260" s="23" t="e">
        <f>SEARCH('Key Word Search'!$J$6,L260)</f>
        <v>#VALUE!</v>
      </c>
      <c r="Y260" s="2" t="e">
        <f>SEARCH('Key Word Search'!$J$6,M260)</f>
        <v>#VALUE!</v>
      </c>
      <c r="Z260" s="2" t="str">
        <f t="shared" ref="Z260:Z323" si="44">IF(AND(ISERROR(X260),ISERROR(Y260)),"",A260)</f>
        <v/>
      </c>
    </row>
    <row r="261" spans="1:26" x14ac:dyDescent="0.2">
      <c r="A261" s="105" t="str">
        <f t="shared" si="39"/>
        <v/>
      </c>
      <c r="F261" s="20" t="str">
        <f t="shared" si="37"/>
        <v/>
      </c>
      <c r="G261" s="20" t="str">
        <f t="shared" si="38"/>
        <v/>
      </c>
      <c r="S261" s="21" t="str">
        <f t="shared" si="40"/>
        <v/>
      </c>
      <c r="T261" s="21" t="str">
        <f t="shared" si="41"/>
        <v/>
      </c>
      <c r="U261" s="21" t="str">
        <f t="shared" si="42"/>
        <v/>
      </c>
      <c r="V261" s="23" t="str">
        <f>IF(I261="","",IF(ISERROR(VLOOKUP(U261,Sheet1!B:B,1,FALSE)),0,1))</f>
        <v/>
      </c>
      <c r="W261" s="23" t="str">
        <f t="shared" si="43"/>
        <v/>
      </c>
      <c r="X261" s="23" t="e">
        <f>SEARCH('Key Word Search'!$J$6,L261)</f>
        <v>#VALUE!</v>
      </c>
      <c r="Y261" s="2" t="e">
        <f>SEARCH('Key Word Search'!$J$6,M261)</f>
        <v>#VALUE!</v>
      </c>
      <c r="Z261" s="2" t="str">
        <f t="shared" si="44"/>
        <v/>
      </c>
    </row>
    <row r="262" spans="1:26" x14ac:dyDescent="0.2">
      <c r="A262" s="105" t="str">
        <f t="shared" si="39"/>
        <v/>
      </c>
      <c r="F262" s="20" t="str">
        <f t="shared" si="37"/>
        <v/>
      </c>
      <c r="G262" s="20" t="str">
        <f t="shared" si="38"/>
        <v/>
      </c>
      <c r="S262" s="21" t="str">
        <f t="shared" si="40"/>
        <v/>
      </c>
      <c r="T262" s="21" t="str">
        <f t="shared" si="41"/>
        <v/>
      </c>
      <c r="U262" s="21" t="str">
        <f t="shared" si="42"/>
        <v/>
      </c>
      <c r="V262" s="23" t="str">
        <f>IF(I262="","",IF(ISERROR(VLOOKUP(U262,Sheet1!B:B,1,FALSE)),0,1))</f>
        <v/>
      </c>
      <c r="W262" s="23" t="str">
        <f t="shared" si="43"/>
        <v/>
      </c>
      <c r="X262" s="23" t="e">
        <f>SEARCH('Key Word Search'!$J$6,L262)</f>
        <v>#VALUE!</v>
      </c>
      <c r="Y262" s="2" t="e">
        <f>SEARCH('Key Word Search'!$J$6,M262)</f>
        <v>#VALUE!</v>
      </c>
      <c r="Z262" s="2" t="str">
        <f t="shared" si="44"/>
        <v/>
      </c>
    </row>
    <row r="263" spans="1:26" x14ac:dyDescent="0.2">
      <c r="A263" s="105" t="str">
        <f t="shared" si="39"/>
        <v/>
      </c>
      <c r="F263" s="20" t="str">
        <f t="shared" si="37"/>
        <v/>
      </c>
      <c r="G263" s="20" t="str">
        <f t="shared" si="38"/>
        <v/>
      </c>
      <c r="S263" s="21" t="str">
        <f t="shared" si="40"/>
        <v/>
      </c>
      <c r="T263" s="21" t="str">
        <f t="shared" si="41"/>
        <v/>
      </c>
      <c r="U263" s="21" t="str">
        <f t="shared" si="42"/>
        <v/>
      </c>
      <c r="V263" s="23" t="str">
        <f>IF(I263="","",IF(ISERROR(VLOOKUP(U263,Sheet1!B:B,1,FALSE)),0,1))</f>
        <v/>
      </c>
      <c r="W263" s="23" t="str">
        <f t="shared" si="43"/>
        <v/>
      </c>
      <c r="X263" s="23" t="e">
        <f>SEARCH('Key Word Search'!$J$6,L263)</f>
        <v>#VALUE!</v>
      </c>
      <c r="Y263" s="2" t="e">
        <f>SEARCH('Key Word Search'!$J$6,M263)</f>
        <v>#VALUE!</v>
      </c>
      <c r="Z263" s="2" t="str">
        <f t="shared" si="44"/>
        <v/>
      </c>
    </row>
    <row r="264" spans="1:26" x14ac:dyDescent="0.2">
      <c r="A264" s="105" t="str">
        <f t="shared" si="39"/>
        <v/>
      </c>
      <c r="F264" s="20" t="str">
        <f t="shared" si="37"/>
        <v/>
      </c>
      <c r="G264" s="20" t="str">
        <f t="shared" si="38"/>
        <v/>
      </c>
      <c r="S264" s="21" t="str">
        <f t="shared" si="40"/>
        <v/>
      </c>
      <c r="T264" s="21" t="str">
        <f t="shared" si="41"/>
        <v/>
      </c>
      <c r="U264" s="21" t="str">
        <f t="shared" si="42"/>
        <v/>
      </c>
      <c r="V264" s="23" t="str">
        <f>IF(I264="","",IF(ISERROR(VLOOKUP(U264,Sheet1!B:B,1,FALSE)),0,1))</f>
        <v/>
      </c>
      <c r="W264" s="23" t="str">
        <f t="shared" si="43"/>
        <v/>
      </c>
      <c r="X264" s="23" t="e">
        <f>SEARCH('Key Word Search'!$J$6,L264)</f>
        <v>#VALUE!</v>
      </c>
      <c r="Y264" s="2" t="e">
        <f>SEARCH('Key Word Search'!$J$6,M264)</f>
        <v>#VALUE!</v>
      </c>
      <c r="Z264" s="2" t="str">
        <f t="shared" si="44"/>
        <v/>
      </c>
    </row>
    <row r="265" spans="1:26" x14ac:dyDescent="0.2">
      <c r="A265" s="105" t="str">
        <f t="shared" si="39"/>
        <v/>
      </c>
      <c r="F265" s="20" t="str">
        <f t="shared" si="37"/>
        <v/>
      </c>
      <c r="G265" s="20" t="str">
        <f t="shared" si="38"/>
        <v/>
      </c>
      <c r="S265" s="21" t="str">
        <f t="shared" si="40"/>
        <v/>
      </c>
      <c r="T265" s="21" t="str">
        <f t="shared" si="41"/>
        <v/>
      </c>
      <c r="U265" s="21" t="str">
        <f t="shared" si="42"/>
        <v/>
      </c>
      <c r="V265" s="23" t="str">
        <f>IF(I265="","",IF(ISERROR(VLOOKUP(U265,Sheet1!B:B,1,FALSE)),0,1))</f>
        <v/>
      </c>
      <c r="W265" s="23" t="str">
        <f t="shared" si="43"/>
        <v/>
      </c>
      <c r="X265" s="23" t="e">
        <f>SEARCH('Key Word Search'!$J$6,L265)</f>
        <v>#VALUE!</v>
      </c>
      <c r="Y265" s="2" t="e">
        <f>SEARCH('Key Word Search'!$J$6,M265)</f>
        <v>#VALUE!</v>
      </c>
      <c r="Z265" s="2" t="str">
        <f t="shared" si="44"/>
        <v/>
      </c>
    </row>
    <row r="266" spans="1:26" x14ac:dyDescent="0.2">
      <c r="A266" s="105" t="str">
        <f t="shared" si="39"/>
        <v/>
      </c>
      <c r="F266" s="20" t="str">
        <f t="shared" si="37"/>
        <v/>
      </c>
      <c r="G266" s="20" t="str">
        <f t="shared" si="38"/>
        <v/>
      </c>
      <c r="S266" s="21" t="str">
        <f t="shared" si="40"/>
        <v/>
      </c>
      <c r="T266" s="21" t="str">
        <f t="shared" si="41"/>
        <v/>
      </c>
      <c r="U266" s="21" t="str">
        <f t="shared" si="42"/>
        <v/>
      </c>
      <c r="V266" s="23" t="str">
        <f>IF(I266="","",IF(ISERROR(VLOOKUP(U266,Sheet1!B:B,1,FALSE)),0,1))</f>
        <v/>
      </c>
      <c r="W266" s="23" t="str">
        <f t="shared" si="43"/>
        <v/>
      </c>
      <c r="X266" s="23" t="e">
        <f>SEARCH('Key Word Search'!$J$6,L266)</f>
        <v>#VALUE!</v>
      </c>
      <c r="Y266" s="2" t="e">
        <f>SEARCH('Key Word Search'!$J$6,M266)</f>
        <v>#VALUE!</v>
      </c>
      <c r="Z266" s="2" t="str">
        <f t="shared" si="44"/>
        <v/>
      </c>
    </row>
    <row r="267" spans="1:26" x14ac:dyDescent="0.2">
      <c r="A267" s="105" t="str">
        <f t="shared" si="39"/>
        <v/>
      </c>
      <c r="F267" s="20" t="str">
        <f t="shared" si="37"/>
        <v/>
      </c>
      <c r="G267" s="20" t="str">
        <f t="shared" si="38"/>
        <v/>
      </c>
      <c r="S267" s="21" t="str">
        <f t="shared" si="40"/>
        <v/>
      </c>
      <c r="T267" s="21" t="str">
        <f t="shared" si="41"/>
        <v/>
      </c>
      <c r="U267" s="21" t="str">
        <f t="shared" si="42"/>
        <v/>
      </c>
      <c r="V267" s="23" t="str">
        <f>IF(I267="","",IF(ISERROR(VLOOKUP(U267,Sheet1!B:B,1,FALSE)),0,1))</f>
        <v/>
      </c>
      <c r="W267" s="23" t="str">
        <f t="shared" si="43"/>
        <v/>
      </c>
      <c r="X267" s="23" t="e">
        <f>SEARCH('Key Word Search'!$J$6,L267)</f>
        <v>#VALUE!</v>
      </c>
      <c r="Y267" s="2" t="e">
        <f>SEARCH('Key Word Search'!$J$6,M267)</f>
        <v>#VALUE!</v>
      </c>
      <c r="Z267" s="2" t="str">
        <f t="shared" si="44"/>
        <v/>
      </c>
    </row>
    <row r="268" spans="1:26" x14ac:dyDescent="0.2">
      <c r="A268" s="105" t="str">
        <f t="shared" si="39"/>
        <v/>
      </c>
      <c r="F268" s="20" t="str">
        <f t="shared" si="37"/>
        <v/>
      </c>
      <c r="G268" s="20" t="str">
        <f t="shared" si="38"/>
        <v/>
      </c>
      <c r="S268" s="21" t="str">
        <f t="shared" si="40"/>
        <v/>
      </c>
      <c r="T268" s="21" t="str">
        <f t="shared" si="41"/>
        <v/>
      </c>
      <c r="U268" s="21" t="str">
        <f t="shared" si="42"/>
        <v/>
      </c>
      <c r="V268" s="23" t="str">
        <f>IF(I268="","",IF(ISERROR(VLOOKUP(U268,Sheet1!B:B,1,FALSE)),0,1))</f>
        <v/>
      </c>
      <c r="W268" s="23" t="str">
        <f t="shared" si="43"/>
        <v/>
      </c>
      <c r="X268" s="23" t="e">
        <f>SEARCH('Key Word Search'!$J$6,L268)</f>
        <v>#VALUE!</v>
      </c>
      <c r="Y268" s="2" t="e">
        <f>SEARCH('Key Word Search'!$J$6,M268)</f>
        <v>#VALUE!</v>
      </c>
      <c r="Z268" s="2" t="str">
        <f t="shared" si="44"/>
        <v/>
      </c>
    </row>
    <row r="269" spans="1:26" x14ac:dyDescent="0.2">
      <c r="A269" s="105" t="str">
        <f t="shared" si="39"/>
        <v/>
      </c>
      <c r="F269" s="20" t="str">
        <f t="shared" si="37"/>
        <v/>
      </c>
      <c r="G269" s="20" t="str">
        <f t="shared" si="38"/>
        <v/>
      </c>
      <c r="S269" s="21" t="str">
        <f t="shared" si="40"/>
        <v/>
      </c>
      <c r="T269" s="21" t="str">
        <f t="shared" si="41"/>
        <v/>
      </c>
      <c r="U269" s="21" t="str">
        <f t="shared" si="42"/>
        <v/>
      </c>
      <c r="V269" s="23" t="str">
        <f>IF(I269="","",IF(ISERROR(VLOOKUP(U269,Sheet1!B:B,1,FALSE)),0,1))</f>
        <v/>
      </c>
      <c r="W269" s="23" t="str">
        <f t="shared" si="43"/>
        <v/>
      </c>
      <c r="X269" s="23" t="e">
        <f>SEARCH('Key Word Search'!$J$6,L269)</f>
        <v>#VALUE!</v>
      </c>
      <c r="Y269" s="2" t="e">
        <f>SEARCH('Key Word Search'!$J$6,M269)</f>
        <v>#VALUE!</v>
      </c>
      <c r="Z269" s="2" t="str">
        <f t="shared" si="44"/>
        <v/>
      </c>
    </row>
    <row r="270" spans="1:26" x14ac:dyDescent="0.2">
      <c r="A270" s="105" t="str">
        <f t="shared" si="39"/>
        <v/>
      </c>
      <c r="F270" s="20" t="str">
        <f t="shared" si="37"/>
        <v/>
      </c>
      <c r="G270" s="20" t="str">
        <f t="shared" si="38"/>
        <v/>
      </c>
      <c r="S270" s="21" t="str">
        <f t="shared" si="40"/>
        <v/>
      </c>
      <c r="T270" s="21" t="str">
        <f t="shared" si="41"/>
        <v/>
      </c>
      <c r="U270" s="21" t="str">
        <f t="shared" si="42"/>
        <v/>
      </c>
      <c r="V270" s="23" t="str">
        <f>IF(I270="","",IF(ISERROR(VLOOKUP(U270,Sheet1!B:B,1,FALSE)),0,1))</f>
        <v/>
      </c>
      <c r="W270" s="23" t="str">
        <f t="shared" si="43"/>
        <v/>
      </c>
      <c r="X270" s="23" t="e">
        <f>SEARCH('Key Word Search'!$J$6,L270)</f>
        <v>#VALUE!</v>
      </c>
      <c r="Y270" s="2" t="e">
        <f>SEARCH('Key Word Search'!$J$6,M270)</f>
        <v>#VALUE!</v>
      </c>
      <c r="Z270" s="2" t="str">
        <f t="shared" si="44"/>
        <v/>
      </c>
    </row>
    <row r="271" spans="1:26" x14ac:dyDescent="0.2">
      <c r="A271" s="105" t="str">
        <f t="shared" si="39"/>
        <v/>
      </c>
      <c r="F271" s="20" t="str">
        <f t="shared" si="37"/>
        <v/>
      </c>
      <c r="G271" s="20" t="str">
        <f t="shared" si="38"/>
        <v/>
      </c>
      <c r="S271" s="21" t="str">
        <f t="shared" si="40"/>
        <v/>
      </c>
      <c r="T271" s="21" t="str">
        <f t="shared" si="41"/>
        <v/>
      </c>
      <c r="U271" s="21" t="str">
        <f t="shared" si="42"/>
        <v/>
      </c>
      <c r="V271" s="23" t="str">
        <f>IF(I271="","",IF(ISERROR(VLOOKUP(U271,Sheet1!B:B,1,FALSE)),0,1))</f>
        <v/>
      </c>
      <c r="W271" s="23" t="str">
        <f t="shared" si="43"/>
        <v/>
      </c>
      <c r="X271" s="23" t="e">
        <f>SEARCH('Key Word Search'!$J$6,L271)</f>
        <v>#VALUE!</v>
      </c>
      <c r="Y271" s="2" t="e">
        <f>SEARCH('Key Word Search'!$J$6,M271)</f>
        <v>#VALUE!</v>
      </c>
      <c r="Z271" s="2" t="str">
        <f t="shared" si="44"/>
        <v/>
      </c>
    </row>
    <row r="272" spans="1:26" x14ac:dyDescent="0.2">
      <c r="A272" s="105" t="str">
        <f t="shared" si="39"/>
        <v/>
      </c>
      <c r="F272" s="20" t="str">
        <f t="shared" si="37"/>
        <v/>
      </c>
      <c r="G272" s="20" t="str">
        <f t="shared" si="38"/>
        <v/>
      </c>
      <c r="S272" s="21" t="str">
        <f t="shared" si="40"/>
        <v/>
      </c>
      <c r="T272" s="21" t="str">
        <f t="shared" si="41"/>
        <v/>
      </c>
      <c r="U272" s="21" t="str">
        <f t="shared" si="42"/>
        <v/>
      </c>
      <c r="V272" s="23" t="str">
        <f>IF(I272="","",IF(ISERROR(VLOOKUP(U272,Sheet1!B:B,1,FALSE)),0,1))</f>
        <v/>
      </c>
      <c r="W272" s="23" t="str">
        <f t="shared" si="43"/>
        <v/>
      </c>
      <c r="X272" s="23" t="e">
        <f>SEARCH('Key Word Search'!$J$6,L272)</f>
        <v>#VALUE!</v>
      </c>
      <c r="Y272" s="2" t="e">
        <f>SEARCH('Key Word Search'!$J$6,M272)</f>
        <v>#VALUE!</v>
      </c>
      <c r="Z272" s="2" t="str">
        <f t="shared" si="44"/>
        <v/>
      </c>
    </row>
    <row r="273" spans="1:26" x14ac:dyDescent="0.2">
      <c r="A273" s="105" t="str">
        <f t="shared" si="39"/>
        <v/>
      </c>
      <c r="F273" s="20" t="str">
        <f t="shared" si="37"/>
        <v/>
      </c>
      <c r="G273" s="20" t="str">
        <f t="shared" si="38"/>
        <v/>
      </c>
      <c r="S273" s="21" t="str">
        <f t="shared" si="40"/>
        <v/>
      </c>
      <c r="T273" s="21" t="str">
        <f t="shared" si="41"/>
        <v/>
      </c>
      <c r="U273" s="21" t="str">
        <f t="shared" si="42"/>
        <v/>
      </c>
      <c r="V273" s="23" t="str">
        <f>IF(I273="","",IF(ISERROR(VLOOKUP(U273,Sheet1!B:B,1,FALSE)),0,1))</f>
        <v/>
      </c>
      <c r="W273" s="23" t="str">
        <f t="shared" si="43"/>
        <v/>
      </c>
      <c r="X273" s="23" t="e">
        <f>SEARCH('Key Word Search'!$J$6,L273)</f>
        <v>#VALUE!</v>
      </c>
      <c r="Y273" s="2" t="e">
        <f>SEARCH('Key Word Search'!$J$6,M273)</f>
        <v>#VALUE!</v>
      </c>
      <c r="Z273" s="2" t="str">
        <f t="shared" si="44"/>
        <v/>
      </c>
    </row>
    <row r="274" spans="1:26" x14ac:dyDescent="0.2">
      <c r="A274" s="105" t="str">
        <f t="shared" si="39"/>
        <v/>
      </c>
      <c r="F274" s="20" t="str">
        <f t="shared" si="37"/>
        <v/>
      </c>
      <c r="G274" s="20" t="str">
        <f t="shared" si="38"/>
        <v/>
      </c>
      <c r="S274" s="21" t="str">
        <f t="shared" si="40"/>
        <v/>
      </c>
      <c r="T274" s="21" t="str">
        <f t="shared" si="41"/>
        <v/>
      </c>
      <c r="U274" s="21" t="str">
        <f t="shared" si="42"/>
        <v/>
      </c>
      <c r="V274" s="23" t="str">
        <f>IF(I274="","",IF(ISERROR(VLOOKUP(U274,Sheet1!B:B,1,FALSE)),0,1))</f>
        <v/>
      </c>
      <c r="W274" s="23" t="str">
        <f t="shared" si="43"/>
        <v/>
      </c>
      <c r="X274" s="23" t="e">
        <f>SEARCH('Key Word Search'!$J$6,L274)</f>
        <v>#VALUE!</v>
      </c>
      <c r="Y274" s="2" t="e">
        <f>SEARCH('Key Word Search'!$J$6,M274)</f>
        <v>#VALUE!</v>
      </c>
      <c r="Z274" s="2" t="str">
        <f t="shared" si="44"/>
        <v/>
      </c>
    </row>
    <row r="275" spans="1:26" x14ac:dyDescent="0.2">
      <c r="A275" s="105" t="str">
        <f t="shared" si="39"/>
        <v/>
      </c>
      <c r="F275" s="20" t="str">
        <f t="shared" si="37"/>
        <v/>
      </c>
      <c r="G275" s="20" t="str">
        <f t="shared" si="38"/>
        <v/>
      </c>
      <c r="S275" s="21" t="str">
        <f t="shared" si="40"/>
        <v/>
      </c>
      <c r="T275" s="21" t="str">
        <f t="shared" si="41"/>
        <v/>
      </c>
      <c r="U275" s="21" t="str">
        <f t="shared" si="42"/>
        <v/>
      </c>
      <c r="V275" s="23" t="str">
        <f>IF(I275="","",IF(ISERROR(VLOOKUP(U275,Sheet1!B:B,1,FALSE)),0,1))</f>
        <v/>
      </c>
      <c r="W275" s="23" t="str">
        <f t="shared" si="43"/>
        <v/>
      </c>
      <c r="X275" s="23" t="e">
        <f>SEARCH('Key Word Search'!$J$6,L275)</f>
        <v>#VALUE!</v>
      </c>
      <c r="Y275" s="2" t="e">
        <f>SEARCH('Key Word Search'!$J$6,M275)</f>
        <v>#VALUE!</v>
      </c>
      <c r="Z275" s="2" t="str">
        <f t="shared" si="44"/>
        <v/>
      </c>
    </row>
    <row r="276" spans="1:26" x14ac:dyDescent="0.2">
      <c r="A276" s="105" t="str">
        <f t="shared" si="39"/>
        <v/>
      </c>
      <c r="F276" s="20" t="str">
        <f t="shared" si="37"/>
        <v/>
      </c>
      <c r="G276" s="20" t="str">
        <f t="shared" si="38"/>
        <v/>
      </c>
      <c r="S276" s="21" t="str">
        <f t="shared" si="40"/>
        <v/>
      </c>
      <c r="T276" s="21" t="str">
        <f t="shared" si="41"/>
        <v/>
      </c>
      <c r="U276" s="21" t="str">
        <f t="shared" si="42"/>
        <v/>
      </c>
      <c r="V276" s="23" t="str">
        <f>IF(I276="","",IF(ISERROR(VLOOKUP(U276,Sheet1!B:B,1,FALSE)),0,1))</f>
        <v/>
      </c>
      <c r="W276" s="23" t="str">
        <f t="shared" si="43"/>
        <v/>
      </c>
      <c r="X276" s="23" t="e">
        <f>SEARCH('Key Word Search'!$J$6,L276)</f>
        <v>#VALUE!</v>
      </c>
      <c r="Y276" s="2" t="e">
        <f>SEARCH('Key Word Search'!$J$6,M276)</f>
        <v>#VALUE!</v>
      </c>
      <c r="Z276" s="2" t="str">
        <f t="shared" si="44"/>
        <v/>
      </c>
    </row>
    <row r="277" spans="1:26" x14ac:dyDescent="0.2">
      <c r="A277" s="105" t="str">
        <f t="shared" si="39"/>
        <v/>
      </c>
      <c r="F277" s="20" t="str">
        <f t="shared" si="37"/>
        <v/>
      </c>
      <c r="G277" s="20" t="str">
        <f t="shared" si="38"/>
        <v/>
      </c>
      <c r="S277" s="21" t="str">
        <f t="shared" si="40"/>
        <v/>
      </c>
      <c r="T277" s="21" t="str">
        <f t="shared" si="41"/>
        <v/>
      </c>
      <c r="U277" s="21" t="str">
        <f t="shared" si="42"/>
        <v/>
      </c>
      <c r="V277" s="23" t="str">
        <f>IF(I277="","",IF(ISERROR(VLOOKUP(U277,Sheet1!B:B,1,FALSE)),0,1))</f>
        <v/>
      </c>
      <c r="W277" s="23" t="str">
        <f t="shared" si="43"/>
        <v/>
      </c>
      <c r="X277" s="23" t="e">
        <f>SEARCH('Key Word Search'!$J$6,L277)</f>
        <v>#VALUE!</v>
      </c>
      <c r="Y277" s="2" t="e">
        <f>SEARCH('Key Word Search'!$J$6,M277)</f>
        <v>#VALUE!</v>
      </c>
      <c r="Z277" s="2" t="str">
        <f t="shared" si="44"/>
        <v/>
      </c>
    </row>
    <row r="278" spans="1:26" x14ac:dyDescent="0.2">
      <c r="A278" s="105" t="str">
        <f t="shared" si="39"/>
        <v/>
      </c>
      <c r="F278" s="20" t="str">
        <f t="shared" si="37"/>
        <v/>
      </c>
      <c r="G278" s="20" t="str">
        <f t="shared" si="38"/>
        <v/>
      </c>
      <c r="S278" s="21" t="str">
        <f t="shared" si="40"/>
        <v/>
      </c>
      <c r="T278" s="21" t="str">
        <f t="shared" si="41"/>
        <v/>
      </c>
      <c r="U278" s="21" t="str">
        <f t="shared" si="42"/>
        <v/>
      </c>
      <c r="V278" s="23" t="str">
        <f>IF(I278="","",IF(ISERROR(VLOOKUP(U278,Sheet1!B:B,1,FALSE)),0,1))</f>
        <v/>
      </c>
      <c r="W278" s="23" t="str">
        <f t="shared" si="43"/>
        <v/>
      </c>
      <c r="X278" s="23" t="e">
        <f>SEARCH('Key Word Search'!$J$6,L278)</f>
        <v>#VALUE!</v>
      </c>
      <c r="Y278" s="2" t="e">
        <f>SEARCH('Key Word Search'!$J$6,M278)</f>
        <v>#VALUE!</v>
      </c>
      <c r="Z278" s="2" t="str">
        <f t="shared" si="44"/>
        <v/>
      </c>
    </row>
    <row r="279" spans="1:26" x14ac:dyDescent="0.2">
      <c r="A279" s="105" t="str">
        <f t="shared" si="39"/>
        <v/>
      </c>
      <c r="F279" s="20" t="str">
        <f t="shared" si="37"/>
        <v/>
      </c>
      <c r="G279" s="20" t="str">
        <f t="shared" si="38"/>
        <v/>
      </c>
      <c r="S279" s="21" t="str">
        <f t="shared" si="40"/>
        <v/>
      </c>
      <c r="T279" s="21" t="str">
        <f t="shared" si="41"/>
        <v/>
      </c>
      <c r="U279" s="21" t="str">
        <f t="shared" si="42"/>
        <v/>
      </c>
      <c r="V279" s="23" t="str">
        <f>IF(I279="","",IF(ISERROR(VLOOKUP(U279,Sheet1!B:B,1,FALSE)),0,1))</f>
        <v/>
      </c>
      <c r="W279" s="23" t="str">
        <f t="shared" si="43"/>
        <v/>
      </c>
      <c r="X279" s="23" t="e">
        <f>SEARCH('Key Word Search'!$J$6,L279)</f>
        <v>#VALUE!</v>
      </c>
      <c r="Y279" s="2" t="e">
        <f>SEARCH('Key Word Search'!$J$6,M279)</f>
        <v>#VALUE!</v>
      </c>
      <c r="Z279" s="2" t="str">
        <f t="shared" si="44"/>
        <v/>
      </c>
    </row>
    <row r="280" spans="1:26" x14ac:dyDescent="0.2">
      <c r="A280" s="105" t="str">
        <f t="shared" si="39"/>
        <v/>
      </c>
      <c r="F280" s="20" t="str">
        <f t="shared" si="37"/>
        <v/>
      </c>
      <c r="G280" s="20" t="str">
        <f t="shared" si="38"/>
        <v/>
      </c>
      <c r="S280" s="21" t="str">
        <f t="shared" si="40"/>
        <v/>
      </c>
      <c r="T280" s="21" t="str">
        <f t="shared" si="41"/>
        <v/>
      </c>
      <c r="U280" s="21" t="str">
        <f t="shared" si="42"/>
        <v/>
      </c>
      <c r="V280" s="23" t="str">
        <f>IF(I280="","",IF(ISERROR(VLOOKUP(U280,Sheet1!B:B,1,FALSE)),0,1))</f>
        <v/>
      </c>
      <c r="W280" s="23" t="str">
        <f t="shared" si="43"/>
        <v/>
      </c>
      <c r="X280" s="23" t="e">
        <f>SEARCH('Key Word Search'!$J$6,L280)</f>
        <v>#VALUE!</v>
      </c>
      <c r="Y280" s="2" t="e">
        <f>SEARCH('Key Word Search'!$J$6,M280)</f>
        <v>#VALUE!</v>
      </c>
      <c r="Z280" s="2" t="str">
        <f t="shared" si="44"/>
        <v/>
      </c>
    </row>
    <row r="281" spans="1:26" x14ac:dyDescent="0.2">
      <c r="A281" s="105" t="str">
        <f t="shared" si="39"/>
        <v/>
      </c>
      <c r="F281" s="20" t="str">
        <f t="shared" ref="F281:F344" si="45">IF($A281="","",IF(B281="","",HYPERLINK(B281,F$2)))</f>
        <v/>
      </c>
      <c r="G281" s="20" t="str">
        <f t="shared" si="38"/>
        <v/>
      </c>
      <c r="S281" s="21" t="str">
        <f t="shared" si="40"/>
        <v/>
      </c>
      <c r="T281" s="21" t="str">
        <f t="shared" si="41"/>
        <v/>
      </c>
      <c r="U281" s="21" t="str">
        <f t="shared" si="42"/>
        <v/>
      </c>
      <c r="V281" s="23" t="str">
        <f>IF(I281="","",IF(ISERROR(VLOOKUP(U281,Sheet1!B:B,1,FALSE)),0,1))</f>
        <v/>
      </c>
      <c r="W281" s="23" t="str">
        <f t="shared" si="43"/>
        <v/>
      </c>
      <c r="X281" s="23" t="e">
        <f>SEARCH('Key Word Search'!$J$6,L281)</f>
        <v>#VALUE!</v>
      </c>
      <c r="Y281" s="2" t="e">
        <f>SEARCH('Key Word Search'!$J$6,M281)</f>
        <v>#VALUE!</v>
      </c>
      <c r="Z281" s="2" t="str">
        <f t="shared" si="44"/>
        <v/>
      </c>
    </row>
    <row r="282" spans="1:26" x14ac:dyDescent="0.2">
      <c r="A282" s="105" t="str">
        <f t="shared" si="39"/>
        <v/>
      </c>
      <c r="F282" s="20" t="str">
        <f t="shared" si="45"/>
        <v/>
      </c>
      <c r="G282" s="20" t="str">
        <f t="shared" ref="G282:G345" si="46">IF($A282="","",IF(D282="","",HYPERLINK(D282,G$2)))</f>
        <v/>
      </c>
      <c r="S282" s="21" t="str">
        <f t="shared" si="40"/>
        <v/>
      </c>
      <c r="T282" s="21" t="str">
        <f t="shared" si="41"/>
        <v/>
      </c>
      <c r="U282" s="21" t="str">
        <f t="shared" si="42"/>
        <v/>
      </c>
      <c r="V282" s="23" t="str">
        <f>IF(I282="","",IF(ISERROR(VLOOKUP(U282,Sheet1!B:B,1,FALSE)),0,1))</f>
        <v/>
      </c>
      <c r="W282" s="23" t="str">
        <f t="shared" si="43"/>
        <v/>
      </c>
      <c r="X282" s="23" t="e">
        <f>SEARCH('Key Word Search'!$J$6,L282)</f>
        <v>#VALUE!</v>
      </c>
      <c r="Y282" s="2" t="e">
        <f>SEARCH('Key Word Search'!$J$6,M282)</f>
        <v>#VALUE!</v>
      </c>
      <c r="Z282" s="2" t="str">
        <f t="shared" si="44"/>
        <v/>
      </c>
    </row>
    <row r="283" spans="1:26" x14ac:dyDescent="0.2">
      <c r="A283" s="105" t="str">
        <f t="shared" si="39"/>
        <v/>
      </c>
      <c r="F283" s="20" t="str">
        <f t="shared" si="45"/>
        <v/>
      </c>
      <c r="G283" s="20" t="str">
        <f t="shared" si="46"/>
        <v/>
      </c>
      <c r="S283" s="21" t="str">
        <f t="shared" si="40"/>
        <v/>
      </c>
      <c r="T283" s="21" t="str">
        <f t="shared" si="41"/>
        <v/>
      </c>
      <c r="U283" s="21" t="str">
        <f t="shared" si="42"/>
        <v/>
      </c>
      <c r="V283" s="23" t="str">
        <f>IF(I283="","",IF(ISERROR(VLOOKUP(U283,Sheet1!B:B,1,FALSE)),0,1))</f>
        <v/>
      </c>
      <c r="W283" s="23" t="str">
        <f t="shared" si="43"/>
        <v/>
      </c>
      <c r="X283" s="23" t="e">
        <f>SEARCH('Key Word Search'!$J$6,L283)</f>
        <v>#VALUE!</v>
      </c>
      <c r="Y283" s="2" t="e">
        <f>SEARCH('Key Word Search'!$J$6,M283)</f>
        <v>#VALUE!</v>
      </c>
      <c r="Z283" s="2" t="str">
        <f t="shared" si="44"/>
        <v/>
      </c>
    </row>
    <row r="284" spans="1:26" x14ac:dyDescent="0.2">
      <c r="A284" s="105" t="str">
        <f t="shared" si="39"/>
        <v/>
      </c>
      <c r="F284" s="20" t="str">
        <f t="shared" si="45"/>
        <v/>
      </c>
      <c r="G284" s="20" t="str">
        <f t="shared" si="46"/>
        <v/>
      </c>
      <c r="S284" s="21" t="str">
        <f t="shared" si="40"/>
        <v/>
      </c>
      <c r="T284" s="21" t="str">
        <f t="shared" si="41"/>
        <v/>
      </c>
      <c r="U284" s="21" t="str">
        <f t="shared" si="42"/>
        <v/>
      </c>
      <c r="V284" s="23" t="str">
        <f>IF(I284="","",IF(ISERROR(VLOOKUP(U284,Sheet1!B:B,1,FALSE)),0,1))</f>
        <v/>
      </c>
      <c r="W284" s="23" t="str">
        <f t="shared" si="43"/>
        <v/>
      </c>
      <c r="X284" s="23" t="e">
        <f>SEARCH('Key Word Search'!$J$6,L284)</f>
        <v>#VALUE!</v>
      </c>
      <c r="Y284" s="2" t="e">
        <f>SEARCH('Key Word Search'!$J$6,M284)</f>
        <v>#VALUE!</v>
      </c>
      <c r="Z284" s="2" t="str">
        <f t="shared" si="44"/>
        <v/>
      </c>
    </row>
    <row r="285" spans="1:26" x14ac:dyDescent="0.2">
      <c r="A285" s="105" t="str">
        <f t="shared" si="39"/>
        <v/>
      </c>
      <c r="F285" s="20" t="str">
        <f t="shared" si="45"/>
        <v/>
      </c>
      <c r="G285" s="20" t="str">
        <f t="shared" si="46"/>
        <v/>
      </c>
      <c r="S285" s="21" t="str">
        <f t="shared" si="40"/>
        <v/>
      </c>
      <c r="T285" s="21" t="str">
        <f t="shared" si="41"/>
        <v/>
      </c>
      <c r="U285" s="21" t="str">
        <f t="shared" si="42"/>
        <v/>
      </c>
      <c r="V285" s="23" t="str">
        <f>IF(I285="","",IF(ISERROR(VLOOKUP(U285,Sheet1!B:B,1,FALSE)),0,1))</f>
        <v/>
      </c>
      <c r="W285" s="23" t="str">
        <f t="shared" si="43"/>
        <v/>
      </c>
      <c r="X285" s="23" t="e">
        <f>SEARCH('Key Word Search'!$J$6,L285)</f>
        <v>#VALUE!</v>
      </c>
      <c r="Y285" s="2" t="e">
        <f>SEARCH('Key Word Search'!$J$6,M285)</f>
        <v>#VALUE!</v>
      </c>
      <c r="Z285" s="2" t="str">
        <f t="shared" si="44"/>
        <v/>
      </c>
    </row>
    <row r="286" spans="1:26" x14ac:dyDescent="0.2">
      <c r="A286" s="105" t="str">
        <f t="shared" si="39"/>
        <v/>
      </c>
      <c r="F286" s="20" t="str">
        <f t="shared" si="45"/>
        <v/>
      </c>
      <c r="G286" s="20" t="str">
        <f t="shared" si="46"/>
        <v/>
      </c>
      <c r="S286" s="21" t="str">
        <f t="shared" si="40"/>
        <v/>
      </c>
      <c r="T286" s="21" t="str">
        <f t="shared" si="41"/>
        <v/>
      </c>
      <c r="U286" s="21" t="str">
        <f t="shared" si="42"/>
        <v/>
      </c>
      <c r="V286" s="23" t="str">
        <f>IF(I286="","",IF(ISERROR(VLOOKUP(U286,Sheet1!B:B,1,FALSE)),0,1))</f>
        <v/>
      </c>
      <c r="W286" s="23" t="str">
        <f t="shared" si="43"/>
        <v/>
      </c>
      <c r="X286" s="23" t="e">
        <f>SEARCH('Key Word Search'!$J$6,L286)</f>
        <v>#VALUE!</v>
      </c>
      <c r="Y286" s="2" t="e">
        <f>SEARCH('Key Word Search'!$J$6,M286)</f>
        <v>#VALUE!</v>
      </c>
      <c r="Z286" s="2" t="str">
        <f t="shared" si="44"/>
        <v/>
      </c>
    </row>
    <row r="287" spans="1:26" x14ac:dyDescent="0.2">
      <c r="A287" s="105" t="str">
        <f t="shared" si="39"/>
        <v/>
      </c>
      <c r="F287" s="20" t="str">
        <f t="shared" si="45"/>
        <v/>
      </c>
      <c r="G287" s="20" t="str">
        <f t="shared" si="46"/>
        <v/>
      </c>
      <c r="S287" s="21" t="str">
        <f t="shared" si="40"/>
        <v/>
      </c>
      <c r="T287" s="21" t="str">
        <f t="shared" si="41"/>
        <v/>
      </c>
      <c r="U287" s="21" t="str">
        <f t="shared" si="42"/>
        <v/>
      </c>
      <c r="V287" s="23" t="str">
        <f>IF(I287="","",IF(ISERROR(VLOOKUP(U287,Sheet1!B:B,1,FALSE)),0,1))</f>
        <v/>
      </c>
      <c r="W287" s="23" t="str">
        <f t="shared" si="43"/>
        <v/>
      </c>
      <c r="X287" s="23" t="e">
        <f>SEARCH('Key Word Search'!$J$6,L287)</f>
        <v>#VALUE!</v>
      </c>
      <c r="Y287" s="2" t="e">
        <f>SEARCH('Key Word Search'!$J$6,M287)</f>
        <v>#VALUE!</v>
      </c>
      <c r="Z287" s="2" t="str">
        <f t="shared" si="44"/>
        <v/>
      </c>
    </row>
    <row r="288" spans="1:26" x14ac:dyDescent="0.2">
      <c r="A288" s="105" t="str">
        <f t="shared" si="39"/>
        <v/>
      </c>
      <c r="F288" s="20" t="str">
        <f t="shared" si="45"/>
        <v/>
      </c>
      <c r="G288" s="20" t="str">
        <f t="shared" si="46"/>
        <v/>
      </c>
      <c r="S288" s="21" t="str">
        <f t="shared" si="40"/>
        <v/>
      </c>
      <c r="T288" s="21" t="str">
        <f t="shared" si="41"/>
        <v/>
      </c>
      <c r="U288" s="21" t="str">
        <f t="shared" si="42"/>
        <v/>
      </c>
      <c r="V288" s="23" t="str">
        <f>IF(I288="","",IF(ISERROR(VLOOKUP(U288,Sheet1!B:B,1,FALSE)),0,1))</f>
        <v/>
      </c>
      <c r="W288" s="23" t="str">
        <f t="shared" si="43"/>
        <v/>
      </c>
      <c r="X288" s="23" t="e">
        <f>SEARCH('Key Word Search'!$J$6,L288)</f>
        <v>#VALUE!</v>
      </c>
      <c r="Y288" s="2" t="e">
        <f>SEARCH('Key Word Search'!$J$6,M288)</f>
        <v>#VALUE!</v>
      </c>
      <c r="Z288" s="2" t="str">
        <f t="shared" si="44"/>
        <v/>
      </c>
    </row>
    <row r="289" spans="1:26" x14ac:dyDescent="0.2">
      <c r="A289" s="105" t="str">
        <f t="shared" si="39"/>
        <v/>
      </c>
      <c r="F289" s="20" t="str">
        <f t="shared" si="45"/>
        <v/>
      </c>
      <c r="G289" s="20" t="str">
        <f t="shared" si="46"/>
        <v/>
      </c>
      <c r="S289" s="21" t="str">
        <f t="shared" si="40"/>
        <v/>
      </c>
      <c r="T289" s="21" t="str">
        <f t="shared" si="41"/>
        <v/>
      </c>
      <c r="U289" s="21" t="str">
        <f t="shared" si="42"/>
        <v/>
      </c>
      <c r="V289" s="23" t="str">
        <f>IF(I289="","",IF(ISERROR(VLOOKUP(U289,Sheet1!B:B,1,FALSE)),0,1))</f>
        <v/>
      </c>
      <c r="W289" s="23" t="str">
        <f t="shared" si="43"/>
        <v/>
      </c>
      <c r="X289" s="23" t="e">
        <f>SEARCH('Key Word Search'!$J$6,L289)</f>
        <v>#VALUE!</v>
      </c>
      <c r="Y289" s="2" t="e">
        <f>SEARCH('Key Word Search'!$J$6,M289)</f>
        <v>#VALUE!</v>
      </c>
      <c r="Z289" s="2" t="str">
        <f t="shared" si="44"/>
        <v/>
      </c>
    </row>
    <row r="290" spans="1:26" x14ac:dyDescent="0.2">
      <c r="A290" s="105" t="str">
        <f t="shared" si="39"/>
        <v/>
      </c>
      <c r="F290" s="20" t="str">
        <f t="shared" si="45"/>
        <v/>
      </c>
      <c r="G290" s="20" t="str">
        <f t="shared" si="46"/>
        <v/>
      </c>
      <c r="S290" s="21" t="str">
        <f t="shared" si="40"/>
        <v/>
      </c>
      <c r="T290" s="21" t="str">
        <f t="shared" si="41"/>
        <v/>
      </c>
      <c r="U290" s="21" t="str">
        <f t="shared" si="42"/>
        <v/>
      </c>
      <c r="V290" s="23" t="str">
        <f>IF(I290="","",IF(ISERROR(VLOOKUP(U290,Sheet1!B:B,1,FALSE)),0,1))</f>
        <v/>
      </c>
      <c r="W290" s="23" t="str">
        <f t="shared" si="43"/>
        <v/>
      </c>
      <c r="X290" s="23" t="e">
        <f>SEARCH('Key Word Search'!$J$6,L290)</f>
        <v>#VALUE!</v>
      </c>
      <c r="Y290" s="2" t="e">
        <f>SEARCH('Key Word Search'!$J$6,M290)</f>
        <v>#VALUE!</v>
      </c>
      <c r="Z290" s="2" t="str">
        <f t="shared" si="44"/>
        <v/>
      </c>
    </row>
    <row r="291" spans="1:26" x14ac:dyDescent="0.2">
      <c r="A291" s="105" t="str">
        <f t="shared" si="39"/>
        <v/>
      </c>
      <c r="F291" s="20" t="str">
        <f t="shared" si="45"/>
        <v/>
      </c>
      <c r="G291" s="20" t="str">
        <f t="shared" si="46"/>
        <v/>
      </c>
      <c r="S291" s="21" t="str">
        <f t="shared" si="40"/>
        <v/>
      </c>
      <c r="T291" s="21" t="str">
        <f t="shared" si="41"/>
        <v/>
      </c>
      <c r="U291" s="21" t="str">
        <f t="shared" si="42"/>
        <v/>
      </c>
      <c r="V291" s="23" t="str">
        <f>IF(I291="","",IF(ISERROR(VLOOKUP(U291,Sheet1!B:B,1,FALSE)),0,1))</f>
        <v/>
      </c>
      <c r="W291" s="23" t="str">
        <f t="shared" si="43"/>
        <v/>
      </c>
      <c r="X291" s="23" t="e">
        <f>SEARCH('Key Word Search'!$J$6,L291)</f>
        <v>#VALUE!</v>
      </c>
      <c r="Y291" s="2" t="e">
        <f>SEARCH('Key Word Search'!$J$6,M291)</f>
        <v>#VALUE!</v>
      </c>
      <c r="Z291" s="2" t="str">
        <f t="shared" si="44"/>
        <v/>
      </c>
    </row>
    <row r="292" spans="1:26" x14ac:dyDescent="0.2">
      <c r="A292" s="105" t="str">
        <f t="shared" si="39"/>
        <v/>
      </c>
      <c r="F292" s="20" t="str">
        <f t="shared" si="45"/>
        <v/>
      </c>
      <c r="G292" s="20" t="str">
        <f t="shared" si="46"/>
        <v/>
      </c>
      <c r="S292" s="21" t="str">
        <f t="shared" si="40"/>
        <v/>
      </c>
      <c r="T292" s="21" t="str">
        <f t="shared" si="41"/>
        <v/>
      </c>
      <c r="U292" s="21" t="str">
        <f t="shared" si="42"/>
        <v/>
      </c>
      <c r="V292" s="23" t="str">
        <f>IF(I292="","",IF(ISERROR(VLOOKUP(U292,Sheet1!B:B,1,FALSE)),0,1))</f>
        <v/>
      </c>
      <c r="W292" s="23" t="str">
        <f t="shared" si="43"/>
        <v/>
      </c>
      <c r="X292" s="23" t="e">
        <f>SEARCH('Key Word Search'!$J$6,L292)</f>
        <v>#VALUE!</v>
      </c>
      <c r="Y292" s="2" t="e">
        <f>SEARCH('Key Word Search'!$J$6,M292)</f>
        <v>#VALUE!</v>
      </c>
      <c r="Z292" s="2" t="str">
        <f t="shared" si="44"/>
        <v/>
      </c>
    </row>
    <row r="293" spans="1:26" x14ac:dyDescent="0.2">
      <c r="A293" s="105" t="str">
        <f t="shared" si="39"/>
        <v/>
      </c>
      <c r="F293" s="20" t="str">
        <f t="shared" si="45"/>
        <v/>
      </c>
      <c r="G293" s="20" t="str">
        <f t="shared" si="46"/>
        <v/>
      </c>
      <c r="S293" s="21" t="str">
        <f t="shared" si="40"/>
        <v/>
      </c>
      <c r="T293" s="21" t="str">
        <f t="shared" si="41"/>
        <v/>
      </c>
      <c r="U293" s="21" t="str">
        <f t="shared" si="42"/>
        <v/>
      </c>
      <c r="V293" s="23" t="str">
        <f>IF(I293="","",IF(ISERROR(VLOOKUP(U293,Sheet1!B:B,1,FALSE)),0,1))</f>
        <v/>
      </c>
      <c r="W293" s="23" t="str">
        <f t="shared" si="43"/>
        <v/>
      </c>
      <c r="X293" s="23" t="e">
        <f>SEARCH('Key Word Search'!$J$6,L293)</f>
        <v>#VALUE!</v>
      </c>
      <c r="Y293" s="2" t="e">
        <f>SEARCH('Key Word Search'!$J$6,M293)</f>
        <v>#VALUE!</v>
      </c>
      <c r="Z293" s="2" t="str">
        <f t="shared" si="44"/>
        <v/>
      </c>
    </row>
    <row r="294" spans="1:26" x14ac:dyDescent="0.2">
      <c r="A294" s="105" t="str">
        <f t="shared" si="39"/>
        <v/>
      </c>
      <c r="F294" s="20" t="str">
        <f t="shared" si="45"/>
        <v/>
      </c>
      <c r="G294" s="20" t="str">
        <f t="shared" si="46"/>
        <v/>
      </c>
      <c r="S294" s="21" t="str">
        <f t="shared" si="40"/>
        <v/>
      </c>
      <c r="T294" s="21" t="str">
        <f t="shared" si="41"/>
        <v/>
      </c>
      <c r="U294" s="21" t="str">
        <f t="shared" si="42"/>
        <v/>
      </c>
      <c r="V294" s="23" t="str">
        <f>IF(I294="","",IF(ISERROR(VLOOKUP(U294,Sheet1!B:B,1,FALSE)),0,1))</f>
        <v/>
      </c>
      <c r="W294" s="23" t="str">
        <f t="shared" si="43"/>
        <v/>
      </c>
      <c r="X294" s="23" t="e">
        <f>SEARCH('Key Word Search'!$J$6,L294)</f>
        <v>#VALUE!</v>
      </c>
      <c r="Y294" s="2" t="e">
        <f>SEARCH('Key Word Search'!$J$6,M294)</f>
        <v>#VALUE!</v>
      </c>
      <c r="Z294" s="2" t="str">
        <f t="shared" si="44"/>
        <v/>
      </c>
    </row>
    <row r="295" spans="1:26" x14ac:dyDescent="0.2">
      <c r="A295" s="105" t="str">
        <f t="shared" si="39"/>
        <v/>
      </c>
      <c r="F295" s="20" t="str">
        <f t="shared" si="45"/>
        <v/>
      </c>
      <c r="G295" s="20" t="str">
        <f t="shared" si="46"/>
        <v/>
      </c>
      <c r="S295" s="21" t="str">
        <f t="shared" si="40"/>
        <v/>
      </c>
      <c r="T295" s="21" t="str">
        <f t="shared" si="41"/>
        <v/>
      </c>
      <c r="U295" s="21" t="str">
        <f t="shared" si="42"/>
        <v/>
      </c>
      <c r="V295" s="23" t="str">
        <f>IF(I295="","",IF(ISERROR(VLOOKUP(U295,Sheet1!B:B,1,FALSE)),0,1))</f>
        <v/>
      </c>
      <c r="W295" s="23" t="str">
        <f t="shared" si="43"/>
        <v/>
      </c>
      <c r="X295" s="23" t="e">
        <f>SEARCH('Key Word Search'!$J$6,L295)</f>
        <v>#VALUE!</v>
      </c>
      <c r="Y295" s="2" t="e">
        <f>SEARCH('Key Word Search'!$J$6,M295)</f>
        <v>#VALUE!</v>
      </c>
      <c r="Z295" s="2" t="str">
        <f t="shared" si="44"/>
        <v/>
      </c>
    </row>
    <row r="296" spans="1:26" x14ac:dyDescent="0.2">
      <c r="A296" s="105" t="str">
        <f t="shared" si="39"/>
        <v/>
      </c>
      <c r="F296" s="20" t="str">
        <f t="shared" si="45"/>
        <v/>
      </c>
      <c r="G296" s="20" t="str">
        <f t="shared" si="46"/>
        <v/>
      </c>
      <c r="S296" s="21" t="str">
        <f t="shared" si="40"/>
        <v/>
      </c>
      <c r="T296" s="21" t="str">
        <f t="shared" si="41"/>
        <v/>
      </c>
      <c r="U296" s="21" t="str">
        <f t="shared" si="42"/>
        <v/>
      </c>
      <c r="V296" s="23" t="str">
        <f>IF(I296="","",IF(ISERROR(VLOOKUP(U296,Sheet1!B:B,1,FALSE)),0,1))</f>
        <v/>
      </c>
      <c r="W296" s="23" t="str">
        <f t="shared" si="43"/>
        <v/>
      </c>
      <c r="X296" s="23" t="e">
        <f>SEARCH('Key Word Search'!$J$6,L296)</f>
        <v>#VALUE!</v>
      </c>
      <c r="Y296" s="2" t="e">
        <f>SEARCH('Key Word Search'!$J$6,M296)</f>
        <v>#VALUE!</v>
      </c>
      <c r="Z296" s="2" t="str">
        <f t="shared" si="44"/>
        <v/>
      </c>
    </row>
    <row r="297" spans="1:26" x14ac:dyDescent="0.2">
      <c r="A297" s="105" t="str">
        <f t="shared" si="39"/>
        <v/>
      </c>
      <c r="F297" s="20" t="str">
        <f t="shared" si="45"/>
        <v/>
      </c>
      <c r="G297" s="20" t="str">
        <f t="shared" si="46"/>
        <v/>
      </c>
      <c r="S297" s="21" t="str">
        <f t="shared" si="40"/>
        <v/>
      </c>
      <c r="T297" s="21" t="str">
        <f t="shared" si="41"/>
        <v/>
      </c>
      <c r="U297" s="21" t="str">
        <f t="shared" si="42"/>
        <v/>
      </c>
      <c r="V297" s="23" t="str">
        <f>IF(I297="","",IF(ISERROR(VLOOKUP(U297,Sheet1!B:B,1,FALSE)),0,1))</f>
        <v/>
      </c>
      <c r="W297" s="23" t="str">
        <f t="shared" si="43"/>
        <v/>
      </c>
      <c r="X297" s="23" t="e">
        <f>SEARCH('Key Word Search'!$J$6,L297)</f>
        <v>#VALUE!</v>
      </c>
      <c r="Y297" s="2" t="e">
        <f>SEARCH('Key Word Search'!$J$6,M297)</f>
        <v>#VALUE!</v>
      </c>
      <c r="Z297" s="2" t="str">
        <f t="shared" si="44"/>
        <v/>
      </c>
    </row>
    <row r="298" spans="1:26" x14ac:dyDescent="0.2">
      <c r="A298" s="105" t="str">
        <f t="shared" si="39"/>
        <v/>
      </c>
      <c r="F298" s="20" t="str">
        <f t="shared" si="45"/>
        <v/>
      </c>
      <c r="G298" s="20" t="str">
        <f t="shared" si="46"/>
        <v/>
      </c>
      <c r="S298" s="21" t="str">
        <f t="shared" si="40"/>
        <v/>
      </c>
      <c r="T298" s="21" t="str">
        <f t="shared" si="41"/>
        <v/>
      </c>
      <c r="U298" s="21" t="str">
        <f t="shared" si="42"/>
        <v/>
      </c>
      <c r="V298" s="23" t="str">
        <f>IF(I298="","",IF(ISERROR(VLOOKUP(U298,Sheet1!B:B,1,FALSE)),0,1))</f>
        <v/>
      </c>
      <c r="W298" s="23" t="str">
        <f t="shared" si="43"/>
        <v/>
      </c>
      <c r="X298" s="23" t="e">
        <f>SEARCH('Key Word Search'!$J$6,L298)</f>
        <v>#VALUE!</v>
      </c>
      <c r="Y298" s="2" t="e">
        <f>SEARCH('Key Word Search'!$J$6,M298)</f>
        <v>#VALUE!</v>
      </c>
      <c r="Z298" s="2" t="str">
        <f t="shared" si="44"/>
        <v/>
      </c>
    </row>
    <row r="299" spans="1:26" x14ac:dyDescent="0.2">
      <c r="A299" s="105" t="str">
        <f t="shared" si="39"/>
        <v/>
      </c>
      <c r="F299" s="20" t="str">
        <f t="shared" si="45"/>
        <v/>
      </c>
      <c r="G299" s="20" t="str">
        <f t="shared" si="46"/>
        <v/>
      </c>
      <c r="S299" s="21" t="str">
        <f t="shared" si="40"/>
        <v/>
      </c>
      <c r="T299" s="21" t="str">
        <f t="shared" si="41"/>
        <v/>
      </c>
      <c r="U299" s="21" t="str">
        <f t="shared" si="42"/>
        <v/>
      </c>
      <c r="V299" s="23" t="str">
        <f>IF(I299="","",IF(ISERROR(VLOOKUP(U299,Sheet1!B:B,1,FALSE)),0,1))</f>
        <v/>
      </c>
      <c r="W299" s="23" t="str">
        <f t="shared" si="43"/>
        <v/>
      </c>
      <c r="X299" s="23" t="e">
        <f>SEARCH('Key Word Search'!$J$6,L299)</f>
        <v>#VALUE!</v>
      </c>
      <c r="Y299" s="2" t="e">
        <f>SEARCH('Key Word Search'!$J$6,M299)</f>
        <v>#VALUE!</v>
      </c>
      <c r="Z299" s="2" t="str">
        <f t="shared" si="44"/>
        <v/>
      </c>
    </row>
    <row r="300" spans="1:26" x14ac:dyDescent="0.2">
      <c r="A300" s="105" t="str">
        <f t="shared" si="39"/>
        <v/>
      </c>
      <c r="F300" s="20" t="str">
        <f t="shared" si="45"/>
        <v/>
      </c>
      <c r="G300" s="20" t="str">
        <f t="shared" si="46"/>
        <v/>
      </c>
      <c r="S300" s="21" t="str">
        <f t="shared" si="40"/>
        <v/>
      </c>
      <c r="T300" s="21" t="str">
        <f t="shared" si="41"/>
        <v/>
      </c>
      <c r="U300" s="21" t="str">
        <f t="shared" si="42"/>
        <v/>
      </c>
      <c r="V300" s="23" t="str">
        <f>IF(I300="","",IF(ISERROR(VLOOKUP(U300,Sheet1!B:B,1,FALSE)),0,1))</f>
        <v/>
      </c>
      <c r="W300" s="23" t="str">
        <f t="shared" si="43"/>
        <v/>
      </c>
      <c r="X300" s="23" t="e">
        <f>SEARCH('Key Word Search'!$J$6,L300)</f>
        <v>#VALUE!</v>
      </c>
      <c r="Y300" s="2" t="e">
        <f>SEARCH('Key Word Search'!$J$6,M300)</f>
        <v>#VALUE!</v>
      </c>
      <c r="Z300" s="2" t="str">
        <f t="shared" si="44"/>
        <v/>
      </c>
    </row>
    <row r="301" spans="1:26" x14ac:dyDescent="0.2">
      <c r="A301" s="105" t="str">
        <f t="shared" si="39"/>
        <v/>
      </c>
      <c r="F301" s="20" t="str">
        <f t="shared" si="45"/>
        <v/>
      </c>
      <c r="G301" s="20" t="str">
        <f t="shared" si="46"/>
        <v/>
      </c>
      <c r="S301" s="21" t="str">
        <f t="shared" si="40"/>
        <v/>
      </c>
      <c r="T301" s="21" t="str">
        <f t="shared" si="41"/>
        <v/>
      </c>
      <c r="U301" s="21" t="str">
        <f t="shared" si="42"/>
        <v/>
      </c>
      <c r="V301" s="23" t="str">
        <f>IF(I301="","",IF(ISERROR(VLOOKUP(U301,Sheet1!B:B,1,FALSE)),0,1))</f>
        <v/>
      </c>
      <c r="W301" s="23" t="str">
        <f t="shared" si="43"/>
        <v/>
      </c>
      <c r="X301" s="23" t="e">
        <f>SEARCH('Key Word Search'!$J$6,L301)</f>
        <v>#VALUE!</v>
      </c>
      <c r="Y301" s="2" t="e">
        <f>SEARCH('Key Word Search'!$J$6,M301)</f>
        <v>#VALUE!</v>
      </c>
      <c r="Z301" s="2" t="str">
        <f t="shared" si="44"/>
        <v/>
      </c>
    </row>
    <row r="302" spans="1:26" x14ac:dyDescent="0.2">
      <c r="A302" s="105" t="str">
        <f t="shared" si="39"/>
        <v/>
      </c>
      <c r="F302" s="20" t="str">
        <f t="shared" si="45"/>
        <v/>
      </c>
      <c r="G302" s="20" t="str">
        <f t="shared" si="46"/>
        <v/>
      </c>
      <c r="S302" s="21" t="str">
        <f t="shared" si="40"/>
        <v/>
      </c>
      <c r="T302" s="21" t="str">
        <f t="shared" si="41"/>
        <v/>
      </c>
      <c r="U302" s="21" t="str">
        <f t="shared" si="42"/>
        <v/>
      </c>
      <c r="V302" s="23" t="str">
        <f>IF(I302="","",IF(ISERROR(VLOOKUP(U302,Sheet1!B:B,1,FALSE)),0,1))</f>
        <v/>
      </c>
      <c r="W302" s="23" t="str">
        <f t="shared" si="43"/>
        <v/>
      </c>
      <c r="X302" s="23" t="e">
        <f>SEARCH('Key Word Search'!$J$6,L302)</f>
        <v>#VALUE!</v>
      </c>
      <c r="Y302" s="2" t="e">
        <f>SEARCH('Key Word Search'!$J$6,M302)</f>
        <v>#VALUE!</v>
      </c>
      <c r="Z302" s="2" t="str">
        <f t="shared" si="44"/>
        <v/>
      </c>
    </row>
    <row r="303" spans="1:26" x14ac:dyDescent="0.2">
      <c r="A303" s="105" t="str">
        <f t="shared" si="39"/>
        <v/>
      </c>
      <c r="F303" s="20" t="str">
        <f t="shared" si="45"/>
        <v/>
      </c>
      <c r="G303" s="20" t="str">
        <f t="shared" si="46"/>
        <v/>
      </c>
      <c r="S303" s="21" t="str">
        <f t="shared" si="40"/>
        <v/>
      </c>
      <c r="T303" s="21" t="str">
        <f t="shared" si="41"/>
        <v/>
      </c>
      <c r="U303" s="21" t="str">
        <f t="shared" si="42"/>
        <v/>
      </c>
      <c r="V303" s="23" t="str">
        <f>IF(I303="","",IF(ISERROR(VLOOKUP(U303,Sheet1!B:B,1,FALSE)),0,1))</f>
        <v/>
      </c>
      <c r="W303" s="23" t="str">
        <f t="shared" si="43"/>
        <v/>
      </c>
      <c r="X303" s="23" t="e">
        <f>SEARCH('Key Word Search'!$J$6,L303)</f>
        <v>#VALUE!</v>
      </c>
      <c r="Y303" s="2" t="e">
        <f>SEARCH('Key Word Search'!$J$6,M303)</f>
        <v>#VALUE!</v>
      </c>
      <c r="Z303" s="2" t="str">
        <f t="shared" si="44"/>
        <v/>
      </c>
    </row>
    <row r="304" spans="1:26" x14ac:dyDescent="0.2">
      <c r="A304" s="105" t="str">
        <f t="shared" si="39"/>
        <v/>
      </c>
      <c r="F304" s="20" t="str">
        <f t="shared" si="45"/>
        <v/>
      </c>
      <c r="G304" s="20" t="str">
        <f t="shared" si="46"/>
        <v/>
      </c>
      <c r="S304" s="21" t="str">
        <f t="shared" si="40"/>
        <v/>
      </c>
      <c r="T304" s="21" t="str">
        <f t="shared" si="41"/>
        <v/>
      </c>
      <c r="U304" s="21" t="str">
        <f t="shared" si="42"/>
        <v/>
      </c>
      <c r="V304" s="23" t="str">
        <f>IF(I304="","",IF(ISERROR(VLOOKUP(U304,Sheet1!B:B,1,FALSE)),0,1))</f>
        <v/>
      </c>
      <c r="W304" s="23" t="str">
        <f t="shared" si="43"/>
        <v/>
      </c>
      <c r="X304" s="23" t="e">
        <f>SEARCH('Key Word Search'!$J$6,L304)</f>
        <v>#VALUE!</v>
      </c>
      <c r="Y304" s="2" t="e">
        <f>SEARCH('Key Word Search'!$J$6,M304)</f>
        <v>#VALUE!</v>
      </c>
      <c r="Z304" s="2" t="str">
        <f t="shared" si="44"/>
        <v/>
      </c>
    </row>
    <row r="305" spans="1:26" x14ac:dyDescent="0.2">
      <c r="A305" s="105" t="str">
        <f t="shared" si="39"/>
        <v/>
      </c>
      <c r="F305" s="20" t="str">
        <f t="shared" si="45"/>
        <v/>
      </c>
      <c r="G305" s="20" t="str">
        <f t="shared" si="46"/>
        <v/>
      </c>
      <c r="S305" s="21" t="str">
        <f t="shared" si="40"/>
        <v/>
      </c>
      <c r="T305" s="21" t="str">
        <f t="shared" si="41"/>
        <v/>
      </c>
      <c r="U305" s="21" t="str">
        <f t="shared" si="42"/>
        <v/>
      </c>
      <c r="V305" s="23" t="str">
        <f>IF(I305="","",IF(ISERROR(VLOOKUP(U305,Sheet1!B:B,1,FALSE)),0,1))</f>
        <v/>
      </c>
      <c r="W305" s="23" t="str">
        <f t="shared" si="43"/>
        <v/>
      </c>
      <c r="X305" s="23" t="e">
        <f>SEARCH('Key Word Search'!$J$6,L305)</f>
        <v>#VALUE!</v>
      </c>
      <c r="Y305" s="2" t="e">
        <f>SEARCH('Key Word Search'!$J$6,M305)</f>
        <v>#VALUE!</v>
      </c>
      <c r="Z305" s="2" t="str">
        <f t="shared" si="44"/>
        <v/>
      </c>
    </row>
    <row r="306" spans="1:26" x14ac:dyDescent="0.2">
      <c r="A306" s="105" t="str">
        <f t="shared" si="39"/>
        <v/>
      </c>
      <c r="F306" s="20" t="str">
        <f t="shared" si="45"/>
        <v/>
      </c>
      <c r="G306" s="20" t="str">
        <f t="shared" si="46"/>
        <v/>
      </c>
      <c r="S306" s="21" t="str">
        <f t="shared" si="40"/>
        <v/>
      </c>
      <c r="T306" s="21" t="str">
        <f t="shared" si="41"/>
        <v/>
      </c>
      <c r="U306" s="21" t="str">
        <f t="shared" si="42"/>
        <v/>
      </c>
      <c r="V306" s="23" t="str">
        <f>IF(I306="","",IF(ISERROR(VLOOKUP(U306,Sheet1!B:B,1,FALSE)),0,1))</f>
        <v/>
      </c>
      <c r="W306" s="23" t="str">
        <f t="shared" si="43"/>
        <v/>
      </c>
      <c r="X306" s="23" t="e">
        <f>SEARCH('Key Word Search'!$J$6,L306)</f>
        <v>#VALUE!</v>
      </c>
      <c r="Y306" s="2" t="e">
        <f>SEARCH('Key Word Search'!$J$6,M306)</f>
        <v>#VALUE!</v>
      </c>
      <c r="Z306" s="2" t="str">
        <f t="shared" si="44"/>
        <v/>
      </c>
    </row>
    <row r="307" spans="1:26" x14ac:dyDescent="0.2">
      <c r="A307" s="105" t="str">
        <f t="shared" si="39"/>
        <v/>
      </c>
      <c r="F307" s="20" t="str">
        <f t="shared" si="45"/>
        <v/>
      </c>
      <c r="G307" s="20" t="str">
        <f t="shared" si="46"/>
        <v/>
      </c>
      <c r="S307" s="21" t="str">
        <f t="shared" si="40"/>
        <v/>
      </c>
      <c r="T307" s="21" t="str">
        <f t="shared" si="41"/>
        <v/>
      </c>
      <c r="U307" s="21" t="str">
        <f t="shared" si="42"/>
        <v/>
      </c>
      <c r="V307" s="23" t="str">
        <f>IF(I307="","",IF(ISERROR(VLOOKUP(U307,Sheet1!B:B,1,FALSE)),0,1))</f>
        <v/>
      </c>
      <c r="W307" s="23" t="str">
        <f t="shared" si="43"/>
        <v/>
      </c>
      <c r="X307" s="23" t="e">
        <f>SEARCH('Key Word Search'!$J$6,L307)</f>
        <v>#VALUE!</v>
      </c>
      <c r="Y307" s="2" t="e">
        <f>SEARCH('Key Word Search'!$J$6,M307)</f>
        <v>#VALUE!</v>
      </c>
      <c r="Z307" s="2" t="str">
        <f t="shared" si="44"/>
        <v/>
      </c>
    </row>
    <row r="308" spans="1:26" x14ac:dyDescent="0.2">
      <c r="A308" s="105" t="str">
        <f t="shared" si="39"/>
        <v/>
      </c>
      <c r="F308" s="20" t="str">
        <f t="shared" si="45"/>
        <v/>
      </c>
      <c r="G308" s="20" t="str">
        <f t="shared" si="46"/>
        <v/>
      </c>
      <c r="S308" s="21" t="str">
        <f t="shared" si="40"/>
        <v/>
      </c>
      <c r="T308" s="21" t="str">
        <f t="shared" si="41"/>
        <v/>
      </c>
      <c r="U308" s="21" t="str">
        <f t="shared" si="42"/>
        <v/>
      </c>
      <c r="V308" s="23" t="str">
        <f>IF(I308="","",IF(ISERROR(VLOOKUP(U308,Sheet1!B:B,1,FALSE)),0,1))</f>
        <v/>
      </c>
      <c r="W308" s="23" t="str">
        <f t="shared" si="43"/>
        <v/>
      </c>
      <c r="X308" s="23" t="e">
        <f>SEARCH('Key Word Search'!$J$6,L308)</f>
        <v>#VALUE!</v>
      </c>
      <c r="Y308" s="2" t="e">
        <f>SEARCH('Key Word Search'!$J$6,M308)</f>
        <v>#VALUE!</v>
      </c>
      <c r="Z308" s="2" t="str">
        <f t="shared" si="44"/>
        <v/>
      </c>
    </row>
    <row r="309" spans="1:26" x14ac:dyDescent="0.2">
      <c r="A309" s="105" t="str">
        <f t="shared" si="39"/>
        <v/>
      </c>
      <c r="F309" s="20" t="str">
        <f t="shared" si="45"/>
        <v/>
      </c>
      <c r="G309" s="20" t="str">
        <f t="shared" si="46"/>
        <v/>
      </c>
      <c r="S309" s="21" t="str">
        <f t="shared" si="40"/>
        <v/>
      </c>
      <c r="T309" s="21" t="str">
        <f t="shared" si="41"/>
        <v/>
      </c>
      <c r="U309" s="21" t="str">
        <f t="shared" si="42"/>
        <v/>
      </c>
      <c r="V309" s="23" t="str">
        <f>IF(I309="","",IF(ISERROR(VLOOKUP(U309,Sheet1!B:B,1,FALSE)),0,1))</f>
        <v/>
      </c>
      <c r="W309" s="23" t="str">
        <f t="shared" si="43"/>
        <v/>
      </c>
      <c r="X309" s="23" t="e">
        <f>SEARCH('Key Word Search'!$J$6,L309)</f>
        <v>#VALUE!</v>
      </c>
      <c r="Y309" s="2" t="e">
        <f>SEARCH('Key Word Search'!$J$6,M309)</f>
        <v>#VALUE!</v>
      </c>
      <c r="Z309" s="2" t="str">
        <f t="shared" si="44"/>
        <v/>
      </c>
    </row>
    <row r="310" spans="1:26" x14ac:dyDescent="0.2">
      <c r="A310" s="105" t="str">
        <f t="shared" si="39"/>
        <v/>
      </c>
      <c r="F310" s="20" t="str">
        <f t="shared" si="45"/>
        <v/>
      </c>
      <c r="G310" s="20" t="str">
        <f t="shared" si="46"/>
        <v/>
      </c>
      <c r="S310" s="21" t="str">
        <f t="shared" si="40"/>
        <v/>
      </c>
      <c r="T310" s="21" t="str">
        <f t="shared" si="41"/>
        <v/>
      </c>
      <c r="U310" s="21" t="str">
        <f t="shared" si="42"/>
        <v/>
      </c>
      <c r="V310" s="23" t="str">
        <f>IF(I310="","",IF(ISERROR(VLOOKUP(U310,Sheet1!B:B,1,FALSE)),0,1))</f>
        <v/>
      </c>
      <c r="W310" s="23" t="str">
        <f t="shared" si="43"/>
        <v/>
      </c>
      <c r="X310" s="23" t="e">
        <f>SEARCH('Key Word Search'!$J$6,L310)</f>
        <v>#VALUE!</v>
      </c>
      <c r="Y310" s="2" t="e">
        <f>SEARCH('Key Word Search'!$J$6,M310)</f>
        <v>#VALUE!</v>
      </c>
      <c r="Z310" s="2" t="str">
        <f t="shared" si="44"/>
        <v/>
      </c>
    </row>
    <row r="311" spans="1:26" x14ac:dyDescent="0.2">
      <c r="A311" s="105" t="str">
        <f t="shared" si="39"/>
        <v/>
      </c>
      <c r="F311" s="20" t="str">
        <f t="shared" si="45"/>
        <v/>
      </c>
      <c r="G311" s="20" t="str">
        <f t="shared" si="46"/>
        <v/>
      </c>
      <c r="S311" s="21" t="str">
        <f t="shared" si="40"/>
        <v/>
      </c>
      <c r="T311" s="21" t="str">
        <f t="shared" si="41"/>
        <v/>
      </c>
      <c r="U311" s="21" t="str">
        <f t="shared" si="42"/>
        <v/>
      </c>
      <c r="V311" s="23" t="str">
        <f>IF(I311="","",IF(ISERROR(VLOOKUP(U311,Sheet1!B:B,1,FALSE)),0,1))</f>
        <v/>
      </c>
      <c r="W311" s="23" t="str">
        <f t="shared" si="43"/>
        <v/>
      </c>
      <c r="X311" s="23" t="e">
        <f>SEARCH('Key Word Search'!$J$6,L311)</f>
        <v>#VALUE!</v>
      </c>
      <c r="Y311" s="2" t="e">
        <f>SEARCH('Key Word Search'!$J$6,M311)</f>
        <v>#VALUE!</v>
      </c>
      <c r="Z311" s="2" t="str">
        <f t="shared" si="44"/>
        <v/>
      </c>
    </row>
    <row r="312" spans="1:26" x14ac:dyDescent="0.2">
      <c r="A312" s="105" t="str">
        <f t="shared" si="39"/>
        <v/>
      </c>
      <c r="F312" s="20" t="str">
        <f t="shared" si="45"/>
        <v/>
      </c>
      <c r="G312" s="20" t="str">
        <f t="shared" si="46"/>
        <v/>
      </c>
      <c r="S312" s="21" t="str">
        <f t="shared" si="40"/>
        <v/>
      </c>
      <c r="T312" s="21" t="str">
        <f t="shared" si="41"/>
        <v/>
      </c>
      <c r="U312" s="21" t="str">
        <f t="shared" si="42"/>
        <v/>
      </c>
      <c r="V312" s="23" t="str">
        <f>IF(I312="","",IF(ISERROR(VLOOKUP(U312,Sheet1!B:B,1,FALSE)),0,1))</f>
        <v/>
      </c>
      <c r="W312" s="23" t="str">
        <f t="shared" si="43"/>
        <v/>
      </c>
      <c r="X312" s="23" t="e">
        <f>SEARCH('Key Word Search'!$J$6,L312)</f>
        <v>#VALUE!</v>
      </c>
      <c r="Y312" s="2" t="e">
        <f>SEARCH('Key Word Search'!$J$6,M312)</f>
        <v>#VALUE!</v>
      </c>
      <c r="Z312" s="2" t="str">
        <f t="shared" si="44"/>
        <v/>
      </c>
    </row>
    <row r="313" spans="1:26" x14ac:dyDescent="0.2">
      <c r="A313" s="105" t="str">
        <f t="shared" si="39"/>
        <v/>
      </c>
      <c r="F313" s="20" t="str">
        <f t="shared" si="45"/>
        <v/>
      </c>
      <c r="G313" s="20" t="str">
        <f t="shared" si="46"/>
        <v/>
      </c>
      <c r="S313" s="21" t="str">
        <f t="shared" si="40"/>
        <v/>
      </c>
      <c r="T313" s="21" t="str">
        <f t="shared" si="41"/>
        <v/>
      </c>
      <c r="U313" s="21" t="str">
        <f t="shared" si="42"/>
        <v/>
      </c>
      <c r="V313" s="23" t="str">
        <f>IF(I313="","",IF(ISERROR(VLOOKUP(U313,Sheet1!B:B,1,FALSE)),0,1))</f>
        <v/>
      </c>
      <c r="W313" s="23" t="str">
        <f t="shared" si="43"/>
        <v/>
      </c>
      <c r="X313" s="23" t="e">
        <f>SEARCH('Key Word Search'!$J$6,L313)</f>
        <v>#VALUE!</v>
      </c>
      <c r="Y313" s="2" t="e">
        <f>SEARCH('Key Word Search'!$J$6,M313)</f>
        <v>#VALUE!</v>
      </c>
      <c r="Z313" s="2" t="str">
        <f t="shared" si="44"/>
        <v/>
      </c>
    </row>
    <row r="314" spans="1:26" x14ac:dyDescent="0.2">
      <c r="A314" s="105" t="str">
        <f t="shared" ref="A314:A377" si="47">IF(I314="","",SUBSTITUTE(SUBSTITUTE(SUBSTITUTE(SUBSTITUTE("#"&amp;I314&amp;"-"&amp;J314&amp;""&amp;K314," ",""),"-","_"),"(","_"),")","_"))</f>
        <v/>
      </c>
      <c r="F314" s="20" t="str">
        <f t="shared" si="45"/>
        <v/>
      </c>
      <c r="G314" s="20" t="str">
        <f t="shared" si="46"/>
        <v/>
      </c>
      <c r="S314" s="21" t="str">
        <f t="shared" si="40"/>
        <v/>
      </c>
      <c r="T314" s="21" t="str">
        <f t="shared" si="41"/>
        <v/>
      </c>
      <c r="U314" s="21" t="str">
        <f t="shared" si="42"/>
        <v/>
      </c>
      <c r="V314" s="23" t="str">
        <f>IF(I314="","",IF(ISERROR(VLOOKUP(U314,Sheet1!B:B,1,FALSE)),0,1))</f>
        <v/>
      </c>
      <c r="W314" s="23" t="str">
        <f t="shared" si="43"/>
        <v/>
      </c>
      <c r="X314" s="23" t="e">
        <f>SEARCH('Key Word Search'!$J$6,L314)</f>
        <v>#VALUE!</v>
      </c>
      <c r="Y314" s="2" t="e">
        <f>SEARCH('Key Word Search'!$J$6,M314)</f>
        <v>#VALUE!</v>
      </c>
      <c r="Z314" s="2" t="str">
        <f t="shared" si="44"/>
        <v/>
      </c>
    </row>
    <row r="315" spans="1:26" x14ac:dyDescent="0.2">
      <c r="A315" s="105" t="str">
        <f t="shared" si="47"/>
        <v/>
      </c>
      <c r="F315" s="20" t="str">
        <f t="shared" si="45"/>
        <v/>
      </c>
      <c r="G315" s="20" t="str">
        <f t="shared" si="46"/>
        <v/>
      </c>
      <c r="S315" s="21" t="str">
        <f t="shared" si="40"/>
        <v/>
      </c>
      <c r="T315" s="21" t="str">
        <f t="shared" si="41"/>
        <v/>
      </c>
      <c r="U315" s="21" t="str">
        <f t="shared" si="42"/>
        <v/>
      </c>
      <c r="V315" s="23" t="str">
        <f>IF(I315="","",IF(ISERROR(VLOOKUP(U315,Sheet1!B:B,1,FALSE)),0,1))</f>
        <v/>
      </c>
      <c r="W315" s="23" t="str">
        <f t="shared" si="43"/>
        <v/>
      </c>
      <c r="X315" s="23" t="e">
        <f>SEARCH('Key Word Search'!$J$6,L315)</f>
        <v>#VALUE!</v>
      </c>
      <c r="Y315" s="2" t="e">
        <f>SEARCH('Key Word Search'!$J$6,M315)</f>
        <v>#VALUE!</v>
      </c>
      <c r="Z315" s="2" t="str">
        <f t="shared" si="44"/>
        <v/>
      </c>
    </row>
    <row r="316" spans="1:26" x14ac:dyDescent="0.2">
      <c r="A316" s="105" t="str">
        <f t="shared" si="47"/>
        <v/>
      </c>
      <c r="F316" s="20" t="str">
        <f t="shared" si="45"/>
        <v/>
      </c>
      <c r="G316" s="20" t="str">
        <f t="shared" si="46"/>
        <v/>
      </c>
      <c r="S316" s="21" t="str">
        <f t="shared" si="40"/>
        <v/>
      </c>
      <c r="T316" s="21" t="str">
        <f t="shared" si="41"/>
        <v/>
      </c>
      <c r="U316" s="21" t="str">
        <f t="shared" si="42"/>
        <v/>
      </c>
      <c r="V316" s="23" t="str">
        <f>IF(I316="","",IF(ISERROR(VLOOKUP(U316,Sheet1!B:B,1,FALSE)),0,1))</f>
        <v/>
      </c>
      <c r="W316" s="23" t="str">
        <f t="shared" si="43"/>
        <v/>
      </c>
      <c r="X316" s="23" t="e">
        <f>SEARCH('Key Word Search'!$J$6,L316)</f>
        <v>#VALUE!</v>
      </c>
      <c r="Y316" s="2" t="e">
        <f>SEARCH('Key Word Search'!$J$6,M316)</f>
        <v>#VALUE!</v>
      </c>
      <c r="Z316" s="2" t="str">
        <f t="shared" si="44"/>
        <v/>
      </c>
    </row>
    <row r="317" spans="1:26" x14ac:dyDescent="0.2">
      <c r="A317" s="105" t="str">
        <f t="shared" si="47"/>
        <v/>
      </c>
      <c r="F317" s="20" t="str">
        <f t="shared" si="45"/>
        <v/>
      </c>
      <c r="G317" s="20" t="str">
        <f t="shared" si="46"/>
        <v/>
      </c>
      <c r="S317" s="21" t="str">
        <f t="shared" si="40"/>
        <v/>
      </c>
      <c r="T317" s="21" t="str">
        <f t="shared" si="41"/>
        <v/>
      </c>
      <c r="U317" s="21" t="str">
        <f t="shared" si="42"/>
        <v/>
      </c>
      <c r="V317" s="23" t="str">
        <f>IF(I317="","",IF(ISERROR(VLOOKUP(U317,Sheet1!B:B,1,FALSE)),0,1))</f>
        <v/>
      </c>
      <c r="W317" s="23" t="str">
        <f t="shared" si="43"/>
        <v/>
      </c>
      <c r="X317" s="23" t="e">
        <f>SEARCH('Key Word Search'!$J$6,L317)</f>
        <v>#VALUE!</v>
      </c>
      <c r="Y317" s="2" t="e">
        <f>SEARCH('Key Word Search'!$J$6,M317)</f>
        <v>#VALUE!</v>
      </c>
      <c r="Z317" s="2" t="str">
        <f t="shared" si="44"/>
        <v/>
      </c>
    </row>
    <row r="318" spans="1:26" x14ac:dyDescent="0.2">
      <c r="A318" s="105" t="str">
        <f t="shared" si="47"/>
        <v/>
      </c>
      <c r="F318" s="20" t="str">
        <f t="shared" si="45"/>
        <v/>
      </c>
      <c r="G318" s="20" t="str">
        <f t="shared" si="46"/>
        <v/>
      </c>
      <c r="S318" s="21" t="str">
        <f t="shared" si="40"/>
        <v/>
      </c>
      <c r="T318" s="21" t="str">
        <f t="shared" si="41"/>
        <v/>
      </c>
      <c r="U318" s="21" t="str">
        <f t="shared" si="42"/>
        <v/>
      </c>
      <c r="V318" s="23" t="str">
        <f>IF(I318="","",IF(ISERROR(VLOOKUP(U318,Sheet1!B:B,1,FALSE)),0,1))</f>
        <v/>
      </c>
      <c r="W318" s="23" t="str">
        <f t="shared" si="43"/>
        <v/>
      </c>
      <c r="X318" s="23" t="e">
        <f>SEARCH('Key Word Search'!$J$6,L318)</f>
        <v>#VALUE!</v>
      </c>
      <c r="Y318" s="2" t="e">
        <f>SEARCH('Key Word Search'!$J$6,M318)</f>
        <v>#VALUE!</v>
      </c>
      <c r="Z318" s="2" t="str">
        <f t="shared" si="44"/>
        <v/>
      </c>
    </row>
    <row r="319" spans="1:26" x14ac:dyDescent="0.2">
      <c r="A319" s="105" t="str">
        <f t="shared" si="47"/>
        <v/>
      </c>
      <c r="F319" s="20" t="str">
        <f t="shared" si="45"/>
        <v/>
      </c>
      <c r="G319" s="20" t="str">
        <f t="shared" si="46"/>
        <v/>
      </c>
      <c r="S319" s="21" t="str">
        <f t="shared" si="40"/>
        <v/>
      </c>
      <c r="T319" s="21" t="str">
        <f t="shared" si="41"/>
        <v/>
      </c>
      <c r="U319" s="21" t="str">
        <f t="shared" si="42"/>
        <v/>
      </c>
      <c r="V319" s="23" t="str">
        <f>IF(I319="","",IF(ISERROR(VLOOKUP(U319,Sheet1!B:B,1,FALSE)),0,1))</f>
        <v/>
      </c>
      <c r="W319" s="23" t="str">
        <f t="shared" si="43"/>
        <v/>
      </c>
      <c r="X319" s="23" t="e">
        <f>SEARCH('Key Word Search'!$J$6,L319)</f>
        <v>#VALUE!</v>
      </c>
      <c r="Y319" s="2" t="e">
        <f>SEARCH('Key Word Search'!$J$6,M319)</f>
        <v>#VALUE!</v>
      </c>
      <c r="Z319" s="2" t="str">
        <f t="shared" si="44"/>
        <v/>
      </c>
    </row>
    <row r="320" spans="1:26" x14ac:dyDescent="0.2">
      <c r="A320" s="105" t="str">
        <f t="shared" si="47"/>
        <v/>
      </c>
      <c r="F320" s="20" t="str">
        <f t="shared" si="45"/>
        <v/>
      </c>
      <c r="G320" s="20" t="str">
        <f t="shared" si="46"/>
        <v/>
      </c>
      <c r="S320" s="21" t="str">
        <f t="shared" si="40"/>
        <v/>
      </c>
      <c r="T320" s="21" t="str">
        <f t="shared" si="41"/>
        <v/>
      </c>
      <c r="U320" s="21" t="str">
        <f t="shared" si="42"/>
        <v/>
      </c>
      <c r="V320" s="23" t="str">
        <f>IF(I320="","",IF(ISERROR(VLOOKUP(U320,Sheet1!B:B,1,FALSE)),0,1))</f>
        <v/>
      </c>
      <c r="W320" s="23" t="str">
        <f t="shared" si="43"/>
        <v/>
      </c>
      <c r="X320" s="23" t="e">
        <f>SEARCH('Key Word Search'!$J$6,L320)</f>
        <v>#VALUE!</v>
      </c>
      <c r="Y320" s="2" t="e">
        <f>SEARCH('Key Word Search'!$J$6,M320)</f>
        <v>#VALUE!</v>
      </c>
      <c r="Z320" s="2" t="str">
        <f t="shared" si="44"/>
        <v/>
      </c>
    </row>
    <row r="321" spans="1:26" x14ac:dyDescent="0.2">
      <c r="A321" s="105" t="str">
        <f t="shared" si="47"/>
        <v/>
      </c>
      <c r="F321" s="20" t="str">
        <f t="shared" si="45"/>
        <v/>
      </c>
      <c r="G321" s="20" t="str">
        <f t="shared" si="46"/>
        <v/>
      </c>
      <c r="S321" s="21" t="str">
        <f t="shared" si="40"/>
        <v/>
      </c>
      <c r="T321" s="21" t="str">
        <f t="shared" si="41"/>
        <v/>
      </c>
      <c r="U321" s="21" t="str">
        <f t="shared" si="42"/>
        <v/>
      </c>
      <c r="V321" s="23" t="str">
        <f>IF(I321="","",IF(ISERROR(VLOOKUP(U321,Sheet1!B:B,1,FALSE)),0,1))</f>
        <v/>
      </c>
      <c r="W321" s="23" t="str">
        <f t="shared" si="43"/>
        <v/>
      </c>
      <c r="X321" s="23" t="e">
        <f>SEARCH('Key Word Search'!$J$6,L321)</f>
        <v>#VALUE!</v>
      </c>
      <c r="Y321" s="2" t="e">
        <f>SEARCH('Key Word Search'!$J$6,M321)</f>
        <v>#VALUE!</v>
      </c>
      <c r="Z321" s="2" t="str">
        <f t="shared" si="44"/>
        <v/>
      </c>
    </row>
    <row r="322" spans="1:26" x14ac:dyDescent="0.2">
      <c r="A322" s="105" t="str">
        <f t="shared" si="47"/>
        <v/>
      </c>
      <c r="F322" s="20" t="str">
        <f t="shared" si="45"/>
        <v/>
      </c>
      <c r="G322" s="20" t="str">
        <f t="shared" si="46"/>
        <v/>
      </c>
      <c r="S322" s="21" t="str">
        <f t="shared" si="40"/>
        <v/>
      </c>
      <c r="T322" s="21" t="str">
        <f t="shared" si="41"/>
        <v/>
      </c>
      <c r="U322" s="21" t="str">
        <f t="shared" si="42"/>
        <v/>
      </c>
      <c r="V322" s="23" t="str">
        <f>IF(I322="","",IF(ISERROR(VLOOKUP(U322,Sheet1!B:B,1,FALSE)),0,1))</f>
        <v/>
      </c>
      <c r="W322" s="23" t="str">
        <f t="shared" si="43"/>
        <v/>
      </c>
      <c r="X322" s="23" t="e">
        <f>SEARCH('Key Word Search'!$J$6,L322)</f>
        <v>#VALUE!</v>
      </c>
      <c r="Y322" s="2" t="e">
        <f>SEARCH('Key Word Search'!$J$6,M322)</f>
        <v>#VALUE!</v>
      </c>
      <c r="Z322" s="2" t="str">
        <f t="shared" si="44"/>
        <v/>
      </c>
    </row>
    <row r="323" spans="1:26" x14ac:dyDescent="0.2">
      <c r="A323" s="105" t="str">
        <f t="shared" si="47"/>
        <v/>
      </c>
      <c r="F323" s="20" t="str">
        <f t="shared" si="45"/>
        <v/>
      </c>
      <c r="G323" s="20" t="str">
        <f t="shared" si="46"/>
        <v/>
      </c>
      <c r="S323" s="21" t="str">
        <f t="shared" si="40"/>
        <v/>
      </c>
      <c r="T323" s="21" t="str">
        <f t="shared" si="41"/>
        <v/>
      </c>
      <c r="U323" s="21" t="str">
        <f t="shared" si="42"/>
        <v/>
      </c>
      <c r="V323" s="23" t="str">
        <f>IF(I323="","",IF(ISERROR(VLOOKUP(U323,Sheet1!B:B,1,FALSE)),0,1))</f>
        <v/>
      </c>
      <c r="W323" s="23" t="str">
        <f t="shared" si="43"/>
        <v/>
      </c>
      <c r="X323" s="23" t="e">
        <f>SEARCH('Key Word Search'!$J$6,L323)</f>
        <v>#VALUE!</v>
      </c>
      <c r="Y323" s="2" t="e">
        <f>SEARCH('Key Word Search'!$J$6,M323)</f>
        <v>#VALUE!</v>
      </c>
      <c r="Z323" s="2" t="str">
        <f t="shared" si="44"/>
        <v/>
      </c>
    </row>
    <row r="324" spans="1:26" x14ac:dyDescent="0.2">
      <c r="A324" s="105" t="str">
        <f t="shared" si="47"/>
        <v/>
      </c>
      <c r="F324" s="20" t="str">
        <f t="shared" si="45"/>
        <v/>
      </c>
      <c r="G324" s="20" t="str">
        <f t="shared" si="46"/>
        <v/>
      </c>
      <c r="S324" s="21" t="str">
        <f t="shared" ref="S324:S387" si="48">IF(I324="","",SUBSTITUTE(SUBSTITUTE(SUBSTITUTE(SUBSTITUTE("#"&amp;I324&amp;"-"&amp;J324&amp;""&amp;K324," ",""),"-","_"),"(","_"),")","_"))</f>
        <v/>
      </c>
      <c r="T324" s="21" t="str">
        <f t="shared" ref="T324:T387" si="49">IF(I324="","",SUBSTITUTE(SUBSTITUTE(SUBSTITUTE(SUBSTITUTE("#"&amp;I324&amp;"-"&amp;LEFT(J324,LEN(J324)-1)," ",""),"-","_"),"(","_"),")","_"))</f>
        <v/>
      </c>
      <c r="U324" s="21" t="str">
        <f t="shared" ref="U324:U387" si="50">IF(I324="","",IF(K324&lt;&gt;"",1,MID(J324,LEN(J324),1)))</f>
        <v/>
      </c>
      <c r="V324" s="23" t="str">
        <f>IF(I324="","",IF(ISERROR(VLOOKUP(U324,Sheet1!B:B,1,FALSE)),0,1))</f>
        <v/>
      </c>
      <c r="W324" s="23" t="str">
        <f t="shared" ref="W324:W387" si="51">IF(I324="","",IF(ISERROR(U324/1),0,1))</f>
        <v/>
      </c>
      <c r="X324" s="23" t="e">
        <f>SEARCH('Key Word Search'!$J$6,L324)</f>
        <v>#VALUE!</v>
      </c>
      <c r="Y324" s="2" t="e">
        <f>SEARCH('Key Word Search'!$J$6,M324)</f>
        <v>#VALUE!</v>
      </c>
      <c r="Z324" s="2" t="str">
        <f t="shared" ref="Z324:Z387" si="52">IF(AND(ISERROR(X324),ISERROR(Y324)),"",A324)</f>
        <v/>
      </c>
    </row>
    <row r="325" spans="1:26" x14ac:dyDescent="0.2">
      <c r="A325" s="105" t="str">
        <f t="shared" si="47"/>
        <v/>
      </c>
      <c r="F325" s="20" t="str">
        <f t="shared" si="45"/>
        <v/>
      </c>
      <c r="G325" s="20" t="str">
        <f t="shared" si="46"/>
        <v/>
      </c>
      <c r="S325" s="21" t="str">
        <f t="shared" si="48"/>
        <v/>
      </c>
      <c r="T325" s="21" t="str">
        <f t="shared" si="49"/>
        <v/>
      </c>
      <c r="U325" s="21" t="str">
        <f t="shared" si="50"/>
        <v/>
      </c>
      <c r="V325" s="23" t="str">
        <f>IF(I325="","",IF(ISERROR(VLOOKUP(U325,Sheet1!B:B,1,FALSE)),0,1))</f>
        <v/>
      </c>
      <c r="W325" s="23" t="str">
        <f t="shared" si="51"/>
        <v/>
      </c>
      <c r="X325" s="23" t="e">
        <f>SEARCH('Key Word Search'!$J$6,L325)</f>
        <v>#VALUE!</v>
      </c>
      <c r="Y325" s="2" t="e">
        <f>SEARCH('Key Word Search'!$J$6,M325)</f>
        <v>#VALUE!</v>
      </c>
      <c r="Z325" s="2" t="str">
        <f t="shared" si="52"/>
        <v/>
      </c>
    </row>
    <row r="326" spans="1:26" x14ac:dyDescent="0.2">
      <c r="A326" s="105" t="str">
        <f t="shared" si="47"/>
        <v/>
      </c>
      <c r="F326" s="20" t="str">
        <f t="shared" si="45"/>
        <v/>
      </c>
      <c r="G326" s="20" t="str">
        <f t="shared" si="46"/>
        <v/>
      </c>
      <c r="S326" s="21" t="str">
        <f t="shared" si="48"/>
        <v/>
      </c>
      <c r="T326" s="21" t="str">
        <f t="shared" si="49"/>
        <v/>
      </c>
      <c r="U326" s="21" t="str">
        <f t="shared" si="50"/>
        <v/>
      </c>
      <c r="V326" s="23" t="str">
        <f>IF(I326="","",IF(ISERROR(VLOOKUP(U326,Sheet1!B:B,1,FALSE)),0,1))</f>
        <v/>
      </c>
      <c r="W326" s="23" t="str">
        <f t="shared" si="51"/>
        <v/>
      </c>
      <c r="X326" s="23" t="e">
        <f>SEARCH('Key Word Search'!$J$6,L326)</f>
        <v>#VALUE!</v>
      </c>
      <c r="Y326" s="2" t="e">
        <f>SEARCH('Key Word Search'!$J$6,M326)</f>
        <v>#VALUE!</v>
      </c>
      <c r="Z326" s="2" t="str">
        <f t="shared" si="52"/>
        <v/>
      </c>
    </row>
    <row r="327" spans="1:26" x14ac:dyDescent="0.2">
      <c r="A327" s="105" t="str">
        <f t="shared" si="47"/>
        <v/>
      </c>
      <c r="F327" s="20" t="str">
        <f t="shared" si="45"/>
        <v/>
      </c>
      <c r="G327" s="20" t="str">
        <f t="shared" si="46"/>
        <v/>
      </c>
      <c r="S327" s="21" t="str">
        <f t="shared" si="48"/>
        <v/>
      </c>
      <c r="T327" s="21" t="str">
        <f t="shared" si="49"/>
        <v/>
      </c>
      <c r="U327" s="21" t="str">
        <f t="shared" si="50"/>
        <v/>
      </c>
      <c r="V327" s="23" t="str">
        <f>IF(I327="","",IF(ISERROR(VLOOKUP(U327,Sheet1!B:B,1,FALSE)),0,1))</f>
        <v/>
      </c>
      <c r="W327" s="23" t="str">
        <f t="shared" si="51"/>
        <v/>
      </c>
      <c r="X327" s="23" t="e">
        <f>SEARCH('Key Word Search'!$J$6,L327)</f>
        <v>#VALUE!</v>
      </c>
      <c r="Y327" s="2" t="e">
        <f>SEARCH('Key Word Search'!$J$6,M327)</f>
        <v>#VALUE!</v>
      </c>
      <c r="Z327" s="2" t="str">
        <f t="shared" si="52"/>
        <v/>
      </c>
    </row>
    <row r="328" spans="1:26" x14ac:dyDescent="0.2">
      <c r="A328" s="105" t="str">
        <f t="shared" si="47"/>
        <v/>
      </c>
      <c r="F328" s="20" t="str">
        <f t="shared" si="45"/>
        <v/>
      </c>
      <c r="G328" s="20" t="str">
        <f t="shared" si="46"/>
        <v/>
      </c>
      <c r="S328" s="21" t="str">
        <f t="shared" si="48"/>
        <v/>
      </c>
      <c r="T328" s="21" t="str">
        <f t="shared" si="49"/>
        <v/>
      </c>
      <c r="U328" s="21" t="str">
        <f t="shared" si="50"/>
        <v/>
      </c>
      <c r="V328" s="23" t="str">
        <f>IF(I328="","",IF(ISERROR(VLOOKUP(U328,Sheet1!B:B,1,FALSE)),0,1))</f>
        <v/>
      </c>
      <c r="W328" s="23" t="str">
        <f t="shared" si="51"/>
        <v/>
      </c>
      <c r="X328" s="23" t="e">
        <f>SEARCH('Key Word Search'!$J$6,L328)</f>
        <v>#VALUE!</v>
      </c>
      <c r="Y328" s="2" t="e">
        <f>SEARCH('Key Word Search'!$J$6,M328)</f>
        <v>#VALUE!</v>
      </c>
      <c r="Z328" s="2" t="str">
        <f t="shared" si="52"/>
        <v/>
      </c>
    </row>
    <row r="329" spans="1:26" x14ac:dyDescent="0.2">
      <c r="A329" s="105" t="str">
        <f t="shared" si="47"/>
        <v/>
      </c>
      <c r="F329" s="20" t="str">
        <f t="shared" si="45"/>
        <v/>
      </c>
      <c r="G329" s="20" t="str">
        <f t="shared" si="46"/>
        <v/>
      </c>
      <c r="S329" s="21" t="str">
        <f t="shared" si="48"/>
        <v/>
      </c>
      <c r="T329" s="21" t="str">
        <f t="shared" si="49"/>
        <v/>
      </c>
      <c r="U329" s="21" t="str">
        <f t="shared" si="50"/>
        <v/>
      </c>
      <c r="V329" s="23" t="str">
        <f>IF(I329="","",IF(ISERROR(VLOOKUP(U329,Sheet1!B:B,1,FALSE)),0,1))</f>
        <v/>
      </c>
      <c r="W329" s="23" t="str">
        <f t="shared" si="51"/>
        <v/>
      </c>
      <c r="X329" s="23" t="e">
        <f>SEARCH('Key Word Search'!$J$6,L329)</f>
        <v>#VALUE!</v>
      </c>
      <c r="Y329" s="2" t="e">
        <f>SEARCH('Key Word Search'!$J$6,M329)</f>
        <v>#VALUE!</v>
      </c>
      <c r="Z329" s="2" t="str">
        <f t="shared" si="52"/>
        <v/>
      </c>
    </row>
    <row r="330" spans="1:26" x14ac:dyDescent="0.2">
      <c r="A330" s="105" t="str">
        <f t="shared" si="47"/>
        <v/>
      </c>
      <c r="F330" s="20" t="str">
        <f t="shared" si="45"/>
        <v/>
      </c>
      <c r="G330" s="20" t="str">
        <f t="shared" si="46"/>
        <v/>
      </c>
      <c r="S330" s="21" t="str">
        <f t="shared" si="48"/>
        <v/>
      </c>
      <c r="T330" s="21" t="str">
        <f t="shared" si="49"/>
        <v/>
      </c>
      <c r="U330" s="21" t="str">
        <f t="shared" si="50"/>
        <v/>
      </c>
      <c r="V330" s="23" t="str">
        <f>IF(I330="","",IF(ISERROR(VLOOKUP(U330,Sheet1!B:B,1,FALSE)),0,1))</f>
        <v/>
      </c>
      <c r="W330" s="23" t="str">
        <f t="shared" si="51"/>
        <v/>
      </c>
      <c r="X330" s="23" t="e">
        <f>SEARCH('Key Word Search'!$J$6,L330)</f>
        <v>#VALUE!</v>
      </c>
      <c r="Y330" s="2" t="e">
        <f>SEARCH('Key Word Search'!$J$6,M330)</f>
        <v>#VALUE!</v>
      </c>
      <c r="Z330" s="2" t="str">
        <f t="shared" si="52"/>
        <v/>
      </c>
    </row>
    <row r="331" spans="1:26" x14ac:dyDescent="0.2">
      <c r="A331" s="105" t="str">
        <f t="shared" si="47"/>
        <v/>
      </c>
      <c r="F331" s="20" t="str">
        <f t="shared" si="45"/>
        <v/>
      </c>
      <c r="G331" s="20" t="str">
        <f t="shared" si="46"/>
        <v/>
      </c>
      <c r="S331" s="21" t="str">
        <f t="shared" si="48"/>
        <v/>
      </c>
      <c r="T331" s="21" t="str">
        <f t="shared" si="49"/>
        <v/>
      </c>
      <c r="U331" s="21" t="str">
        <f t="shared" si="50"/>
        <v/>
      </c>
      <c r="V331" s="23" t="str">
        <f>IF(I331="","",IF(ISERROR(VLOOKUP(U331,Sheet1!B:B,1,FALSE)),0,1))</f>
        <v/>
      </c>
      <c r="W331" s="23" t="str">
        <f t="shared" si="51"/>
        <v/>
      </c>
      <c r="X331" s="23" t="e">
        <f>SEARCH('Key Word Search'!$J$6,L331)</f>
        <v>#VALUE!</v>
      </c>
      <c r="Y331" s="2" t="e">
        <f>SEARCH('Key Word Search'!$J$6,M331)</f>
        <v>#VALUE!</v>
      </c>
      <c r="Z331" s="2" t="str">
        <f t="shared" si="52"/>
        <v/>
      </c>
    </row>
    <row r="332" spans="1:26" x14ac:dyDescent="0.2">
      <c r="A332" s="105" t="str">
        <f t="shared" si="47"/>
        <v/>
      </c>
      <c r="F332" s="20" t="str">
        <f t="shared" si="45"/>
        <v/>
      </c>
      <c r="G332" s="20" t="str">
        <f t="shared" si="46"/>
        <v/>
      </c>
      <c r="S332" s="21" t="str">
        <f t="shared" si="48"/>
        <v/>
      </c>
      <c r="T332" s="21" t="str">
        <f t="shared" si="49"/>
        <v/>
      </c>
      <c r="U332" s="21" t="str">
        <f t="shared" si="50"/>
        <v/>
      </c>
      <c r="V332" s="23" t="str">
        <f>IF(I332="","",IF(ISERROR(VLOOKUP(U332,Sheet1!B:B,1,FALSE)),0,1))</f>
        <v/>
      </c>
      <c r="W332" s="23" t="str">
        <f t="shared" si="51"/>
        <v/>
      </c>
      <c r="X332" s="23" t="e">
        <f>SEARCH('Key Word Search'!$J$6,L332)</f>
        <v>#VALUE!</v>
      </c>
      <c r="Y332" s="2" t="e">
        <f>SEARCH('Key Word Search'!$J$6,M332)</f>
        <v>#VALUE!</v>
      </c>
      <c r="Z332" s="2" t="str">
        <f t="shared" si="52"/>
        <v/>
      </c>
    </row>
    <row r="333" spans="1:26" x14ac:dyDescent="0.2">
      <c r="A333" s="105" t="str">
        <f t="shared" si="47"/>
        <v/>
      </c>
      <c r="F333" s="20" t="str">
        <f t="shared" si="45"/>
        <v/>
      </c>
      <c r="G333" s="20" t="str">
        <f t="shared" si="46"/>
        <v/>
      </c>
      <c r="S333" s="21" t="str">
        <f t="shared" si="48"/>
        <v/>
      </c>
      <c r="T333" s="21" t="str">
        <f t="shared" si="49"/>
        <v/>
      </c>
      <c r="U333" s="21" t="str">
        <f t="shared" si="50"/>
        <v/>
      </c>
      <c r="V333" s="23" t="str">
        <f>IF(I333="","",IF(ISERROR(VLOOKUP(U333,Sheet1!B:B,1,FALSE)),0,1))</f>
        <v/>
      </c>
      <c r="W333" s="23" t="str">
        <f t="shared" si="51"/>
        <v/>
      </c>
      <c r="X333" s="23" t="e">
        <f>SEARCH('Key Word Search'!$J$6,L333)</f>
        <v>#VALUE!</v>
      </c>
      <c r="Y333" s="2" t="e">
        <f>SEARCH('Key Word Search'!$J$6,M333)</f>
        <v>#VALUE!</v>
      </c>
      <c r="Z333" s="2" t="str">
        <f t="shared" si="52"/>
        <v/>
      </c>
    </row>
    <row r="334" spans="1:26" x14ac:dyDescent="0.2">
      <c r="A334" s="105" t="str">
        <f t="shared" si="47"/>
        <v/>
      </c>
      <c r="F334" s="20" t="str">
        <f t="shared" si="45"/>
        <v/>
      </c>
      <c r="G334" s="20" t="str">
        <f t="shared" si="46"/>
        <v/>
      </c>
      <c r="S334" s="21" t="str">
        <f t="shared" si="48"/>
        <v/>
      </c>
      <c r="T334" s="21" t="str">
        <f t="shared" si="49"/>
        <v/>
      </c>
      <c r="U334" s="21" t="str">
        <f t="shared" si="50"/>
        <v/>
      </c>
      <c r="V334" s="23" t="str">
        <f>IF(I334="","",IF(ISERROR(VLOOKUP(U334,Sheet1!B:B,1,FALSE)),0,1))</f>
        <v/>
      </c>
      <c r="W334" s="23" t="str">
        <f t="shared" si="51"/>
        <v/>
      </c>
      <c r="X334" s="23" t="e">
        <f>SEARCH('Key Word Search'!$J$6,L334)</f>
        <v>#VALUE!</v>
      </c>
      <c r="Y334" s="2" t="e">
        <f>SEARCH('Key Word Search'!$J$6,M334)</f>
        <v>#VALUE!</v>
      </c>
      <c r="Z334" s="2" t="str">
        <f t="shared" si="52"/>
        <v/>
      </c>
    </row>
    <row r="335" spans="1:26" x14ac:dyDescent="0.2">
      <c r="A335" s="105" t="str">
        <f t="shared" si="47"/>
        <v/>
      </c>
      <c r="F335" s="20" t="str">
        <f t="shared" si="45"/>
        <v/>
      </c>
      <c r="G335" s="20" t="str">
        <f t="shared" si="46"/>
        <v/>
      </c>
      <c r="S335" s="21" t="str">
        <f t="shared" si="48"/>
        <v/>
      </c>
      <c r="T335" s="21" t="str">
        <f t="shared" si="49"/>
        <v/>
      </c>
      <c r="U335" s="21" t="str">
        <f t="shared" si="50"/>
        <v/>
      </c>
      <c r="V335" s="23" t="str">
        <f>IF(I335="","",IF(ISERROR(VLOOKUP(U335,Sheet1!B:B,1,FALSE)),0,1))</f>
        <v/>
      </c>
      <c r="W335" s="23" t="str">
        <f t="shared" si="51"/>
        <v/>
      </c>
      <c r="X335" s="23" t="e">
        <f>SEARCH('Key Word Search'!$J$6,L335)</f>
        <v>#VALUE!</v>
      </c>
      <c r="Y335" s="2" t="e">
        <f>SEARCH('Key Word Search'!$J$6,M335)</f>
        <v>#VALUE!</v>
      </c>
      <c r="Z335" s="2" t="str">
        <f t="shared" si="52"/>
        <v/>
      </c>
    </row>
    <row r="336" spans="1:26" x14ac:dyDescent="0.2">
      <c r="A336" s="105" t="str">
        <f t="shared" si="47"/>
        <v/>
      </c>
      <c r="F336" s="20" t="str">
        <f t="shared" si="45"/>
        <v/>
      </c>
      <c r="G336" s="20" t="str">
        <f t="shared" si="46"/>
        <v/>
      </c>
      <c r="S336" s="21" t="str">
        <f t="shared" si="48"/>
        <v/>
      </c>
      <c r="T336" s="21" t="str">
        <f t="shared" si="49"/>
        <v/>
      </c>
      <c r="U336" s="21" t="str">
        <f t="shared" si="50"/>
        <v/>
      </c>
      <c r="V336" s="23" t="str">
        <f>IF(I336="","",IF(ISERROR(VLOOKUP(U336,Sheet1!B:B,1,FALSE)),0,1))</f>
        <v/>
      </c>
      <c r="W336" s="23" t="str">
        <f t="shared" si="51"/>
        <v/>
      </c>
      <c r="X336" s="23" t="e">
        <f>SEARCH('Key Word Search'!$J$6,L336)</f>
        <v>#VALUE!</v>
      </c>
      <c r="Y336" s="2" t="e">
        <f>SEARCH('Key Word Search'!$J$6,M336)</f>
        <v>#VALUE!</v>
      </c>
      <c r="Z336" s="2" t="str">
        <f t="shared" si="52"/>
        <v/>
      </c>
    </row>
    <row r="337" spans="1:26" x14ac:dyDescent="0.2">
      <c r="A337" s="105" t="str">
        <f t="shared" si="47"/>
        <v/>
      </c>
      <c r="F337" s="20" t="str">
        <f t="shared" si="45"/>
        <v/>
      </c>
      <c r="G337" s="20" t="str">
        <f t="shared" si="46"/>
        <v/>
      </c>
      <c r="S337" s="21" t="str">
        <f t="shared" si="48"/>
        <v/>
      </c>
      <c r="T337" s="21" t="str">
        <f t="shared" si="49"/>
        <v/>
      </c>
      <c r="U337" s="21" t="str">
        <f t="shared" si="50"/>
        <v/>
      </c>
      <c r="V337" s="23" t="str">
        <f>IF(I337="","",IF(ISERROR(VLOOKUP(U337,Sheet1!B:B,1,FALSE)),0,1))</f>
        <v/>
      </c>
      <c r="W337" s="23" t="str">
        <f t="shared" si="51"/>
        <v/>
      </c>
      <c r="X337" s="23" t="e">
        <f>SEARCH('Key Word Search'!$J$6,L337)</f>
        <v>#VALUE!</v>
      </c>
      <c r="Y337" s="2" t="e">
        <f>SEARCH('Key Word Search'!$J$6,M337)</f>
        <v>#VALUE!</v>
      </c>
      <c r="Z337" s="2" t="str">
        <f t="shared" si="52"/>
        <v/>
      </c>
    </row>
    <row r="338" spans="1:26" x14ac:dyDescent="0.2">
      <c r="A338" s="105" t="str">
        <f t="shared" si="47"/>
        <v/>
      </c>
      <c r="F338" s="20" t="str">
        <f t="shared" si="45"/>
        <v/>
      </c>
      <c r="G338" s="20" t="str">
        <f t="shared" si="46"/>
        <v/>
      </c>
      <c r="S338" s="21" t="str">
        <f t="shared" si="48"/>
        <v/>
      </c>
      <c r="T338" s="21" t="str">
        <f t="shared" si="49"/>
        <v/>
      </c>
      <c r="U338" s="21" t="str">
        <f t="shared" si="50"/>
        <v/>
      </c>
      <c r="V338" s="23" t="str">
        <f>IF(I338="","",IF(ISERROR(VLOOKUP(U338,Sheet1!B:B,1,FALSE)),0,1))</f>
        <v/>
      </c>
      <c r="W338" s="23" t="str">
        <f t="shared" si="51"/>
        <v/>
      </c>
      <c r="X338" s="23" t="e">
        <f>SEARCH('Key Word Search'!$J$6,L338)</f>
        <v>#VALUE!</v>
      </c>
      <c r="Y338" s="2" t="e">
        <f>SEARCH('Key Word Search'!$J$6,M338)</f>
        <v>#VALUE!</v>
      </c>
      <c r="Z338" s="2" t="str">
        <f t="shared" si="52"/>
        <v/>
      </c>
    </row>
    <row r="339" spans="1:26" x14ac:dyDescent="0.2">
      <c r="A339" s="105" t="str">
        <f t="shared" si="47"/>
        <v/>
      </c>
      <c r="F339" s="20" t="str">
        <f t="shared" si="45"/>
        <v/>
      </c>
      <c r="G339" s="20" t="str">
        <f t="shared" si="46"/>
        <v/>
      </c>
      <c r="S339" s="21" t="str">
        <f t="shared" si="48"/>
        <v/>
      </c>
      <c r="T339" s="21" t="str">
        <f t="shared" si="49"/>
        <v/>
      </c>
      <c r="U339" s="21" t="str">
        <f t="shared" si="50"/>
        <v/>
      </c>
      <c r="V339" s="23" t="str">
        <f>IF(I339="","",IF(ISERROR(VLOOKUP(U339,Sheet1!B:B,1,FALSE)),0,1))</f>
        <v/>
      </c>
      <c r="W339" s="23" t="str">
        <f t="shared" si="51"/>
        <v/>
      </c>
      <c r="X339" s="23" t="e">
        <f>SEARCH('Key Word Search'!$J$6,L339)</f>
        <v>#VALUE!</v>
      </c>
      <c r="Y339" s="2" t="e">
        <f>SEARCH('Key Word Search'!$J$6,M339)</f>
        <v>#VALUE!</v>
      </c>
      <c r="Z339" s="2" t="str">
        <f t="shared" si="52"/>
        <v/>
      </c>
    </row>
    <row r="340" spans="1:26" x14ac:dyDescent="0.2">
      <c r="A340" s="105" t="str">
        <f t="shared" si="47"/>
        <v/>
      </c>
      <c r="F340" s="20" t="str">
        <f t="shared" si="45"/>
        <v/>
      </c>
      <c r="G340" s="20" t="str">
        <f t="shared" si="46"/>
        <v/>
      </c>
      <c r="S340" s="21" t="str">
        <f t="shared" si="48"/>
        <v/>
      </c>
      <c r="T340" s="21" t="str">
        <f t="shared" si="49"/>
        <v/>
      </c>
      <c r="U340" s="21" t="str">
        <f t="shared" si="50"/>
        <v/>
      </c>
      <c r="V340" s="23" t="str">
        <f>IF(I340="","",IF(ISERROR(VLOOKUP(U340,Sheet1!B:B,1,FALSE)),0,1))</f>
        <v/>
      </c>
      <c r="W340" s="23" t="str">
        <f t="shared" si="51"/>
        <v/>
      </c>
      <c r="X340" s="23" t="e">
        <f>SEARCH('Key Word Search'!$J$6,L340)</f>
        <v>#VALUE!</v>
      </c>
      <c r="Y340" s="2" t="e">
        <f>SEARCH('Key Word Search'!$J$6,M340)</f>
        <v>#VALUE!</v>
      </c>
      <c r="Z340" s="2" t="str">
        <f t="shared" si="52"/>
        <v/>
      </c>
    </row>
    <row r="341" spans="1:26" x14ac:dyDescent="0.2">
      <c r="A341" s="105" t="str">
        <f t="shared" si="47"/>
        <v/>
      </c>
      <c r="F341" s="20" t="str">
        <f t="shared" si="45"/>
        <v/>
      </c>
      <c r="G341" s="20" t="str">
        <f t="shared" si="46"/>
        <v/>
      </c>
      <c r="S341" s="21" t="str">
        <f t="shared" si="48"/>
        <v/>
      </c>
      <c r="T341" s="21" t="str">
        <f t="shared" si="49"/>
        <v/>
      </c>
      <c r="U341" s="21" t="str">
        <f t="shared" si="50"/>
        <v/>
      </c>
      <c r="V341" s="23" t="str">
        <f>IF(I341="","",IF(ISERROR(VLOOKUP(U341,Sheet1!B:B,1,FALSE)),0,1))</f>
        <v/>
      </c>
      <c r="W341" s="23" t="str">
        <f t="shared" si="51"/>
        <v/>
      </c>
      <c r="X341" s="23" t="e">
        <f>SEARCH('Key Word Search'!$J$6,L341)</f>
        <v>#VALUE!</v>
      </c>
      <c r="Y341" s="2" t="e">
        <f>SEARCH('Key Word Search'!$J$6,M341)</f>
        <v>#VALUE!</v>
      </c>
      <c r="Z341" s="2" t="str">
        <f t="shared" si="52"/>
        <v/>
      </c>
    </row>
    <row r="342" spans="1:26" x14ac:dyDescent="0.2">
      <c r="A342" s="105" t="str">
        <f t="shared" si="47"/>
        <v/>
      </c>
      <c r="F342" s="20" t="str">
        <f t="shared" si="45"/>
        <v/>
      </c>
      <c r="G342" s="20" t="str">
        <f t="shared" si="46"/>
        <v/>
      </c>
      <c r="S342" s="21" t="str">
        <f t="shared" si="48"/>
        <v/>
      </c>
      <c r="T342" s="21" t="str">
        <f t="shared" si="49"/>
        <v/>
      </c>
      <c r="U342" s="21" t="str">
        <f t="shared" si="50"/>
        <v/>
      </c>
      <c r="V342" s="23" t="str">
        <f>IF(I342="","",IF(ISERROR(VLOOKUP(U342,Sheet1!B:B,1,FALSE)),0,1))</f>
        <v/>
      </c>
      <c r="W342" s="23" t="str">
        <f t="shared" si="51"/>
        <v/>
      </c>
      <c r="X342" s="23" t="e">
        <f>SEARCH('Key Word Search'!$J$6,L342)</f>
        <v>#VALUE!</v>
      </c>
      <c r="Y342" s="2" t="e">
        <f>SEARCH('Key Word Search'!$J$6,M342)</f>
        <v>#VALUE!</v>
      </c>
      <c r="Z342" s="2" t="str">
        <f t="shared" si="52"/>
        <v/>
      </c>
    </row>
    <row r="343" spans="1:26" x14ac:dyDescent="0.2">
      <c r="A343" s="105" t="str">
        <f t="shared" si="47"/>
        <v/>
      </c>
      <c r="F343" s="20" t="str">
        <f t="shared" si="45"/>
        <v/>
      </c>
      <c r="G343" s="20" t="str">
        <f t="shared" si="46"/>
        <v/>
      </c>
      <c r="S343" s="21" t="str">
        <f t="shared" si="48"/>
        <v/>
      </c>
      <c r="T343" s="21" t="str">
        <f t="shared" si="49"/>
        <v/>
      </c>
      <c r="U343" s="21" t="str">
        <f t="shared" si="50"/>
        <v/>
      </c>
      <c r="V343" s="23" t="str">
        <f>IF(I343="","",IF(ISERROR(VLOOKUP(U343,Sheet1!B:B,1,FALSE)),0,1))</f>
        <v/>
      </c>
      <c r="W343" s="23" t="str">
        <f t="shared" si="51"/>
        <v/>
      </c>
      <c r="X343" s="23" t="e">
        <f>SEARCH('Key Word Search'!$J$6,L343)</f>
        <v>#VALUE!</v>
      </c>
      <c r="Y343" s="2" t="e">
        <f>SEARCH('Key Word Search'!$J$6,M343)</f>
        <v>#VALUE!</v>
      </c>
      <c r="Z343" s="2" t="str">
        <f t="shared" si="52"/>
        <v/>
      </c>
    </row>
    <row r="344" spans="1:26" x14ac:dyDescent="0.2">
      <c r="A344" s="105" t="str">
        <f t="shared" si="47"/>
        <v/>
      </c>
      <c r="F344" s="20" t="str">
        <f t="shared" si="45"/>
        <v/>
      </c>
      <c r="G344" s="20" t="str">
        <f t="shared" si="46"/>
        <v/>
      </c>
      <c r="S344" s="21" t="str">
        <f t="shared" si="48"/>
        <v/>
      </c>
      <c r="T344" s="21" t="str">
        <f t="shared" si="49"/>
        <v/>
      </c>
      <c r="U344" s="21" t="str">
        <f t="shared" si="50"/>
        <v/>
      </c>
      <c r="V344" s="23" t="str">
        <f>IF(I344="","",IF(ISERROR(VLOOKUP(U344,Sheet1!B:B,1,FALSE)),0,1))</f>
        <v/>
      </c>
      <c r="W344" s="23" t="str">
        <f t="shared" si="51"/>
        <v/>
      </c>
      <c r="X344" s="23" t="e">
        <f>SEARCH('Key Word Search'!$J$6,L344)</f>
        <v>#VALUE!</v>
      </c>
      <c r="Y344" s="2" t="e">
        <f>SEARCH('Key Word Search'!$J$6,M344)</f>
        <v>#VALUE!</v>
      </c>
      <c r="Z344" s="2" t="str">
        <f t="shared" si="52"/>
        <v/>
      </c>
    </row>
    <row r="345" spans="1:26" x14ac:dyDescent="0.2">
      <c r="A345" s="105" t="str">
        <f t="shared" si="47"/>
        <v/>
      </c>
      <c r="F345" s="20" t="str">
        <f t="shared" ref="F345:F395" si="53">IF($A345="","",IF(B345="","",HYPERLINK(B345,F$2)))</f>
        <v/>
      </c>
      <c r="G345" s="20" t="str">
        <f t="shared" si="46"/>
        <v/>
      </c>
      <c r="S345" s="21" t="str">
        <f t="shared" si="48"/>
        <v/>
      </c>
      <c r="T345" s="21" t="str">
        <f t="shared" si="49"/>
        <v/>
      </c>
      <c r="U345" s="21" t="str">
        <f t="shared" si="50"/>
        <v/>
      </c>
      <c r="V345" s="23" t="str">
        <f>IF(I345="","",IF(ISERROR(VLOOKUP(U345,Sheet1!B:B,1,FALSE)),0,1))</f>
        <v/>
      </c>
      <c r="W345" s="23" t="str">
        <f t="shared" si="51"/>
        <v/>
      </c>
      <c r="X345" s="23" t="e">
        <f>SEARCH('Key Word Search'!$J$6,L345)</f>
        <v>#VALUE!</v>
      </c>
      <c r="Y345" s="2" t="e">
        <f>SEARCH('Key Word Search'!$J$6,M345)</f>
        <v>#VALUE!</v>
      </c>
      <c r="Z345" s="2" t="str">
        <f t="shared" si="52"/>
        <v/>
      </c>
    </row>
    <row r="346" spans="1:26" x14ac:dyDescent="0.2">
      <c r="A346" s="105" t="str">
        <f t="shared" si="47"/>
        <v/>
      </c>
      <c r="F346" s="20" t="str">
        <f t="shared" si="53"/>
        <v/>
      </c>
      <c r="G346" s="20" t="str">
        <f t="shared" ref="G346:G395" si="54">IF($A346="","",IF(D346="","",HYPERLINK(D346,G$2)))</f>
        <v/>
      </c>
      <c r="S346" s="21" t="str">
        <f t="shared" si="48"/>
        <v/>
      </c>
      <c r="T346" s="21" t="str">
        <f t="shared" si="49"/>
        <v/>
      </c>
      <c r="U346" s="21" t="str">
        <f t="shared" si="50"/>
        <v/>
      </c>
      <c r="V346" s="23" t="str">
        <f>IF(I346="","",IF(ISERROR(VLOOKUP(U346,Sheet1!B:B,1,FALSE)),0,1))</f>
        <v/>
      </c>
      <c r="W346" s="23" t="str">
        <f t="shared" si="51"/>
        <v/>
      </c>
      <c r="X346" s="23" t="e">
        <f>SEARCH('Key Word Search'!$J$6,L346)</f>
        <v>#VALUE!</v>
      </c>
      <c r="Y346" s="2" t="e">
        <f>SEARCH('Key Word Search'!$J$6,M346)</f>
        <v>#VALUE!</v>
      </c>
      <c r="Z346" s="2" t="str">
        <f t="shared" si="52"/>
        <v/>
      </c>
    </row>
    <row r="347" spans="1:26" x14ac:dyDescent="0.2">
      <c r="A347" s="105" t="str">
        <f t="shared" si="47"/>
        <v/>
      </c>
      <c r="F347" s="20" t="str">
        <f t="shared" si="53"/>
        <v/>
      </c>
      <c r="G347" s="20" t="str">
        <f t="shared" si="54"/>
        <v/>
      </c>
      <c r="S347" s="21" t="str">
        <f t="shared" si="48"/>
        <v/>
      </c>
      <c r="T347" s="21" t="str">
        <f t="shared" si="49"/>
        <v/>
      </c>
      <c r="U347" s="21" t="str">
        <f t="shared" si="50"/>
        <v/>
      </c>
      <c r="V347" s="23" t="str">
        <f>IF(I347="","",IF(ISERROR(VLOOKUP(U347,Sheet1!B:B,1,FALSE)),0,1))</f>
        <v/>
      </c>
      <c r="W347" s="23" t="str">
        <f t="shared" si="51"/>
        <v/>
      </c>
      <c r="X347" s="23" t="e">
        <f>SEARCH('Key Word Search'!$J$6,L347)</f>
        <v>#VALUE!</v>
      </c>
      <c r="Y347" s="2" t="e">
        <f>SEARCH('Key Word Search'!$J$6,M347)</f>
        <v>#VALUE!</v>
      </c>
      <c r="Z347" s="2" t="str">
        <f t="shared" si="52"/>
        <v/>
      </c>
    </row>
    <row r="348" spans="1:26" x14ac:dyDescent="0.2">
      <c r="A348" s="105" t="str">
        <f t="shared" si="47"/>
        <v/>
      </c>
      <c r="F348" s="20" t="str">
        <f t="shared" si="53"/>
        <v/>
      </c>
      <c r="G348" s="20" t="str">
        <f t="shared" si="54"/>
        <v/>
      </c>
      <c r="S348" s="21" t="str">
        <f t="shared" si="48"/>
        <v/>
      </c>
      <c r="T348" s="21" t="str">
        <f t="shared" si="49"/>
        <v/>
      </c>
      <c r="U348" s="21" t="str">
        <f t="shared" si="50"/>
        <v/>
      </c>
      <c r="V348" s="23" t="str">
        <f>IF(I348="","",IF(ISERROR(VLOOKUP(U348,Sheet1!B:B,1,FALSE)),0,1))</f>
        <v/>
      </c>
      <c r="W348" s="23" t="str">
        <f t="shared" si="51"/>
        <v/>
      </c>
      <c r="X348" s="23" t="e">
        <f>SEARCH('Key Word Search'!$J$6,L348)</f>
        <v>#VALUE!</v>
      </c>
      <c r="Y348" s="2" t="e">
        <f>SEARCH('Key Word Search'!$J$6,M348)</f>
        <v>#VALUE!</v>
      </c>
      <c r="Z348" s="2" t="str">
        <f t="shared" si="52"/>
        <v/>
      </c>
    </row>
    <row r="349" spans="1:26" x14ac:dyDescent="0.2">
      <c r="A349" s="105" t="str">
        <f t="shared" si="47"/>
        <v/>
      </c>
      <c r="F349" s="20" t="str">
        <f t="shared" si="53"/>
        <v/>
      </c>
      <c r="G349" s="20" t="str">
        <f t="shared" si="54"/>
        <v/>
      </c>
      <c r="S349" s="21" t="str">
        <f t="shared" si="48"/>
        <v/>
      </c>
      <c r="T349" s="21" t="str">
        <f t="shared" si="49"/>
        <v/>
      </c>
      <c r="U349" s="21" t="str">
        <f t="shared" si="50"/>
        <v/>
      </c>
      <c r="V349" s="23" t="str">
        <f>IF(I349="","",IF(ISERROR(VLOOKUP(U349,Sheet1!B:B,1,FALSE)),0,1))</f>
        <v/>
      </c>
      <c r="W349" s="23" t="str">
        <f t="shared" si="51"/>
        <v/>
      </c>
      <c r="X349" s="23" t="e">
        <f>SEARCH('Key Word Search'!$J$6,L349)</f>
        <v>#VALUE!</v>
      </c>
      <c r="Y349" s="2" t="e">
        <f>SEARCH('Key Word Search'!$J$6,M349)</f>
        <v>#VALUE!</v>
      </c>
      <c r="Z349" s="2" t="str">
        <f t="shared" si="52"/>
        <v/>
      </c>
    </row>
    <row r="350" spans="1:26" x14ac:dyDescent="0.2">
      <c r="A350" s="105" t="str">
        <f t="shared" si="47"/>
        <v/>
      </c>
      <c r="F350" s="20" t="str">
        <f t="shared" si="53"/>
        <v/>
      </c>
      <c r="G350" s="20" t="str">
        <f t="shared" si="54"/>
        <v/>
      </c>
      <c r="S350" s="21" t="str">
        <f t="shared" si="48"/>
        <v/>
      </c>
      <c r="T350" s="21" t="str">
        <f t="shared" si="49"/>
        <v/>
      </c>
      <c r="U350" s="21" t="str">
        <f t="shared" si="50"/>
        <v/>
      </c>
      <c r="V350" s="23" t="str">
        <f>IF(I350="","",IF(ISERROR(VLOOKUP(U350,Sheet1!B:B,1,FALSE)),0,1))</f>
        <v/>
      </c>
      <c r="W350" s="23" t="str">
        <f t="shared" si="51"/>
        <v/>
      </c>
      <c r="X350" s="23" t="e">
        <f>SEARCH('Key Word Search'!$J$6,L350)</f>
        <v>#VALUE!</v>
      </c>
      <c r="Y350" s="2" t="e">
        <f>SEARCH('Key Word Search'!$J$6,M350)</f>
        <v>#VALUE!</v>
      </c>
      <c r="Z350" s="2" t="str">
        <f t="shared" si="52"/>
        <v/>
      </c>
    </row>
    <row r="351" spans="1:26" x14ac:dyDescent="0.2">
      <c r="A351" s="105" t="str">
        <f t="shared" si="47"/>
        <v/>
      </c>
      <c r="F351" s="20" t="str">
        <f t="shared" si="53"/>
        <v/>
      </c>
      <c r="G351" s="20" t="str">
        <f t="shared" si="54"/>
        <v/>
      </c>
      <c r="S351" s="21" t="str">
        <f t="shared" si="48"/>
        <v/>
      </c>
      <c r="T351" s="21" t="str">
        <f t="shared" si="49"/>
        <v/>
      </c>
      <c r="U351" s="21" t="str">
        <f t="shared" si="50"/>
        <v/>
      </c>
      <c r="V351" s="23" t="str">
        <f>IF(I351="","",IF(ISERROR(VLOOKUP(U351,Sheet1!B:B,1,FALSE)),0,1))</f>
        <v/>
      </c>
      <c r="W351" s="23" t="str">
        <f t="shared" si="51"/>
        <v/>
      </c>
      <c r="X351" s="23" t="e">
        <f>SEARCH('Key Word Search'!$J$6,L351)</f>
        <v>#VALUE!</v>
      </c>
      <c r="Y351" s="2" t="e">
        <f>SEARCH('Key Word Search'!$J$6,M351)</f>
        <v>#VALUE!</v>
      </c>
      <c r="Z351" s="2" t="str">
        <f t="shared" si="52"/>
        <v/>
      </c>
    </row>
    <row r="352" spans="1:26" x14ac:dyDescent="0.2">
      <c r="A352" s="105" t="str">
        <f t="shared" si="47"/>
        <v/>
      </c>
      <c r="F352" s="20" t="str">
        <f t="shared" si="53"/>
        <v/>
      </c>
      <c r="G352" s="20" t="str">
        <f t="shared" si="54"/>
        <v/>
      </c>
      <c r="S352" s="21" t="str">
        <f t="shared" si="48"/>
        <v/>
      </c>
      <c r="T352" s="21" t="str">
        <f t="shared" si="49"/>
        <v/>
      </c>
      <c r="U352" s="21" t="str">
        <f t="shared" si="50"/>
        <v/>
      </c>
      <c r="V352" s="23" t="str">
        <f>IF(I352="","",IF(ISERROR(VLOOKUP(U352,Sheet1!B:B,1,FALSE)),0,1))</f>
        <v/>
      </c>
      <c r="W352" s="23" t="str">
        <f t="shared" si="51"/>
        <v/>
      </c>
      <c r="X352" s="23" t="e">
        <f>SEARCH('Key Word Search'!$J$6,L352)</f>
        <v>#VALUE!</v>
      </c>
      <c r="Y352" s="2" t="e">
        <f>SEARCH('Key Word Search'!$J$6,M352)</f>
        <v>#VALUE!</v>
      </c>
      <c r="Z352" s="2" t="str">
        <f t="shared" si="52"/>
        <v/>
      </c>
    </row>
    <row r="353" spans="1:26" x14ac:dyDescent="0.2">
      <c r="A353" s="105" t="str">
        <f t="shared" si="47"/>
        <v/>
      </c>
      <c r="F353" s="20" t="str">
        <f t="shared" si="53"/>
        <v/>
      </c>
      <c r="G353" s="20" t="str">
        <f t="shared" si="54"/>
        <v/>
      </c>
      <c r="S353" s="21" t="str">
        <f t="shared" si="48"/>
        <v/>
      </c>
      <c r="T353" s="21" t="str">
        <f t="shared" si="49"/>
        <v/>
      </c>
      <c r="U353" s="21" t="str">
        <f t="shared" si="50"/>
        <v/>
      </c>
      <c r="V353" s="23" t="str">
        <f>IF(I353="","",IF(ISERROR(VLOOKUP(U353,Sheet1!B:B,1,FALSE)),0,1))</f>
        <v/>
      </c>
      <c r="W353" s="23" t="str">
        <f t="shared" si="51"/>
        <v/>
      </c>
      <c r="X353" s="23" t="e">
        <f>SEARCH('Key Word Search'!$J$6,L353)</f>
        <v>#VALUE!</v>
      </c>
      <c r="Y353" s="2" t="e">
        <f>SEARCH('Key Word Search'!$J$6,M353)</f>
        <v>#VALUE!</v>
      </c>
      <c r="Z353" s="2" t="str">
        <f t="shared" si="52"/>
        <v/>
      </c>
    </row>
    <row r="354" spans="1:26" x14ac:dyDescent="0.2">
      <c r="A354" s="105" t="str">
        <f t="shared" si="47"/>
        <v/>
      </c>
      <c r="F354" s="20" t="str">
        <f t="shared" si="53"/>
        <v/>
      </c>
      <c r="G354" s="20" t="str">
        <f t="shared" si="54"/>
        <v/>
      </c>
      <c r="S354" s="21" t="str">
        <f t="shared" si="48"/>
        <v/>
      </c>
      <c r="T354" s="21" t="str">
        <f t="shared" si="49"/>
        <v/>
      </c>
      <c r="U354" s="21" t="str">
        <f t="shared" si="50"/>
        <v/>
      </c>
      <c r="V354" s="23" t="str">
        <f>IF(I354="","",IF(ISERROR(VLOOKUP(U354,Sheet1!B:B,1,FALSE)),0,1))</f>
        <v/>
      </c>
      <c r="W354" s="23" t="str">
        <f t="shared" si="51"/>
        <v/>
      </c>
      <c r="X354" s="23" t="e">
        <f>SEARCH('Key Word Search'!$J$6,L354)</f>
        <v>#VALUE!</v>
      </c>
      <c r="Y354" s="2" t="e">
        <f>SEARCH('Key Word Search'!$J$6,M354)</f>
        <v>#VALUE!</v>
      </c>
      <c r="Z354" s="2" t="str">
        <f t="shared" si="52"/>
        <v/>
      </c>
    </row>
    <row r="355" spans="1:26" x14ac:dyDescent="0.2">
      <c r="A355" s="105" t="str">
        <f t="shared" si="47"/>
        <v/>
      </c>
      <c r="F355" s="20" t="str">
        <f t="shared" si="53"/>
        <v/>
      </c>
      <c r="G355" s="20" t="str">
        <f t="shared" si="54"/>
        <v/>
      </c>
      <c r="S355" s="21" t="str">
        <f t="shared" si="48"/>
        <v/>
      </c>
      <c r="T355" s="21" t="str">
        <f t="shared" si="49"/>
        <v/>
      </c>
      <c r="U355" s="21" t="str">
        <f t="shared" si="50"/>
        <v/>
      </c>
      <c r="V355" s="23" t="str">
        <f>IF(I355="","",IF(ISERROR(VLOOKUP(U355,Sheet1!B:B,1,FALSE)),0,1))</f>
        <v/>
      </c>
      <c r="W355" s="23" t="str">
        <f t="shared" si="51"/>
        <v/>
      </c>
      <c r="X355" s="23" t="e">
        <f>SEARCH('Key Word Search'!$J$6,L355)</f>
        <v>#VALUE!</v>
      </c>
      <c r="Y355" s="2" t="e">
        <f>SEARCH('Key Word Search'!$J$6,M355)</f>
        <v>#VALUE!</v>
      </c>
      <c r="Z355" s="2" t="str">
        <f t="shared" si="52"/>
        <v/>
      </c>
    </row>
    <row r="356" spans="1:26" x14ac:dyDescent="0.2">
      <c r="A356" s="105" t="str">
        <f t="shared" si="47"/>
        <v/>
      </c>
      <c r="F356" s="20" t="str">
        <f t="shared" si="53"/>
        <v/>
      </c>
      <c r="G356" s="20" t="str">
        <f t="shared" si="54"/>
        <v/>
      </c>
      <c r="S356" s="21" t="str">
        <f t="shared" si="48"/>
        <v/>
      </c>
      <c r="T356" s="21" t="str">
        <f t="shared" si="49"/>
        <v/>
      </c>
      <c r="U356" s="21" t="str">
        <f t="shared" si="50"/>
        <v/>
      </c>
      <c r="V356" s="23" t="str">
        <f>IF(I356="","",IF(ISERROR(VLOOKUP(U356,Sheet1!B:B,1,FALSE)),0,1))</f>
        <v/>
      </c>
      <c r="W356" s="23" t="str">
        <f t="shared" si="51"/>
        <v/>
      </c>
      <c r="X356" s="23" t="e">
        <f>SEARCH('Key Word Search'!$J$6,L356)</f>
        <v>#VALUE!</v>
      </c>
      <c r="Y356" s="2" t="e">
        <f>SEARCH('Key Word Search'!$J$6,M356)</f>
        <v>#VALUE!</v>
      </c>
      <c r="Z356" s="2" t="str">
        <f t="shared" si="52"/>
        <v/>
      </c>
    </row>
    <row r="357" spans="1:26" x14ac:dyDescent="0.2">
      <c r="A357" s="105" t="str">
        <f t="shared" si="47"/>
        <v/>
      </c>
      <c r="F357" s="20" t="str">
        <f t="shared" si="53"/>
        <v/>
      </c>
      <c r="G357" s="20" t="str">
        <f t="shared" si="54"/>
        <v/>
      </c>
      <c r="S357" s="21" t="str">
        <f t="shared" si="48"/>
        <v/>
      </c>
      <c r="T357" s="21" t="str">
        <f t="shared" si="49"/>
        <v/>
      </c>
      <c r="U357" s="21" t="str">
        <f t="shared" si="50"/>
        <v/>
      </c>
      <c r="V357" s="23" t="str">
        <f>IF(I357="","",IF(ISERROR(VLOOKUP(U357,Sheet1!B:B,1,FALSE)),0,1))</f>
        <v/>
      </c>
      <c r="W357" s="23" t="str">
        <f t="shared" si="51"/>
        <v/>
      </c>
      <c r="X357" s="23" t="e">
        <f>SEARCH('Key Word Search'!$J$6,L357)</f>
        <v>#VALUE!</v>
      </c>
      <c r="Y357" s="2" t="e">
        <f>SEARCH('Key Word Search'!$J$6,M357)</f>
        <v>#VALUE!</v>
      </c>
      <c r="Z357" s="2" t="str">
        <f t="shared" si="52"/>
        <v/>
      </c>
    </row>
    <row r="358" spans="1:26" x14ac:dyDescent="0.2">
      <c r="A358" s="105" t="str">
        <f t="shared" si="47"/>
        <v/>
      </c>
      <c r="F358" s="20" t="str">
        <f t="shared" si="53"/>
        <v/>
      </c>
      <c r="G358" s="20" t="str">
        <f t="shared" si="54"/>
        <v/>
      </c>
      <c r="S358" s="21" t="str">
        <f t="shared" si="48"/>
        <v/>
      </c>
      <c r="T358" s="21" t="str">
        <f t="shared" si="49"/>
        <v/>
      </c>
      <c r="U358" s="21" t="str">
        <f t="shared" si="50"/>
        <v/>
      </c>
      <c r="V358" s="23" t="str">
        <f>IF(I358="","",IF(ISERROR(VLOOKUP(U358,Sheet1!B:B,1,FALSE)),0,1))</f>
        <v/>
      </c>
      <c r="W358" s="23" t="str">
        <f t="shared" si="51"/>
        <v/>
      </c>
      <c r="X358" s="23" t="e">
        <f>SEARCH('Key Word Search'!$J$6,L358)</f>
        <v>#VALUE!</v>
      </c>
      <c r="Y358" s="2" t="e">
        <f>SEARCH('Key Word Search'!$J$6,M358)</f>
        <v>#VALUE!</v>
      </c>
      <c r="Z358" s="2" t="str">
        <f t="shared" si="52"/>
        <v/>
      </c>
    </row>
    <row r="359" spans="1:26" x14ac:dyDescent="0.2">
      <c r="A359" s="105" t="str">
        <f t="shared" si="47"/>
        <v/>
      </c>
      <c r="F359" s="20" t="str">
        <f t="shared" si="53"/>
        <v/>
      </c>
      <c r="G359" s="20" t="str">
        <f t="shared" si="54"/>
        <v/>
      </c>
      <c r="S359" s="21" t="str">
        <f t="shared" si="48"/>
        <v/>
      </c>
      <c r="T359" s="21" t="str">
        <f t="shared" si="49"/>
        <v/>
      </c>
      <c r="U359" s="21" t="str">
        <f t="shared" si="50"/>
        <v/>
      </c>
      <c r="V359" s="23" t="str">
        <f>IF(I359="","",IF(ISERROR(VLOOKUP(U359,Sheet1!B:B,1,FALSE)),0,1))</f>
        <v/>
      </c>
      <c r="W359" s="23" t="str">
        <f t="shared" si="51"/>
        <v/>
      </c>
      <c r="X359" s="23" t="e">
        <f>SEARCH('Key Word Search'!$J$6,L359)</f>
        <v>#VALUE!</v>
      </c>
      <c r="Y359" s="2" t="e">
        <f>SEARCH('Key Word Search'!$J$6,M359)</f>
        <v>#VALUE!</v>
      </c>
      <c r="Z359" s="2" t="str">
        <f t="shared" si="52"/>
        <v/>
      </c>
    </row>
    <row r="360" spans="1:26" x14ac:dyDescent="0.2">
      <c r="A360" s="105" t="str">
        <f t="shared" si="47"/>
        <v/>
      </c>
      <c r="F360" s="20" t="str">
        <f t="shared" si="53"/>
        <v/>
      </c>
      <c r="G360" s="20" t="str">
        <f t="shared" si="54"/>
        <v/>
      </c>
      <c r="S360" s="21" t="str">
        <f t="shared" si="48"/>
        <v/>
      </c>
      <c r="T360" s="21" t="str">
        <f t="shared" si="49"/>
        <v/>
      </c>
      <c r="U360" s="21" t="str">
        <f t="shared" si="50"/>
        <v/>
      </c>
      <c r="V360" s="23" t="str">
        <f>IF(I360="","",IF(ISERROR(VLOOKUP(U360,Sheet1!B:B,1,FALSE)),0,1))</f>
        <v/>
      </c>
      <c r="W360" s="23" t="str">
        <f t="shared" si="51"/>
        <v/>
      </c>
      <c r="X360" s="23" t="e">
        <f>SEARCH('Key Word Search'!$J$6,L360)</f>
        <v>#VALUE!</v>
      </c>
      <c r="Y360" s="2" t="e">
        <f>SEARCH('Key Word Search'!$J$6,M360)</f>
        <v>#VALUE!</v>
      </c>
      <c r="Z360" s="2" t="str">
        <f t="shared" si="52"/>
        <v/>
      </c>
    </row>
    <row r="361" spans="1:26" x14ac:dyDescent="0.2">
      <c r="A361" s="105" t="str">
        <f t="shared" si="47"/>
        <v/>
      </c>
      <c r="F361" s="20" t="str">
        <f t="shared" si="53"/>
        <v/>
      </c>
      <c r="G361" s="20" t="str">
        <f t="shared" si="54"/>
        <v/>
      </c>
      <c r="S361" s="21" t="str">
        <f t="shared" si="48"/>
        <v/>
      </c>
      <c r="T361" s="21" t="str">
        <f t="shared" si="49"/>
        <v/>
      </c>
      <c r="U361" s="21" t="str">
        <f t="shared" si="50"/>
        <v/>
      </c>
      <c r="V361" s="23" t="str">
        <f>IF(I361="","",IF(ISERROR(VLOOKUP(U361,Sheet1!B:B,1,FALSE)),0,1))</f>
        <v/>
      </c>
      <c r="W361" s="23" t="str">
        <f t="shared" si="51"/>
        <v/>
      </c>
      <c r="X361" s="23" t="e">
        <f>SEARCH('Key Word Search'!$J$6,L361)</f>
        <v>#VALUE!</v>
      </c>
      <c r="Y361" s="2" t="e">
        <f>SEARCH('Key Word Search'!$J$6,M361)</f>
        <v>#VALUE!</v>
      </c>
      <c r="Z361" s="2" t="str">
        <f t="shared" si="52"/>
        <v/>
      </c>
    </row>
    <row r="362" spans="1:26" x14ac:dyDescent="0.2">
      <c r="A362" s="105" t="str">
        <f t="shared" si="47"/>
        <v/>
      </c>
      <c r="F362" s="20" t="str">
        <f t="shared" si="53"/>
        <v/>
      </c>
      <c r="G362" s="20" t="str">
        <f t="shared" si="54"/>
        <v/>
      </c>
      <c r="S362" s="21" t="str">
        <f t="shared" si="48"/>
        <v/>
      </c>
      <c r="T362" s="21" t="str">
        <f t="shared" si="49"/>
        <v/>
      </c>
      <c r="U362" s="21" t="str">
        <f t="shared" si="50"/>
        <v/>
      </c>
      <c r="V362" s="23" t="str">
        <f>IF(I362="","",IF(ISERROR(VLOOKUP(U362,Sheet1!B:B,1,FALSE)),0,1))</f>
        <v/>
      </c>
      <c r="W362" s="23" t="str">
        <f t="shared" si="51"/>
        <v/>
      </c>
      <c r="X362" s="23" t="e">
        <f>SEARCH('Key Word Search'!$J$6,L362)</f>
        <v>#VALUE!</v>
      </c>
      <c r="Y362" s="2" t="e">
        <f>SEARCH('Key Word Search'!$J$6,M362)</f>
        <v>#VALUE!</v>
      </c>
      <c r="Z362" s="2" t="str">
        <f t="shared" si="52"/>
        <v/>
      </c>
    </row>
    <row r="363" spans="1:26" x14ac:dyDescent="0.2">
      <c r="A363" s="105" t="str">
        <f t="shared" si="47"/>
        <v/>
      </c>
      <c r="F363" s="20" t="str">
        <f t="shared" si="53"/>
        <v/>
      </c>
      <c r="G363" s="20" t="str">
        <f t="shared" si="54"/>
        <v/>
      </c>
      <c r="S363" s="21" t="str">
        <f t="shared" si="48"/>
        <v/>
      </c>
      <c r="T363" s="21" t="str">
        <f t="shared" si="49"/>
        <v/>
      </c>
      <c r="U363" s="21" t="str">
        <f t="shared" si="50"/>
        <v/>
      </c>
      <c r="V363" s="23" t="str">
        <f>IF(I363="","",IF(ISERROR(VLOOKUP(U363,Sheet1!B:B,1,FALSE)),0,1))</f>
        <v/>
      </c>
      <c r="W363" s="23" t="str">
        <f t="shared" si="51"/>
        <v/>
      </c>
      <c r="X363" s="23" t="e">
        <f>SEARCH('Key Word Search'!$J$6,L363)</f>
        <v>#VALUE!</v>
      </c>
      <c r="Y363" s="2" t="e">
        <f>SEARCH('Key Word Search'!$J$6,M363)</f>
        <v>#VALUE!</v>
      </c>
      <c r="Z363" s="2" t="str">
        <f t="shared" si="52"/>
        <v/>
      </c>
    </row>
    <row r="364" spans="1:26" x14ac:dyDescent="0.2">
      <c r="A364" s="105" t="str">
        <f t="shared" si="47"/>
        <v/>
      </c>
      <c r="F364" s="20" t="str">
        <f t="shared" si="53"/>
        <v/>
      </c>
      <c r="G364" s="20" t="str">
        <f t="shared" si="54"/>
        <v/>
      </c>
      <c r="S364" s="21" t="str">
        <f t="shared" si="48"/>
        <v/>
      </c>
      <c r="T364" s="21" t="str">
        <f t="shared" si="49"/>
        <v/>
      </c>
      <c r="U364" s="21" t="str">
        <f t="shared" si="50"/>
        <v/>
      </c>
      <c r="V364" s="23" t="str">
        <f>IF(I364="","",IF(ISERROR(VLOOKUP(U364,Sheet1!B:B,1,FALSE)),0,1))</f>
        <v/>
      </c>
      <c r="W364" s="23" t="str">
        <f t="shared" si="51"/>
        <v/>
      </c>
      <c r="X364" s="23" t="e">
        <f>SEARCH('Key Word Search'!$J$6,L364)</f>
        <v>#VALUE!</v>
      </c>
      <c r="Y364" s="2" t="e">
        <f>SEARCH('Key Word Search'!$J$6,M364)</f>
        <v>#VALUE!</v>
      </c>
      <c r="Z364" s="2" t="str">
        <f t="shared" si="52"/>
        <v/>
      </c>
    </row>
    <row r="365" spans="1:26" x14ac:dyDescent="0.2">
      <c r="A365" s="105" t="str">
        <f t="shared" si="47"/>
        <v/>
      </c>
      <c r="F365" s="20" t="str">
        <f t="shared" si="53"/>
        <v/>
      </c>
      <c r="G365" s="20" t="str">
        <f t="shared" si="54"/>
        <v/>
      </c>
      <c r="S365" s="21" t="str">
        <f t="shared" si="48"/>
        <v/>
      </c>
      <c r="T365" s="21" t="str">
        <f t="shared" si="49"/>
        <v/>
      </c>
      <c r="U365" s="21" t="str">
        <f t="shared" si="50"/>
        <v/>
      </c>
      <c r="V365" s="23" t="str">
        <f>IF(I365="","",IF(ISERROR(VLOOKUP(U365,Sheet1!B:B,1,FALSE)),0,1))</f>
        <v/>
      </c>
      <c r="W365" s="23" t="str">
        <f t="shared" si="51"/>
        <v/>
      </c>
      <c r="X365" s="23" t="e">
        <f>SEARCH('Key Word Search'!$J$6,L365)</f>
        <v>#VALUE!</v>
      </c>
      <c r="Y365" s="2" t="e">
        <f>SEARCH('Key Word Search'!$J$6,M365)</f>
        <v>#VALUE!</v>
      </c>
      <c r="Z365" s="2" t="str">
        <f t="shared" si="52"/>
        <v/>
      </c>
    </row>
    <row r="366" spans="1:26" x14ac:dyDescent="0.2">
      <c r="A366" s="105" t="str">
        <f t="shared" si="47"/>
        <v/>
      </c>
      <c r="F366" s="20" t="str">
        <f t="shared" si="53"/>
        <v/>
      </c>
      <c r="G366" s="20" t="str">
        <f t="shared" si="54"/>
        <v/>
      </c>
      <c r="S366" s="21" t="str">
        <f t="shared" si="48"/>
        <v/>
      </c>
      <c r="T366" s="21" t="str">
        <f t="shared" si="49"/>
        <v/>
      </c>
      <c r="U366" s="21" t="str">
        <f t="shared" si="50"/>
        <v/>
      </c>
      <c r="V366" s="23" t="str">
        <f>IF(I366="","",IF(ISERROR(VLOOKUP(U366,Sheet1!B:B,1,FALSE)),0,1))</f>
        <v/>
      </c>
      <c r="W366" s="23" t="str">
        <f t="shared" si="51"/>
        <v/>
      </c>
      <c r="X366" s="23" t="e">
        <f>SEARCH('Key Word Search'!$J$6,L366)</f>
        <v>#VALUE!</v>
      </c>
      <c r="Y366" s="2" t="e">
        <f>SEARCH('Key Word Search'!$J$6,M366)</f>
        <v>#VALUE!</v>
      </c>
      <c r="Z366" s="2" t="str">
        <f t="shared" si="52"/>
        <v/>
      </c>
    </row>
    <row r="367" spans="1:26" x14ac:dyDescent="0.2">
      <c r="A367" s="105" t="str">
        <f t="shared" si="47"/>
        <v/>
      </c>
      <c r="F367" s="20" t="str">
        <f t="shared" si="53"/>
        <v/>
      </c>
      <c r="G367" s="20" t="str">
        <f t="shared" si="54"/>
        <v/>
      </c>
      <c r="S367" s="21" t="str">
        <f t="shared" si="48"/>
        <v/>
      </c>
      <c r="T367" s="21" t="str">
        <f t="shared" si="49"/>
        <v/>
      </c>
      <c r="U367" s="21" t="str">
        <f t="shared" si="50"/>
        <v/>
      </c>
      <c r="V367" s="23" t="str">
        <f>IF(I367="","",IF(ISERROR(VLOOKUP(U367,Sheet1!B:B,1,FALSE)),0,1))</f>
        <v/>
      </c>
      <c r="W367" s="23" t="str">
        <f t="shared" si="51"/>
        <v/>
      </c>
      <c r="X367" s="23" t="e">
        <f>SEARCH('Key Word Search'!$J$6,L367)</f>
        <v>#VALUE!</v>
      </c>
      <c r="Y367" s="2" t="e">
        <f>SEARCH('Key Word Search'!$J$6,M367)</f>
        <v>#VALUE!</v>
      </c>
      <c r="Z367" s="2" t="str">
        <f t="shared" si="52"/>
        <v/>
      </c>
    </row>
    <row r="368" spans="1:26" x14ac:dyDescent="0.2">
      <c r="A368" s="105" t="str">
        <f t="shared" si="47"/>
        <v/>
      </c>
      <c r="F368" s="20" t="str">
        <f t="shared" si="53"/>
        <v/>
      </c>
      <c r="G368" s="20" t="str">
        <f t="shared" si="54"/>
        <v/>
      </c>
      <c r="S368" s="21" t="str">
        <f t="shared" si="48"/>
        <v/>
      </c>
      <c r="T368" s="21" t="str">
        <f t="shared" si="49"/>
        <v/>
      </c>
      <c r="U368" s="21" t="str">
        <f t="shared" si="50"/>
        <v/>
      </c>
      <c r="V368" s="23" t="str">
        <f>IF(I368="","",IF(ISERROR(VLOOKUP(U368,Sheet1!B:B,1,FALSE)),0,1))</f>
        <v/>
      </c>
      <c r="W368" s="23" t="str">
        <f t="shared" si="51"/>
        <v/>
      </c>
      <c r="X368" s="23" t="e">
        <f>SEARCH('Key Word Search'!$J$6,L368)</f>
        <v>#VALUE!</v>
      </c>
      <c r="Y368" s="2" t="e">
        <f>SEARCH('Key Word Search'!$J$6,M368)</f>
        <v>#VALUE!</v>
      </c>
      <c r="Z368" s="2" t="str">
        <f t="shared" si="52"/>
        <v/>
      </c>
    </row>
    <row r="369" spans="1:26" x14ac:dyDescent="0.2">
      <c r="A369" s="105" t="str">
        <f t="shared" si="47"/>
        <v/>
      </c>
      <c r="F369" s="20" t="str">
        <f t="shared" si="53"/>
        <v/>
      </c>
      <c r="G369" s="20" t="str">
        <f t="shared" si="54"/>
        <v/>
      </c>
      <c r="S369" s="21" t="str">
        <f t="shared" si="48"/>
        <v/>
      </c>
      <c r="T369" s="21" t="str">
        <f t="shared" si="49"/>
        <v/>
      </c>
      <c r="U369" s="21" t="str">
        <f t="shared" si="50"/>
        <v/>
      </c>
      <c r="V369" s="23" t="str">
        <f>IF(I369="","",IF(ISERROR(VLOOKUP(U369,Sheet1!B:B,1,FALSE)),0,1))</f>
        <v/>
      </c>
      <c r="W369" s="23" t="str">
        <f t="shared" si="51"/>
        <v/>
      </c>
      <c r="X369" s="23" t="e">
        <f>SEARCH('Key Word Search'!$J$6,L369)</f>
        <v>#VALUE!</v>
      </c>
      <c r="Y369" s="2" t="e">
        <f>SEARCH('Key Word Search'!$J$6,M369)</f>
        <v>#VALUE!</v>
      </c>
      <c r="Z369" s="2" t="str">
        <f t="shared" si="52"/>
        <v/>
      </c>
    </row>
    <row r="370" spans="1:26" x14ac:dyDescent="0.2">
      <c r="A370" s="105" t="str">
        <f t="shared" si="47"/>
        <v/>
      </c>
      <c r="F370" s="20" t="str">
        <f t="shared" si="53"/>
        <v/>
      </c>
      <c r="G370" s="20" t="str">
        <f t="shared" si="54"/>
        <v/>
      </c>
      <c r="S370" s="21" t="str">
        <f t="shared" si="48"/>
        <v/>
      </c>
      <c r="T370" s="21" t="str">
        <f t="shared" si="49"/>
        <v/>
      </c>
      <c r="U370" s="21" t="str">
        <f t="shared" si="50"/>
        <v/>
      </c>
      <c r="V370" s="23" t="str">
        <f>IF(I370="","",IF(ISERROR(VLOOKUP(U370,Sheet1!B:B,1,FALSE)),0,1))</f>
        <v/>
      </c>
      <c r="W370" s="23" t="str">
        <f t="shared" si="51"/>
        <v/>
      </c>
      <c r="X370" s="23" t="e">
        <f>SEARCH('Key Word Search'!$J$6,L370)</f>
        <v>#VALUE!</v>
      </c>
      <c r="Y370" s="2" t="e">
        <f>SEARCH('Key Word Search'!$J$6,M370)</f>
        <v>#VALUE!</v>
      </c>
      <c r="Z370" s="2" t="str">
        <f t="shared" si="52"/>
        <v/>
      </c>
    </row>
    <row r="371" spans="1:26" x14ac:dyDescent="0.2">
      <c r="A371" s="105" t="str">
        <f t="shared" si="47"/>
        <v/>
      </c>
      <c r="F371" s="20" t="str">
        <f t="shared" si="53"/>
        <v/>
      </c>
      <c r="G371" s="20" t="str">
        <f t="shared" si="54"/>
        <v/>
      </c>
      <c r="S371" s="21" t="str">
        <f t="shared" si="48"/>
        <v/>
      </c>
      <c r="T371" s="21" t="str">
        <f t="shared" si="49"/>
        <v/>
      </c>
      <c r="U371" s="21" t="str">
        <f t="shared" si="50"/>
        <v/>
      </c>
      <c r="V371" s="23" t="str">
        <f>IF(I371="","",IF(ISERROR(VLOOKUP(U371,Sheet1!B:B,1,FALSE)),0,1))</f>
        <v/>
      </c>
      <c r="W371" s="23" t="str">
        <f t="shared" si="51"/>
        <v/>
      </c>
      <c r="X371" s="23" t="e">
        <f>SEARCH('Key Word Search'!$J$6,L371)</f>
        <v>#VALUE!</v>
      </c>
      <c r="Y371" s="2" t="e">
        <f>SEARCH('Key Word Search'!$J$6,M371)</f>
        <v>#VALUE!</v>
      </c>
      <c r="Z371" s="2" t="str">
        <f t="shared" si="52"/>
        <v/>
      </c>
    </row>
    <row r="372" spans="1:26" x14ac:dyDescent="0.2">
      <c r="A372" s="105" t="str">
        <f t="shared" si="47"/>
        <v/>
      </c>
      <c r="F372" s="20" t="str">
        <f t="shared" si="53"/>
        <v/>
      </c>
      <c r="G372" s="20" t="str">
        <f t="shared" si="54"/>
        <v/>
      </c>
      <c r="S372" s="21" t="str">
        <f t="shared" si="48"/>
        <v/>
      </c>
      <c r="T372" s="21" t="str">
        <f t="shared" si="49"/>
        <v/>
      </c>
      <c r="U372" s="21" t="str">
        <f t="shared" si="50"/>
        <v/>
      </c>
      <c r="V372" s="23" t="str">
        <f>IF(I372="","",IF(ISERROR(VLOOKUP(U372,Sheet1!B:B,1,FALSE)),0,1))</f>
        <v/>
      </c>
      <c r="W372" s="23" t="str">
        <f t="shared" si="51"/>
        <v/>
      </c>
      <c r="X372" s="23" t="e">
        <f>SEARCH('Key Word Search'!$J$6,L372)</f>
        <v>#VALUE!</v>
      </c>
      <c r="Y372" s="2" t="e">
        <f>SEARCH('Key Word Search'!$J$6,M372)</f>
        <v>#VALUE!</v>
      </c>
      <c r="Z372" s="2" t="str">
        <f t="shared" si="52"/>
        <v/>
      </c>
    </row>
    <row r="373" spans="1:26" x14ac:dyDescent="0.2">
      <c r="A373" s="105" t="str">
        <f t="shared" si="47"/>
        <v/>
      </c>
      <c r="F373" s="20" t="str">
        <f t="shared" si="53"/>
        <v/>
      </c>
      <c r="G373" s="20" t="str">
        <f t="shared" si="54"/>
        <v/>
      </c>
      <c r="S373" s="21" t="str">
        <f t="shared" si="48"/>
        <v/>
      </c>
      <c r="T373" s="21" t="str">
        <f t="shared" si="49"/>
        <v/>
      </c>
      <c r="U373" s="21" t="str">
        <f t="shared" si="50"/>
        <v/>
      </c>
      <c r="V373" s="23" t="str">
        <f>IF(I373="","",IF(ISERROR(VLOOKUP(U373,Sheet1!B:B,1,FALSE)),0,1))</f>
        <v/>
      </c>
      <c r="W373" s="23" t="str">
        <f t="shared" si="51"/>
        <v/>
      </c>
      <c r="X373" s="23" t="e">
        <f>SEARCH('Key Word Search'!$J$6,L373)</f>
        <v>#VALUE!</v>
      </c>
      <c r="Y373" s="2" t="e">
        <f>SEARCH('Key Word Search'!$J$6,M373)</f>
        <v>#VALUE!</v>
      </c>
      <c r="Z373" s="2" t="str">
        <f t="shared" si="52"/>
        <v/>
      </c>
    </row>
    <row r="374" spans="1:26" x14ac:dyDescent="0.2">
      <c r="A374" s="105" t="str">
        <f t="shared" si="47"/>
        <v/>
      </c>
      <c r="F374" s="20" t="str">
        <f t="shared" si="53"/>
        <v/>
      </c>
      <c r="G374" s="20" t="str">
        <f t="shared" si="54"/>
        <v/>
      </c>
      <c r="S374" s="21" t="str">
        <f t="shared" si="48"/>
        <v/>
      </c>
      <c r="T374" s="21" t="str">
        <f t="shared" si="49"/>
        <v/>
      </c>
      <c r="U374" s="21" t="str">
        <f t="shared" si="50"/>
        <v/>
      </c>
      <c r="V374" s="23" t="str">
        <f>IF(I374="","",IF(ISERROR(VLOOKUP(U374,Sheet1!B:B,1,FALSE)),0,1))</f>
        <v/>
      </c>
      <c r="W374" s="23" t="str">
        <f t="shared" si="51"/>
        <v/>
      </c>
      <c r="X374" s="23" t="e">
        <f>SEARCH('Key Word Search'!$J$6,L374)</f>
        <v>#VALUE!</v>
      </c>
      <c r="Y374" s="2" t="e">
        <f>SEARCH('Key Word Search'!$J$6,M374)</f>
        <v>#VALUE!</v>
      </c>
      <c r="Z374" s="2" t="str">
        <f t="shared" si="52"/>
        <v/>
      </c>
    </row>
    <row r="375" spans="1:26" x14ac:dyDescent="0.2">
      <c r="A375" s="105" t="str">
        <f t="shared" si="47"/>
        <v/>
      </c>
      <c r="F375" s="20" t="str">
        <f t="shared" si="53"/>
        <v/>
      </c>
      <c r="G375" s="20" t="str">
        <f t="shared" si="54"/>
        <v/>
      </c>
      <c r="S375" s="21" t="str">
        <f t="shared" si="48"/>
        <v/>
      </c>
      <c r="T375" s="21" t="str">
        <f t="shared" si="49"/>
        <v/>
      </c>
      <c r="U375" s="21" t="str">
        <f t="shared" si="50"/>
        <v/>
      </c>
      <c r="V375" s="23" t="str">
        <f>IF(I375="","",IF(ISERROR(VLOOKUP(U375,Sheet1!B:B,1,FALSE)),0,1))</f>
        <v/>
      </c>
      <c r="W375" s="23" t="str">
        <f t="shared" si="51"/>
        <v/>
      </c>
      <c r="X375" s="23" t="e">
        <f>SEARCH('Key Word Search'!$J$6,L375)</f>
        <v>#VALUE!</v>
      </c>
      <c r="Y375" s="2" t="e">
        <f>SEARCH('Key Word Search'!$J$6,M375)</f>
        <v>#VALUE!</v>
      </c>
      <c r="Z375" s="2" t="str">
        <f t="shared" si="52"/>
        <v/>
      </c>
    </row>
    <row r="376" spans="1:26" x14ac:dyDescent="0.2">
      <c r="A376" s="105" t="str">
        <f t="shared" si="47"/>
        <v/>
      </c>
      <c r="F376" s="20" t="str">
        <f t="shared" si="53"/>
        <v/>
      </c>
      <c r="G376" s="20" t="str">
        <f t="shared" si="54"/>
        <v/>
      </c>
      <c r="S376" s="21" t="str">
        <f t="shared" si="48"/>
        <v/>
      </c>
      <c r="T376" s="21" t="str">
        <f t="shared" si="49"/>
        <v/>
      </c>
      <c r="U376" s="21" t="str">
        <f t="shared" si="50"/>
        <v/>
      </c>
      <c r="V376" s="23" t="str">
        <f>IF(I376="","",IF(ISERROR(VLOOKUP(U376,Sheet1!B:B,1,FALSE)),0,1))</f>
        <v/>
      </c>
      <c r="W376" s="23" t="str">
        <f t="shared" si="51"/>
        <v/>
      </c>
      <c r="X376" s="23" t="e">
        <f>SEARCH('Key Word Search'!$J$6,L376)</f>
        <v>#VALUE!</v>
      </c>
      <c r="Y376" s="2" t="e">
        <f>SEARCH('Key Word Search'!$J$6,M376)</f>
        <v>#VALUE!</v>
      </c>
      <c r="Z376" s="2" t="str">
        <f t="shared" si="52"/>
        <v/>
      </c>
    </row>
    <row r="377" spans="1:26" x14ac:dyDescent="0.2">
      <c r="A377" s="105" t="str">
        <f t="shared" si="47"/>
        <v/>
      </c>
      <c r="F377" s="20" t="str">
        <f t="shared" si="53"/>
        <v/>
      </c>
      <c r="G377" s="20" t="str">
        <f t="shared" si="54"/>
        <v/>
      </c>
      <c r="S377" s="21" t="str">
        <f t="shared" si="48"/>
        <v/>
      </c>
      <c r="T377" s="21" t="str">
        <f t="shared" si="49"/>
        <v/>
      </c>
      <c r="U377" s="21" t="str">
        <f t="shared" si="50"/>
        <v/>
      </c>
      <c r="V377" s="23" t="str">
        <f>IF(I377="","",IF(ISERROR(VLOOKUP(U377,Sheet1!B:B,1,FALSE)),0,1))</f>
        <v/>
      </c>
      <c r="W377" s="23" t="str">
        <f t="shared" si="51"/>
        <v/>
      </c>
      <c r="X377" s="23" t="e">
        <f>SEARCH('Key Word Search'!$J$6,L377)</f>
        <v>#VALUE!</v>
      </c>
      <c r="Y377" s="2" t="e">
        <f>SEARCH('Key Word Search'!$J$6,M377)</f>
        <v>#VALUE!</v>
      </c>
      <c r="Z377" s="2" t="str">
        <f t="shared" si="52"/>
        <v/>
      </c>
    </row>
    <row r="378" spans="1:26" x14ac:dyDescent="0.2">
      <c r="A378" s="105" t="str">
        <f t="shared" ref="A378:A395" si="55">IF(I378="","",SUBSTITUTE(SUBSTITUTE(SUBSTITUTE(SUBSTITUTE("#"&amp;I378&amp;"-"&amp;J378&amp;""&amp;K378," ",""),"-","_"),"(","_"),")","_"))</f>
        <v/>
      </c>
      <c r="F378" s="20" t="str">
        <f t="shared" si="53"/>
        <v/>
      </c>
      <c r="G378" s="20" t="str">
        <f t="shared" si="54"/>
        <v/>
      </c>
      <c r="S378" s="21" t="str">
        <f t="shared" si="48"/>
        <v/>
      </c>
      <c r="T378" s="21" t="str">
        <f t="shared" si="49"/>
        <v/>
      </c>
      <c r="U378" s="21" t="str">
        <f t="shared" si="50"/>
        <v/>
      </c>
      <c r="V378" s="23" t="str">
        <f>IF(I378="","",IF(ISERROR(VLOOKUP(U378,Sheet1!B:B,1,FALSE)),0,1))</f>
        <v/>
      </c>
      <c r="W378" s="23" t="str">
        <f t="shared" si="51"/>
        <v/>
      </c>
      <c r="X378" s="23" t="e">
        <f>SEARCH('Key Word Search'!$J$6,L378)</f>
        <v>#VALUE!</v>
      </c>
      <c r="Y378" s="2" t="e">
        <f>SEARCH('Key Word Search'!$J$6,M378)</f>
        <v>#VALUE!</v>
      </c>
      <c r="Z378" s="2" t="str">
        <f t="shared" si="52"/>
        <v/>
      </c>
    </row>
    <row r="379" spans="1:26" x14ac:dyDescent="0.2">
      <c r="A379" s="105" t="str">
        <f t="shared" si="55"/>
        <v/>
      </c>
      <c r="F379" s="20" t="str">
        <f t="shared" si="53"/>
        <v/>
      </c>
      <c r="G379" s="20" t="str">
        <f t="shared" si="54"/>
        <v/>
      </c>
      <c r="S379" s="21" t="str">
        <f t="shared" si="48"/>
        <v/>
      </c>
      <c r="T379" s="21" t="str">
        <f t="shared" si="49"/>
        <v/>
      </c>
      <c r="U379" s="21" t="str">
        <f t="shared" si="50"/>
        <v/>
      </c>
      <c r="V379" s="23" t="str">
        <f>IF(I379="","",IF(ISERROR(VLOOKUP(U379,Sheet1!B:B,1,FALSE)),0,1))</f>
        <v/>
      </c>
      <c r="W379" s="23" t="str">
        <f t="shared" si="51"/>
        <v/>
      </c>
      <c r="X379" s="23" t="e">
        <f>SEARCH('Key Word Search'!$J$6,L379)</f>
        <v>#VALUE!</v>
      </c>
      <c r="Y379" s="2" t="e">
        <f>SEARCH('Key Word Search'!$J$6,M379)</f>
        <v>#VALUE!</v>
      </c>
      <c r="Z379" s="2" t="str">
        <f t="shared" si="52"/>
        <v/>
      </c>
    </row>
    <row r="380" spans="1:26" x14ac:dyDescent="0.2">
      <c r="A380" s="105" t="str">
        <f t="shared" si="55"/>
        <v/>
      </c>
      <c r="F380" s="20" t="str">
        <f t="shared" si="53"/>
        <v/>
      </c>
      <c r="G380" s="20" t="str">
        <f t="shared" si="54"/>
        <v/>
      </c>
      <c r="S380" s="21" t="str">
        <f t="shared" si="48"/>
        <v/>
      </c>
      <c r="T380" s="21" t="str">
        <f t="shared" si="49"/>
        <v/>
      </c>
      <c r="U380" s="21" t="str">
        <f t="shared" si="50"/>
        <v/>
      </c>
      <c r="V380" s="23" t="str">
        <f>IF(I380="","",IF(ISERROR(VLOOKUP(U380,Sheet1!B:B,1,FALSE)),0,1))</f>
        <v/>
      </c>
      <c r="W380" s="23" t="str">
        <f t="shared" si="51"/>
        <v/>
      </c>
      <c r="X380" s="23" t="e">
        <f>SEARCH('Key Word Search'!$J$6,L380)</f>
        <v>#VALUE!</v>
      </c>
      <c r="Y380" s="2" t="e">
        <f>SEARCH('Key Word Search'!$J$6,M380)</f>
        <v>#VALUE!</v>
      </c>
      <c r="Z380" s="2" t="str">
        <f t="shared" si="52"/>
        <v/>
      </c>
    </row>
    <row r="381" spans="1:26" x14ac:dyDescent="0.2">
      <c r="A381" s="105" t="str">
        <f t="shared" si="55"/>
        <v/>
      </c>
      <c r="F381" s="20" t="str">
        <f t="shared" si="53"/>
        <v/>
      </c>
      <c r="G381" s="20" t="str">
        <f t="shared" si="54"/>
        <v/>
      </c>
      <c r="S381" s="21" t="str">
        <f t="shared" si="48"/>
        <v/>
      </c>
      <c r="T381" s="21" t="str">
        <f t="shared" si="49"/>
        <v/>
      </c>
      <c r="U381" s="21" t="str">
        <f t="shared" si="50"/>
        <v/>
      </c>
      <c r="V381" s="23" t="str">
        <f>IF(I381="","",IF(ISERROR(VLOOKUP(U381,Sheet1!B:B,1,FALSE)),0,1))</f>
        <v/>
      </c>
      <c r="W381" s="23" t="str">
        <f t="shared" si="51"/>
        <v/>
      </c>
      <c r="X381" s="23" t="e">
        <f>SEARCH('Key Word Search'!$J$6,L381)</f>
        <v>#VALUE!</v>
      </c>
      <c r="Y381" s="2" t="e">
        <f>SEARCH('Key Word Search'!$J$6,M381)</f>
        <v>#VALUE!</v>
      </c>
      <c r="Z381" s="2" t="str">
        <f t="shared" si="52"/>
        <v/>
      </c>
    </row>
    <row r="382" spans="1:26" x14ac:dyDescent="0.2">
      <c r="A382" s="105" t="str">
        <f t="shared" si="55"/>
        <v/>
      </c>
      <c r="F382" s="20" t="str">
        <f t="shared" si="53"/>
        <v/>
      </c>
      <c r="G382" s="20" t="str">
        <f t="shared" si="54"/>
        <v/>
      </c>
      <c r="S382" s="21" t="str">
        <f t="shared" si="48"/>
        <v/>
      </c>
      <c r="T382" s="21" t="str">
        <f t="shared" si="49"/>
        <v/>
      </c>
      <c r="U382" s="21" t="str">
        <f t="shared" si="50"/>
        <v/>
      </c>
      <c r="V382" s="23" t="str">
        <f>IF(I382="","",IF(ISERROR(VLOOKUP(U382,Sheet1!B:B,1,FALSE)),0,1))</f>
        <v/>
      </c>
      <c r="W382" s="23" t="str">
        <f t="shared" si="51"/>
        <v/>
      </c>
      <c r="X382" s="23" t="e">
        <f>SEARCH('Key Word Search'!$J$6,L382)</f>
        <v>#VALUE!</v>
      </c>
      <c r="Y382" s="2" t="e">
        <f>SEARCH('Key Word Search'!$J$6,M382)</f>
        <v>#VALUE!</v>
      </c>
      <c r="Z382" s="2" t="str">
        <f t="shared" si="52"/>
        <v/>
      </c>
    </row>
    <row r="383" spans="1:26" x14ac:dyDescent="0.2">
      <c r="A383" s="105" t="str">
        <f t="shared" si="55"/>
        <v/>
      </c>
      <c r="F383" s="20" t="str">
        <f t="shared" si="53"/>
        <v/>
      </c>
      <c r="G383" s="20" t="str">
        <f t="shared" si="54"/>
        <v/>
      </c>
      <c r="S383" s="21" t="str">
        <f t="shared" si="48"/>
        <v/>
      </c>
      <c r="T383" s="21" t="str">
        <f t="shared" si="49"/>
        <v/>
      </c>
      <c r="U383" s="21" t="str">
        <f t="shared" si="50"/>
        <v/>
      </c>
      <c r="V383" s="23" t="str">
        <f>IF(I383="","",IF(ISERROR(VLOOKUP(U383,Sheet1!B:B,1,FALSE)),0,1))</f>
        <v/>
      </c>
      <c r="W383" s="23" t="str">
        <f t="shared" si="51"/>
        <v/>
      </c>
      <c r="X383" s="23" t="e">
        <f>SEARCH('Key Word Search'!$J$6,L383)</f>
        <v>#VALUE!</v>
      </c>
      <c r="Y383" s="2" t="e">
        <f>SEARCH('Key Word Search'!$J$6,M383)</f>
        <v>#VALUE!</v>
      </c>
      <c r="Z383" s="2" t="str">
        <f t="shared" si="52"/>
        <v/>
      </c>
    </row>
    <row r="384" spans="1:26" x14ac:dyDescent="0.2">
      <c r="A384" s="105" t="str">
        <f t="shared" si="55"/>
        <v/>
      </c>
      <c r="F384" s="20" t="str">
        <f t="shared" si="53"/>
        <v/>
      </c>
      <c r="G384" s="20" t="str">
        <f t="shared" si="54"/>
        <v/>
      </c>
      <c r="S384" s="21" t="str">
        <f t="shared" si="48"/>
        <v/>
      </c>
      <c r="T384" s="21" t="str">
        <f t="shared" si="49"/>
        <v/>
      </c>
      <c r="U384" s="21" t="str">
        <f t="shared" si="50"/>
        <v/>
      </c>
      <c r="V384" s="23" t="str">
        <f>IF(I384="","",IF(ISERROR(VLOOKUP(U384,Sheet1!B:B,1,FALSE)),0,1))</f>
        <v/>
      </c>
      <c r="W384" s="23" t="str">
        <f t="shared" si="51"/>
        <v/>
      </c>
      <c r="X384" s="23" t="e">
        <f>SEARCH('Key Word Search'!$J$6,L384)</f>
        <v>#VALUE!</v>
      </c>
      <c r="Y384" s="2" t="e">
        <f>SEARCH('Key Word Search'!$J$6,M384)</f>
        <v>#VALUE!</v>
      </c>
      <c r="Z384" s="2" t="str">
        <f t="shared" si="52"/>
        <v/>
      </c>
    </row>
    <row r="385" spans="1:26" x14ac:dyDescent="0.2">
      <c r="A385" s="105" t="str">
        <f t="shared" si="55"/>
        <v/>
      </c>
      <c r="F385" s="20" t="str">
        <f t="shared" si="53"/>
        <v/>
      </c>
      <c r="G385" s="20" t="str">
        <f t="shared" si="54"/>
        <v/>
      </c>
      <c r="S385" s="21" t="str">
        <f t="shared" si="48"/>
        <v/>
      </c>
      <c r="T385" s="21" t="str">
        <f t="shared" si="49"/>
        <v/>
      </c>
      <c r="U385" s="21" t="str">
        <f t="shared" si="50"/>
        <v/>
      </c>
      <c r="V385" s="23" t="str">
        <f>IF(I385="","",IF(ISERROR(VLOOKUP(U385,Sheet1!B:B,1,FALSE)),0,1))</f>
        <v/>
      </c>
      <c r="W385" s="23" t="str">
        <f t="shared" si="51"/>
        <v/>
      </c>
      <c r="X385" s="23" t="e">
        <f>SEARCH('Key Word Search'!$J$6,L385)</f>
        <v>#VALUE!</v>
      </c>
      <c r="Y385" s="2" t="e">
        <f>SEARCH('Key Word Search'!$J$6,M385)</f>
        <v>#VALUE!</v>
      </c>
      <c r="Z385" s="2" t="str">
        <f t="shared" si="52"/>
        <v/>
      </c>
    </row>
    <row r="386" spans="1:26" x14ac:dyDescent="0.2">
      <c r="A386" s="105" t="str">
        <f t="shared" si="55"/>
        <v/>
      </c>
      <c r="F386" s="20" t="str">
        <f t="shared" si="53"/>
        <v/>
      </c>
      <c r="G386" s="20" t="str">
        <f t="shared" si="54"/>
        <v/>
      </c>
      <c r="S386" s="21" t="str">
        <f t="shared" si="48"/>
        <v/>
      </c>
      <c r="T386" s="21" t="str">
        <f t="shared" si="49"/>
        <v/>
      </c>
      <c r="U386" s="21" t="str">
        <f t="shared" si="50"/>
        <v/>
      </c>
      <c r="V386" s="23" t="str">
        <f>IF(I386="","",IF(ISERROR(VLOOKUP(U386,Sheet1!B:B,1,FALSE)),0,1))</f>
        <v/>
      </c>
      <c r="W386" s="23" t="str">
        <f t="shared" si="51"/>
        <v/>
      </c>
      <c r="X386" s="23" t="e">
        <f>SEARCH('Key Word Search'!$J$6,L386)</f>
        <v>#VALUE!</v>
      </c>
      <c r="Y386" s="2" t="e">
        <f>SEARCH('Key Word Search'!$J$6,M386)</f>
        <v>#VALUE!</v>
      </c>
      <c r="Z386" s="2" t="str">
        <f t="shared" si="52"/>
        <v/>
      </c>
    </row>
    <row r="387" spans="1:26" x14ac:dyDescent="0.2">
      <c r="A387" s="105" t="str">
        <f t="shared" si="55"/>
        <v/>
      </c>
      <c r="F387" s="20" t="str">
        <f t="shared" si="53"/>
        <v/>
      </c>
      <c r="G387" s="20" t="str">
        <f t="shared" si="54"/>
        <v/>
      </c>
      <c r="S387" s="21" t="str">
        <f t="shared" si="48"/>
        <v/>
      </c>
      <c r="T387" s="21" t="str">
        <f t="shared" si="49"/>
        <v/>
      </c>
      <c r="U387" s="21" t="str">
        <f t="shared" si="50"/>
        <v/>
      </c>
      <c r="V387" s="23" t="str">
        <f>IF(I387="","",IF(ISERROR(VLOOKUP(U387,Sheet1!B:B,1,FALSE)),0,1))</f>
        <v/>
      </c>
      <c r="W387" s="23" t="str">
        <f t="shared" si="51"/>
        <v/>
      </c>
      <c r="X387" s="23" t="e">
        <f>SEARCH('Key Word Search'!$J$6,L387)</f>
        <v>#VALUE!</v>
      </c>
      <c r="Y387" s="2" t="e">
        <f>SEARCH('Key Word Search'!$J$6,M387)</f>
        <v>#VALUE!</v>
      </c>
      <c r="Z387" s="2" t="str">
        <f t="shared" si="52"/>
        <v/>
      </c>
    </row>
    <row r="388" spans="1:26" x14ac:dyDescent="0.2">
      <c r="A388" s="105" t="str">
        <f t="shared" si="55"/>
        <v/>
      </c>
      <c r="F388" s="20" t="str">
        <f t="shared" si="53"/>
        <v/>
      </c>
      <c r="G388" s="20" t="str">
        <f t="shared" si="54"/>
        <v/>
      </c>
      <c r="S388" s="21" t="str">
        <f t="shared" ref="S388:S395" si="56">IF(I388="","",SUBSTITUTE(SUBSTITUTE(SUBSTITUTE(SUBSTITUTE("#"&amp;I388&amp;"-"&amp;J388&amp;""&amp;K388," ",""),"-","_"),"(","_"),")","_"))</f>
        <v/>
      </c>
      <c r="T388" s="21" t="str">
        <f t="shared" ref="T388:T395" si="57">IF(I388="","",SUBSTITUTE(SUBSTITUTE(SUBSTITUTE(SUBSTITUTE("#"&amp;I388&amp;"-"&amp;LEFT(J388,LEN(J388)-1)," ",""),"-","_"),"(","_"),")","_"))</f>
        <v/>
      </c>
      <c r="U388" s="21" t="str">
        <f t="shared" ref="U388:U395" si="58">IF(I388="","",IF(K388&lt;&gt;"",1,MID(J388,LEN(J388),1)))</f>
        <v/>
      </c>
      <c r="V388" s="23" t="str">
        <f>IF(I388="","",IF(ISERROR(VLOOKUP(U388,Sheet1!B:B,1,FALSE)),0,1))</f>
        <v/>
      </c>
      <c r="W388" s="23" t="str">
        <f t="shared" ref="W388:W395" si="59">IF(I388="","",IF(ISERROR(U388/1),0,1))</f>
        <v/>
      </c>
      <c r="X388" s="23" t="e">
        <f>SEARCH('Key Word Search'!$J$6,L388)</f>
        <v>#VALUE!</v>
      </c>
      <c r="Y388" s="2" t="e">
        <f>SEARCH('Key Word Search'!$J$6,M388)</f>
        <v>#VALUE!</v>
      </c>
      <c r="Z388" s="2" t="str">
        <f t="shared" ref="Z388:Z395" si="60">IF(AND(ISERROR(X388),ISERROR(Y388)),"",A388)</f>
        <v/>
      </c>
    </row>
    <row r="389" spans="1:26" x14ac:dyDescent="0.2">
      <c r="A389" s="105" t="str">
        <f t="shared" si="55"/>
        <v/>
      </c>
      <c r="F389" s="20" t="str">
        <f t="shared" si="53"/>
        <v/>
      </c>
      <c r="G389" s="20" t="str">
        <f t="shared" si="54"/>
        <v/>
      </c>
      <c r="S389" s="21" t="str">
        <f t="shared" si="56"/>
        <v/>
      </c>
      <c r="T389" s="21" t="str">
        <f t="shared" si="57"/>
        <v/>
      </c>
      <c r="U389" s="21" t="str">
        <f t="shared" si="58"/>
        <v/>
      </c>
      <c r="V389" s="23" t="str">
        <f>IF(I389="","",IF(ISERROR(VLOOKUP(U389,Sheet1!B:B,1,FALSE)),0,1))</f>
        <v/>
      </c>
      <c r="W389" s="23" t="str">
        <f t="shared" si="59"/>
        <v/>
      </c>
      <c r="X389" s="23" t="e">
        <f>SEARCH('Key Word Search'!$J$6,L389)</f>
        <v>#VALUE!</v>
      </c>
      <c r="Y389" s="2" t="e">
        <f>SEARCH('Key Word Search'!$J$6,M389)</f>
        <v>#VALUE!</v>
      </c>
      <c r="Z389" s="2" t="str">
        <f t="shared" si="60"/>
        <v/>
      </c>
    </row>
    <row r="390" spans="1:26" x14ac:dyDescent="0.2">
      <c r="A390" s="105" t="str">
        <f t="shared" si="55"/>
        <v/>
      </c>
      <c r="F390" s="20" t="str">
        <f t="shared" si="53"/>
        <v/>
      </c>
      <c r="G390" s="20" t="str">
        <f t="shared" si="54"/>
        <v/>
      </c>
      <c r="S390" s="21" t="str">
        <f t="shared" si="56"/>
        <v/>
      </c>
      <c r="T390" s="21" t="str">
        <f t="shared" si="57"/>
        <v/>
      </c>
      <c r="U390" s="21" t="str">
        <f t="shared" si="58"/>
        <v/>
      </c>
      <c r="V390" s="23" t="str">
        <f>IF(I390="","",IF(ISERROR(VLOOKUP(U390,Sheet1!B:B,1,FALSE)),0,1))</f>
        <v/>
      </c>
      <c r="W390" s="23" t="str">
        <f t="shared" si="59"/>
        <v/>
      </c>
      <c r="X390" s="23" t="e">
        <f>SEARCH('Key Word Search'!$J$6,L390)</f>
        <v>#VALUE!</v>
      </c>
      <c r="Y390" s="2" t="e">
        <f>SEARCH('Key Word Search'!$J$6,M390)</f>
        <v>#VALUE!</v>
      </c>
      <c r="Z390" s="2" t="str">
        <f t="shared" si="60"/>
        <v/>
      </c>
    </row>
    <row r="391" spans="1:26" x14ac:dyDescent="0.2">
      <c r="A391" s="105" t="str">
        <f t="shared" si="55"/>
        <v/>
      </c>
      <c r="F391" s="20" t="str">
        <f t="shared" si="53"/>
        <v/>
      </c>
      <c r="G391" s="20" t="str">
        <f t="shared" si="54"/>
        <v/>
      </c>
      <c r="S391" s="21" t="str">
        <f t="shared" si="56"/>
        <v/>
      </c>
      <c r="T391" s="21" t="str">
        <f t="shared" si="57"/>
        <v/>
      </c>
      <c r="U391" s="21" t="str">
        <f t="shared" si="58"/>
        <v/>
      </c>
      <c r="V391" s="23" t="str">
        <f>IF(I391="","",IF(ISERROR(VLOOKUP(U391,Sheet1!B:B,1,FALSE)),0,1))</f>
        <v/>
      </c>
      <c r="W391" s="23" t="str">
        <f t="shared" si="59"/>
        <v/>
      </c>
      <c r="X391" s="23" t="e">
        <f>SEARCH('Key Word Search'!$J$6,L391)</f>
        <v>#VALUE!</v>
      </c>
      <c r="Y391" s="2" t="e">
        <f>SEARCH('Key Word Search'!$J$6,M391)</f>
        <v>#VALUE!</v>
      </c>
      <c r="Z391" s="2" t="str">
        <f t="shared" si="60"/>
        <v/>
      </c>
    </row>
    <row r="392" spans="1:26" x14ac:dyDescent="0.2">
      <c r="A392" s="105" t="str">
        <f t="shared" si="55"/>
        <v/>
      </c>
      <c r="F392" s="20" t="str">
        <f t="shared" si="53"/>
        <v/>
      </c>
      <c r="G392" s="20" t="str">
        <f t="shared" si="54"/>
        <v/>
      </c>
      <c r="S392" s="21" t="str">
        <f t="shared" si="56"/>
        <v/>
      </c>
      <c r="T392" s="21" t="str">
        <f t="shared" si="57"/>
        <v/>
      </c>
      <c r="U392" s="21" t="str">
        <f t="shared" si="58"/>
        <v/>
      </c>
      <c r="V392" s="23" t="str">
        <f>IF(I392="","",IF(ISERROR(VLOOKUP(U392,Sheet1!B:B,1,FALSE)),0,1))</f>
        <v/>
      </c>
      <c r="W392" s="23" t="str">
        <f t="shared" si="59"/>
        <v/>
      </c>
      <c r="X392" s="23" t="e">
        <f>SEARCH('Key Word Search'!$J$6,L392)</f>
        <v>#VALUE!</v>
      </c>
      <c r="Y392" s="2" t="e">
        <f>SEARCH('Key Word Search'!$J$6,M392)</f>
        <v>#VALUE!</v>
      </c>
      <c r="Z392" s="2" t="str">
        <f t="shared" si="60"/>
        <v/>
      </c>
    </row>
    <row r="393" spans="1:26" x14ac:dyDescent="0.2">
      <c r="A393" s="105" t="str">
        <f t="shared" si="55"/>
        <v/>
      </c>
      <c r="F393" s="20" t="str">
        <f t="shared" si="53"/>
        <v/>
      </c>
      <c r="G393" s="20" t="str">
        <f t="shared" si="54"/>
        <v/>
      </c>
      <c r="S393" s="21" t="str">
        <f t="shared" si="56"/>
        <v/>
      </c>
      <c r="T393" s="21" t="str">
        <f t="shared" si="57"/>
        <v/>
      </c>
      <c r="U393" s="21" t="str">
        <f t="shared" si="58"/>
        <v/>
      </c>
      <c r="V393" s="23" t="str">
        <f>IF(I393="","",IF(ISERROR(VLOOKUP(U393,Sheet1!B:B,1,FALSE)),0,1))</f>
        <v/>
      </c>
      <c r="W393" s="23" t="str">
        <f t="shared" si="59"/>
        <v/>
      </c>
      <c r="X393" s="23" t="e">
        <f>SEARCH('Key Word Search'!$J$6,L393)</f>
        <v>#VALUE!</v>
      </c>
      <c r="Y393" s="2" t="e">
        <f>SEARCH('Key Word Search'!$J$6,M393)</f>
        <v>#VALUE!</v>
      </c>
      <c r="Z393" s="2" t="str">
        <f t="shared" si="60"/>
        <v/>
      </c>
    </row>
    <row r="394" spans="1:26" x14ac:dyDescent="0.2">
      <c r="A394" s="105" t="str">
        <f t="shared" si="55"/>
        <v/>
      </c>
      <c r="F394" s="20" t="str">
        <f t="shared" si="53"/>
        <v/>
      </c>
      <c r="G394" s="20" t="str">
        <f t="shared" si="54"/>
        <v/>
      </c>
      <c r="S394" s="21" t="str">
        <f t="shared" si="56"/>
        <v/>
      </c>
      <c r="T394" s="21" t="str">
        <f t="shared" si="57"/>
        <v/>
      </c>
      <c r="U394" s="21" t="str">
        <f t="shared" si="58"/>
        <v/>
      </c>
      <c r="V394" s="23" t="str">
        <f>IF(I394="","",IF(ISERROR(VLOOKUP(U394,Sheet1!B:B,1,FALSE)),0,1))</f>
        <v/>
      </c>
      <c r="W394" s="23" t="str">
        <f t="shared" si="59"/>
        <v/>
      </c>
      <c r="X394" s="23" t="e">
        <f>SEARCH('Key Word Search'!$J$6,L394)</f>
        <v>#VALUE!</v>
      </c>
      <c r="Y394" s="2" t="e">
        <f>SEARCH('Key Word Search'!$J$6,M394)</f>
        <v>#VALUE!</v>
      </c>
      <c r="Z394" s="2" t="str">
        <f t="shared" si="60"/>
        <v/>
      </c>
    </row>
    <row r="395" spans="1:26" x14ac:dyDescent="0.2">
      <c r="A395" s="105" t="str">
        <f t="shared" si="55"/>
        <v/>
      </c>
      <c r="F395" s="20" t="str">
        <f t="shared" si="53"/>
        <v/>
      </c>
      <c r="G395" s="20" t="str">
        <f t="shared" si="54"/>
        <v/>
      </c>
      <c r="M395" s="109"/>
      <c r="S395" s="21" t="str">
        <f t="shared" si="56"/>
        <v/>
      </c>
      <c r="T395" s="21" t="str">
        <f t="shared" si="57"/>
        <v/>
      </c>
      <c r="U395" s="21" t="str">
        <f t="shared" si="58"/>
        <v/>
      </c>
      <c r="V395" s="23" t="str">
        <f>IF(I395="","",IF(ISERROR(VLOOKUP(U395,Sheet1!B:B,1,FALSE)),0,1))</f>
        <v/>
      </c>
      <c r="W395" s="23" t="str">
        <f t="shared" si="59"/>
        <v/>
      </c>
      <c r="X395" s="23" t="e">
        <f>SEARCH('Key Word Search'!$J$6,L395)</f>
        <v>#VALUE!</v>
      </c>
      <c r="Y395" s="2" t="e">
        <f>SEARCH('Key Word Search'!$J$6,M395)</f>
        <v>#VALUE!</v>
      </c>
      <c r="Z395" s="2" t="str">
        <f t="shared" si="60"/>
        <v/>
      </c>
    </row>
  </sheetData>
  <sheetProtection sheet="1" objects="1" scenarios="1" formatCells="0" formatColumns="0" formatRows="0" insertRows="0" selectLockedCells="1" autoFilter="0"/>
  <autoFilter ref="A2:Z395" xr:uid="{00000000-0009-0000-0000-000005000000}"/>
  <conditionalFormatting sqref="P1:Q2 P25:Q194 P5:Q5">
    <cfRule type="cellIs" dxfId="114" priority="257" operator="equal">
      <formula>"MI"</formula>
    </cfRule>
    <cfRule type="cellIs" dxfId="113" priority="258" operator="equal">
      <formula>"No"</formula>
    </cfRule>
    <cfRule type="cellIs" dxfId="112" priority="259" operator="equal">
      <formula>"N/A"</formula>
    </cfRule>
    <cfRule type="cellIs" dxfId="111" priority="260" operator="equal">
      <formula>"Yes"</formula>
    </cfRule>
  </conditionalFormatting>
  <conditionalFormatting sqref="P24:Q24">
    <cfRule type="cellIs" dxfId="110" priority="149" operator="equal">
      <formula>"MI"</formula>
    </cfRule>
    <cfRule type="cellIs" dxfId="109" priority="150" operator="equal">
      <formula>"No"</formula>
    </cfRule>
    <cfRule type="cellIs" dxfId="108" priority="151" operator="equal">
      <formula>"N/A"</formula>
    </cfRule>
    <cfRule type="cellIs" dxfId="107" priority="152" operator="equal">
      <formula>"Yes"</formula>
    </cfRule>
  </conditionalFormatting>
  <conditionalFormatting sqref="M7">
    <cfRule type="cellIs" dxfId="106" priority="141" operator="equal">
      <formula>"MI"</formula>
    </cfRule>
    <cfRule type="cellIs" dxfId="105" priority="142" operator="equal">
      <formula>"No"</formula>
    </cfRule>
    <cfRule type="cellIs" dxfId="104" priority="143" operator="equal">
      <formula>"N/A"</formula>
    </cfRule>
    <cfRule type="cellIs" dxfId="103" priority="144" operator="equal">
      <formula>"Yes"</formula>
    </cfRule>
  </conditionalFormatting>
  <conditionalFormatting sqref="P7:Q7 P11:Q22">
    <cfRule type="cellIs" dxfId="102" priority="125" operator="equal">
      <formula>"MI"</formula>
    </cfRule>
    <cfRule type="cellIs" dxfId="101" priority="126" operator="equal">
      <formula>"No"</formula>
    </cfRule>
    <cfRule type="cellIs" dxfId="100" priority="127" operator="equal">
      <formula>"N/A"</formula>
    </cfRule>
    <cfRule type="cellIs" dxfId="99" priority="128" operator="equal">
      <formula>"Yes"</formula>
    </cfRule>
  </conditionalFormatting>
  <conditionalFormatting sqref="N3:O3">
    <cfRule type="cellIs" dxfId="98" priority="121" operator="equal">
      <formula>"MI"</formula>
    </cfRule>
    <cfRule type="cellIs" dxfId="97" priority="122" operator="equal">
      <formula>"No"</formula>
    </cfRule>
    <cfRule type="cellIs" dxfId="96" priority="123" operator="equal">
      <formula>"N/A"</formula>
    </cfRule>
    <cfRule type="cellIs" dxfId="95" priority="124" operator="equal">
      <formula>"Yes"</formula>
    </cfRule>
  </conditionalFormatting>
  <conditionalFormatting sqref="N4:O4">
    <cfRule type="cellIs" dxfId="94" priority="117" operator="equal">
      <formula>"MI"</formula>
    </cfRule>
    <cfRule type="cellIs" dxfId="93" priority="118" operator="equal">
      <formula>"No"</formula>
    </cfRule>
    <cfRule type="cellIs" dxfId="92" priority="119" operator="equal">
      <formula>"N/A"</formula>
    </cfRule>
    <cfRule type="cellIs" dxfId="91" priority="120" operator="equal">
      <formula>"Yes"</formula>
    </cfRule>
  </conditionalFormatting>
  <conditionalFormatting sqref="H7:I7">
    <cfRule type="cellIs" dxfId="90" priority="113" operator="equal">
      <formula>"MI"</formula>
    </cfRule>
    <cfRule type="cellIs" dxfId="89" priority="114" operator="equal">
      <formula>"No"</formula>
    </cfRule>
    <cfRule type="cellIs" dxfId="88" priority="115" operator="equal">
      <formula>"N/A"</formula>
    </cfRule>
    <cfRule type="cellIs" dxfId="87" priority="116" operator="equal">
      <formula>"Yes"</formula>
    </cfRule>
  </conditionalFormatting>
  <conditionalFormatting sqref="L7:M7">
    <cfRule type="cellIs" dxfId="86" priority="109" operator="equal">
      <formula>"MI"</formula>
    </cfRule>
    <cfRule type="cellIs" dxfId="85" priority="110" operator="equal">
      <formula>"No"</formula>
    </cfRule>
    <cfRule type="cellIs" dxfId="84" priority="111" operator="equal">
      <formula>"N/A"</formula>
    </cfRule>
    <cfRule type="cellIs" dxfId="83" priority="112" operator="equal">
      <formula>"Yes"</formula>
    </cfRule>
  </conditionalFormatting>
  <conditionalFormatting sqref="P23:Q23">
    <cfRule type="cellIs" dxfId="82" priority="65" operator="equal">
      <formula>"MI"</formula>
    </cfRule>
    <cfRule type="cellIs" dxfId="81" priority="66" operator="equal">
      <formula>"No"</formula>
    </cfRule>
    <cfRule type="cellIs" dxfId="80" priority="67" operator="equal">
      <formula>"N/A"</formula>
    </cfRule>
    <cfRule type="cellIs" dxfId="79" priority="68" operator="equal">
      <formula>"Yes"</formula>
    </cfRule>
  </conditionalFormatting>
  <conditionalFormatting sqref="M6">
    <cfRule type="cellIs" dxfId="78" priority="61" operator="equal">
      <formula>"MI"</formula>
    </cfRule>
    <cfRule type="cellIs" dxfId="77" priority="62" operator="equal">
      <formula>"No"</formula>
    </cfRule>
    <cfRule type="cellIs" dxfId="76" priority="63" operator="equal">
      <formula>"N/A"</formula>
    </cfRule>
    <cfRule type="cellIs" dxfId="75" priority="64" operator="equal">
      <formula>"Yes"</formula>
    </cfRule>
  </conditionalFormatting>
  <conditionalFormatting sqref="P6:Q6">
    <cfRule type="cellIs" dxfId="74" priority="57" operator="equal">
      <formula>"MI"</formula>
    </cfRule>
    <cfRule type="cellIs" dxfId="73" priority="58" operator="equal">
      <formula>"No"</formula>
    </cfRule>
    <cfRule type="cellIs" dxfId="72" priority="59" operator="equal">
      <formula>"N/A"</formula>
    </cfRule>
    <cfRule type="cellIs" dxfId="71" priority="60" operator="equal">
      <formula>"Yes"</formula>
    </cfRule>
  </conditionalFormatting>
  <conditionalFormatting sqref="H6:I6">
    <cfRule type="cellIs" dxfId="70" priority="53" operator="equal">
      <formula>"MI"</formula>
    </cfRule>
    <cfRule type="cellIs" dxfId="69" priority="54" operator="equal">
      <formula>"No"</formula>
    </cfRule>
    <cfRule type="cellIs" dxfId="68" priority="55" operator="equal">
      <formula>"N/A"</formula>
    </cfRule>
    <cfRule type="cellIs" dxfId="67" priority="56" operator="equal">
      <formula>"Yes"</formula>
    </cfRule>
  </conditionalFormatting>
  <conditionalFormatting sqref="L6:M6">
    <cfRule type="cellIs" dxfId="66" priority="49" operator="equal">
      <formula>"MI"</formula>
    </cfRule>
    <cfRule type="cellIs" dxfId="65" priority="50" operator="equal">
      <formula>"No"</formula>
    </cfRule>
    <cfRule type="cellIs" dxfId="64" priority="51" operator="equal">
      <formula>"N/A"</formula>
    </cfRule>
    <cfRule type="cellIs" dxfId="63" priority="52" operator="equal">
      <formula>"Yes"</formula>
    </cfRule>
  </conditionalFormatting>
  <conditionalFormatting sqref="M8">
    <cfRule type="cellIs" dxfId="62" priority="45" operator="equal">
      <formula>"MI"</formula>
    </cfRule>
    <cfRule type="cellIs" dxfId="61" priority="46" operator="equal">
      <formula>"No"</formula>
    </cfRule>
    <cfRule type="cellIs" dxfId="60" priority="47" operator="equal">
      <formula>"N/A"</formula>
    </cfRule>
    <cfRule type="cellIs" dxfId="59" priority="48" operator="equal">
      <formula>"Yes"</formula>
    </cfRule>
  </conditionalFormatting>
  <conditionalFormatting sqref="P8:Q8">
    <cfRule type="cellIs" dxfId="58" priority="41" operator="equal">
      <formula>"MI"</formula>
    </cfRule>
    <cfRule type="cellIs" dxfId="57" priority="42" operator="equal">
      <formula>"No"</formula>
    </cfRule>
    <cfRule type="cellIs" dxfId="56" priority="43" operator="equal">
      <formula>"N/A"</formula>
    </cfRule>
    <cfRule type="cellIs" dxfId="55" priority="44" operator="equal">
      <formula>"Yes"</formula>
    </cfRule>
  </conditionalFormatting>
  <conditionalFormatting sqref="H8:I8">
    <cfRule type="cellIs" dxfId="54" priority="37" operator="equal">
      <formula>"MI"</formula>
    </cfRule>
    <cfRule type="cellIs" dxfId="53" priority="38" operator="equal">
      <formula>"No"</formula>
    </cfRule>
    <cfRule type="cellIs" dxfId="52" priority="39" operator="equal">
      <formula>"N/A"</formula>
    </cfRule>
    <cfRule type="cellIs" dxfId="51" priority="40" operator="equal">
      <formula>"Yes"</formula>
    </cfRule>
  </conditionalFormatting>
  <conditionalFormatting sqref="L8:M8">
    <cfRule type="cellIs" dxfId="50" priority="33" operator="equal">
      <formula>"MI"</formula>
    </cfRule>
    <cfRule type="cellIs" dxfId="49" priority="34" operator="equal">
      <formula>"No"</formula>
    </cfRule>
    <cfRule type="cellIs" dxfId="48" priority="35" operator="equal">
      <formula>"N/A"</formula>
    </cfRule>
    <cfRule type="cellIs" dxfId="47" priority="36" operator="equal">
      <formula>"Yes"</formula>
    </cfRule>
  </conditionalFormatting>
  <conditionalFormatting sqref="M9">
    <cfRule type="cellIs" dxfId="46" priority="29" operator="equal">
      <formula>"MI"</formula>
    </cfRule>
    <cfRule type="cellIs" dxfId="45" priority="30" operator="equal">
      <formula>"No"</formula>
    </cfRule>
    <cfRule type="cellIs" dxfId="44" priority="31" operator="equal">
      <formula>"N/A"</formula>
    </cfRule>
    <cfRule type="cellIs" dxfId="43" priority="32" operator="equal">
      <formula>"Yes"</formula>
    </cfRule>
  </conditionalFormatting>
  <conditionalFormatting sqref="P9:Q9">
    <cfRule type="cellIs" dxfId="42" priority="25" operator="equal">
      <formula>"MI"</formula>
    </cfRule>
    <cfRule type="cellIs" dxfId="41" priority="26" operator="equal">
      <formula>"No"</formula>
    </cfRule>
    <cfRule type="cellIs" dxfId="40" priority="27" operator="equal">
      <formula>"N/A"</formula>
    </cfRule>
    <cfRule type="cellIs" dxfId="39" priority="28" operator="equal">
      <formula>"Yes"</formula>
    </cfRule>
  </conditionalFormatting>
  <conditionalFormatting sqref="H9:I9">
    <cfRule type="cellIs" dxfId="38" priority="21" operator="equal">
      <formula>"MI"</formula>
    </cfRule>
    <cfRule type="cellIs" dxfId="37" priority="22" operator="equal">
      <formula>"No"</formula>
    </cfRule>
    <cfRule type="cellIs" dxfId="36" priority="23" operator="equal">
      <formula>"N/A"</formula>
    </cfRule>
    <cfRule type="cellIs" dxfId="35" priority="24" operator="equal">
      <formula>"Yes"</formula>
    </cfRule>
  </conditionalFormatting>
  <conditionalFormatting sqref="L9:M9">
    <cfRule type="cellIs" dxfId="34" priority="17" operator="equal">
      <formula>"MI"</formula>
    </cfRule>
    <cfRule type="cellIs" dxfId="33" priority="18" operator="equal">
      <formula>"No"</formula>
    </cfRule>
    <cfRule type="cellIs" dxfId="32" priority="19" operator="equal">
      <formula>"N/A"</formula>
    </cfRule>
    <cfRule type="cellIs" dxfId="31" priority="20" operator="equal">
      <formula>"Yes"</formula>
    </cfRule>
  </conditionalFormatting>
  <conditionalFormatting sqref="M10">
    <cfRule type="cellIs" dxfId="30" priority="13" operator="equal">
      <formula>"MI"</formula>
    </cfRule>
    <cfRule type="cellIs" dxfId="29" priority="14" operator="equal">
      <formula>"No"</formula>
    </cfRule>
    <cfRule type="cellIs" dxfId="28" priority="15" operator="equal">
      <formula>"N/A"</formula>
    </cfRule>
    <cfRule type="cellIs" dxfId="27" priority="16" operator="equal">
      <formula>"Yes"</formula>
    </cfRule>
  </conditionalFormatting>
  <conditionalFormatting sqref="P10:Q10">
    <cfRule type="cellIs" dxfId="26" priority="9" operator="equal">
      <formula>"MI"</formula>
    </cfRule>
    <cfRule type="cellIs" dxfId="25" priority="10" operator="equal">
      <formula>"No"</formula>
    </cfRule>
    <cfRule type="cellIs" dxfId="24" priority="11" operator="equal">
      <formula>"N/A"</formula>
    </cfRule>
    <cfRule type="cellIs" dxfId="23" priority="12" operator="equal">
      <formula>"Yes"</formula>
    </cfRule>
  </conditionalFormatting>
  <conditionalFormatting sqref="H10:I10">
    <cfRule type="cellIs" dxfId="22" priority="5" operator="equal">
      <formula>"MI"</formula>
    </cfRule>
    <cfRule type="cellIs" dxfId="21" priority="6" operator="equal">
      <formula>"No"</formula>
    </cfRule>
    <cfRule type="cellIs" dxfId="20" priority="7" operator="equal">
      <formula>"N/A"</formula>
    </cfRule>
    <cfRule type="cellIs" dxfId="19" priority="8" operator="equal">
      <formula>"Yes"</formula>
    </cfRule>
  </conditionalFormatting>
  <conditionalFormatting sqref="L10:M10">
    <cfRule type="cellIs" dxfId="18" priority="1" operator="equal">
      <formula>"MI"</formula>
    </cfRule>
    <cfRule type="cellIs" dxfId="17" priority="2" operator="equal">
      <formula>"No"</formula>
    </cfRule>
    <cfRule type="cellIs" dxfId="16" priority="3" operator="equal">
      <formula>"N/A"</formula>
    </cfRule>
    <cfRule type="cellIs" dxfId="15" priority="4" operator="equal">
      <formula>"Yes"</formula>
    </cfRule>
  </conditionalFormatting>
  <dataValidations count="3">
    <dataValidation type="list" showInputMessage="1" showErrorMessage="1" error="Select from the following_x000a_Yes (Meets Requirements)_x000a_No (Does Not Meet Requirements)_x000a_MI (More Information)_x000a_N/A (Not Applicable)" sqref="Q6:Q22 Q24" xr:uid="{00000000-0002-0000-0500-000000000000}">
      <formula1>"Yes, No, MI, N/A"</formula1>
    </dataValidation>
    <dataValidation type="list" showInputMessage="1" showErrorMessage="1" error="Select from the following_x000a_Yes (Meets Requirements)_x000a_No (Does Not Meet Requirements)_x000a_MI (More Information)_x000a_N/A (Not Applicable)" sqref="P6:P22 P24" xr:uid="{00000000-0002-0000-0500-000001000000}">
      <formula1>"Yes,No,MI,N/A"</formula1>
    </dataValidation>
    <dataValidation allowBlank="1" sqref="N4:Q4" xr:uid="{00000000-0002-0000-0500-000002000000}"/>
  </dataValidations>
  <pageMargins left="0.23622047244094491" right="0.23622047244094491" top="0.74803149606299213" bottom="0.74803149606299213" header="0.31496062992125984" footer="0.31496062992125984"/>
  <pageSetup paperSize="8" scale="10" fitToHeight="0" orientation="landscape" r:id="rId1"/>
  <headerFooter alignWithMargins="0">
    <oddFooter>&amp;F</oddFooter>
  </headerFooter>
  <drawing r:id="rId2"/>
  <legacyDrawingHF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pageSetUpPr fitToPage="1"/>
  </sheetPr>
  <dimension ref="A1:V200"/>
  <sheetViews>
    <sheetView tabSelected="1" zoomScale="110" zoomScaleNormal="110" workbookViewId="0">
      <pane ySplit="16" topLeftCell="A17" activePane="bottomLeft" state="frozen"/>
      <selection pane="bottomLeft" activeCell="D5" sqref="D5:G5"/>
    </sheetView>
  </sheetViews>
  <sheetFormatPr defaultColWidth="9.140625" defaultRowHeight="12.75" x14ac:dyDescent="0.2"/>
  <cols>
    <col min="1" max="1" width="3.28515625" style="187" customWidth="1"/>
    <col min="2" max="2" width="12.7109375" style="187" customWidth="1"/>
    <col min="3" max="3" width="11.7109375" style="187" hidden="1" customWidth="1"/>
    <col min="4" max="4" width="32.42578125" style="187" customWidth="1"/>
    <col min="5" max="5" width="11.28515625" style="218" customWidth="1"/>
    <col min="6" max="6" width="0.7109375" style="187" customWidth="1"/>
    <col min="7" max="7" width="11.85546875" style="187" customWidth="1"/>
    <col min="8" max="8" width="23.140625" style="187" hidden="1" customWidth="1"/>
    <col min="9" max="9" width="33.42578125" style="187" customWidth="1"/>
    <col min="10" max="10" width="10.85546875" style="187" customWidth="1"/>
    <col min="11" max="11" width="0.7109375" style="187" customWidth="1"/>
    <col min="12" max="12" width="13.7109375" style="187" customWidth="1"/>
    <col min="13" max="13" width="11" style="187" hidden="1" customWidth="1"/>
    <col min="14" max="14" width="39.140625" style="187" customWidth="1"/>
    <col min="15" max="15" width="11.140625" style="187" customWidth="1"/>
    <col min="16" max="16" width="0.5703125" style="187" customWidth="1"/>
    <col min="17" max="17" width="11.42578125" style="187" customWidth="1"/>
    <col min="18" max="18" width="38.140625" style="187" hidden="1" customWidth="1"/>
    <col min="19" max="19" width="30.85546875" style="187" customWidth="1"/>
    <col min="20" max="20" width="10.7109375" style="187" customWidth="1"/>
    <col min="21" max="16384" width="9.140625" style="187"/>
  </cols>
  <sheetData>
    <row r="1" spans="1:22" ht="8.25" customHeight="1" thickBot="1" x14ac:dyDescent="0.25">
      <c r="A1" s="185"/>
      <c r="B1" s="185"/>
      <c r="C1" s="185"/>
      <c r="D1" s="185"/>
      <c r="E1" s="186"/>
      <c r="F1" s="185"/>
      <c r="G1" s="185"/>
      <c r="H1" s="185"/>
      <c r="I1" s="185"/>
      <c r="J1" s="185"/>
      <c r="K1" s="185"/>
      <c r="L1" s="185"/>
      <c r="M1" s="185"/>
      <c r="N1" s="185"/>
      <c r="O1" s="185"/>
      <c r="P1" s="185"/>
      <c r="Q1" s="185"/>
      <c r="S1" s="185"/>
      <c r="T1" s="185"/>
      <c r="U1" s="185"/>
      <c r="V1" s="185"/>
    </row>
    <row r="2" spans="1:22" ht="6" customHeight="1" x14ac:dyDescent="0.2">
      <c r="A2" s="185"/>
      <c r="B2" s="188"/>
      <c r="C2" s="189"/>
      <c r="D2" s="189"/>
      <c r="E2" s="190"/>
      <c r="F2" s="189"/>
      <c r="G2" s="189"/>
      <c r="H2" s="189"/>
      <c r="I2" s="189"/>
      <c r="J2" s="189"/>
      <c r="K2" s="189"/>
      <c r="L2" s="189"/>
      <c r="M2" s="189"/>
      <c r="N2" s="189"/>
      <c r="O2" s="191"/>
      <c r="P2" s="185"/>
      <c r="Q2" s="185"/>
      <c r="S2" s="185"/>
      <c r="T2" s="185"/>
      <c r="U2" s="185"/>
      <c r="V2" s="185"/>
    </row>
    <row r="3" spans="1:22" ht="50.25" customHeight="1" x14ac:dyDescent="0.5">
      <c r="A3" s="185"/>
      <c r="B3" s="192"/>
      <c r="C3" s="193"/>
      <c r="D3" s="298" t="s">
        <v>529</v>
      </c>
      <c r="E3" s="194"/>
      <c r="F3" s="194"/>
      <c r="G3" s="194"/>
      <c r="H3" s="193"/>
      <c r="I3" s="258" t="s">
        <v>528</v>
      </c>
      <c r="J3" s="395" t="s">
        <v>1210</v>
      </c>
      <c r="K3" s="395"/>
      <c r="L3" s="395"/>
      <c r="M3" s="395"/>
      <c r="N3" s="395"/>
      <c r="O3" s="195"/>
      <c r="P3" s="185"/>
      <c r="Q3" s="185"/>
      <c r="S3" s="185"/>
      <c r="T3" s="185"/>
      <c r="U3" s="185"/>
      <c r="V3" s="185"/>
    </row>
    <row r="4" spans="1:22" ht="13.5" thickBot="1" x14ac:dyDescent="0.25">
      <c r="A4" s="185"/>
      <c r="B4" s="192"/>
      <c r="C4" s="193"/>
      <c r="D4" s="196"/>
      <c r="E4" s="193"/>
      <c r="F4" s="193"/>
      <c r="G4" s="193"/>
      <c r="H4" s="193"/>
      <c r="I4" s="193"/>
      <c r="J4" s="196"/>
      <c r="K4" s="193"/>
      <c r="L4" s="193"/>
      <c r="M4" s="193"/>
      <c r="N4" s="193"/>
      <c r="O4" s="195"/>
      <c r="P4" s="185"/>
      <c r="Q4" s="185"/>
      <c r="S4" s="185"/>
      <c r="T4" s="185"/>
      <c r="U4" s="185"/>
      <c r="V4" s="185"/>
    </row>
    <row r="5" spans="1:22" s="297" customFormat="1" ht="21" thickBot="1" x14ac:dyDescent="0.35">
      <c r="A5" s="293"/>
      <c r="B5" s="294"/>
      <c r="C5" s="295"/>
      <c r="D5" s="381" t="s">
        <v>1215</v>
      </c>
      <c r="E5" s="382"/>
      <c r="F5" s="382"/>
      <c r="G5" s="383"/>
      <c r="H5" s="295"/>
      <c r="I5" s="295"/>
      <c r="J5" s="381"/>
      <c r="K5" s="382"/>
      <c r="L5" s="382"/>
      <c r="M5" s="382"/>
      <c r="N5" s="383"/>
      <c r="O5" s="296"/>
      <c r="P5" s="293"/>
      <c r="Q5" s="293"/>
      <c r="S5" s="293"/>
      <c r="T5" s="293"/>
      <c r="U5" s="293"/>
      <c r="V5" s="293"/>
    </row>
    <row r="6" spans="1:22" ht="11.25" customHeight="1" x14ac:dyDescent="0.2">
      <c r="A6" s="185"/>
      <c r="B6" s="192"/>
      <c r="C6" s="193"/>
      <c r="D6" s="197" t="str">
        <f>IF(AND(J5="",D5=""),"",IF(J5="",D5,IF(D5="",J5,"please enter one key word only")))</f>
        <v>Integrity</v>
      </c>
      <c r="E6" s="198"/>
      <c r="F6" s="198"/>
      <c r="G6" s="198"/>
      <c r="H6" s="198"/>
      <c r="I6" s="198"/>
      <c r="J6" s="197" t="str">
        <f>IF(AND(J5="",D5=""),"",IF(J5="",D5,IF(D5="",J5,"please enter one key word only")))</f>
        <v>Integrity</v>
      </c>
      <c r="K6" s="199"/>
      <c r="L6" s="199"/>
      <c r="M6" s="199"/>
      <c r="N6" s="193"/>
      <c r="O6" s="195"/>
      <c r="P6" s="185"/>
      <c r="Q6" s="185"/>
      <c r="S6" s="185"/>
      <c r="T6" s="185"/>
      <c r="U6" s="185"/>
      <c r="V6" s="185"/>
    </row>
    <row r="7" spans="1:22" x14ac:dyDescent="0.2">
      <c r="A7" s="380" t="s">
        <v>524</v>
      </c>
      <c r="B7" s="192"/>
      <c r="C7" s="193"/>
      <c r="D7" s="197" t="str">
        <f>IF(ISERROR(VLOOKUP(D6,'Key Word List'!A:A,1,FALSE)),D6,"")</f>
        <v/>
      </c>
      <c r="E7" s="193"/>
      <c r="F7" s="200"/>
      <c r="G7" s="193"/>
      <c r="H7" s="193"/>
      <c r="I7" s="193"/>
      <c r="J7" s="199"/>
      <c r="K7" s="199"/>
      <c r="L7" s="199"/>
      <c r="M7" s="200"/>
      <c r="N7" s="193"/>
      <c r="O7" s="195"/>
      <c r="P7" s="185"/>
      <c r="Q7" s="185"/>
      <c r="S7" s="185"/>
      <c r="T7" s="185"/>
      <c r="U7" s="185"/>
      <c r="V7" s="185"/>
    </row>
    <row r="8" spans="1:22" ht="7.5" customHeight="1" thickBot="1" x14ac:dyDescent="0.25">
      <c r="A8" s="380"/>
      <c r="B8" s="202"/>
      <c r="C8" s="203"/>
      <c r="D8" s="203"/>
      <c r="E8" s="204"/>
      <c r="F8" s="203"/>
      <c r="G8" s="203"/>
      <c r="H8" s="203"/>
      <c r="I8" s="203"/>
      <c r="J8" s="203"/>
      <c r="K8" s="203"/>
      <c r="L8" s="203"/>
      <c r="M8" s="203"/>
      <c r="N8" s="203"/>
      <c r="O8" s="205"/>
      <c r="P8" s="185"/>
      <c r="Q8" s="185"/>
      <c r="S8" s="185"/>
      <c r="T8" s="185"/>
      <c r="U8" s="185"/>
      <c r="V8" s="185"/>
    </row>
    <row r="9" spans="1:22" ht="5.25" customHeight="1" thickBot="1" x14ac:dyDescent="0.25">
      <c r="A9" s="380"/>
      <c r="B9" s="185"/>
      <c r="C9" s="185"/>
      <c r="D9" s="185"/>
      <c r="E9" s="186"/>
      <c r="F9" s="185"/>
      <c r="G9" s="185"/>
      <c r="H9" s="185"/>
      <c r="I9" s="185"/>
      <c r="J9" s="185"/>
      <c r="K9" s="185"/>
      <c r="L9" s="185"/>
      <c r="M9" s="185"/>
      <c r="N9" s="185"/>
      <c r="O9" s="185"/>
      <c r="P9" s="185"/>
      <c r="Q9" s="185"/>
      <c r="S9" s="185"/>
      <c r="T9" s="185"/>
      <c r="U9" s="185"/>
      <c r="V9" s="185"/>
    </row>
    <row r="10" spans="1:22" x14ac:dyDescent="0.2">
      <c r="A10" s="380"/>
      <c r="B10" s="389" t="s">
        <v>525</v>
      </c>
      <c r="C10" s="390"/>
      <c r="D10" s="390"/>
      <c r="E10" s="390"/>
      <c r="F10" s="185"/>
      <c r="G10" s="391" t="s">
        <v>536</v>
      </c>
      <c r="H10" s="392"/>
      <c r="I10" s="392"/>
      <c r="J10" s="392"/>
      <c r="K10" s="185"/>
      <c r="L10" s="396" t="s">
        <v>537</v>
      </c>
      <c r="M10" s="397"/>
      <c r="N10" s="397"/>
      <c r="O10" s="397"/>
      <c r="P10" s="185"/>
      <c r="Q10" s="393" t="s">
        <v>1269</v>
      </c>
      <c r="R10" s="394"/>
      <c r="S10" s="394"/>
      <c r="T10" s="394"/>
      <c r="U10" s="185"/>
      <c r="V10" s="185"/>
    </row>
    <row r="11" spans="1:22" ht="5.25" customHeight="1" x14ac:dyDescent="0.2">
      <c r="A11" s="380"/>
      <c r="B11" s="185"/>
      <c r="C11" s="185"/>
      <c r="D11" s="201"/>
      <c r="E11" s="186"/>
      <c r="F11" s="185"/>
      <c r="G11" s="185"/>
      <c r="H11" s="185"/>
      <c r="I11" s="185"/>
      <c r="J11" s="185"/>
      <c r="K11" s="185"/>
      <c r="L11" s="185"/>
      <c r="M11" s="185"/>
      <c r="N11" s="185"/>
      <c r="O11" s="185"/>
      <c r="P11" s="185"/>
      <c r="Q11" s="185"/>
      <c r="R11" s="185"/>
      <c r="S11" s="185"/>
      <c r="T11" s="185"/>
      <c r="U11" s="185"/>
      <c r="V11" s="185"/>
    </row>
    <row r="12" spans="1:22" hidden="1" x14ac:dyDescent="0.2">
      <c r="A12" s="380"/>
      <c r="B12" s="185"/>
      <c r="C12" s="185"/>
      <c r="D12" s="185" t="str">
        <f>VLOOKUP(TRUE,B16:E49,2,FALSE)</f>
        <v>#AC120_78A_2_2o_3_Q6</v>
      </c>
      <c r="E12" s="186"/>
      <c r="F12" s="185"/>
      <c r="G12" s="384" t="str">
        <f>VLOOKUP(TRUE,G16:J49,2,FALSE)</f>
        <v>#AC571_009_4.2_1__c_Q3</v>
      </c>
      <c r="H12" s="384"/>
      <c r="I12" s="384"/>
      <c r="J12" s="384"/>
      <c r="K12" s="185"/>
      <c r="L12" s="185"/>
      <c r="M12" s="185"/>
      <c r="N12" s="185" t="str">
        <f>VLOOKUP(TRUE,L16:O49,2,FALSE)</f>
        <v>#AC11_3_1__8.4Info3</v>
      </c>
      <c r="O12" s="185"/>
      <c r="P12" s="185"/>
      <c r="Q12" s="185"/>
      <c r="R12" s="185"/>
      <c r="S12" s="185" t="str">
        <f>VLOOKUP(TRUE,Q16:T49,2,FALSE)</f>
        <v>#AMCtoAppendixIItoPart_M_2b_Q2</v>
      </c>
      <c r="T12" s="185"/>
      <c r="U12" s="185"/>
      <c r="V12" s="185"/>
    </row>
    <row r="13" spans="1:22" ht="26.25" customHeight="1" x14ac:dyDescent="0.2">
      <c r="A13" s="380"/>
      <c r="B13" s="386" t="str">
        <f>IF(OR(D12=0,D12=""),"",VLOOKUP(D$12,' FAA USA'!A:K,10,FALSE))</f>
        <v>eSignature - Responsible Personnel - Integrity &amp; Security of Process &amp; System</v>
      </c>
      <c r="C13" s="386"/>
      <c r="D13" s="386"/>
      <c r="E13" s="386"/>
      <c r="F13" s="206"/>
      <c r="G13" s="386" t="str">
        <f>IF(OR(G12=0,G12=""),"",VLOOKUP(G12,'TCCA Canada'!A:K,10,FALSE))</f>
        <v>Data integrity and accuracy - of data certified</v>
      </c>
      <c r="H13" s="386"/>
      <c r="I13" s="386"/>
      <c r="J13" s="386"/>
      <c r="K13" s="206"/>
      <c r="L13" s="386" t="str">
        <f>IF(OR(N12=0,N12=""),"",VLOOKUP(N12,'CASA Australia'!A:K,10,FALSE))</f>
        <v>Electronic Transactions Act - Integrity</v>
      </c>
      <c r="M13" s="386"/>
      <c r="N13" s="386"/>
      <c r="O13" s="386"/>
      <c r="P13" s="185"/>
      <c r="Q13" s="386" t="str">
        <f>IF(OR(S12=0,S12=""),"",VLOOKUP(S12,'EASA EU'!A:M,12,FALSE))</f>
        <v>eSystem Integrity &amp; Accuracy</v>
      </c>
      <c r="R13" s="386"/>
      <c r="S13" s="386"/>
      <c r="T13" s="386"/>
      <c r="U13" s="185"/>
      <c r="V13" s="185"/>
    </row>
    <row r="14" spans="1:22" s="208" customFormat="1" ht="114.75" customHeight="1" x14ac:dyDescent="0.2">
      <c r="A14" s="380"/>
      <c r="B14" s="387" t="str">
        <f>IF(OR(D12=0,D12=""),"",VLOOKUP(D$12,' FAA USA'!A:K,11,FALSE))</f>
        <v xml:space="preserve">Question: Do policies and procedures identify the certificate holder’s personnel who have the authority and overall responsibility for the integrity and security of the electronic signature process and for controlling access to the computer software/application used in the process?
</v>
      </c>
      <c r="C14" s="388"/>
      <c r="D14" s="388"/>
      <c r="E14" s="388"/>
      <c r="F14" s="207"/>
      <c r="G14" s="385" t="str">
        <f>IF(OR(G12=0,G12=""),"",VLOOKUP(G12,'TCCA Canada'!A:K,11,FALSE))</f>
        <v xml:space="preserve">Question: Can &lt;organisation&gt; ensure integrity and accuracy of the data certified by the signature on the ARC Form One and be able to show evidence of the authenticity of the ARC with suitable security, safeguards and backups?
</v>
      </c>
      <c r="H14" s="385"/>
      <c r="I14" s="385"/>
      <c r="J14" s="385"/>
      <c r="K14" s="207"/>
      <c r="L14" s="388" t="str">
        <f>IF(OR(N12=0,N12=""),"",VLOOKUP(N12,'CASA Australia'!A:K,11,FALSE))</f>
        <v xml:space="preserve">Information:  Integrity - The information contained in the communication must retain its integrity. This means the information must remain complete and unaltered (apart from the addition of an endorsement, or any immaterial change arising in the normal course of communication, storage or display). This may include, for example, information added to the communication that is necessary to identify the message for storage purposes.
</v>
      </c>
      <c r="M14" s="388"/>
      <c r="N14" s="388"/>
      <c r="O14" s="388"/>
      <c r="P14" s="207"/>
      <c r="Q14" s="388" t="str">
        <f>IF(OR(S12=0,S12=""),"",VLOOKUP(S12,'EASA EU'!A:M,13,FALSE))</f>
        <v xml:space="preserve">Question: Does the electronic system ensure integrity and accuracy of the data certified by the signature of the Form and able to show evidence of the authenticity of the EASA Form 1 (recording and record keeping) with suitable security, safeguards and backups?
</v>
      </c>
      <c r="R14" s="388"/>
      <c r="S14" s="388"/>
      <c r="T14" s="388"/>
      <c r="U14" s="207"/>
      <c r="V14" s="207"/>
    </row>
    <row r="15" spans="1:22" ht="13.5" thickBot="1" x14ac:dyDescent="0.25">
      <c r="A15" s="209"/>
      <c r="B15" s="209"/>
      <c r="C15" s="209"/>
      <c r="D15" s="209"/>
      <c r="E15" s="210"/>
      <c r="F15" s="209"/>
      <c r="G15" s="209"/>
      <c r="H15" s="209"/>
      <c r="I15" s="209"/>
      <c r="J15" s="209"/>
      <c r="K15" s="209"/>
      <c r="L15" s="209"/>
      <c r="M15" s="209"/>
      <c r="N15" s="209"/>
      <c r="O15" s="209"/>
      <c r="P15" s="185"/>
      <c r="Q15" s="209"/>
      <c r="R15" s="209"/>
      <c r="S15" s="209"/>
      <c r="T15" s="209"/>
      <c r="U15" s="185"/>
      <c r="V15" s="185"/>
    </row>
    <row r="16" spans="1:22" s="216" customFormat="1" ht="81.75" customHeight="1" x14ac:dyDescent="0.2">
      <c r="A16" s="211"/>
      <c r="B16" s="212" t="s">
        <v>880</v>
      </c>
      <c r="C16" s="213" t="s">
        <v>523</v>
      </c>
      <c r="D16" s="213" t="s">
        <v>1235</v>
      </c>
      <c r="E16" s="213" t="s">
        <v>533</v>
      </c>
      <c r="F16" s="211"/>
      <c r="G16" s="214" t="s">
        <v>880</v>
      </c>
      <c r="H16" s="214" t="s">
        <v>538</v>
      </c>
      <c r="I16" s="214" t="s">
        <v>532</v>
      </c>
      <c r="J16" s="214" t="s">
        <v>534</v>
      </c>
      <c r="K16" s="211"/>
      <c r="L16" s="215" t="s">
        <v>880</v>
      </c>
      <c r="M16" s="215" t="s">
        <v>539</v>
      </c>
      <c r="N16" s="215" t="s">
        <v>540</v>
      </c>
      <c r="O16" s="215" t="s">
        <v>535</v>
      </c>
      <c r="P16" s="211"/>
      <c r="Q16" s="351" t="s">
        <v>880</v>
      </c>
      <c r="R16" s="351" t="s">
        <v>539</v>
      </c>
      <c r="S16" s="351" t="s">
        <v>1268</v>
      </c>
      <c r="T16" s="351" t="s">
        <v>1270</v>
      </c>
      <c r="U16" s="211"/>
      <c r="V16" s="211"/>
    </row>
    <row r="17" spans="1:20" s="221" customFormat="1" ht="29.25" customHeight="1" x14ac:dyDescent="0.2">
      <c r="A17" s="219"/>
      <c r="B17" s="18" t="b">
        <v>0</v>
      </c>
      <c r="C17" s="220" t="s">
        <v>1271</v>
      </c>
      <c r="D17" s="217" t="str">
        <f>IF(C17="","",VLOOKUP(C17,' FAA USA'!A:K,10,FALSE))</f>
        <v>eSignature Standards - Preserving Integrity of Signed Record</v>
      </c>
      <c r="E17" s="216" t="str">
        <f>IF(C17="","",HYPERLINK(C17,"FAA Link"))</f>
        <v>FAA Link</v>
      </c>
      <c r="F17" s="219"/>
      <c r="G17" s="18" t="b">
        <v>1</v>
      </c>
      <c r="H17" s="23" t="s">
        <v>1274</v>
      </c>
      <c r="I17" s="217" t="str">
        <f>IF(H17="","",VLOOKUP(H17,'TCCA Canada'!A:K,10,FALSE))</f>
        <v>Data integrity and accuracy - of data certified</v>
      </c>
      <c r="J17" s="216" t="str">
        <f t="shared" ref="J17:J39" si="0">IF(H17="","",HYPERLINK(H17,"TCCA Link"))</f>
        <v>TCCA Link</v>
      </c>
      <c r="K17" s="219"/>
      <c r="L17" s="18" t="b">
        <v>1</v>
      </c>
      <c r="M17" s="23" t="s">
        <v>1300</v>
      </c>
      <c r="N17" s="217" t="str">
        <f>IF(M17="","",VLOOKUP(M17,'CASA Australia'!A:K,10,FALSE))</f>
        <v>Electronic Transactions Act - Integrity</v>
      </c>
      <c r="O17" s="216" t="str">
        <f>IF(M17="","",HYPERLINK(M17,"CASA Link"))</f>
        <v>CASA Link</v>
      </c>
      <c r="Q17" s="18" t="b">
        <v>1</v>
      </c>
      <c r="R17" s="23" t="s">
        <v>1278</v>
      </c>
      <c r="S17" s="217" t="str">
        <f>IF(R17="","",VLOOKUP(R17,'EASA EU'!A:M,12,FALSE))</f>
        <v>eSystem Integrity &amp; Accuracy</v>
      </c>
      <c r="T17" s="216" t="str">
        <f>IF(R17="","",HYPERLINK(R17,"EASA Link"))</f>
        <v>EASA Link</v>
      </c>
    </row>
    <row r="18" spans="1:20" s="221" customFormat="1" ht="29.25" customHeight="1" x14ac:dyDescent="0.2">
      <c r="A18" s="219"/>
      <c r="B18" s="18" t="b">
        <v>1</v>
      </c>
      <c r="C18" s="220" t="s">
        <v>1272</v>
      </c>
      <c r="D18" s="217" t="str">
        <f>IF(C18="","",VLOOKUP(C18,' FAA USA'!A:K,10,FALSE))</f>
        <v>eSignature - Responsible Personnel - Integrity &amp; Security of Process &amp; System</v>
      </c>
      <c r="E18" s="216" t="str">
        <f t="shared" ref="E18:E48" si="1">IF(C18="","",HYPERLINK(C18,"FAA Link"))</f>
        <v>FAA Link</v>
      </c>
      <c r="F18" s="219"/>
      <c r="G18" s="18" t="b">
        <v>0</v>
      </c>
      <c r="H18" s="23" t="s">
        <v>1275</v>
      </c>
      <c r="I18" s="217" t="str">
        <f>IF(H18="","",VLOOKUP(H18,'TCCA Canada'!A:K,10,FALSE))</f>
        <v>Description - eSignature - Verification of Data Source &amp; Integrity</v>
      </c>
      <c r="J18" s="216" t="str">
        <f t="shared" si="0"/>
        <v>TCCA Link</v>
      </c>
      <c r="K18" s="219"/>
      <c r="L18" s="18" t="b">
        <v>0</v>
      </c>
      <c r="M18" s="23" t="s">
        <v>1301</v>
      </c>
      <c r="N18" s="217" t="str">
        <f>IF(M18="","",VLOOKUP(M18,'CASA Australia'!A:K,10,FALSE))</f>
        <v>Attributes of eSystems - Data Integrity</v>
      </c>
      <c r="O18" s="216" t="str">
        <f t="shared" ref="O18:O49" si="2">IF(M18="","",HYPERLINK(M18,"CASA Link"))</f>
        <v>CASA Link</v>
      </c>
      <c r="Q18" s="18" t="b">
        <v>0</v>
      </c>
      <c r="R18" s="23" t="s">
        <v>1285</v>
      </c>
      <c r="S18" s="217" t="str">
        <f>IF(R18="","",VLOOKUP(R18,'EASA EU'!A:M,12,FALSE))</f>
        <v>eSignature Cryptography</v>
      </c>
      <c r="T18" s="216" t="str">
        <f t="shared" ref="T18:T81" si="3">IF(R18="","",HYPERLINK(R18,"EASA Link"))</f>
        <v>EASA Link</v>
      </c>
    </row>
    <row r="19" spans="1:20" s="221" customFormat="1" ht="29.25" customHeight="1" x14ac:dyDescent="0.2">
      <c r="A19" s="219"/>
      <c r="B19" s="18" t="b">
        <v>0</v>
      </c>
      <c r="C19" s="220" t="s">
        <v>1288</v>
      </c>
      <c r="D19" s="217" t="str">
        <f>IF(C19="","",VLOOKUP(C19,' FAA USA'!A:K,10,FALSE))</f>
        <v>eRecords - Description</v>
      </c>
      <c r="E19" s="216" t="str">
        <f t="shared" si="1"/>
        <v>FAA Link</v>
      </c>
      <c r="F19" s="219"/>
      <c r="G19" s="18" t="b">
        <v>0</v>
      </c>
      <c r="H19" s="23"/>
      <c r="I19" s="217" t="str">
        <f>IF(H19="","",VLOOKUP(H19,'TCCA Canada'!A:K,10,FALSE))</f>
        <v/>
      </c>
      <c r="J19" s="216" t="str">
        <f t="shared" si="0"/>
        <v/>
      </c>
      <c r="K19" s="219"/>
      <c r="L19" s="18" t="b">
        <v>0</v>
      </c>
      <c r="M19" s="23" t="s">
        <v>1276</v>
      </c>
      <c r="N19" s="217" t="str">
        <f>IF(M19="","",VLOOKUP(M19,'CASA Australia'!A:K,10,FALSE))</f>
        <v>Security - Exposition &amp; Procedures</v>
      </c>
      <c r="O19" s="216" t="str">
        <f t="shared" si="2"/>
        <v>CASA Link</v>
      </c>
      <c r="Q19" s="18" t="b">
        <v>0</v>
      </c>
      <c r="R19" s="23" t="s">
        <v>1286</v>
      </c>
      <c r="S19" s="217" t="str">
        <f>IF(R19="","",VLOOKUP(R19,'EASA EU'!A:M,12,FALSE))</f>
        <v>eSignature Policy &amp; Management Structure</v>
      </c>
      <c r="T19" s="216" t="str">
        <f t="shared" si="3"/>
        <v>EASA Link</v>
      </c>
    </row>
    <row r="20" spans="1:20" s="221" customFormat="1" ht="29.25" customHeight="1" x14ac:dyDescent="0.2">
      <c r="A20" s="219"/>
      <c r="B20" s="18" t="b">
        <v>0</v>
      </c>
      <c r="C20" s="220" t="s">
        <v>1289</v>
      </c>
      <c r="D20" s="217" t="str">
        <f>IF(C20="","",VLOOKUP(C20,' FAA USA'!A:K,10,FALSE))</f>
        <v>eRecordkeeping - Quality Control (QC) - Audit - Computer System</v>
      </c>
      <c r="E20" s="216" t="str">
        <f t="shared" si="1"/>
        <v>FAA Link</v>
      </c>
      <c r="F20" s="219"/>
      <c r="G20" s="18" t="b">
        <v>0</v>
      </c>
      <c r="H20" s="219"/>
      <c r="I20" s="217" t="str">
        <f>IF(H20="","",VLOOKUP(H20,'TCCA Canada'!A:K,10,FALSE))</f>
        <v/>
      </c>
      <c r="J20" s="216" t="str">
        <f t="shared" si="0"/>
        <v/>
      </c>
      <c r="K20" s="219"/>
      <c r="L20" s="18" t="b">
        <v>0</v>
      </c>
      <c r="M20" s="23" t="s">
        <v>1277</v>
      </c>
      <c r="N20" s="217" t="str">
        <f>IF(M20="","",VLOOKUP(M20,'CASA Australia'!A:K,10,FALSE))</f>
        <v>Security</v>
      </c>
      <c r="O20" s="216" t="str">
        <f t="shared" si="2"/>
        <v>CASA Link</v>
      </c>
      <c r="Q20" s="18" t="b">
        <v>0</v>
      </c>
      <c r="R20" s="23"/>
      <c r="S20" s="217" t="str">
        <f>IF(R20="","",VLOOKUP(R20,'EASA EU'!A:M,12,FALSE))</f>
        <v/>
      </c>
      <c r="T20" s="216" t="str">
        <f t="shared" si="3"/>
        <v/>
      </c>
    </row>
    <row r="21" spans="1:20" s="221" customFormat="1" ht="29.25" customHeight="1" x14ac:dyDescent="0.2">
      <c r="A21" s="219"/>
      <c r="B21" s="18" t="b">
        <v>0</v>
      </c>
      <c r="C21" s="220" t="s">
        <v>1290</v>
      </c>
      <c r="D21" s="217" t="str">
        <f>IF(C21="","",VLOOKUP(C21,' FAA USA'!A:K,10,FALSE))</f>
        <v>eRecordkeeping - Training and User Instructions - Security Awareness</v>
      </c>
      <c r="E21" s="216" t="str">
        <f t="shared" si="1"/>
        <v>FAA Link</v>
      </c>
      <c r="F21" s="219"/>
      <c r="G21" s="18" t="b">
        <v>0</v>
      </c>
      <c r="H21" s="219"/>
      <c r="I21" s="217" t="str">
        <f>IF(H21="","",VLOOKUP(H21,'TCCA Canada'!A:K,10,FALSE))</f>
        <v/>
      </c>
      <c r="J21" s="216" t="str">
        <f t="shared" si="0"/>
        <v/>
      </c>
      <c r="K21" s="219"/>
      <c r="L21" s="18" t="b">
        <v>0</v>
      </c>
      <c r="M21" s="23"/>
      <c r="N21" s="217" t="str">
        <f>IF(M21="","",VLOOKUP(M21,'CASA Australia'!A:K,10,FALSE))</f>
        <v/>
      </c>
      <c r="O21" s="216" t="str">
        <f t="shared" si="2"/>
        <v/>
      </c>
      <c r="Q21" s="18" t="b">
        <v>0</v>
      </c>
      <c r="R21" s="23"/>
      <c r="S21" s="217" t="str">
        <f>IF(R21="","",VLOOKUP(R21,'EASA EU'!A:M,12,FALSE))</f>
        <v/>
      </c>
      <c r="T21" s="216" t="str">
        <f t="shared" si="3"/>
        <v/>
      </c>
    </row>
    <row r="22" spans="1:20" s="221" customFormat="1" ht="29.25" customHeight="1" x14ac:dyDescent="0.2">
      <c r="A22" s="219"/>
      <c r="B22" s="18" t="b">
        <v>0</v>
      </c>
      <c r="C22" s="220" t="s">
        <v>1291</v>
      </c>
      <c r="D22" s="217" t="str">
        <f>IF(C22="","",VLOOKUP(C22,' FAA USA'!A:K,10,FALSE))</f>
        <v>eRecordkeeping - Transferring Data - To New System</v>
      </c>
      <c r="E22" s="216" t="str">
        <f t="shared" si="1"/>
        <v>FAA Link</v>
      </c>
      <c r="F22" s="219"/>
      <c r="G22" s="18" t="b">
        <v>0</v>
      </c>
      <c r="H22" s="219"/>
      <c r="I22" s="217" t="str">
        <f>IF(H22="","",VLOOKUP(H22,'TCCA Canada'!A:K,10,FALSE))</f>
        <v/>
      </c>
      <c r="J22" s="216" t="str">
        <f t="shared" si="0"/>
        <v/>
      </c>
      <c r="K22" s="219"/>
      <c r="L22" s="18" t="b">
        <v>0</v>
      </c>
      <c r="M22" s="23"/>
      <c r="N22" s="217" t="str">
        <f>IF(M22="","",VLOOKUP(M22,'CASA Australia'!A:K,10,FALSE))</f>
        <v/>
      </c>
      <c r="O22" s="216" t="str">
        <f t="shared" si="2"/>
        <v/>
      </c>
      <c r="Q22" s="18" t="b">
        <v>0</v>
      </c>
      <c r="R22" s="23"/>
      <c r="S22" s="217" t="str">
        <f>IF(R22="","",VLOOKUP(R22,'EASA EU'!A:M,12,FALSE))</f>
        <v/>
      </c>
      <c r="T22" s="216" t="str">
        <f t="shared" si="3"/>
        <v/>
      </c>
    </row>
    <row r="23" spans="1:20" s="221" customFormat="1" ht="29.25" customHeight="1" x14ac:dyDescent="0.2">
      <c r="A23" s="219"/>
      <c r="B23" s="18" t="b">
        <v>0</v>
      </c>
      <c r="C23" s="220" t="s">
        <v>1292</v>
      </c>
      <c r="D23" s="217" t="str">
        <f>IF(C23="","",VLOOKUP(C23,' FAA USA'!A:K,10,FALSE))</f>
        <v>eRecordkeeping - Responsible Personnel - Integrity &amp; Security of System</v>
      </c>
      <c r="E23" s="216" t="str">
        <f t="shared" si="1"/>
        <v>FAA Link</v>
      </c>
      <c r="F23" s="219"/>
      <c r="G23" s="18" t="b">
        <v>0</v>
      </c>
      <c r="H23" s="219"/>
      <c r="I23" s="217" t="str">
        <f>IF(H23="","",VLOOKUP(H23,'TCCA Canada'!A:K,10,FALSE))</f>
        <v/>
      </c>
      <c r="J23" s="216" t="str">
        <f t="shared" si="0"/>
        <v/>
      </c>
      <c r="K23" s="219"/>
      <c r="L23" s="18" t="b">
        <v>0</v>
      </c>
      <c r="M23" s="23"/>
      <c r="N23" s="217" t="str">
        <f>IF(M23="","",VLOOKUP(M23,'CASA Australia'!A:K,10,FALSE))</f>
        <v/>
      </c>
      <c r="O23" s="216" t="str">
        <f t="shared" si="2"/>
        <v/>
      </c>
      <c r="Q23" s="18" t="b">
        <v>0</v>
      </c>
      <c r="R23" s="23"/>
      <c r="S23" s="217" t="str">
        <f>IF(R23="","",VLOOKUP(R23,'EASA EU'!A:M,12,FALSE))</f>
        <v/>
      </c>
      <c r="T23" s="216" t="str">
        <f t="shared" si="3"/>
        <v/>
      </c>
    </row>
    <row r="24" spans="1:20" s="221" customFormat="1" ht="29.25" customHeight="1" x14ac:dyDescent="0.2">
      <c r="A24" s="219"/>
      <c r="B24" s="18" t="b">
        <v>0</v>
      </c>
      <c r="C24" s="220" t="s">
        <v>1293</v>
      </c>
      <c r="D24" s="217" t="str">
        <f>IF(C24="","",VLOOKUP(C24,' FAA USA'!A:K,10,FALSE))</f>
        <v>eRecordkeeping - Audit Procedures - Record Quality &amp; Integrity</v>
      </c>
      <c r="E24" s="216" t="str">
        <f t="shared" si="1"/>
        <v>FAA Link</v>
      </c>
      <c r="F24" s="219"/>
      <c r="G24" s="18" t="b">
        <v>0</v>
      </c>
      <c r="H24" s="219"/>
      <c r="I24" s="217" t="str">
        <f>IF(H24="","",VLOOKUP(H24,'TCCA Canada'!A:K,10,FALSE))</f>
        <v/>
      </c>
      <c r="J24" s="216" t="str">
        <f t="shared" si="0"/>
        <v/>
      </c>
      <c r="K24" s="219"/>
      <c r="L24" s="18" t="b">
        <v>0</v>
      </c>
      <c r="M24" s="219"/>
      <c r="N24" s="217" t="str">
        <f>IF(M24="","",VLOOKUP(M24,'CASA Australia'!A:K,10,FALSE))</f>
        <v/>
      </c>
      <c r="O24" s="216" t="str">
        <f t="shared" si="2"/>
        <v/>
      </c>
      <c r="Q24" s="18" t="b">
        <v>0</v>
      </c>
      <c r="R24" s="219"/>
      <c r="S24" s="217" t="str">
        <f>IF(R24="","",VLOOKUP(R24,'EASA EU'!A:M,12,FALSE))</f>
        <v/>
      </c>
      <c r="T24" s="216" t="str">
        <f t="shared" si="3"/>
        <v/>
      </c>
    </row>
    <row r="25" spans="1:20" s="221" customFormat="1" ht="29.25" customHeight="1" x14ac:dyDescent="0.2">
      <c r="A25" s="219"/>
      <c r="B25" s="18" t="b">
        <v>0</v>
      </c>
      <c r="C25" s="220" t="s">
        <v>1294</v>
      </c>
      <c r="D25" s="217" t="str">
        <f>IF(C25="","",VLOOKUP(C25,' FAA USA'!A:K,10,FALSE))</f>
        <v>eRecordkeeping - Demonstration - QC Procedures - To FAA</v>
      </c>
      <c r="E25" s="216" t="str">
        <f t="shared" si="1"/>
        <v>FAA Link</v>
      </c>
      <c r="F25" s="219"/>
      <c r="G25" s="18" t="b">
        <v>0</v>
      </c>
      <c r="H25" s="219"/>
      <c r="I25" s="217" t="str">
        <f>IF(H25="","",VLOOKUP(H25,'TCCA Canada'!A:K,10,FALSE))</f>
        <v/>
      </c>
      <c r="J25" s="216" t="str">
        <f t="shared" si="0"/>
        <v/>
      </c>
      <c r="K25" s="219"/>
      <c r="L25" s="18" t="b">
        <v>0</v>
      </c>
      <c r="M25" s="219"/>
      <c r="N25" s="217" t="str">
        <f>IF(M25="","",VLOOKUP(M25,'CASA Australia'!A:K,10,FALSE))</f>
        <v/>
      </c>
      <c r="O25" s="216" t="str">
        <f t="shared" si="2"/>
        <v/>
      </c>
      <c r="Q25" s="18" t="b">
        <v>0</v>
      </c>
      <c r="R25" s="219"/>
      <c r="S25" s="217" t="str">
        <f>IF(R25="","",VLOOKUP(R25,'EASA EU'!A:M,12,FALSE))</f>
        <v/>
      </c>
      <c r="T25" s="216" t="str">
        <f t="shared" si="3"/>
        <v/>
      </c>
    </row>
    <row r="26" spans="1:20" s="221" customFormat="1" ht="29.25" customHeight="1" x14ac:dyDescent="0.2">
      <c r="A26" s="219"/>
      <c r="B26" s="18" t="b">
        <v>0</v>
      </c>
      <c r="C26" s="220" t="s">
        <v>1273</v>
      </c>
      <c r="D26" s="217" t="str">
        <f>IF(C26="","",VLOOKUP(C26,' FAA USA'!A:K,10,FALSE))</f>
        <v>eManuals</v>
      </c>
      <c r="E26" s="216" t="str">
        <f t="shared" si="1"/>
        <v>FAA Link</v>
      </c>
      <c r="F26" s="219"/>
      <c r="G26" s="18" t="b">
        <v>0</v>
      </c>
      <c r="H26" s="219"/>
      <c r="I26" s="217" t="str">
        <f>IF(H26="","",VLOOKUP(H26,'TCCA Canada'!A:K,10,FALSE))</f>
        <v/>
      </c>
      <c r="J26" s="216" t="str">
        <f t="shared" si="0"/>
        <v/>
      </c>
      <c r="K26" s="219"/>
      <c r="L26" s="18" t="b">
        <v>0</v>
      </c>
      <c r="M26" s="219"/>
      <c r="N26" s="217" t="str">
        <f>IF(M26="","",VLOOKUP(M26,'CASA Australia'!A:K,10,FALSE))</f>
        <v/>
      </c>
      <c r="O26" s="216" t="str">
        <f t="shared" si="2"/>
        <v/>
      </c>
      <c r="Q26" s="18" t="b">
        <v>0</v>
      </c>
      <c r="R26" s="219"/>
      <c r="S26" s="217" t="str">
        <f>IF(R26="","",VLOOKUP(R26,'EASA EU'!A:M,12,FALSE))</f>
        <v/>
      </c>
      <c r="T26" s="216" t="str">
        <f t="shared" si="3"/>
        <v/>
      </c>
    </row>
    <row r="27" spans="1:20" s="221" customFormat="1" ht="29.25" customHeight="1" x14ac:dyDescent="0.2">
      <c r="A27" s="219"/>
      <c r="B27" s="18" t="b">
        <v>0</v>
      </c>
      <c r="C27" s="220" t="s">
        <v>1295</v>
      </c>
      <c r="D27" s="217" t="str">
        <f>IF(C27="","",VLOOKUP(C27,' FAA USA'!A:K,10,FALSE))</f>
        <v>eManuals - Responsible Personnel</v>
      </c>
      <c r="E27" s="216" t="str">
        <f t="shared" si="1"/>
        <v>FAA Link</v>
      </c>
      <c r="F27" s="219"/>
      <c r="G27" s="18" t="b">
        <v>0</v>
      </c>
      <c r="H27" s="219"/>
      <c r="I27" s="217" t="str">
        <f>IF(H27="","",VLOOKUP(H27,'TCCA Canada'!A:K,10,FALSE))</f>
        <v/>
      </c>
      <c r="J27" s="216" t="str">
        <f t="shared" si="0"/>
        <v/>
      </c>
      <c r="K27" s="219"/>
      <c r="L27" s="18" t="b">
        <v>0</v>
      </c>
      <c r="M27" s="219"/>
      <c r="N27" s="217" t="str">
        <f>IF(M27="","",VLOOKUP(M27,'CASA Australia'!A:K,10,FALSE))</f>
        <v/>
      </c>
      <c r="O27" s="216" t="str">
        <f t="shared" si="2"/>
        <v/>
      </c>
      <c r="Q27" s="18" t="b">
        <v>0</v>
      </c>
      <c r="R27" s="219"/>
      <c r="S27" s="217" t="str">
        <f>IF(R27="","",VLOOKUP(R27,'EASA EU'!A:M,12,FALSE))</f>
        <v/>
      </c>
      <c r="T27" s="216" t="str">
        <f t="shared" si="3"/>
        <v/>
      </c>
    </row>
    <row r="28" spans="1:20" s="221" customFormat="1" ht="29.25" customHeight="1" x14ac:dyDescent="0.2">
      <c r="A28" s="219"/>
      <c r="B28" s="18" t="b">
        <v>0</v>
      </c>
      <c r="C28" s="220" t="s">
        <v>1296</v>
      </c>
      <c r="D28" s="217" t="str">
        <f>IF(C28="","",VLOOKUP(C28,' FAA USA'!A:K,10,FALSE))</f>
        <v>eManuals - Preservation of Archived Data</v>
      </c>
      <c r="E28" s="216" t="str">
        <f t="shared" si="1"/>
        <v>FAA Link</v>
      </c>
      <c r="F28" s="219"/>
      <c r="G28" s="18" t="b">
        <v>0</v>
      </c>
      <c r="H28" s="219"/>
      <c r="I28" s="217" t="str">
        <f>IF(H28="","",VLOOKUP(H28,'TCCA Canada'!A:K,10,FALSE))</f>
        <v/>
      </c>
      <c r="J28" s="216" t="str">
        <f t="shared" si="0"/>
        <v/>
      </c>
      <c r="K28" s="219"/>
      <c r="L28" s="18" t="b">
        <v>0</v>
      </c>
      <c r="M28" s="219"/>
      <c r="N28" s="217" t="str">
        <f>IF(M28="","",VLOOKUP(M28,'CASA Australia'!A:K,10,FALSE))</f>
        <v/>
      </c>
      <c r="O28" s="216" t="str">
        <f t="shared" si="2"/>
        <v/>
      </c>
      <c r="Q28" s="18" t="b">
        <v>0</v>
      </c>
      <c r="R28" s="219"/>
      <c r="S28" s="217" t="str">
        <f>IF(R28="","",VLOOKUP(R28,'EASA EU'!A:M,12,FALSE))</f>
        <v/>
      </c>
      <c r="T28" s="216" t="str">
        <f t="shared" si="3"/>
        <v/>
      </c>
    </row>
    <row r="29" spans="1:20" s="221" customFormat="1" ht="29.25" customHeight="1" x14ac:dyDescent="0.2">
      <c r="A29" s="219"/>
      <c r="B29" s="18" t="b">
        <v>0</v>
      </c>
      <c r="C29" s="23" t="s">
        <v>1297</v>
      </c>
      <c r="D29" s="217" t="str">
        <f>IF(C29="","",VLOOKUP(C29,' FAA USA'!A:K,10,FALSE))</f>
        <v>eManuals - Preservation of Archived Data</v>
      </c>
      <c r="E29" s="216" t="str">
        <f t="shared" si="1"/>
        <v>FAA Link</v>
      </c>
      <c r="F29" s="219"/>
      <c r="G29" s="18" t="b">
        <v>0</v>
      </c>
      <c r="H29" s="219"/>
      <c r="I29" s="217" t="str">
        <f>IF(H29="","",VLOOKUP(H29,'TCCA Canada'!A:K,10,FALSE))</f>
        <v/>
      </c>
      <c r="J29" s="216" t="str">
        <f t="shared" si="0"/>
        <v/>
      </c>
      <c r="K29" s="219"/>
      <c r="L29" s="18" t="b">
        <v>0</v>
      </c>
      <c r="M29" s="219"/>
      <c r="N29" s="217" t="str">
        <f>IF(M29="","",VLOOKUP(M29,'CASA Australia'!A:K,10,FALSE))</f>
        <v/>
      </c>
      <c r="O29" s="216" t="str">
        <f t="shared" si="2"/>
        <v/>
      </c>
      <c r="Q29" s="18" t="b">
        <v>0</v>
      </c>
      <c r="R29" s="219"/>
      <c r="S29" s="217" t="str">
        <f>IF(R29="","",VLOOKUP(R29,'EASA EU'!A:M,12,FALSE))</f>
        <v/>
      </c>
      <c r="T29" s="216" t="str">
        <f t="shared" si="3"/>
        <v/>
      </c>
    </row>
    <row r="30" spans="1:20" s="221" customFormat="1" ht="29.25" customHeight="1" x14ac:dyDescent="0.2">
      <c r="A30" s="219"/>
      <c r="B30" s="18" t="b">
        <v>0</v>
      </c>
      <c r="C30" s="110" t="s">
        <v>1298</v>
      </c>
      <c r="D30" s="217" t="str">
        <f>IF(C30="","",VLOOKUP(C30,' FAA USA'!A:K,10,FALSE))</f>
        <v>eManuals - Transferring Data to Another System</v>
      </c>
      <c r="E30" s="216" t="str">
        <f t="shared" si="1"/>
        <v>FAA Link</v>
      </c>
      <c r="F30" s="219"/>
      <c r="G30" s="18" t="b">
        <v>0</v>
      </c>
      <c r="H30" s="219"/>
      <c r="I30" s="217" t="str">
        <f>IF(H30="","",VLOOKUP(H30,'TCCA Canada'!A:K,10,FALSE))</f>
        <v/>
      </c>
      <c r="J30" s="216" t="str">
        <f t="shared" si="0"/>
        <v/>
      </c>
      <c r="K30" s="219"/>
      <c r="L30" s="18" t="b">
        <v>0</v>
      </c>
      <c r="M30" s="219"/>
      <c r="N30" s="217" t="str">
        <f>IF(M30="","",VLOOKUP(M30,'CASA Australia'!A:K,10,FALSE))</f>
        <v/>
      </c>
      <c r="O30" s="216" t="str">
        <f t="shared" si="2"/>
        <v/>
      </c>
      <c r="Q30" s="18" t="b">
        <v>0</v>
      </c>
      <c r="R30" s="219"/>
      <c r="S30" s="217" t="str">
        <f>IF(R30="","",VLOOKUP(R30,'EASA EU'!A:M,12,FALSE))</f>
        <v/>
      </c>
      <c r="T30" s="216" t="str">
        <f t="shared" si="3"/>
        <v/>
      </c>
    </row>
    <row r="31" spans="1:20" s="221" customFormat="1" ht="29.25" customHeight="1" x14ac:dyDescent="0.2">
      <c r="A31" s="219"/>
      <c r="B31" s="18" t="b">
        <v>0</v>
      </c>
      <c r="C31" s="110" t="s">
        <v>1299</v>
      </c>
      <c r="D31" s="217" t="str">
        <f>IF(C31="","",VLOOKUP(C31,' FAA USA'!A:K,10,FALSE))</f>
        <v>eManuals - User Instructions and Training</v>
      </c>
      <c r="E31" s="216" t="str">
        <f t="shared" si="1"/>
        <v>FAA Link</v>
      </c>
      <c r="F31" s="219"/>
      <c r="G31" s="18" t="b">
        <v>0</v>
      </c>
      <c r="H31" s="219"/>
      <c r="I31" s="217" t="str">
        <f>IF(H31="","",VLOOKUP(H31,'TCCA Canada'!A:K,10,FALSE))</f>
        <v/>
      </c>
      <c r="J31" s="216" t="str">
        <f t="shared" si="0"/>
        <v/>
      </c>
      <c r="K31" s="219"/>
      <c r="L31" s="18" t="b">
        <v>0</v>
      </c>
      <c r="M31" s="219"/>
      <c r="N31" s="217" t="str">
        <f>IF(M31="","",VLOOKUP(M31,'CASA Australia'!A:K,10,FALSE))</f>
        <v/>
      </c>
      <c r="O31" s="216" t="str">
        <f t="shared" si="2"/>
        <v/>
      </c>
      <c r="Q31" s="18" t="b">
        <v>0</v>
      </c>
      <c r="R31" s="219"/>
      <c r="S31" s="217" t="str">
        <f>IF(R31="","",VLOOKUP(R31,'EASA EU'!A:M,12,FALSE))</f>
        <v/>
      </c>
      <c r="T31" s="216" t="str">
        <f t="shared" si="3"/>
        <v/>
      </c>
    </row>
    <row r="32" spans="1:20" s="221" customFormat="1" ht="29.25" customHeight="1" x14ac:dyDescent="0.2">
      <c r="A32" s="219"/>
      <c r="B32" s="18" t="b">
        <v>0</v>
      </c>
      <c r="C32" s="110"/>
      <c r="D32" s="217" t="str">
        <f>IF(C32="","",VLOOKUP(C32,' FAA USA'!A:K,10,FALSE))</f>
        <v/>
      </c>
      <c r="E32" s="216" t="str">
        <f t="shared" si="1"/>
        <v/>
      </c>
      <c r="F32" s="219"/>
      <c r="G32" s="18" t="b">
        <v>0</v>
      </c>
      <c r="H32" s="219"/>
      <c r="I32" s="217" t="str">
        <f>IF(H32="","",VLOOKUP(H32,'TCCA Canada'!A:K,10,FALSE))</f>
        <v/>
      </c>
      <c r="J32" s="216" t="str">
        <f t="shared" si="0"/>
        <v/>
      </c>
      <c r="K32" s="219"/>
      <c r="L32" s="18" t="b">
        <v>0</v>
      </c>
      <c r="M32" s="219"/>
      <c r="N32" s="217" t="str">
        <f>IF(M32="","",VLOOKUP(M32,'CASA Australia'!A:K,10,FALSE))</f>
        <v/>
      </c>
      <c r="O32" s="216" t="str">
        <f t="shared" si="2"/>
        <v/>
      </c>
      <c r="Q32" s="18" t="b">
        <v>0</v>
      </c>
      <c r="R32" s="219"/>
      <c r="S32" s="217" t="str">
        <f>IF(R32="","",VLOOKUP(R32,'EASA EU'!A:M,12,FALSE))</f>
        <v/>
      </c>
      <c r="T32" s="216" t="str">
        <f t="shared" si="3"/>
        <v/>
      </c>
    </row>
    <row r="33" spans="1:20" s="221" customFormat="1" ht="29.25" customHeight="1" x14ac:dyDescent="0.2">
      <c r="A33" s="219"/>
      <c r="B33" s="18" t="b">
        <v>0</v>
      </c>
      <c r="C33" s="110"/>
      <c r="D33" s="217" t="str">
        <f>IF(C33="","",VLOOKUP(C33,' FAA USA'!A:K,10,FALSE))</f>
        <v/>
      </c>
      <c r="E33" s="216" t="str">
        <f t="shared" si="1"/>
        <v/>
      </c>
      <c r="F33" s="219"/>
      <c r="G33" s="18" t="b">
        <v>0</v>
      </c>
      <c r="H33" s="219"/>
      <c r="I33" s="217" t="str">
        <f>IF(H33="","",VLOOKUP(H33,'TCCA Canada'!A:K,10,FALSE))</f>
        <v/>
      </c>
      <c r="J33" s="216" t="str">
        <f t="shared" si="0"/>
        <v/>
      </c>
      <c r="K33" s="219"/>
      <c r="L33" s="18" t="b">
        <v>0</v>
      </c>
      <c r="M33" s="219"/>
      <c r="N33" s="217" t="str">
        <f>IF(M33="","",VLOOKUP(M33,'CASA Australia'!A:K,10,FALSE))</f>
        <v/>
      </c>
      <c r="O33" s="216" t="str">
        <f t="shared" si="2"/>
        <v/>
      </c>
      <c r="Q33" s="18" t="b">
        <v>0</v>
      </c>
      <c r="R33" s="219"/>
      <c r="S33" s="217" t="str">
        <f>IF(R33="","",VLOOKUP(R33,'EASA EU'!A:M,12,FALSE))</f>
        <v/>
      </c>
      <c r="T33" s="216" t="str">
        <f t="shared" si="3"/>
        <v/>
      </c>
    </row>
    <row r="34" spans="1:20" s="221" customFormat="1" ht="29.25" customHeight="1" x14ac:dyDescent="0.2">
      <c r="A34" s="219"/>
      <c r="B34" s="18" t="b">
        <v>0</v>
      </c>
      <c r="C34" s="110"/>
      <c r="D34" s="217" t="str">
        <f>IF(C34="","",VLOOKUP(C34,' FAA USA'!A:K,10,FALSE))</f>
        <v/>
      </c>
      <c r="E34" s="216" t="str">
        <f t="shared" si="1"/>
        <v/>
      </c>
      <c r="F34" s="219"/>
      <c r="G34" s="18" t="b">
        <v>0</v>
      </c>
      <c r="H34" s="219"/>
      <c r="I34" s="217" t="str">
        <f>IF(H34="","",VLOOKUP(H34,'TCCA Canada'!A:K,10,FALSE))</f>
        <v/>
      </c>
      <c r="J34" s="216" t="str">
        <f t="shared" si="0"/>
        <v/>
      </c>
      <c r="K34" s="219"/>
      <c r="L34" s="18" t="b">
        <v>0</v>
      </c>
      <c r="M34" s="219"/>
      <c r="N34" s="217" t="str">
        <f>IF(M34="","",VLOOKUP(M34,'CASA Australia'!A:K,10,FALSE))</f>
        <v/>
      </c>
      <c r="O34" s="216" t="str">
        <f t="shared" si="2"/>
        <v/>
      </c>
      <c r="Q34" s="18" t="b">
        <v>0</v>
      </c>
      <c r="R34" s="219"/>
      <c r="S34" s="217" t="str">
        <f>IF(R34="","",VLOOKUP(R34,'EASA EU'!A:M,12,FALSE))</f>
        <v/>
      </c>
      <c r="T34" s="216" t="str">
        <f t="shared" si="3"/>
        <v/>
      </c>
    </row>
    <row r="35" spans="1:20" s="221" customFormat="1" ht="29.25" customHeight="1" x14ac:dyDescent="0.2">
      <c r="A35" s="219"/>
      <c r="B35" s="18" t="b">
        <v>0</v>
      </c>
      <c r="C35" s="110"/>
      <c r="D35" s="217" t="str">
        <f>IF(C35="","",VLOOKUP(C35,' FAA USA'!A:K,10,FALSE))</f>
        <v/>
      </c>
      <c r="E35" s="216" t="str">
        <f t="shared" si="1"/>
        <v/>
      </c>
      <c r="F35" s="219"/>
      <c r="G35" s="18" t="b">
        <v>0</v>
      </c>
      <c r="H35" s="219"/>
      <c r="I35" s="217" t="str">
        <f>IF(H35="","",VLOOKUP(H35,'TCCA Canada'!A:K,10,FALSE))</f>
        <v/>
      </c>
      <c r="J35" s="216" t="str">
        <f t="shared" si="0"/>
        <v/>
      </c>
      <c r="K35" s="219"/>
      <c r="L35" s="18" t="b">
        <v>0</v>
      </c>
      <c r="M35" s="219"/>
      <c r="N35" s="217" t="str">
        <f>IF(M35="","",VLOOKUP(M35,'CASA Australia'!A:K,10,FALSE))</f>
        <v/>
      </c>
      <c r="O35" s="216" t="str">
        <f t="shared" si="2"/>
        <v/>
      </c>
      <c r="Q35" s="18" t="b">
        <v>0</v>
      </c>
      <c r="R35" s="219"/>
      <c r="S35" s="217" t="str">
        <f>IF(R35="","",VLOOKUP(R35,'EASA EU'!A:M,12,FALSE))</f>
        <v/>
      </c>
      <c r="T35" s="216" t="str">
        <f t="shared" si="3"/>
        <v/>
      </c>
    </row>
    <row r="36" spans="1:20" s="221" customFormat="1" ht="29.25" customHeight="1" x14ac:dyDescent="0.2">
      <c r="A36" s="219"/>
      <c r="B36" s="18" t="b">
        <v>0</v>
      </c>
      <c r="C36" s="110"/>
      <c r="D36" s="217" t="str">
        <f>IF(C36="","",VLOOKUP(C36,' FAA USA'!A:K,10,FALSE))</f>
        <v/>
      </c>
      <c r="E36" s="216" t="str">
        <f t="shared" si="1"/>
        <v/>
      </c>
      <c r="F36" s="219"/>
      <c r="G36" s="18" t="b">
        <v>0</v>
      </c>
      <c r="H36" s="219"/>
      <c r="I36" s="217" t="str">
        <f>IF(H36="","",VLOOKUP(H36,'TCCA Canada'!A:K,10,FALSE))</f>
        <v/>
      </c>
      <c r="J36" s="216" t="str">
        <f t="shared" si="0"/>
        <v/>
      </c>
      <c r="K36" s="219"/>
      <c r="L36" s="18" t="b">
        <v>0</v>
      </c>
      <c r="M36" s="219"/>
      <c r="N36" s="217" t="str">
        <f>IF(M36="","",VLOOKUP(M36,'CASA Australia'!A:K,10,FALSE))</f>
        <v/>
      </c>
      <c r="O36" s="216" t="str">
        <f t="shared" si="2"/>
        <v/>
      </c>
      <c r="Q36" s="18" t="b">
        <v>0</v>
      </c>
      <c r="R36" s="219"/>
      <c r="S36" s="217" t="str">
        <f>IF(R36="","",VLOOKUP(R36,'EASA EU'!A:M,12,FALSE))</f>
        <v/>
      </c>
      <c r="T36" s="216" t="str">
        <f t="shared" si="3"/>
        <v/>
      </c>
    </row>
    <row r="37" spans="1:20" s="221" customFormat="1" ht="29.25" customHeight="1" x14ac:dyDescent="0.2">
      <c r="A37" s="219"/>
      <c r="B37" s="18" t="b">
        <v>0</v>
      </c>
      <c r="C37" s="110"/>
      <c r="D37" s="217" t="str">
        <f>IF(C37="","",VLOOKUP(C37,' FAA USA'!A:K,10,FALSE))</f>
        <v/>
      </c>
      <c r="E37" s="216" t="str">
        <f t="shared" si="1"/>
        <v/>
      </c>
      <c r="F37" s="219"/>
      <c r="G37" s="18" t="b">
        <v>0</v>
      </c>
      <c r="H37" s="219"/>
      <c r="I37" s="217" t="str">
        <f>IF(H37="","",VLOOKUP(H37,'TCCA Canada'!A:K,10,FALSE))</f>
        <v/>
      </c>
      <c r="J37" s="216" t="str">
        <f t="shared" si="0"/>
        <v/>
      </c>
      <c r="K37" s="219"/>
      <c r="L37" s="18" t="b">
        <v>0</v>
      </c>
      <c r="M37" s="219"/>
      <c r="N37" s="217" t="str">
        <f>IF(M37="","",VLOOKUP(M37,'CASA Australia'!A:K,10,FALSE))</f>
        <v/>
      </c>
      <c r="O37" s="216" t="str">
        <f t="shared" si="2"/>
        <v/>
      </c>
      <c r="Q37" s="18" t="b">
        <v>0</v>
      </c>
      <c r="R37" s="219"/>
      <c r="S37" s="217" t="str">
        <f>IF(R37="","",VLOOKUP(R37,'EASA EU'!A:M,12,FALSE))</f>
        <v/>
      </c>
      <c r="T37" s="216" t="str">
        <f t="shared" si="3"/>
        <v/>
      </c>
    </row>
    <row r="38" spans="1:20" s="221" customFormat="1" ht="29.25" customHeight="1" x14ac:dyDescent="0.2">
      <c r="A38" s="219"/>
      <c r="B38" s="18" t="b">
        <v>0</v>
      </c>
      <c r="C38" s="110"/>
      <c r="D38" s="217" t="str">
        <f>IF(C38="","",VLOOKUP(C38,' FAA USA'!A:K,10,FALSE))</f>
        <v/>
      </c>
      <c r="E38" s="216" t="str">
        <f t="shared" si="1"/>
        <v/>
      </c>
      <c r="F38" s="219"/>
      <c r="G38" s="18" t="b">
        <v>0</v>
      </c>
      <c r="H38" s="219"/>
      <c r="I38" s="217" t="str">
        <f>IF(H38="","",VLOOKUP(H38,'TCCA Canada'!A:K,10,FALSE))</f>
        <v/>
      </c>
      <c r="J38" s="216" t="str">
        <f t="shared" si="0"/>
        <v/>
      </c>
      <c r="K38" s="219"/>
      <c r="L38" s="18" t="b">
        <v>0</v>
      </c>
      <c r="M38" s="219"/>
      <c r="N38" s="217" t="str">
        <f>IF(M38="","",VLOOKUP(M38,'CASA Australia'!A:K,10,FALSE))</f>
        <v/>
      </c>
      <c r="O38" s="216" t="str">
        <f t="shared" si="2"/>
        <v/>
      </c>
      <c r="Q38" s="18" t="b">
        <v>0</v>
      </c>
      <c r="R38" s="219"/>
      <c r="S38" s="217" t="str">
        <f>IF(R38="","",VLOOKUP(R38,'EASA EU'!A:M,12,FALSE))</f>
        <v/>
      </c>
      <c r="T38" s="216" t="str">
        <f t="shared" si="3"/>
        <v/>
      </c>
    </row>
    <row r="39" spans="1:20" s="221" customFormat="1" ht="29.25" customHeight="1" x14ac:dyDescent="0.2">
      <c r="A39" s="219"/>
      <c r="B39" s="18" t="b">
        <v>0</v>
      </c>
      <c r="C39" s="110"/>
      <c r="D39" s="217" t="str">
        <f>IF(C39="","",VLOOKUP(C39,' FAA USA'!A:K,10,FALSE))</f>
        <v/>
      </c>
      <c r="E39" s="216" t="str">
        <f t="shared" si="1"/>
        <v/>
      </c>
      <c r="F39" s="219"/>
      <c r="G39" s="18" t="b">
        <v>0</v>
      </c>
      <c r="H39" s="219"/>
      <c r="I39" s="217" t="str">
        <f>IF(H39="","",VLOOKUP(H39,'TCCA Canada'!A:K,10,FALSE))</f>
        <v/>
      </c>
      <c r="J39" s="216" t="str">
        <f t="shared" si="0"/>
        <v/>
      </c>
      <c r="K39" s="219"/>
      <c r="L39" s="18" t="b">
        <v>0</v>
      </c>
      <c r="M39" s="219"/>
      <c r="N39" s="217" t="str">
        <f>IF(M39="","",VLOOKUP(M39,'CASA Australia'!A:K,10,FALSE))</f>
        <v/>
      </c>
      <c r="O39" s="216" t="str">
        <f t="shared" si="2"/>
        <v/>
      </c>
      <c r="Q39" s="18" t="b">
        <v>0</v>
      </c>
      <c r="R39" s="219"/>
      <c r="S39" s="217" t="str">
        <f>IF(R39="","",VLOOKUP(R39,'EASA EU'!A:M,12,FALSE))</f>
        <v/>
      </c>
      <c r="T39" s="216" t="str">
        <f t="shared" si="3"/>
        <v/>
      </c>
    </row>
    <row r="40" spans="1:20" s="221" customFormat="1" ht="29.25" customHeight="1" x14ac:dyDescent="0.2">
      <c r="A40" s="219"/>
      <c r="B40" s="18" t="b">
        <v>0</v>
      </c>
      <c r="C40" s="110"/>
      <c r="D40" s="217" t="str">
        <f>IF(C40="","",VLOOKUP(C40,' FAA USA'!A:K,10,FALSE))</f>
        <v/>
      </c>
      <c r="E40" s="216" t="str">
        <f t="shared" si="1"/>
        <v/>
      </c>
      <c r="F40" s="219"/>
      <c r="G40" s="18" t="b">
        <v>0</v>
      </c>
      <c r="H40" s="219"/>
      <c r="I40" s="217" t="str">
        <f>IF(H40="","",VLOOKUP(H40,'TCCA Canada'!A:K,10,FALSE))</f>
        <v/>
      </c>
      <c r="J40" s="216" t="str">
        <f t="shared" ref="J40" si="4">IF(H40="","",HYPERLINK(H40,"TCCA Link"))</f>
        <v/>
      </c>
      <c r="K40" s="219"/>
      <c r="L40" s="18" t="b">
        <v>0</v>
      </c>
      <c r="M40" s="219"/>
      <c r="N40" s="217" t="str">
        <f>IF(M40="","",VLOOKUP(M40,'CASA Australia'!A:K,10,FALSE))</f>
        <v/>
      </c>
      <c r="O40" s="216" t="str">
        <f t="shared" si="2"/>
        <v/>
      </c>
      <c r="Q40" s="18" t="b">
        <v>0</v>
      </c>
      <c r="R40" s="219"/>
      <c r="S40" s="217" t="str">
        <f>IF(R40="","",VLOOKUP(R40,'EASA EU'!A:M,12,FALSE))</f>
        <v/>
      </c>
      <c r="T40" s="216" t="str">
        <f t="shared" si="3"/>
        <v/>
      </c>
    </row>
    <row r="41" spans="1:20" s="221" customFormat="1" ht="29.25" customHeight="1" x14ac:dyDescent="0.2">
      <c r="A41" s="219"/>
      <c r="B41" s="18" t="b">
        <v>0</v>
      </c>
      <c r="C41" s="110"/>
      <c r="D41" s="217" t="str">
        <f>IF(C41="","",VLOOKUP(C41,' FAA USA'!A:K,10,FALSE))</f>
        <v/>
      </c>
      <c r="E41" s="216" t="str">
        <f t="shared" si="1"/>
        <v/>
      </c>
      <c r="F41" s="219"/>
      <c r="G41" s="18" t="b">
        <v>0</v>
      </c>
      <c r="H41" s="219"/>
      <c r="I41" s="217" t="str">
        <f>IF(H41="","",VLOOKUP(H41,'TCCA Canada'!A:K,10,FALSE))</f>
        <v/>
      </c>
      <c r="J41" s="216" t="str">
        <f t="shared" ref="J41:J49" si="5">IF(H41="","",HYPERLINK(H41,"TCCA Link"))</f>
        <v/>
      </c>
      <c r="K41" s="219"/>
      <c r="L41" s="18" t="b">
        <v>0</v>
      </c>
      <c r="M41" s="219"/>
      <c r="N41" s="217" t="str">
        <f>IF(M41="","",VLOOKUP(M41,'CASA Australia'!A:K,10,FALSE))</f>
        <v/>
      </c>
      <c r="O41" s="216" t="str">
        <f t="shared" si="2"/>
        <v/>
      </c>
      <c r="Q41" s="18" t="b">
        <v>0</v>
      </c>
      <c r="R41" s="219"/>
      <c r="S41" s="217" t="str">
        <f>IF(R41="","",VLOOKUP(R41,'EASA EU'!A:M,12,FALSE))</f>
        <v/>
      </c>
      <c r="T41" s="216" t="str">
        <f t="shared" si="3"/>
        <v/>
      </c>
    </row>
    <row r="42" spans="1:20" s="221" customFormat="1" ht="29.25" customHeight="1" x14ac:dyDescent="0.2">
      <c r="A42" s="219"/>
      <c r="B42" s="18" t="b">
        <v>0</v>
      </c>
      <c r="C42" s="110"/>
      <c r="D42" s="217" t="str">
        <f>IF(C42="","",VLOOKUP(C42,' FAA USA'!A:K,10,FALSE))</f>
        <v/>
      </c>
      <c r="E42" s="216" t="str">
        <f t="shared" si="1"/>
        <v/>
      </c>
      <c r="F42" s="219"/>
      <c r="G42" s="18" t="b">
        <v>0</v>
      </c>
      <c r="H42" s="219"/>
      <c r="I42" s="217" t="str">
        <f>IF(H42="","",VLOOKUP(H42,'TCCA Canada'!A:K,10,FALSE))</f>
        <v/>
      </c>
      <c r="J42" s="216" t="str">
        <f t="shared" si="5"/>
        <v/>
      </c>
      <c r="K42" s="219"/>
      <c r="L42" s="18" t="b">
        <v>0</v>
      </c>
      <c r="M42" s="219"/>
      <c r="N42" s="217" t="str">
        <f>IF(M42="","",VLOOKUP(M42,'CASA Australia'!A:K,10,FALSE))</f>
        <v/>
      </c>
      <c r="O42" s="216" t="str">
        <f t="shared" si="2"/>
        <v/>
      </c>
      <c r="Q42" s="18" t="b">
        <v>0</v>
      </c>
      <c r="R42" s="219"/>
      <c r="S42" s="217" t="str">
        <f>IF(R42="","",VLOOKUP(R42,'EASA EU'!A:M,12,FALSE))</f>
        <v/>
      </c>
      <c r="T42" s="216" t="str">
        <f t="shared" si="3"/>
        <v/>
      </c>
    </row>
    <row r="43" spans="1:20" s="221" customFormat="1" ht="29.25" customHeight="1" x14ac:dyDescent="0.2">
      <c r="A43" s="219"/>
      <c r="B43" s="18" t="b">
        <v>0</v>
      </c>
      <c r="C43" s="110"/>
      <c r="D43" s="217" t="str">
        <f>IF(C43="","",VLOOKUP(C43,' FAA USA'!A:K,10,FALSE))</f>
        <v/>
      </c>
      <c r="E43" s="216" t="str">
        <f t="shared" si="1"/>
        <v/>
      </c>
      <c r="F43" s="219"/>
      <c r="G43" s="18" t="b">
        <v>0</v>
      </c>
      <c r="H43" s="219"/>
      <c r="I43" s="217" t="str">
        <f>IF(H43="","",VLOOKUP(H43,'TCCA Canada'!A:K,10,FALSE))</f>
        <v/>
      </c>
      <c r="J43" s="216" t="str">
        <f t="shared" si="5"/>
        <v/>
      </c>
      <c r="K43" s="219"/>
      <c r="L43" s="18" t="b">
        <v>0</v>
      </c>
      <c r="M43" s="219"/>
      <c r="N43" s="217" t="str">
        <f>IF(M43="","",VLOOKUP(M43,'CASA Australia'!A:K,10,FALSE))</f>
        <v/>
      </c>
      <c r="O43" s="216" t="str">
        <f t="shared" si="2"/>
        <v/>
      </c>
      <c r="Q43" s="18" t="b">
        <v>0</v>
      </c>
      <c r="R43" s="219"/>
      <c r="S43" s="217" t="str">
        <f>IF(R43="","",VLOOKUP(R43,'EASA EU'!A:M,12,FALSE))</f>
        <v/>
      </c>
      <c r="T43" s="216" t="str">
        <f t="shared" si="3"/>
        <v/>
      </c>
    </row>
    <row r="44" spans="1:20" s="221" customFormat="1" ht="29.25" customHeight="1" x14ac:dyDescent="0.2">
      <c r="A44" s="219"/>
      <c r="B44" s="18" t="b">
        <v>0</v>
      </c>
      <c r="C44" s="110"/>
      <c r="D44" s="217" t="str">
        <f>IF(C44="","",VLOOKUP(C44,' FAA USA'!A:K,10,FALSE))</f>
        <v/>
      </c>
      <c r="E44" s="216" t="str">
        <f t="shared" si="1"/>
        <v/>
      </c>
      <c r="F44" s="219"/>
      <c r="G44" s="18" t="b">
        <v>0</v>
      </c>
      <c r="H44" s="219"/>
      <c r="I44" s="217" t="str">
        <f>IF(H44="","",VLOOKUP(H44,'TCCA Canada'!A:K,10,FALSE))</f>
        <v/>
      </c>
      <c r="J44" s="216" t="str">
        <f t="shared" si="5"/>
        <v/>
      </c>
      <c r="K44" s="219"/>
      <c r="L44" s="18" t="b">
        <v>0</v>
      </c>
      <c r="M44" s="219"/>
      <c r="N44" s="217" t="str">
        <f>IF(M44="","",VLOOKUP(M44,'CASA Australia'!A:K,10,FALSE))</f>
        <v/>
      </c>
      <c r="O44" s="216" t="str">
        <f t="shared" si="2"/>
        <v/>
      </c>
      <c r="Q44" s="18" t="b">
        <v>0</v>
      </c>
      <c r="R44" s="219"/>
      <c r="S44" s="217" t="str">
        <f>IF(R44="","",VLOOKUP(R44,'EASA EU'!A:M,12,FALSE))</f>
        <v/>
      </c>
      <c r="T44" s="216" t="str">
        <f t="shared" si="3"/>
        <v/>
      </c>
    </row>
    <row r="45" spans="1:20" s="221" customFormat="1" ht="29.25" customHeight="1" x14ac:dyDescent="0.2">
      <c r="A45" s="219"/>
      <c r="B45" s="18" t="b">
        <v>0</v>
      </c>
      <c r="C45" s="110"/>
      <c r="D45" s="217" t="str">
        <f>IF(C45="","",VLOOKUP(C45,' FAA USA'!A:K,10,FALSE))</f>
        <v/>
      </c>
      <c r="E45" s="216" t="str">
        <f t="shared" si="1"/>
        <v/>
      </c>
      <c r="F45" s="219"/>
      <c r="G45" s="18" t="b">
        <v>0</v>
      </c>
      <c r="H45" s="219"/>
      <c r="I45" s="217" t="str">
        <f>IF(H45="","",VLOOKUP(H45,'TCCA Canada'!A:K,10,FALSE))</f>
        <v/>
      </c>
      <c r="J45" s="216" t="str">
        <f t="shared" si="5"/>
        <v/>
      </c>
      <c r="K45" s="219"/>
      <c r="L45" s="18" t="b">
        <v>0</v>
      </c>
      <c r="M45" s="219"/>
      <c r="N45" s="217" t="str">
        <f>IF(M45="","",VLOOKUP(M45,'CASA Australia'!A:K,10,FALSE))</f>
        <v/>
      </c>
      <c r="O45" s="216" t="str">
        <f t="shared" si="2"/>
        <v/>
      </c>
      <c r="Q45" s="18" t="b">
        <v>0</v>
      </c>
      <c r="R45" s="219"/>
      <c r="S45" s="217" t="str">
        <f>IF(R45="","",VLOOKUP(R45,'EASA EU'!A:M,12,FALSE))</f>
        <v/>
      </c>
      <c r="T45" s="216" t="str">
        <f t="shared" si="3"/>
        <v/>
      </c>
    </row>
    <row r="46" spans="1:20" s="221" customFormat="1" ht="29.25" customHeight="1" x14ac:dyDescent="0.2">
      <c r="A46" s="219"/>
      <c r="B46" s="18" t="b">
        <v>0</v>
      </c>
      <c r="C46" s="110"/>
      <c r="D46" s="217" t="str">
        <f>IF(C46="","",VLOOKUP(C46,' FAA USA'!A:K,10,FALSE))</f>
        <v/>
      </c>
      <c r="E46" s="216" t="str">
        <f t="shared" si="1"/>
        <v/>
      </c>
      <c r="F46" s="219"/>
      <c r="G46" s="18" t="b">
        <v>0</v>
      </c>
      <c r="H46" s="219"/>
      <c r="I46" s="217" t="str">
        <f>IF(H46="","",VLOOKUP(H46,'TCCA Canada'!A:K,10,FALSE))</f>
        <v/>
      </c>
      <c r="J46" s="216" t="str">
        <f t="shared" si="5"/>
        <v/>
      </c>
      <c r="K46" s="219"/>
      <c r="L46" s="18" t="b">
        <v>0</v>
      </c>
      <c r="M46" s="219"/>
      <c r="N46" s="217" t="str">
        <f>IF(M46="","",VLOOKUP(M46,'CASA Australia'!A:K,10,FALSE))</f>
        <v/>
      </c>
      <c r="O46" s="216" t="str">
        <f t="shared" si="2"/>
        <v/>
      </c>
      <c r="Q46" s="18" t="b">
        <v>0</v>
      </c>
      <c r="R46" s="219"/>
      <c r="S46" s="217" t="str">
        <f>IF(R46="","",VLOOKUP(R46,'EASA EU'!A:M,12,FALSE))</f>
        <v/>
      </c>
      <c r="T46" s="216" t="str">
        <f t="shared" si="3"/>
        <v/>
      </c>
    </row>
    <row r="47" spans="1:20" s="221" customFormat="1" ht="29.25" customHeight="1" x14ac:dyDescent="0.2">
      <c r="A47" s="219"/>
      <c r="B47" s="18" t="b">
        <v>0</v>
      </c>
      <c r="C47" s="110"/>
      <c r="D47" s="217" t="str">
        <f>IF(C47="","",VLOOKUP(C47,' FAA USA'!A:K,10,FALSE))</f>
        <v/>
      </c>
      <c r="E47" s="216" t="str">
        <f t="shared" si="1"/>
        <v/>
      </c>
      <c r="F47" s="219"/>
      <c r="G47" s="18" t="b">
        <v>0</v>
      </c>
      <c r="H47" s="219"/>
      <c r="I47" s="217" t="str">
        <f>IF(H47="","",VLOOKUP(H47,'TCCA Canada'!A:K,10,FALSE))</f>
        <v/>
      </c>
      <c r="J47" s="216" t="str">
        <f t="shared" si="5"/>
        <v/>
      </c>
      <c r="K47" s="219"/>
      <c r="L47" s="18" t="b">
        <v>0</v>
      </c>
      <c r="M47" s="219"/>
      <c r="N47" s="217" t="str">
        <f>IF(M47="","",VLOOKUP(M47,'CASA Australia'!A:K,10,FALSE))</f>
        <v/>
      </c>
      <c r="O47" s="216" t="str">
        <f t="shared" si="2"/>
        <v/>
      </c>
      <c r="Q47" s="18" t="b">
        <v>0</v>
      </c>
      <c r="R47" s="219"/>
      <c r="S47" s="217" t="str">
        <f>IF(R47="","",VLOOKUP(R47,'EASA EU'!A:M,12,FALSE))</f>
        <v/>
      </c>
      <c r="T47" s="216" t="str">
        <f t="shared" si="3"/>
        <v/>
      </c>
    </row>
    <row r="48" spans="1:20" s="221" customFormat="1" ht="29.25" customHeight="1" x14ac:dyDescent="0.2">
      <c r="A48" s="219"/>
      <c r="B48" s="18" t="b">
        <v>0</v>
      </c>
      <c r="C48" s="110"/>
      <c r="D48" s="217" t="str">
        <f>IF(C48="","",VLOOKUP(C48,' FAA USA'!A:K,10,FALSE))</f>
        <v/>
      </c>
      <c r="E48" s="216" t="str">
        <f t="shared" si="1"/>
        <v/>
      </c>
      <c r="F48" s="219"/>
      <c r="G48" s="18" t="b">
        <v>0</v>
      </c>
      <c r="H48" s="219"/>
      <c r="I48" s="217" t="str">
        <f>IF(H48="","",VLOOKUP(H48,'TCCA Canada'!A:K,10,FALSE))</f>
        <v/>
      </c>
      <c r="J48" s="216" t="str">
        <f t="shared" si="5"/>
        <v/>
      </c>
      <c r="K48" s="219"/>
      <c r="L48" s="18" t="b">
        <v>0</v>
      </c>
      <c r="M48" s="219"/>
      <c r="N48" s="217" t="str">
        <f>IF(M48="","",VLOOKUP(M48,'CASA Australia'!A:K,10,FALSE))</f>
        <v/>
      </c>
      <c r="O48" s="216" t="str">
        <f t="shared" si="2"/>
        <v/>
      </c>
      <c r="Q48" s="18" t="b">
        <v>0</v>
      </c>
      <c r="R48" s="219"/>
      <c r="S48" s="217" t="str">
        <f>IF(R48="","",VLOOKUP(R48,'EASA EU'!A:M,12,FALSE))</f>
        <v/>
      </c>
      <c r="T48" s="216" t="str">
        <f t="shared" si="3"/>
        <v/>
      </c>
    </row>
    <row r="49" spans="1:20" s="221" customFormat="1" ht="29.25" customHeight="1" x14ac:dyDescent="0.2">
      <c r="A49" s="219"/>
      <c r="B49" s="18" t="b">
        <v>0</v>
      </c>
      <c r="C49" s="110"/>
      <c r="D49" s="217" t="str">
        <f>IF(C49="","",VLOOKUP(C49,' FAA USA'!A:K,10,FALSE))</f>
        <v/>
      </c>
      <c r="E49" s="216" t="str">
        <f t="shared" ref="E49:E112" si="6">IF(C49="","",HYPERLINK(C49,"FAA Link"))</f>
        <v/>
      </c>
      <c r="F49" s="219"/>
      <c r="G49" s="18" t="b">
        <v>0</v>
      </c>
      <c r="H49" s="219"/>
      <c r="I49" s="217" t="str">
        <f>IF(H49="","",VLOOKUP(H49,'TCCA Canada'!A:K,10,FALSE))</f>
        <v/>
      </c>
      <c r="J49" s="216" t="str">
        <f t="shared" si="5"/>
        <v/>
      </c>
      <c r="K49" s="219"/>
      <c r="L49" s="18" t="b">
        <v>0</v>
      </c>
      <c r="M49" s="219"/>
      <c r="N49" s="217" t="str">
        <f>IF(M49="","",VLOOKUP(M49,'CASA Australia'!A:K,10,FALSE))</f>
        <v/>
      </c>
      <c r="O49" s="216" t="str">
        <f t="shared" si="2"/>
        <v/>
      </c>
      <c r="Q49" s="18" t="b">
        <v>0</v>
      </c>
      <c r="R49" s="219"/>
      <c r="S49" s="217" t="str">
        <f>IF(R49="","",VLOOKUP(R49,'EASA EU'!A:M,12,FALSE))</f>
        <v/>
      </c>
      <c r="T49" s="216" t="str">
        <f t="shared" si="3"/>
        <v/>
      </c>
    </row>
    <row r="50" spans="1:20" s="221" customFormat="1" ht="25.5" customHeight="1" x14ac:dyDescent="0.2">
      <c r="A50" s="219"/>
      <c r="B50" s="18"/>
      <c r="C50" s="110"/>
      <c r="D50" s="217" t="str">
        <f>IF(C50="","",VLOOKUP(C50,' FAA USA'!A:K,10,FALSE))</f>
        <v/>
      </c>
      <c r="E50" s="216" t="str">
        <f t="shared" si="6"/>
        <v/>
      </c>
      <c r="F50" s="219"/>
      <c r="G50" s="18"/>
      <c r="H50" s="219"/>
      <c r="I50" s="217" t="str">
        <f>IF(H50="","",VLOOKUP(H50,'TCCA Canada'!A:K,10,FALSE))</f>
        <v/>
      </c>
      <c r="J50" s="216" t="str">
        <f t="shared" ref="J50:J113" si="7">IF(H50="","",HYPERLINK(H50,"TCCA Link"))</f>
        <v/>
      </c>
      <c r="K50" s="219"/>
      <c r="L50" s="18"/>
      <c r="M50" s="219"/>
      <c r="N50" s="217" t="str">
        <f>IF(M50="","",VLOOKUP(M50,'CASA Australia'!A:K,10,FALSE))</f>
        <v/>
      </c>
      <c r="O50" s="216" t="str">
        <f t="shared" ref="O50:O113" si="8">IF(M50="","",HYPERLINK(M50,"CASA Link"))</f>
        <v/>
      </c>
      <c r="Q50" s="18"/>
      <c r="R50" s="219"/>
      <c r="S50" s="217" t="str">
        <f>IF(R50="","",VLOOKUP(R50,'EASA EU'!A:M,12,FALSE))</f>
        <v/>
      </c>
      <c r="T50" s="216" t="str">
        <f t="shared" si="3"/>
        <v/>
      </c>
    </row>
    <row r="51" spans="1:20" s="221" customFormat="1" ht="25.5" customHeight="1" x14ac:dyDescent="0.2">
      <c r="A51" s="219"/>
      <c r="B51" s="18"/>
      <c r="C51" s="110"/>
      <c r="D51" s="217" t="str">
        <f>IF(C51="","",VLOOKUP(C51,' FAA USA'!A:K,10,FALSE))</f>
        <v/>
      </c>
      <c r="E51" s="216" t="str">
        <f t="shared" si="6"/>
        <v/>
      </c>
      <c r="F51" s="219"/>
      <c r="G51" s="18"/>
      <c r="H51" s="219"/>
      <c r="I51" s="217" t="str">
        <f>IF(H51="","",VLOOKUP(H51,'TCCA Canada'!A:K,10,FALSE))</f>
        <v/>
      </c>
      <c r="J51" s="216" t="str">
        <f t="shared" si="7"/>
        <v/>
      </c>
      <c r="K51" s="219"/>
      <c r="L51" s="18"/>
      <c r="M51" s="219"/>
      <c r="N51" s="217" t="str">
        <f>IF(M51="","",VLOOKUP(M51,'CASA Australia'!A:K,10,FALSE))</f>
        <v/>
      </c>
      <c r="O51" s="216" t="str">
        <f t="shared" si="8"/>
        <v/>
      </c>
      <c r="Q51" s="18"/>
      <c r="R51" s="219"/>
      <c r="S51" s="217" t="str">
        <f>IF(R51="","",VLOOKUP(R51,'EASA EU'!A:M,12,FALSE))</f>
        <v/>
      </c>
      <c r="T51" s="216" t="str">
        <f t="shared" si="3"/>
        <v/>
      </c>
    </row>
    <row r="52" spans="1:20" s="221" customFormat="1" ht="25.5" customHeight="1" x14ac:dyDescent="0.2">
      <c r="A52" s="219"/>
      <c r="B52" s="18"/>
      <c r="C52" s="110"/>
      <c r="D52" s="217" t="str">
        <f>IF(C52="","",VLOOKUP(C52,' FAA USA'!A:K,10,FALSE))</f>
        <v/>
      </c>
      <c r="E52" s="216" t="str">
        <f t="shared" si="6"/>
        <v/>
      </c>
      <c r="F52" s="219"/>
      <c r="G52" s="18"/>
      <c r="H52" s="219"/>
      <c r="I52" s="217" t="str">
        <f>IF(H52="","",VLOOKUP(H52,'TCCA Canada'!A:K,10,FALSE))</f>
        <v/>
      </c>
      <c r="J52" s="216" t="str">
        <f t="shared" si="7"/>
        <v/>
      </c>
      <c r="K52" s="219"/>
      <c r="L52" s="18"/>
      <c r="M52" s="219"/>
      <c r="N52" s="217" t="str">
        <f>IF(M52="","",VLOOKUP(M52,'CASA Australia'!A:K,10,FALSE))</f>
        <v/>
      </c>
      <c r="O52" s="216" t="str">
        <f t="shared" si="8"/>
        <v/>
      </c>
      <c r="Q52" s="18"/>
      <c r="R52" s="219"/>
      <c r="S52" s="217" t="str">
        <f>IF(R52="","",VLOOKUP(R52,'EASA EU'!A:M,12,FALSE))</f>
        <v/>
      </c>
      <c r="T52" s="216" t="str">
        <f t="shared" si="3"/>
        <v/>
      </c>
    </row>
    <row r="53" spans="1:20" s="221" customFormat="1" ht="25.5" customHeight="1" x14ac:dyDescent="0.2">
      <c r="A53" s="219"/>
      <c r="B53" s="18"/>
      <c r="C53" s="110"/>
      <c r="D53" s="217" t="str">
        <f>IF(C53="","",VLOOKUP(C53,' FAA USA'!A:K,10,FALSE))</f>
        <v/>
      </c>
      <c r="E53" s="216" t="str">
        <f t="shared" si="6"/>
        <v/>
      </c>
      <c r="F53" s="219"/>
      <c r="G53" s="18"/>
      <c r="H53" s="219"/>
      <c r="I53" s="217" t="str">
        <f>IF(H53="","",VLOOKUP(H53,'TCCA Canada'!A:K,10,FALSE))</f>
        <v/>
      </c>
      <c r="J53" s="216" t="str">
        <f t="shared" si="7"/>
        <v/>
      </c>
      <c r="K53" s="219"/>
      <c r="L53" s="18"/>
      <c r="M53" s="219"/>
      <c r="N53" s="217" t="str">
        <f>IF(M53="","",VLOOKUP(M53,'CASA Australia'!A:K,10,FALSE))</f>
        <v/>
      </c>
      <c r="O53" s="216" t="str">
        <f t="shared" si="8"/>
        <v/>
      </c>
      <c r="Q53" s="18"/>
      <c r="R53" s="219"/>
      <c r="S53" s="217" t="str">
        <f>IF(R53="","",VLOOKUP(R53,'EASA EU'!A:M,12,FALSE))</f>
        <v/>
      </c>
      <c r="T53" s="216" t="str">
        <f t="shared" si="3"/>
        <v/>
      </c>
    </row>
    <row r="54" spans="1:20" s="221" customFormat="1" ht="25.5" customHeight="1" x14ac:dyDescent="0.2">
      <c r="A54" s="219"/>
      <c r="B54" s="18"/>
      <c r="C54" s="110"/>
      <c r="D54" s="217" t="str">
        <f>IF(C54="","",VLOOKUP(C54,' FAA USA'!A:K,10,FALSE))</f>
        <v/>
      </c>
      <c r="E54" s="216" t="str">
        <f t="shared" si="6"/>
        <v/>
      </c>
      <c r="F54" s="219"/>
      <c r="G54" s="18"/>
      <c r="H54" s="219"/>
      <c r="I54" s="217" t="str">
        <f>IF(H54="","",VLOOKUP(H54,'TCCA Canada'!A:K,10,FALSE))</f>
        <v/>
      </c>
      <c r="J54" s="216" t="str">
        <f t="shared" si="7"/>
        <v/>
      </c>
      <c r="K54" s="219"/>
      <c r="L54" s="18"/>
      <c r="M54" s="219"/>
      <c r="N54" s="217" t="str">
        <f>IF(M54="","",VLOOKUP(M54,'CASA Australia'!A:K,10,FALSE))</f>
        <v/>
      </c>
      <c r="O54" s="216" t="str">
        <f t="shared" si="8"/>
        <v/>
      </c>
      <c r="Q54" s="18"/>
      <c r="R54" s="219"/>
      <c r="S54" s="217" t="str">
        <f>IF(R54="","",VLOOKUP(R54,'EASA EU'!A:M,12,FALSE))</f>
        <v/>
      </c>
      <c r="T54" s="216" t="str">
        <f t="shared" si="3"/>
        <v/>
      </c>
    </row>
    <row r="55" spans="1:20" s="221" customFormat="1" ht="25.5" customHeight="1" x14ac:dyDescent="0.2">
      <c r="A55" s="219"/>
      <c r="B55" s="18"/>
      <c r="C55" s="110"/>
      <c r="D55" s="217" t="str">
        <f>IF(C55="","",VLOOKUP(C55,' FAA USA'!A:K,10,FALSE))</f>
        <v/>
      </c>
      <c r="E55" s="216" t="str">
        <f t="shared" si="6"/>
        <v/>
      </c>
      <c r="F55" s="219"/>
      <c r="G55" s="18"/>
      <c r="H55" s="219"/>
      <c r="I55" s="217" t="str">
        <f>IF(H55="","",VLOOKUP(H55,'TCCA Canada'!A:K,10,FALSE))</f>
        <v/>
      </c>
      <c r="J55" s="216" t="str">
        <f t="shared" si="7"/>
        <v/>
      </c>
      <c r="K55" s="219"/>
      <c r="L55" s="18"/>
      <c r="M55" s="219"/>
      <c r="N55" s="217" t="str">
        <f>IF(M55="","",VLOOKUP(M55,'CASA Australia'!A:K,10,FALSE))</f>
        <v/>
      </c>
      <c r="O55" s="216" t="str">
        <f t="shared" si="8"/>
        <v/>
      </c>
      <c r="Q55" s="18"/>
      <c r="R55" s="219"/>
      <c r="S55" s="217" t="str">
        <f>IF(R55="","",VLOOKUP(R55,'EASA EU'!A:M,12,FALSE))</f>
        <v/>
      </c>
      <c r="T55" s="216" t="str">
        <f t="shared" si="3"/>
        <v/>
      </c>
    </row>
    <row r="56" spans="1:20" s="221" customFormat="1" ht="25.5" customHeight="1" x14ac:dyDescent="0.2">
      <c r="A56" s="219"/>
      <c r="B56" s="18"/>
      <c r="C56" s="110"/>
      <c r="D56" s="217" t="str">
        <f>IF(C56="","",VLOOKUP(C56,' FAA USA'!A:K,10,FALSE))</f>
        <v/>
      </c>
      <c r="E56" s="216" t="str">
        <f t="shared" si="6"/>
        <v/>
      </c>
      <c r="F56" s="219"/>
      <c r="G56" s="18"/>
      <c r="H56" s="219"/>
      <c r="I56" s="217" t="str">
        <f>IF(H56="","",VLOOKUP(H56,'TCCA Canada'!A:K,10,FALSE))</f>
        <v/>
      </c>
      <c r="J56" s="216" t="str">
        <f t="shared" si="7"/>
        <v/>
      </c>
      <c r="K56" s="219"/>
      <c r="L56" s="18"/>
      <c r="M56" s="219"/>
      <c r="N56" s="217" t="str">
        <f>IF(M56="","",VLOOKUP(M56,'CASA Australia'!A:K,10,FALSE))</f>
        <v/>
      </c>
      <c r="O56" s="216" t="str">
        <f t="shared" si="8"/>
        <v/>
      </c>
      <c r="Q56" s="18"/>
      <c r="R56" s="219"/>
      <c r="S56" s="217" t="str">
        <f>IF(R56="","",VLOOKUP(R56,'EASA EU'!A:M,12,FALSE))</f>
        <v/>
      </c>
      <c r="T56" s="216" t="str">
        <f t="shared" si="3"/>
        <v/>
      </c>
    </row>
    <row r="57" spans="1:20" s="221" customFormat="1" ht="25.5" customHeight="1" x14ac:dyDescent="0.2">
      <c r="A57" s="219"/>
      <c r="B57" s="18"/>
      <c r="C57" s="110"/>
      <c r="D57" s="217" t="str">
        <f>IF(C57="","",VLOOKUP(C57,' FAA USA'!A:K,10,FALSE))</f>
        <v/>
      </c>
      <c r="E57" s="216" t="str">
        <f t="shared" si="6"/>
        <v/>
      </c>
      <c r="F57" s="219"/>
      <c r="G57" s="18"/>
      <c r="H57" s="219"/>
      <c r="I57" s="217" t="str">
        <f>IF(H57="","",VLOOKUP(H57,'TCCA Canada'!A:K,10,FALSE))</f>
        <v/>
      </c>
      <c r="J57" s="216" t="str">
        <f t="shared" si="7"/>
        <v/>
      </c>
      <c r="K57" s="219"/>
      <c r="L57" s="18"/>
      <c r="M57" s="219"/>
      <c r="N57" s="217" t="str">
        <f>IF(M57="","",VLOOKUP(M57,'CASA Australia'!A:K,10,FALSE))</f>
        <v/>
      </c>
      <c r="O57" s="216" t="str">
        <f t="shared" si="8"/>
        <v/>
      </c>
      <c r="Q57" s="18"/>
      <c r="R57" s="219"/>
      <c r="S57" s="217" t="str">
        <f>IF(R57="","",VLOOKUP(R57,'EASA EU'!A:M,12,FALSE))</f>
        <v/>
      </c>
      <c r="T57" s="216" t="str">
        <f t="shared" si="3"/>
        <v/>
      </c>
    </row>
    <row r="58" spans="1:20" s="221" customFormat="1" ht="25.5" customHeight="1" x14ac:dyDescent="0.2">
      <c r="A58" s="219"/>
      <c r="B58" s="18"/>
      <c r="C58" s="110"/>
      <c r="D58" s="217" t="str">
        <f>IF(C58="","",VLOOKUP(C58,' FAA USA'!A:K,10,FALSE))</f>
        <v/>
      </c>
      <c r="E58" s="216" t="str">
        <f t="shared" si="6"/>
        <v/>
      </c>
      <c r="F58" s="219"/>
      <c r="G58" s="18"/>
      <c r="H58" s="219"/>
      <c r="I58" s="217" t="str">
        <f>IF(H58="","",VLOOKUP(H58,'TCCA Canada'!A:K,10,FALSE))</f>
        <v/>
      </c>
      <c r="J58" s="216" t="str">
        <f t="shared" si="7"/>
        <v/>
      </c>
      <c r="K58" s="219"/>
      <c r="L58" s="18"/>
      <c r="M58" s="219"/>
      <c r="N58" s="217" t="str">
        <f>IF(M58="","",VLOOKUP(M58,'CASA Australia'!A:K,10,FALSE))</f>
        <v/>
      </c>
      <c r="O58" s="216" t="str">
        <f t="shared" si="8"/>
        <v/>
      </c>
      <c r="Q58" s="18"/>
      <c r="R58" s="219"/>
      <c r="S58" s="217" t="str">
        <f>IF(R58="","",VLOOKUP(R58,'EASA EU'!A:M,12,FALSE))</f>
        <v/>
      </c>
      <c r="T58" s="216" t="str">
        <f t="shared" si="3"/>
        <v/>
      </c>
    </row>
    <row r="59" spans="1:20" s="221" customFormat="1" ht="25.5" customHeight="1" x14ac:dyDescent="0.2">
      <c r="A59" s="219"/>
      <c r="B59" s="18"/>
      <c r="C59" s="110"/>
      <c r="D59" s="217" t="str">
        <f>IF(C59="","",VLOOKUP(C59,' FAA USA'!A:K,10,FALSE))</f>
        <v/>
      </c>
      <c r="E59" s="216" t="str">
        <f t="shared" si="6"/>
        <v/>
      </c>
      <c r="F59" s="219"/>
      <c r="G59" s="18"/>
      <c r="H59" s="219"/>
      <c r="I59" s="217" t="str">
        <f>IF(H59="","",VLOOKUP(H59,'TCCA Canada'!A:K,10,FALSE))</f>
        <v/>
      </c>
      <c r="J59" s="216" t="str">
        <f t="shared" si="7"/>
        <v/>
      </c>
      <c r="K59" s="219"/>
      <c r="L59" s="18"/>
      <c r="M59" s="219"/>
      <c r="N59" s="217" t="str">
        <f>IF(M59="","",VLOOKUP(M59,'CASA Australia'!A:K,10,FALSE))</f>
        <v/>
      </c>
      <c r="O59" s="216" t="str">
        <f t="shared" si="8"/>
        <v/>
      </c>
      <c r="Q59" s="18"/>
      <c r="R59" s="219"/>
      <c r="S59" s="217" t="str">
        <f>IF(R59="","",VLOOKUP(R59,'EASA EU'!A:M,12,FALSE))</f>
        <v/>
      </c>
      <c r="T59" s="216" t="str">
        <f t="shared" si="3"/>
        <v/>
      </c>
    </row>
    <row r="60" spans="1:20" s="221" customFormat="1" ht="25.5" customHeight="1" x14ac:dyDescent="0.2">
      <c r="A60" s="219"/>
      <c r="B60" s="18"/>
      <c r="C60" s="110"/>
      <c r="D60" s="217" t="str">
        <f>IF(C60="","",VLOOKUP(C60,' FAA USA'!A:K,10,FALSE))</f>
        <v/>
      </c>
      <c r="E60" s="216" t="str">
        <f t="shared" si="6"/>
        <v/>
      </c>
      <c r="F60" s="219"/>
      <c r="G60" s="18"/>
      <c r="H60" s="219"/>
      <c r="I60" s="217" t="str">
        <f>IF(H60="","",VLOOKUP(H60,'TCCA Canada'!A:K,10,FALSE))</f>
        <v/>
      </c>
      <c r="J60" s="216" t="str">
        <f t="shared" si="7"/>
        <v/>
      </c>
      <c r="K60" s="219"/>
      <c r="L60" s="18"/>
      <c r="M60" s="219"/>
      <c r="N60" s="217" t="str">
        <f>IF(M60="","",VLOOKUP(M60,'CASA Australia'!A:K,10,FALSE))</f>
        <v/>
      </c>
      <c r="O60" s="216" t="str">
        <f t="shared" si="8"/>
        <v/>
      </c>
      <c r="Q60" s="18"/>
      <c r="R60" s="219"/>
      <c r="S60" s="217" t="str">
        <f>IF(R60="","",VLOOKUP(R60,'EASA EU'!A:M,12,FALSE))</f>
        <v/>
      </c>
      <c r="T60" s="216" t="str">
        <f t="shared" si="3"/>
        <v/>
      </c>
    </row>
    <row r="61" spans="1:20" s="221" customFormat="1" ht="25.5" customHeight="1" x14ac:dyDescent="0.2">
      <c r="A61" s="219"/>
      <c r="B61" s="18"/>
      <c r="C61" s="110"/>
      <c r="D61" s="217" t="str">
        <f>IF(C61="","",VLOOKUP(C61,' FAA USA'!A:K,10,FALSE))</f>
        <v/>
      </c>
      <c r="E61" s="216" t="str">
        <f t="shared" si="6"/>
        <v/>
      </c>
      <c r="F61" s="219"/>
      <c r="G61" s="18"/>
      <c r="H61" s="219"/>
      <c r="I61" s="217" t="str">
        <f>IF(H61="","",VLOOKUP(H61,'TCCA Canada'!A:K,10,FALSE))</f>
        <v/>
      </c>
      <c r="J61" s="216" t="str">
        <f t="shared" si="7"/>
        <v/>
      </c>
      <c r="K61" s="219"/>
      <c r="L61" s="18"/>
      <c r="M61" s="219"/>
      <c r="N61" s="217" t="str">
        <f>IF(M61="","",VLOOKUP(M61,'CASA Australia'!A:K,10,FALSE))</f>
        <v/>
      </c>
      <c r="O61" s="216" t="str">
        <f t="shared" si="8"/>
        <v/>
      </c>
      <c r="Q61" s="18"/>
      <c r="R61" s="219"/>
      <c r="S61" s="217" t="str">
        <f>IF(R61="","",VLOOKUP(R61,'EASA EU'!A:M,12,FALSE))</f>
        <v/>
      </c>
      <c r="T61" s="216" t="str">
        <f t="shared" si="3"/>
        <v/>
      </c>
    </row>
    <row r="62" spans="1:20" s="221" customFormat="1" ht="25.5" customHeight="1" x14ac:dyDescent="0.2">
      <c r="A62" s="219"/>
      <c r="B62" s="18"/>
      <c r="C62" s="110"/>
      <c r="D62" s="217" t="str">
        <f>IF(C62="","",VLOOKUP(C62,' FAA USA'!A:K,10,FALSE))</f>
        <v/>
      </c>
      <c r="E62" s="216" t="str">
        <f t="shared" si="6"/>
        <v/>
      </c>
      <c r="F62" s="219"/>
      <c r="G62" s="18"/>
      <c r="H62" s="219"/>
      <c r="I62" s="217" t="str">
        <f>IF(H62="","",VLOOKUP(H62,'TCCA Canada'!A:K,10,FALSE))</f>
        <v/>
      </c>
      <c r="J62" s="216" t="str">
        <f t="shared" si="7"/>
        <v/>
      </c>
      <c r="K62" s="219"/>
      <c r="L62" s="18"/>
      <c r="M62" s="219"/>
      <c r="N62" s="217" t="str">
        <f>IF(M62="","",VLOOKUP(M62,'CASA Australia'!A:K,10,FALSE))</f>
        <v/>
      </c>
      <c r="O62" s="216" t="str">
        <f t="shared" si="8"/>
        <v/>
      </c>
      <c r="Q62" s="18"/>
      <c r="R62" s="219"/>
      <c r="S62" s="217" t="str">
        <f>IF(R62="","",VLOOKUP(R62,'EASA EU'!A:M,12,FALSE))</f>
        <v/>
      </c>
      <c r="T62" s="216" t="str">
        <f t="shared" si="3"/>
        <v/>
      </c>
    </row>
    <row r="63" spans="1:20" s="221" customFormat="1" ht="25.5" customHeight="1" x14ac:dyDescent="0.2">
      <c r="A63" s="219"/>
      <c r="B63" s="18"/>
      <c r="C63" s="110"/>
      <c r="D63" s="217" t="str">
        <f>IF(C63="","",VLOOKUP(C63,' FAA USA'!A:K,10,FALSE))</f>
        <v/>
      </c>
      <c r="E63" s="216" t="str">
        <f t="shared" si="6"/>
        <v/>
      </c>
      <c r="F63" s="219"/>
      <c r="G63" s="18"/>
      <c r="H63" s="219"/>
      <c r="I63" s="217" t="str">
        <f>IF(H63="","",VLOOKUP(H63,'TCCA Canada'!A:K,10,FALSE))</f>
        <v/>
      </c>
      <c r="J63" s="216" t="str">
        <f t="shared" si="7"/>
        <v/>
      </c>
      <c r="K63" s="219"/>
      <c r="L63" s="18"/>
      <c r="M63" s="219"/>
      <c r="N63" s="217" t="str">
        <f>IF(M63="","",VLOOKUP(M63,'CASA Australia'!A:K,10,FALSE))</f>
        <v/>
      </c>
      <c r="O63" s="216" t="str">
        <f t="shared" si="8"/>
        <v/>
      </c>
      <c r="Q63" s="18"/>
      <c r="R63" s="219"/>
      <c r="S63" s="217" t="str">
        <f>IF(R63="","",VLOOKUP(R63,'EASA EU'!A:M,12,FALSE))</f>
        <v/>
      </c>
      <c r="T63" s="216" t="str">
        <f t="shared" si="3"/>
        <v/>
      </c>
    </row>
    <row r="64" spans="1:20" s="221" customFormat="1" ht="25.5" customHeight="1" x14ac:dyDescent="0.2">
      <c r="A64" s="219"/>
      <c r="B64" s="18"/>
      <c r="C64" s="110"/>
      <c r="D64" s="217" t="str">
        <f>IF(C64="","",VLOOKUP(C64,' FAA USA'!A:K,10,FALSE))</f>
        <v/>
      </c>
      <c r="E64" s="216" t="str">
        <f t="shared" si="6"/>
        <v/>
      </c>
      <c r="F64" s="219"/>
      <c r="G64" s="18"/>
      <c r="H64" s="219"/>
      <c r="I64" s="217" t="str">
        <f>IF(H64="","",VLOOKUP(H64,'TCCA Canada'!A:K,10,FALSE))</f>
        <v/>
      </c>
      <c r="J64" s="216" t="str">
        <f t="shared" si="7"/>
        <v/>
      </c>
      <c r="K64" s="219"/>
      <c r="L64" s="18"/>
      <c r="M64" s="219"/>
      <c r="N64" s="217" t="str">
        <f>IF(M64="","",VLOOKUP(M64,'CASA Australia'!A:K,10,FALSE))</f>
        <v/>
      </c>
      <c r="O64" s="216" t="str">
        <f t="shared" si="8"/>
        <v/>
      </c>
      <c r="Q64" s="18"/>
      <c r="R64" s="219"/>
      <c r="S64" s="217" t="str">
        <f>IF(R64="","",VLOOKUP(R64,'EASA EU'!A:M,12,FALSE))</f>
        <v/>
      </c>
      <c r="T64" s="216" t="str">
        <f t="shared" si="3"/>
        <v/>
      </c>
    </row>
    <row r="65" spans="1:20" s="221" customFormat="1" ht="25.5" customHeight="1" x14ac:dyDescent="0.2">
      <c r="A65" s="219"/>
      <c r="B65" s="18"/>
      <c r="C65" s="110"/>
      <c r="D65" s="217" t="str">
        <f>IF(C65="","",VLOOKUP(C65,' FAA USA'!A:K,10,FALSE))</f>
        <v/>
      </c>
      <c r="E65" s="216" t="str">
        <f t="shared" si="6"/>
        <v/>
      </c>
      <c r="F65" s="219"/>
      <c r="G65" s="18"/>
      <c r="H65" s="219"/>
      <c r="I65" s="217" t="str">
        <f>IF(H65="","",VLOOKUP(H65,'TCCA Canada'!A:K,10,FALSE))</f>
        <v/>
      </c>
      <c r="J65" s="216" t="str">
        <f t="shared" si="7"/>
        <v/>
      </c>
      <c r="K65" s="219"/>
      <c r="L65" s="18"/>
      <c r="M65" s="219"/>
      <c r="N65" s="217" t="str">
        <f>IF(M65="","",VLOOKUP(M65,'CASA Australia'!A:K,10,FALSE))</f>
        <v/>
      </c>
      <c r="O65" s="216" t="str">
        <f t="shared" si="8"/>
        <v/>
      </c>
      <c r="Q65" s="18"/>
      <c r="R65" s="219"/>
      <c r="S65" s="217" t="str">
        <f>IF(R65="","",VLOOKUP(R65,'EASA EU'!A:M,12,FALSE))</f>
        <v/>
      </c>
      <c r="T65" s="216" t="str">
        <f t="shared" si="3"/>
        <v/>
      </c>
    </row>
    <row r="66" spans="1:20" s="221" customFormat="1" ht="25.5" customHeight="1" x14ac:dyDescent="0.2">
      <c r="A66" s="219"/>
      <c r="B66" s="18"/>
      <c r="C66" s="110"/>
      <c r="D66" s="217" t="str">
        <f>IF(C66="","",VLOOKUP(C66,' FAA USA'!A:K,10,FALSE))</f>
        <v/>
      </c>
      <c r="E66" s="216" t="str">
        <f t="shared" si="6"/>
        <v/>
      </c>
      <c r="F66" s="219"/>
      <c r="G66" s="18"/>
      <c r="H66" s="219"/>
      <c r="I66" s="217" t="str">
        <f>IF(H66="","",VLOOKUP(H66,'TCCA Canada'!A:K,10,FALSE))</f>
        <v/>
      </c>
      <c r="J66" s="216" t="str">
        <f t="shared" si="7"/>
        <v/>
      </c>
      <c r="K66" s="219"/>
      <c r="L66" s="18"/>
      <c r="M66" s="219"/>
      <c r="N66" s="217" t="str">
        <f>IF(M66="","",VLOOKUP(M66,'CASA Australia'!A:K,10,FALSE))</f>
        <v/>
      </c>
      <c r="O66" s="216" t="str">
        <f t="shared" si="8"/>
        <v/>
      </c>
      <c r="Q66" s="18"/>
      <c r="R66" s="219"/>
      <c r="S66" s="217" t="str">
        <f>IF(R66="","",VLOOKUP(R66,'EASA EU'!A:M,12,FALSE))</f>
        <v/>
      </c>
      <c r="T66" s="216" t="str">
        <f t="shared" si="3"/>
        <v/>
      </c>
    </row>
    <row r="67" spans="1:20" s="221" customFormat="1" ht="25.5" customHeight="1" x14ac:dyDescent="0.2">
      <c r="A67" s="219"/>
      <c r="B67" s="18"/>
      <c r="C67" s="110"/>
      <c r="D67" s="217" t="str">
        <f>IF(C67="","",VLOOKUP(C67,' FAA USA'!A:K,10,FALSE))</f>
        <v/>
      </c>
      <c r="E67" s="216" t="str">
        <f t="shared" si="6"/>
        <v/>
      </c>
      <c r="F67" s="219"/>
      <c r="G67" s="18"/>
      <c r="H67" s="219"/>
      <c r="I67" s="217" t="str">
        <f>IF(H67="","",VLOOKUP(H67,'TCCA Canada'!A:K,10,FALSE))</f>
        <v/>
      </c>
      <c r="J67" s="216" t="str">
        <f t="shared" si="7"/>
        <v/>
      </c>
      <c r="K67" s="219"/>
      <c r="L67" s="18"/>
      <c r="M67" s="219"/>
      <c r="N67" s="217" t="str">
        <f>IF(M67="","",VLOOKUP(M67,'CASA Australia'!A:K,10,FALSE))</f>
        <v/>
      </c>
      <c r="O67" s="216" t="str">
        <f t="shared" si="8"/>
        <v/>
      </c>
      <c r="Q67" s="18"/>
      <c r="R67" s="219"/>
      <c r="S67" s="217" t="str">
        <f>IF(R67="","",VLOOKUP(R67,'EASA EU'!A:M,12,FALSE))</f>
        <v/>
      </c>
      <c r="T67" s="216" t="str">
        <f t="shared" si="3"/>
        <v/>
      </c>
    </row>
    <row r="68" spans="1:20" s="221" customFormat="1" ht="25.5" customHeight="1" x14ac:dyDescent="0.2">
      <c r="A68" s="219"/>
      <c r="B68" s="18"/>
      <c r="C68" s="110"/>
      <c r="D68" s="217" t="str">
        <f>IF(C68="","",VLOOKUP(C68,' FAA USA'!A:K,10,FALSE))</f>
        <v/>
      </c>
      <c r="E68" s="216" t="str">
        <f t="shared" si="6"/>
        <v/>
      </c>
      <c r="F68" s="219"/>
      <c r="G68" s="18"/>
      <c r="H68" s="219"/>
      <c r="I68" s="217" t="str">
        <f>IF(H68="","",VLOOKUP(H68,'TCCA Canada'!A:K,10,FALSE))</f>
        <v/>
      </c>
      <c r="J68" s="216" t="str">
        <f t="shared" si="7"/>
        <v/>
      </c>
      <c r="K68" s="219"/>
      <c r="L68" s="18"/>
      <c r="M68" s="219"/>
      <c r="N68" s="217" t="str">
        <f>IF(M68="","",VLOOKUP(M68,'CASA Australia'!A:K,10,FALSE))</f>
        <v/>
      </c>
      <c r="O68" s="216" t="str">
        <f t="shared" si="8"/>
        <v/>
      </c>
      <c r="Q68" s="18"/>
      <c r="R68" s="219"/>
      <c r="S68" s="217" t="str">
        <f>IF(R68="","",VLOOKUP(R68,'EASA EU'!A:M,12,FALSE))</f>
        <v/>
      </c>
      <c r="T68" s="216" t="str">
        <f t="shared" si="3"/>
        <v/>
      </c>
    </row>
    <row r="69" spans="1:20" s="221" customFormat="1" ht="25.5" customHeight="1" x14ac:dyDescent="0.2">
      <c r="A69" s="219"/>
      <c r="B69" s="18"/>
      <c r="C69" s="110"/>
      <c r="D69" s="217" t="str">
        <f>IF(C69="","",VLOOKUP(C69,' FAA USA'!A:K,10,FALSE))</f>
        <v/>
      </c>
      <c r="E69" s="216" t="str">
        <f t="shared" si="6"/>
        <v/>
      </c>
      <c r="F69" s="219"/>
      <c r="G69" s="18"/>
      <c r="H69" s="219"/>
      <c r="I69" s="217" t="str">
        <f>IF(H69="","",VLOOKUP(H69,'TCCA Canada'!A:K,10,FALSE))</f>
        <v/>
      </c>
      <c r="J69" s="216" t="str">
        <f t="shared" si="7"/>
        <v/>
      </c>
      <c r="K69" s="219"/>
      <c r="L69" s="18"/>
      <c r="M69" s="219"/>
      <c r="N69" s="217" t="str">
        <f>IF(M69="","",VLOOKUP(M69,'CASA Australia'!A:K,10,FALSE))</f>
        <v/>
      </c>
      <c r="O69" s="216" t="str">
        <f t="shared" si="8"/>
        <v/>
      </c>
      <c r="Q69" s="18"/>
      <c r="R69" s="219"/>
      <c r="S69" s="217" t="str">
        <f>IF(R69="","",VLOOKUP(R69,'EASA EU'!A:M,12,FALSE))</f>
        <v/>
      </c>
      <c r="T69" s="216" t="str">
        <f t="shared" si="3"/>
        <v/>
      </c>
    </row>
    <row r="70" spans="1:20" s="221" customFormat="1" ht="25.5" customHeight="1" x14ac:dyDescent="0.2">
      <c r="A70" s="219"/>
      <c r="B70" s="18"/>
      <c r="C70" s="110"/>
      <c r="D70" s="217" t="str">
        <f>IF(C70="","",VLOOKUP(C70,' FAA USA'!A:K,10,FALSE))</f>
        <v/>
      </c>
      <c r="E70" s="216" t="str">
        <f t="shared" si="6"/>
        <v/>
      </c>
      <c r="F70" s="219"/>
      <c r="G70" s="18"/>
      <c r="H70" s="219"/>
      <c r="I70" s="217" t="str">
        <f>IF(H70="","",VLOOKUP(H70,'TCCA Canada'!A:K,10,FALSE))</f>
        <v/>
      </c>
      <c r="J70" s="216" t="str">
        <f t="shared" si="7"/>
        <v/>
      </c>
      <c r="K70" s="219"/>
      <c r="L70" s="18"/>
      <c r="M70" s="219"/>
      <c r="N70" s="217" t="str">
        <f>IF(M70="","",VLOOKUP(M70,'CASA Australia'!A:K,10,FALSE))</f>
        <v/>
      </c>
      <c r="O70" s="216" t="str">
        <f t="shared" si="8"/>
        <v/>
      </c>
      <c r="Q70" s="18"/>
      <c r="R70" s="219"/>
      <c r="S70" s="217" t="str">
        <f>IF(R70="","",VLOOKUP(R70,'EASA EU'!A:M,12,FALSE))</f>
        <v/>
      </c>
      <c r="T70" s="216" t="str">
        <f t="shared" si="3"/>
        <v/>
      </c>
    </row>
    <row r="71" spans="1:20" s="221" customFormat="1" ht="25.5" customHeight="1" x14ac:dyDescent="0.2">
      <c r="A71" s="219"/>
      <c r="B71" s="18"/>
      <c r="C71" s="110"/>
      <c r="D71" s="217" t="str">
        <f>IF(C71="","",VLOOKUP(C71,' FAA USA'!A:K,10,FALSE))</f>
        <v/>
      </c>
      <c r="E71" s="216" t="str">
        <f t="shared" si="6"/>
        <v/>
      </c>
      <c r="F71" s="219"/>
      <c r="G71" s="18"/>
      <c r="H71" s="219"/>
      <c r="I71" s="217" t="str">
        <f>IF(H71="","",VLOOKUP(H71,'TCCA Canada'!A:K,10,FALSE))</f>
        <v/>
      </c>
      <c r="J71" s="216" t="str">
        <f t="shared" si="7"/>
        <v/>
      </c>
      <c r="K71" s="219"/>
      <c r="L71" s="18"/>
      <c r="M71" s="219"/>
      <c r="N71" s="217" t="str">
        <f>IF(M71="","",VLOOKUP(M71,'CASA Australia'!A:K,10,FALSE))</f>
        <v/>
      </c>
      <c r="O71" s="216" t="str">
        <f t="shared" si="8"/>
        <v/>
      </c>
      <c r="Q71" s="18"/>
      <c r="R71" s="219"/>
      <c r="S71" s="217" t="str">
        <f>IF(R71="","",VLOOKUP(R71,'EASA EU'!A:M,12,FALSE))</f>
        <v/>
      </c>
      <c r="T71" s="216" t="str">
        <f t="shared" si="3"/>
        <v/>
      </c>
    </row>
    <row r="72" spans="1:20" s="221" customFormat="1" ht="25.5" customHeight="1" x14ac:dyDescent="0.2">
      <c r="A72" s="219"/>
      <c r="B72" s="18"/>
      <c r="C72" s="110"/>
      <c r="D72" s="217" t="str">
        <f>IF(C72="","",VLOOKUP(C72,' FAA USA'!A:K,10,FALSE))</f>
        <v/>
      </c>
      <c r="E72" s="216" t="str">
        <f t="shared" si="6"/>
        <v/>
      </c>
      <c r="F72" s="219"/>
      <c r="G72" s="18"/>
      <c r="H72" s="219"/>
      <c r="I72" s="217" t="str">
        <f>IF(H72="","",VLOOKUP(H72,'TCCA Canada'!A:K,10,FALSE))</f>
        <v/>
      </c>
      <c r="J72" s="216" t="str">
        <f t="shared" si="7"/>
        <v/>
      </c>
      <c r="K72" s="219"/>
      <c r="L72" s="18"/>
      <c r="M72" s="219"/>
      <c r="N72" s="217" t="str">
        <f>IF(M72="","",VLOOKUP(M72,'CASA Australia'!A:K,10,FALSE))</f>
        <v/>
      </c>
      <c r="O72" s="216" t="str">
        <f t="shared" si="8"/>
        <v/>
      </c>
      <c r="Q72" s="18"/>
      <c r="R72" s="219"/>
      <c r="S72" s="217" t="str">
        <f>IF(R72="","",VLOOKUP(R72,'EASA EU'!A:M,12,FALSE))</f>
        <v/>
      </c>
      <c r="T72" s="216" t="str">
        <f t="shared" si="3"/>
        <v/>
      </c>
    </row>
    <row r="73" spans="1:20" s="221" customFormat="1" ht="25.5" customHeight="1" x14ac:dyDescent="0.2">
      <c r="A73" s="219"/>
      <c r="B73" s="18"/>
      <c r="C73" s="110"/>
      <c r="D73" s="217" t="str">
        <f>IF(C73="","",VLOOKUP(C73,' FAA USA'!A:K,10,FALSE))</f>
        <v/>
      </c>
      <c r="E73" s="216" t="str">
        <f t="shared" si="6"/>
        <v/>
      </c>
      <c r="F73" s="219"/>
      <c r="G73" s="18"/>
      <c r="H73" s="219"/>
      <c r="I73" s="217" t="str">
        <f>IF(H73="","",VLOOKUP(H73,'TCCA Canada'!A:K,10,FALSE))</f>
        <v/>
      </c>
      <c r="J73" s="216" t="str">
        <f t="shared" si="7"/>
        <v/>
      </c>
      <c r="K73" s="219"/>
      <c r="L73" s="18"/>
      <c r="M73" s="219"/>
      <c r="N73" s="217" t="str">
        <f>IF(M73="","",VLOOKUP(M73,'CASA Australia'!A:K,10,FALSE))</f>
        <v/>
      </c>
      <c r="O73" s="216" t="str">
        <f t="shared" si="8"/>
        <v/>
      </c>
      <c r="Q73" s="18"/>
      <c r="R73" s="219"/>
      <c r="S73" s="217" t="str">
        <f>IF(R73="","",VLOOKUP(R73,'EASA EU'!A:M,12,FALSE))</f>
        <v/>
      </c>
      <c r="T73" s="216" t="str">
        <f t="shared" si="3"/>
        <v/>
      </c>
    </row>
    <row r="74" spans="1:20" s="221" customFormat="1" ht="25.5" customHeight="1" x14ac:dyDescent="0.2">
      <c r="A74" s="219"/>
      <c r="B74" s="18"/>
      <c r="C74" s="110"/>
      <c r="D74" s="217" t="str">
        <f>IF(C74="","",VLOOKUP(C74,' FAA USA'!A:K,10,FALSE))</f>
        <v/>
      </c>
      <c r="E74" s="216" t="str">
        <f t="shared" si="6"/>
        <v/>
      </c>
      <c r="F74" s="219"/>
      <c r="G74" s="18"/>
      <c r="H74" s="219"/>
      <c r="I74" s="217" t="str">
        <f>IF(H74="","",VLOOKUP(H74,'TCCA Canada'!A:K,10,FALSE))</f>
        <v/>
      </c>
      <c r="J74" s="216" t="str">
        <f t="shared" si="7"/>
        <v/>
      </c>
      <c r="K74" s="219"/>
      <c r="L74" s="18"/>
      <c r="M74" s="219"/>
      <c r="N74" s="217" t="str">
        <f>IF(M74="","",VLOOKUP(M74,'CASA Australia'!A:K,10,FALSE))</f>
        <v/>
      </c>
      <c r="O74" s="216" t="str">
        <f t="shared" si="8"/>
        <v/>
      </c>
      <c r="Q74" s="18"/>
      <c r="R74" s="219"/>
      <c r="S74" s="217" t="str">
        <f>IF(R74="","",VLOOKUP(R74,'EASA EU'!A:M,12,FALSE))</f>
        <v/>
      </c>
      <c r="T74" s="216" t="str">
        <f t="shared" si="3"/>
        <v/>
      </c>
    </row>
    <row r="75" spans="1:20" s="221" customFormat="1" ht="25.5" customHeight="1" x14ac:dyDescent="0.2">
      <c r="A75" s="219"/>
      <c r="B75" s="18"/>
      <c r="C75" s="110"/>
      <c r="D75" s="217" t="str">
        <f>IF(C75="","",VLOOKUP(C75,' FAA USA'!A:K,10,FALSE))</f>
        <v/>
      </c>
      <c r="E75" s="216" t="str">
        <f t="shared" si="6"/>
        <v/>
      </c>
      <c r="F75" s="219"/>
      <c r="G75" s="18"/>
      <c r="H75" s="219"/>
      <c r="I75" s="217" t="str">
        <f>IF(H75="","",VLOOKUP(H75,'TCCA Canada'!A:K,10,FALSE))</f>
        <v/>
      </c>
      <c r="J75" s="216" t="str">
        <f t="shared" si="7"/>
        <v/>
      </c>
      <c r="K75" s="219"/>
      <c r="L75" s="18"/>
      <c r="M75" s="219"/>
      <c r="N75" s="217" t="str">
        <f>IF(M75="","",VLOOKUP(M75,'CASA Australia'!A:K,10,FALSE))</f>
        <v/>
      </c>
      <c r="O75" s="216" t="str">
        <f t="shared" si="8"/>
        <v/>
      </c>
      <c r="Q75" s="18"/>
      <c r="R75" s="219"/>
      <c r="S75" s="217" t="str">
        <f>IF(R75="","",VLOOKUP(R75,'EASA EU'!A:M,12,FALSE))</f>
        <v/>
      </c>
      <c r="T75" s="216" t="str">
        <f t="shared" si="3"/>
        <v/>
      </c>
    </row>
    <row r="76" spans="1:20" s="221" customFormat="1" ht="25.5" customHeight="1" x14ac:dyDescent="0.2">
      <c r="A76" s="219"/>
      <c r="B76" s="18"/>
      <c r="C76" s="110"/>
      <c r="D76" s="217" t="str">
        <f>IF(C76="","",VLOOKUP(C76,' FAA USA'!A:K,10,FALSE))</f>
        <v/>
      </c>
      <c r="E76" s="216" t="str">
        <f t="shared" si="6"/>
        <v/>
      </c>
      <c r="F76" s="219"/>
      <c r="G76" s="18"/>
      <c r="H76" s="219"/>
      <c r="I76" s="217" t="str">
        <f>IF(H76="","",VLOOKUP(H76,'TCCA Canada'!A:K,10,FALSE))</f>
        <v/>
      </c>
      <c r="J76" s="216" t="str">
        <f t="shared" si="7"/>
        <v/>
      </c>
      <c r="K76" s="219"/>
      <c r="L76" s="18"/>
      <c r="M76" s="219"/>
      <c r="N76" s="217" t="str">
        <f>IF(M76="","",VLOOKUP(M76,'CASA Australia'!A:K,10,FALSE))</f>
        <v/>
      </c>
      <c r="O76" s="216" t="str">
        <f t="shared" si="8"/>
        <v/>
      </c>
      <c r="Q76" s="18"/>
      <c r="R76" s="219"/>
      <c r="S76" s="217" t="str">
        <f>IF(R76="","",VLOOKUP(R76,'EASA EU'!A:M,12,FALSE))</f>
        <v/>
      </c>
      <c r="T76" s="216" t="str">
        <f t="shared" si="3"/>
        <v/>
      </c>
    </row>
    <row r="77" spans="1:20" s="221" customFormat="1" ht="25.5" customHeight="1" x14ac:dyDescent="0.2">
      <c r="A77" s="219"/>
      <c r="B77" s="18"/>
      <c r="C77" s="110"/>
      <c r="D77" s="217" t="str">
        <f>IF(C77="","",VLOOKUP(C77,' FAA USA'!A:K,10,FALSE))</f>
        <v/>
      </c>
      <c r="E77" s="216" t="str">
        <f t="shared" si="6"/>
        <v/>
      </c>
      <c r="F77" s="219"/>
      <c r="G77" s="18"/>
      <c r="H77" s="219"/>
      <c r="I77" s="217" t="str">
        <f>IF(H77="","",VLOOKUP(H77,'TCCA Canada'!A:K,10,FALSE))</f>
        <v/>
      </c>
      <c r="J77" s="216" t="str">
        <f t="shared" si="7"/>
        <v/>
      </c>
      <c r="K77" s="219"/>
      <c r="L77" s="18"/>
      <c r="M77" s="219"/>
      <c r="N77" s="217" t="str">
        <f>IF(M77="","",VLOOKUP(M77,'CASA Australia'!A:K,10,FALSE))</f>
        <v/>
      </c>
      <c r="O77" s="216" t="str">
        <f t="shared" si="8"/>
        <v/>
      </c>
      <c r="Q77" s="18"/>
      <c r="R77" s="219"/>
      <c r="S77" s="217" t="str">
        <f>IF(R77="","",VLOOKUP(R77,'EASA EU'!A:M,12,FALSE))</f>
        <v/>
      </c>
      <c r="T77" s="216" t="str">
        <f t="shared" si="3"/>
        <v/>
      </c>
    </row>
    <row r="78" spans="1:20" s="221" customFormat="1" ht="25.5" customHeight="1" x14ac:dyDescent="0.2">
      <c r="A78" s="219"/>
      <c r="B78" s="18"/>
      <c r="C78" s="110"/>
      <c r="D78" s="217" t="str">
        <f>IF(C78="","",VLOOKUP(C78,' FAA USA'!A:K,10,FALSE))</f>
        <v/>
      </c>
      <c r="E78" s="216" t="str">
        <f t="shared" si="6"/>
        <v/>
      </c>
      <c r="F78" s="219"/>
      <c r="G78" s="18"/>
      <c r="H78" s="219"/>
      <c r="I78" s="217" t="str">
        <f>IF(H78="","",VLOOKUP(H78,'TCCA Canada'!A:K,10,FALSE))</f>
        <v/>
      </c>
      <c r="J78" s="216" t="str">
        <f t="shared" si="7"/>
        <v/>
      </c>
      <c r="K78" s="219"/>
      <c r="L78" s="18"/>
      <c r="M78" s="219"/>
      <c r="N78" s="217" t="str">
        <f>IF(M78="","",VLOOKUP(M78,'CASA Australia'!A:K,10,FALSE))</f>
        <v/>
      </c>
      <c r="O78" s="216" t="str">
        <f t="shared" si="8"/>
        <v/>
      </c>
      <c r="Q78" s="18"/>
      <c r="R78" s="219"/>
      <c r="S78" s="217" t="str">
        <f>IF(R78="","",VLOOKUP(R78,'EASA EU'!A:M,12,FALSE))</f>
        <v/>
      </c>
      <c r="T78" s="216" t="str">
        <f t="shared" si="3"/>
        <v/>
      </c>
    </row>
    <row r="79" spans="1:20" s="221" customFormat="1" ht="25.5" customHeight="1" x14ac:dyDescent="0.2">
      <c r="A79" s="219"/>
      <c r="B79" s="18"/>
      <c r="C79" s="110"/>
      <c r="D79" s="217" t="str">
        <f>IF(C79="","",VLOOKUP(C79,' FAA USA'!A:K,10,FALSE))</f>
        <v/>
      </c>
      <c r="E79" s="216" t="str">
        <f t="shared" si="6"/>
        <v/>
      </c>
      <c r="F79" s="219"/>
      <c r="G79" s="18"/>
      <c r="H79" s="219"/>
      <c r="I79" s="217" t="str">
        <f>IF(H79="","",VLOOKUP(H79,'TCCA Canada'!A:K,10,FALSE))</f>
        <v/>
      </c>
      <c r="J79" s="216" t="str">
        <f t="shared" si="7"/>
        <v/>
      </c>
      <c r="K79" s="219"/>
      <c r="L79" s="18"/>
      <c r="M79" s="219"/>
      <c r="N79" s="217" t="str">
        <f>IF(M79="","",VLOOKUP(M79,'CASA Australia'!A:K,10,FALSE))</f>
        <v/>
      </c>
      <c r="O79" s="216" t="str">
        <f t="shared" si="8"/>
        <v/>
      </c>
      <c r="Q79" s="18"/>
      <c r="R79" s="219"/>
      <c r="S79" s="217" t="str">
        <f>IF(R79="","",VLOOKUP(R79,'EASA EU'!A:M,12,FALSE))</f>
        <v/>
      </c>
      <c r="T79" s="216" t="str">
        <f t="shared" si="3"/>
        <v/>
      </c>
    </row>
    <row r="80" spans="1:20" s="221" customFormat="1" ht="25.5" customHeight="1" x14ac:dyDescent="0.2">
      <c r="A80" s="219"/>
      <c r="B80" s="18"/>
      <c r="C80" s="110"/>
      <c r="D80" s="217" t="str">
        <f>IF(C80="","",VLOOKUP(C80,' FAA USA'!A:K,10,FALSE))</f>
        <v/>
      </c>
      <c r="E80" s="216" t="str">
        <f t="shared" si="6"/>
        <v/>
      </c>
      <c r="F80" s="219"/>
      <c r="G80" s="18"/>
      <c r="H80" s="219"/>
      <c r="I80" s="217" t="str">
        <f>IF(H80="","",VLOOKUP(H80,'TCCA Canada'!A:K,10,FALSE))</f>
        <v/>
      </c>
      <c r="J80" s="216" t="str">
        <f t="shared" si="7"/>
        <v/>
      </c>
      <c r="K80" s="219"/>
      <c r="L80" s="18"/>
      <c r="M80" s="219"/>
      <c r="N80" s="217" t="str">
        <f>IF(M80="","",VLOOKUP(M80,'CASA Australia'!A:K,10,FALSE))</f>
        <v/>
      </c>
      <c r="O80" s="216" t="str">
        <f t="shared" si="8"/>
        <v/>
      </c>
      <c r="Q80" s="18"/>
      <c r="R80" s="219"/>
      <c r="S80" s="217" t="str">
        <f>IF(R80="","",VLOOKUP(R80,'EASA EU'!A:M,12,FALSE))</f>
        <v/>
      </c>
      <c r="T80" s="216" t="str">
        <f t="shared" si="3"/>
        <v/>
      </c>
    </row>
    <row r="81" spans="1:20" s="221" customFormat="1" ht="25.5" customHeight="1" x14ac:dyDescent="0.2">
      <c r="A81" s="219"/>
      <c r="B81" s="18"/>
      <c r="C81" s="110"/>
      <c r="D81" s="217" t="str">
        <f>IF(C81="","",VLOOKUP(C81,' FAA USA'!A:K,10,FALSE))</f>
        <v/>
      </c>
      <c r="E81" s="216" t="str">
        <f t="shared" si="6"/>
        <v/>
      </c>
      <c r="F81" s="219"/>
      <c r="G81" s="18"/>
      <c r="H81" s="219"/>
      <c r="I81" s="217" t="str">
        <f>IF(H81="","",VLOOKUP(H81,'TCCA Canada'!A:K,10,FALSE))</f>
        <v/>
      </c>
      <c r="J81" s="216" t="str">
        <f t="shared" si="7"/>
        <v/>
      </c>
      <c r="K81" s="219"/>
      <c r="L81" s="18"/>
      <c r="M81" s="219"/>
      <c r="N81" s="217" t="str">
        <f>IF(M81="","",VLOOKUP(M81,'CASA Australia'!A:K,10,FALSE))</f>
        <v/>
      </c>
      <c r="O81" s="216" t="str">
        <f t="shared" si="8"/>
        <v/>
      </c>
      <c r="Q81" s="18"/>
      <c r="R81" s="219"/>
      <c r="S81" s="217" t="str">
        <f>IF(R81="","",VLOOKUP(R81,'EASA EU'!A:M,12,FALSE))</f>
        <v/>
      </c>
      <c r="T81" s="216" t="str">
        <f t="shared" si="3"/>
        <v/>
      </c>
    </row>
    <row r="82" spans="1:20" s="221" customFormat="1" ht="25.5" customHeight="1" x14ac:dyDescent="0.2">
      <c r="A82" s="219"/>
      <c r="B82" s="18"/>
      <c r="C82" s="110"/>
      <c r="D82" s="217" t="str">
        <f>IF(C82="","",VLOOKUP(C82,' FAA USA'!A:K,10,FALSE))</f>
        <v/>
      </c>
      <c r="E82" s="216" t="str">
        <f t="shared" si="6"/>
        <v/>
      </c>
      <c r="F82" s="219"/>
      <c r="G82" s="18"/>
      <c r="H82" s="219"/>
      <c r="I82" s="217" t="str">
        <f>IF(H82="","",VLOOKUP(H82,'TCCA Canada'!A:K,10,FALSE))</f>
        <v/>
      </c>
      <c r="J82" s="216" t="str">
        <f t="shared" si="7"/>
        <v/>
      </c>
      <c r="K82" s="219"/>
      <c r="L82" s="18"/>
      <c r="M82" s="219"/>
      <c r="N82" s="217" t="str">
        <f>IF(M82="","",VLOOKUP(M82,'CASA Australia'!A:K,10,FALSE))</f>
        <v/>
      </c>
      <c r="O82" s="216" t="str">
        <f t="shared" si="8"/>
        <v/>
      </c>
      <c r="Q82" s="18"/>
      <c r="R82" s="219"/>
      <c r="S82" s="217" t="str">
        <f>IF(R82="","",VLOOKUP(R82,'EASA EU'!A:M,12,FALSE))</f>
        <v/>
      </c>
      <c r="T82" s="216" t="str">
        <f t="shared" ref="T82:T145" si="9">IF(R82="","",HYPERLINK(R82,"EASA Link"))</f>
        <v/>
      </c>
    </row>
    <row r="83" spans="1:20" s="221" customFormat="1" ht="25.5" customHeight="1" x14ac:dyDescent="0.2">
      <c r="A83" s="219"/>
      <c r="B83" s="18"/>
      <c r="C83" s="110"/>
      <c r="D83" s="217" t="str">
        <f>IF(C83="","",VLOOKUP(C83,' FAA USA'!A:K,10,FALSE))</f>
        <v/>
      </c>
      <c r="E83" s="216" t="str">
        <f t="shared" si="6"/>
        <v/>
      </c>
      <c r="F83" s="219"/>
      <c r="G83" s="18"/>
      <c r="H83" s="219"/>
      <c r="I83" s="217" t="str">
        <f>IF(H83="","",VLOOKUP(H83,'TCCA Canada'!A:K,10,FALSE))</f>
        <v/>
      </c>
      <c r="J83" s="216" t="str">
        <f t="shared" si="7"/>
        <v/>
      </c>
      <c r="K83" s="219"/>
      <c r="L83" s="18"/>
      <c r="M83" s="219"/>
      <c r="N83" s="217" t="str">
        <f>IF(M83="","",VLOOKUP(M83,'CASA Australia'!A:K,10,FALSE))</f>
        <v/>
      </c>
      <c r="O83" s="216" t="str">
        <f t="shared" si="8"/>
        <v/>
      </c>
      <c r="Q83" s="18"/>
      <c r="R83" s="219"/>
      <c r="S83" s="217" t="str">
        <f>IF(R83="","",VLOOKUP(R83,'EASA EU'!A:M,12,FALSE))</f>
        <v/>
      </c>
      <c r="T83" s="216" t="str">
        <f t="shared" si="9"/>
        <v/>
      </c>
    </row>
    <row r="84" spans="1:20" s="221" customFormat="1" ht="25.5" customHeight="1" x14ac:dyDescent="0.2">
      <c r="A84" s="219"/>
      <c r="B84" s="18"/>
      <c r="C84" s="110"/>
      <c r="D84" s="217" t="str">
        <f>IF(C84="","",VLOOKUP(C84,' FAA USA'!A:K,10,FALSE))</f>
        <v/>
      </c>
      <c r="E84" s="216" t="str">
        <f t="shared" si="6"/>
        <v/>
      </c>
      <c r="F84" s="219"/>
      <c r="G84" s="18"/>
      <c r="H84" s="219"/>
      <c r="I84" s="217" t="str">
        <f>IF(H84="","",VLOOKUP(H84,'TCCA Canada'!A:K,10,FALSE))</f>
        <v/>
      </c>
      <c r="J84" s="216" t="str">
        <f t="shared" si="7"/>
        <v/>
      </c>
      <c r="K84" s="219"/>
      <c r="L84" s="18"/>
      <c r="M84" s="219"/>
      <c r="N84" s="217" t="str">
        <f>IF(M84="","",VLOOKUP(M84,'CASA Australia'!A:K,10,FALSE))</f>
        <v/>
      </c>
      <c r="O84" s="216" t="str">
        <f t="shared" si="8"/>
        <v/>
      </c>
      <c r="Q84" s="18"/>
      <c r="R84" s="219"/>
      <c r="S84" s="217" t="str">
        <f>IF(R84="","",VLOOKUP(R84,'EASA EU'!A:M,12,FALSE))</f>
        <v/>
      </c>
      <c r="T84" s="216" t="str">
        <f t="shared" si="9"/>
        <v/>
      </c>
    </row>
    <row r="85" spans="1:20" s="221" customFormat="1" ht="25.5" customHeight="1" x14ac:dyDescent="0.2">
      <c r="A85" s="219"/>
      <c r="B85" s="18"/>
      <c r="C85" s="110"/>
      <c r="D85" s="217" t="str">
        <f>IF(C85="","",VLOOKUP(C85,' FAA USA'!A:K,10,FALSE))</f>
        <v/>
      </c>
      <c r="E85" s="216" t="str">
        <f t="shared" si="6"/>
        <v/>
      </c>
      <c r="F85" s="219"/>
      <c r="G85" s="18"/>
      <c r="H85" s="219"/>
      <c r="I85" s="217" t="str">
        <f>IF(H85="","",VLOOKUP(H85,'TCCA Canada'!A:K,10,FALSE))</f>
        <v/>
      </c>
      <c r="J85" s="216" t="str">
        <f t="shared" si="7"/>
        <v/>
      </c>
      <c r="K85" s="219"/>
      <c r="L85" s="18"/>
      <c r="M85" s="219"/>
      <c r="N85" s="217" t="str">
        <f>IF(M85="","",VLOOKUP(M85,'CASA Australia'!A:K,10,FALSE))</f>
        <v/>
      </c>
      <c r="O85" s="216" t="str">
        <f t="shared" si="8"/>
        <v/>
      </c>
      <c r="Q85" s="18"/>
      <c r="R85" s="219"/>
      <c r="S85" s="217" t="str">
        <f>IF(R85="","",VLOOKUP(R85,'EASA EU'!A:M,12,FALSE))</f>
        <v/>
      </c>
      <c r="T85" s="216" t="str">
        <f t="shared" si="9"/>
        <v/>
      </c>
    </row>
    <row r="86" spans="1:20" s="221" customFormat="1" ht="25.5" customHeight="1" x14ac:dyDescent="0.2">
      <c r="A86" s="219"/>
      <c r="B86" s="18"/>
      <c r="C86" s="110"/>
      <c r="D86" s="217" t="str">
        <f>IF(C86="","",VLOOKUP(C86,' FAA USA'!A:K,10,FALSE))</f>
        <v/>
      </c>
      <c r="E86" s="216" t="str">
        <f t="shared" si="6"/>
        <v/>
      </c>
      <c r="F86" s="219"/>
      <c r="G86" s="18"/>
      <c r="H86" s="219"/>
      <c r="I86" s="217" t="str">
        <f>IF(H86="","",VLOOKUP(H86,'TCCA Canada'!A:K,10,FALSE))</f>
        <v/>
      </c>
      <c r="J86" s="216" t="str">
        <f t="shared" si="7"/>
        <v/>
      </c>
      <c r="K86" s="219"/>
      <c r="L86" s="18"/>
      <c r="M86" s="219"/>
      <c r="N86" s="217" t="str">
        <f>IF(M86="","",VLOOKUP(M86,'CASA Australia'!A:K,10,FALSE))</f>
        <v/>
      </c>
      <c r="O86" s="216" t="str">
        <f t="shared" si="8"/>
        <v/>
      </c>
      <c r="Q86" s="18"/>
      <c r="R86" s="219"/>
      <c r="S86" s="217" t="str">
        <f>IF(R86="","",VLOOKUP(R86,'EASA EU'!A:M,12,FALSE))</f>
        <v/>
      </c>
      <c r="T86" s="216" t="str">
        <f t="shared" si="9"/>
        <v/>
      </c>
    </row>
    <row r="87" spans="1:20" s="221" customFormat="1" ht="25.5" customHeight="1" x14ac:dyDescent="0.2">
      <c r="A87" s="219"/>
      <c r="B87" s="18"/>
      <c r="C87" s="110"/>
      <c r="D87" s="217" t="str">
        <f>IF(C87="","",VLOOKUP(C87,' FAA USA'!A:K,10,FALSE))</f>
        <v/>
      </c>
      <c r="E87" s="216" t="str">
        <f t="shared" si="6"/>
        <v/>
      </c>
      <c r="F87" s="219"/>
      <c r="G87" s="18"/>
      <c r="H87" s="219"/>
      <c r="I87" s="217" t="str">
        <f>IF(H87="","",VLOOKUP(H87,'TCCA Canada'!A:K,10,FALSE))</f>
        <v/>
      </c>
      <c r="J87" s="216" t="str">
        <f t="shared" si="7"/>
        <v/>
      </c>
      <c r="K87" s="219"/>
      <c r="L87" s="18"/>
      <c r="M87" s="219"/>
      <c r="N87" s="217" t="str">
        <f>IF(M87="","",VLOOKUP(M87,'CASA Australia'!A:K,10,FALSE))</f>
        <v/>
      </c>
      <c r="O87" s="216" t="str">
        <f t="shared" si="8"/>
        <v/>
      </c>
      <c r="Q87" s="18"/>
      <c r="R87" s="219"/>
      <c r="S87" s="217" t="str">
        <f>IF(R87="","",VLOOKUP(R87,'EASA EU'!A:M,12,FALSE))</f>
        <v/>
      </c>
      <c r="T87" s="216" t="str">
        <f t="shared" si="9"/>
        <v/>
      </c>
    </row>
    <row r="88" spans="1:20" s="221" customFormat="1" ht="25.5" customHeight="1" x14ac:dyDescent="0.2">
      <c r="A88" s="219"/>
      <c r="B88" s="18"/>
      <c r="C88" s="110"/>
      <c r="D88" s="217" t="str">
        <f>IF(C88="","",VLOOKUP(C88,' FAA USA'!A:K,10,FALSE))</f>
        <v/>
      </c>
      <c r="E88" s="216" t="str">
        <f t="shared" si="6"/>
        <v/>
      </c>
      <c r="F88" s="219"/>
      <c r="G88" s="18"/>
      <c r="H88" s="219"/>
      <c r="I88" s="217" t="str">
        <f>IF(H88="","",VLOOKUP(H88,'TCCA Canada'!A:K,10,FALSE))</f>
        <v/>
      </c>
      <c r="J88" s="216" t="str">
        <f t="shared" si="7"/>
        <v/>
      </c>
      <c r="K88" s="219"/>
      <c r="L88" s="18"/>
      <c r="M88" s="219"/>
      <c r="N88" s="217" t="str">
        <f>IF(M88="","",VLOOKUP(M88,'CASA Australia'!A:K,10,FALSE))</f>
        <v/>
      </c>
      <c r="O88" s="216" t="str">
        <f t="shared" si="8"/>
        <v/>
      </c>
      <c r="Q88" s="18"/>
      <c r="R88" s="219"/>
      <c r="S88" s="217" t="str">
        <f>IF(R88="","",VLOOKUP(R88,'EASA EU'!A:M,12,FALSE))</f>
        <v/>
      </c>
      <c r="T88" s="216" t="str">
        <f t="shared" si="9"/>
        <v/>
      </c>
    </row>
    <row r="89" spans="1:20" s="221" customFormat="1" ht="25.5" customHeight="1" x14ac:dyDescent="0.2">
      <c r="A89" s="219"/>
      <c r="B89" s="18"/>
      <c r="C89" s="110"/>
      <c r="D89" s="217" t="str">
        <f>IF(C89="","",VLOOKUP(C89,' FAA USA'!A:K,10,FALSE))</f>
        <v/>
      </c>
      <c r="E89" s="216" t="str">
        <f t="shared" si="6"/>
        <v/>
      </c>
      <c r="F89" s="219"/>
      <c r="G89" s="18"/>
      <c r="H89" s="219"/>
      <c r="I89" s="217" t="str">
        <f>IF(H89="","",VLOOKUP(H89,'TCCA Canada'!A:K,10,FALSE))</f>
        <v/>
      </c>
      <c r="J89" s="216" t="str">
        <f t="shared" si="7"/>
        <v/>
      </c>
      <c r="K89" s="219"/>
      <c r="L89" s="18"/>
      <c r="M89" s="219"/>
      <c r="N89" s="217" t="str">
        <f>IF(M89="","",VLOOKUP(M89,'CASA Australia'!A:K,10,FALSE))</f>
        <v/>
      </c>
      <c r="O89" s="216" t="str">
        <f t="shared" si="8"/>
        <v/>
      </c>
      <c r="Q89" s="18"/>
      <c r="R89" s="219"/>
      <c r="S89" s="217" t="str">
        <f>IF(R89="","",VLOOKUP(R89,'EASA EU'!A:M,12,FALSE))</f>
        <v/>
      </c>
      <c r="T89" s="216" t="str">
        <f t="shared" si="9"/>
        <v/>
      </c>
    </row>
    <row r="90" spans="1:20" s="221" customFormat="1" ht="25.5" customHeight="1" x14ac:dyDescent="0.2">
      <c r="A90" s="219"/>
      <c r="B90" s="18"/>
      <c r="C90" s="110"/>
      <c r="D90" s="217" t="str">
        <f>IF(C90="","",VLOOKUP(C90,' FAA USA'!A:K,10,FALSE))</f>
        <v/>
      </c>
      <c r="E90" s="216" t="str">
        <f t="shared" si="6"/>
        <v/>
      </c>
      <c r="F90" s="219"/>
      <c r="G90" s="18"/>
      <c r="H90" s="219"/>
      <c r="I90" s="217" t="str">
        <f>IF(H90="","",VLOOKUP(H90,'TCCA Canada'!A:K,10,FALSE))</f>
        <v/>
      </c>
      <c r="J90" s="216" t="str">
        <f t="shared" si="7"/>
        <v/>
      </c>
      <c r="K90" s="219"/>
      <c r="L90" s="18"/>
      <c r="M90" s="219"/>
      <c r="N90" s="217" t="str">
        <f>IF(M90="","",VLOOKUP(M90,'CASA Australia'!A:K,10,FALSE))</f>
        <v/>
      </c>
      <c r="O90" s="216" t="str">
        <f t="shared" si="8"/>
        <v/>
      </c>
      <c r="Q90" s="18"/>
      <c r="R90" s="219"/>
      <c r="S90" s="217" t="str">
        <f>IF(R90="","",VLOOKUP(R90,'EASA EU'!A:M,12,FALSE))</f>
        <v/>
      </c>
      <c r="T90" s="216" t="str">
        <f t="shared" si="9"/>
        <v/>
      </c>
    </row>
    <row r="91" spans="1:20" s="221" customFormat="1" ht="25.5" customHeight="1" x14ac:dyDescent="0.2">
      <c r="A91" s="219"/>
      <c r="B91" s="18"/>
      <c r="C91" s="110"/>
      <c r="D91" s="217" t="str">
        <f>IF(C91="","",VLOOKUP(C91,' FAA USA'!A:K,10,FALSE))</f>
        <v/>
      </c>
      <c r="E91" s="216" t="str">
        <f t="shared" si="6"/>
        <v/>
      </c>
      <c r="F91" s="219"/>
      <c r="G91" s="18"/>
      <c r="H91" s="219"/>
      <c r="I91" s="217" t="str">
        <f>IF(H91="","",VLOOKUP(H91,'TCCA Canada'!A:K,10,FALSE))</f>
        <v/>
      </c>
      <c r="J91" s="216" t="str">
        <f t="shared" si="7"/>
        <v/>
      </c>
      <c r="K91" s="219"/>
      <c r="L91" s="18"/>
      <c r="M91" s="219"/>
      <c r="N91" s="217" t="str">
        <f>IF(M91="","",VLOOKUP(M91,'CASA Australia'!A:K,10,FALSE))</f>
        <v/>
      </c>
      <c r="O91" s="216" t="str">
        <f t="shared" si="8"/>
        <v/>
      </c>
      <c r="Q91" s="18"/>
      <c r="R91" s="219"/>
      <c r="S91" s="217" t="str">
        <f>IF(R91="","",VLOOKUP(R91,'EASA EU'!A:M,12,FALSE))</f>
        <v/>
      </c>
      <c r="T91" s="216" t="str">
        <f t="shared" si="9"/>
        <v/>
      </c>
    </row>
    <row r="92" spans="1:20" s="221" customFormat="1" ht="25.5" customHeight="1" x14ac:dyDescent="0.2">
      <c r="A92" s="219"/>
      <c r="B92" s="18"/>
      <c r="C92" s="110"/>
      <c r="D92" s="217" t="str">
        <f>IF(C92="","",VLOOKUP(C92,' FAA USA'!A:K,10,FALSE))</f>
        <v/>
      </c>
      <c r="E92" s="216" t="str">
        <f t="shared" si="6"/>
        <v/>
      </c>
      <c r="F92" s="219"/>
      <c r="G92" s="18"/>
      <c r="H92" s="219"/>
      <c r="I92" s="217" t="str">
        <f>IF(H92="","",VLOOKUP(H92,'TCCA Canada'!A:K,10,FALSE))</f>
        <v/>
      </c>
      <c r="J92" s="216" t="str">
        <f t="shared" si="7"/>
        <v/>
      </c>
      <c r="K92" s="219"/>
      <c r="L92" s="18"/>
      <c r="M92" s="219"/>
      <c r="N92" s="217" t="str">
        <f>IF(M92="","",VLOOKUP(M92,'CASA Australia'!A:K,10,FALSE))</f>
        <v/>
      </c>
      <c r="O92" s="216" t="str">
        <f t="shared" si="8"/>
        <v/>
      </c>
      <c r="Q92" s="18"/>
      <c r="R92" s="219"/>
      <c r="S92" s="217" t="str">
        <f>IF(R92="","",VLOOKUP(R92,'EASA EU'!A:M,12,FALSE))</f>
        <v/>
      </c>
      <c r="T92" s="216" t="str">
        <f t="shared" si="9"/>
        <v/>
      </c>
    </row>
    <row r="93" spans="1:20" s="221" customFormat="1" ht="25.5" customHeight="1" x14ac:dyDescent="0.2">
      <c r="A93" s="219"/>
      <c r="B93" s="18"/>
      <c r="C93" s="110"/>
      <c r="D93" s="217" t="str">
        <f>IF(C93="","",VLOOKUP(C93,' FAA USA'!A:K,10,FALSE))</f>
        <v/>
      </c>
      <c r="E93" s="216" t="str">
        <f t="shared" si="6"/>
        <v/>
      </c>
      <c r="F93" s="219"/>
      <c r="G93" s="18"/>
      <c r="H93" s="219"/>
      <c r="I93" s="217" t="str">
        <f>IF(H93="","",VLOOKUP(H93,'TCCA Canada'!A:K,10,FALSE))</f>
        <v/>
      </c>
      <c r="J93" s="216" t="str">
        <f t="shared" si="7"/>
        <v/>
      </c>
      <c r="K93" s="219"/>
      <c r="L93" s="18"/>
      <c r="M93" s="219"/>
      <c r="N93" s="217" t="str">
        <f>IF(M93="","",VLOOKUP(M93,'CASA Australia'!A:K,10,FALSE))</f>
        <v/>
      </c>
      <c r="O93" s="216" t="str">
        <f t="shared" si="8"/>
        <v/>
      </c>
      <c r="Q93" s="18"/>
      <c r="R93" s="219"/>
      <c r="S93" s="217" t="str">
        <f>IF(R93="","",VLOOKUP(R93,'EASA EU'!A:M,12,FALSE))</f>
        <v/>
      </c>
      <c r="T93" s="216" t="str">
        <f t="shared" si="9"/>
        <v/>
      </c>
    </row>
    <row r="94" spans="1:20" s="221" customFormat="1" ht="25.5" customHeight="1" x14ac:dyDescent="0.2">
      <c r="A94" s="219"/>
      <c r="B94" s="18"/>
      <c r="C94" s="110"/>
      <c r="D94" s="217" t="str">
        <f>IF(C94="","",VLOOKUP(C94,' FAA USA'!A:K,10,FALSE))</f>
        <v/>
      </c>
      <c r="E94" s="216" t="str">
        <f t="shared" si="6"/>
        <v/>
      </c>
      <c r="F94" s="219"/>
      <c r="G94" s="18"/>
      <c r="H94" s="219"/>
      <c r="I94" s="217" t="str">
        <f>IF(H94="","",VLOOKUP(H94,'TCCA Canada'!A:K,10,FALSE))</f>
        <v/>
      </c>
      <c r="J94" s="216" t="str">
        <f t="shared" si="7"/>
        <v/>
      </c>
      <c r="K94" s="219"/>
      <c r="L94" s="18"/>
      <c r="M94" s="219"/>
      <c r="N94" s="217" t="str">
        <f>IF(M94="","",VLOOKUP(M94,'CASA Australia'!A:K,10,FALSE))</f>
        <v/>
      </c>
      <c r="O94" s="216" t="str">
        <f t="shared" si="8"/>
        <v/>
      </c>
      <c r="Q94" s="18"/>
      <c r="R94" s="219"/>
      <c r="S94" s="217" t="str">
        <f>IF(R94="","",VLOOKUP(R94,'EASA EU'!A:M,12,FALSE))</f>
        <v/>
      </c>
      <c r="T94" s="216" t="str">
        <f t="shared" si="9"/>
        <v/>
      </c>
    </row>
    <row r="95" spans="1:20" s="221" customFormat="1" ht="25.5" customHeight="1" x14ac:dyDescent="0.2">
      <c r="A95" s="219"/>
      <c r="B95" s="18"/>
      <c r="C95" s="110"/>
      <c r="D95" s="217" t="str">
        <f>IF(C95="","",VLOOKUP(C95,' FAA USA'!A:K,10,FALSE))</f>
        <v/>
      </c>
      <c r="E95" s="216" t="str">
        <f t="shared" si="6"/>
        <v/>
      </c>
      <c r="F95" s="219"/>
      <c r="G95" s="18"/>
      <c r="H95" s="219"/>
      <c r="I95" s="217" t="str">
        <f>IF(H95="","",VLOOKUP(H95,'TCCA Canada'!A:K,10,FALSE))</f>
        <v/>
      </c>
      <c r="J95" s="216" t="str">
        <f t="shared" si="7"/>
        <v/>
      </c>
      <c r="K95" s="219"/>
      <c r="L95" s="18"/>
      <c r="M95" s="219"/>
      <c r="N95" s="217" t="str">
        <f>IF(M95="","",VLOOKUP(M95,'CASA Australia'!A:K,10,FALSE))</f>
        <v/>
      </c>
      <c r="O95" s="216" t="str">
        <f t="shared" si="8"/>
        <v/>
      </c>
      <c r="Q95" s="18"/>
      <c r="R95" s="219"/>
      <c r="S95" s="217" t="str">
        <f>IF(R95="","",VLOOKUP(R95,'EASA EU'!A:M,12,FALSE))</f>
        <v/>
      </c>
      <c r="T95" s="216" t="str">
        <f t="shared" si="9"/>
        <v/>
      </c>
    </row>
    <row r="96" spans="1:20" s="221" customFormat="1" ht="25.5" customHeight="1" x14ac:dyDescent="0.2">
      <c r="A96" s="219"/>
      <c r="B96" s="18"/>
      <c r="C96" s="110"/>
      <c r="D96" s="217" t="str">
        <f>IF(C96="","",VLOOKUP(C96,' FAA USA'!A:K,10,FALSE))</f>
        <v/>
      </c>
      <c r="E96" s="216" t="str">
        <f t="shared" si="6"/>
        <v/>
      </c>
      <c r="F96" s="219"/>
      <c r="G96" s="18"/>
      <c r="H96" s="219"/>
      <c r="I96" s="217" t="str">
        <f>IF(H96="","",VLOOKUP(H96,'TCCA Canada'!A:K,10,FALSE))</f>
        <v/>
      </c>
      <c r="J96" s="216" t="str">
        <f t="shared" si="7"/>
        <v/>
      </c>
      <c r="K96" s="219"/>
      <c r="L96" s="18"/>
      <c r="M96" s="219"/>
      <c r="N96" s="217" t="str">
        <f>IF(M96="","",VLOOKUP(M96,'CASA Australia'!A:K,10,FALSE))</f>
        <v/>
      </c>
      <c r="O96" s="216" t="str">
        <f t="shared" si="8"/>
        <v/>
      </c>
      <c r="Q96" s="18"/>
      <c r="R96" s="219"/>
      <c r="S96" s="217" t="str">
        <f>IF(R96="","",VLOOKUP(R96,'EASA EU'!A:M,12,FALSE))</f>
        <v/>
      </c>
      <c r="T96" s="216" t="str">
        <f t="shared" si="9"/>
        <v/>
      </c>
    </row>
    <row r="97" spans="1:20" s="221" customFormat="1" ht="25.5" customHeight="1" x14ac:dyDescent="0.2">
      <c r="A97" s="219"/>
      <c r="B97" s="18"/>
      <c r="C97" s="110"/>
      <c r="D97" s="217" t="str">
        <f>IF(C97="","",VLOOKUP(C97,' FAA USA'!A:K,10,FALSE))</f>
        <v/>
      </c>
      <c r="E97" s="216" t="str">
        <f t="shared" si="6"/>
        <v/>
      </c>
      <c r="F97" s="219"/>
      <c r="G97" s="18"/>
      <c r="H97" s="219"/>
      <c r="I97" s="217" t="str">
        <f>IF(H97="","",VLOOKUP(H97,'TCCA Canada'!A:K,10,FALSE))</f>
        <v/>
      </c>
      <c r="J97" s="216" t="str">
        <f t="shared" si="7"/>
        <v/>
      </c>
      <c r="K97" s="219"/>
      <c r="L97" s="18"/>
      <c r="M97" s="219"/>
      <c r="N97" s="217" t="str">
        <f>IF(M97="","",VLOOKUP(M97,'CASA Australia'!A:K,10,FALSE))</f>
        <v/>
      </c>
      <c r="O97" s="216" t="str">
        <f t="shared" si="8"/>
        <v/>
      </c>
      <c r="Q97" s="18"/>
      <c r="R97" s="219"/>
      <c r="S97" s="217" t="str">
        <f>IF(R97="","",VLOOKUP(R97,'EASA EU'!A:M,12,FALSE))</f>
        <v/>
      </c>
      <c r="T97" s="216" t="str">
        <f t="shared" si="9"/>
        <v/>
      </c>
    </row>
    <row r="98" spans="1:20" s="221" customFormat="1" ht="25.5" customHeight="1" x14ac:dyDescent="0.2">
      <c r="A98" s="219"/>
      <c r="B98" s="18"/>
      <c r="C98" s="110"/>
      <c r="D98" s="217" t="str">
        <f>IF(C98="","",VLOOKUP(C98,' FAA USA'!A:K,10,FALSE))</f>
        <v/>
      </c>
      <c r="E98" s="216" t="str">
        <f t="shared" si="6"/>
        <v/>
      </c>
      <c r="F98" s="219"/>
      <c r="G98" s="18"/>
      <c r="H98" s="219"/>
      <c r="I98" s="217" t="str">
        <f>IF(H98="","",VLOOKUP(H98,'TCCA Canada'!A:K,10,FALSE))</f>
        <v/>
      </c>
      <c r="J98" s="216" t="str">
        <f t="shared" si="7"/>
        <v/>
      </c>
      <c r="K98" s="219"/>
      <c r="L98" s="18"/>
      <c r="M98" s="219"/>
      <c r="N98" s="217" t="str">
        <f>IF(M98="","",VLOOKUP(M98,'CASA Australia'!A:K,10,FALSE))</f>
        <v/>
      </c>
      <c r="O98" s="216" t="str">
        <f t="shared" si="8"/>
        <v/>
      </c>
      <c r="Q98" s="18"/>
      <c r="R98" s="219"/>
      <c r="S98" s="217" t="str">
        <f>IF(R98="","",VLOOKUP(R98,'EASA EU'!A:M,12,FALSE))</f>
        <v/>
      </c>
      <c r="T98" s="216" t="str">
        <f t="shared" si="9"/>
        <v/>
      </c>
    </row>
    <row r="99" spans="1:20" s="221" customFormat="1" ht="25.5" customHeight="1" x14ac:dyDescent="0.2">
      <c r="A99" s="219"/>
      <c r="B99" s="18"/>
      <c r="C99" s="110"/>
      <c r="D99" s="217" t="str">
        <f>IF(C99="","",VLOOKUP(C99,' FAA USA'!A:K,10,FALSE))</f>
        <v/>
      </c>
      <c r="E99" s="216" t="str">
        <f t="shared" si="6"/>
        <v/>
      </c>
      <c r="F99" s="219"/>
      <c r="G99" s="18"/>
      <c r="H99" s="219"/>
      <c r="I99" s="217" t="str">
        <f>IF(H99="","",VLOOKUP(H99,'TCCA Canada'!A:K,10,FALSE))</f>
        <v/>
      </c>
      <c r="J99" s="216" t="str">
        <f t="shared" si="7"/>
        <v/>
      </c>
      <c r="K99" s="219"/>
      <c r="L99" s="18"/>
      <c r="M99" s="219"/>
      <c r="N99" s="217" t="str">
        <f>IF(M99="","",VLOOKUP(M99,'CASA Australia'!A:K,10,FALSE))</f>
        <v/>
      </c>
      <c r="O99" s="216" t="str">
        <f t="shared" si="8"/>
        <v/>
      </c>
      <c r="Q99" s="18"/>
      <c r="R99" s="219"/>
      <c r="S99" s="217" t="str">
        <f>IF(R99="","",VLOOKUP(R99,'EASA EU'!A:M,12,FALSE))</f>
        <v/>
      </c>
      <c r="T99" s="216" t="str">
        <f t="shared" si="9"/>
        <v/>
      </c>
    </row>
    <row r="100" spans="1:20" s="221" customFormat="1" ht="25.5" customHeight="1" x14ac:dyDescent="0.2">
      <c r="A100" s="219"/>
      <c r="B100" s="18"/>
      <c r="C100" s="110"/>
      <c r="D100" s="217" t="str">
        <f>IF(C100="","",VLOOKUP(C100,' FAA USA'!A:K,10,FALSE))</f>
        <v/>
      </c>
      <c r="E100" s="216" t="str">
        <f t="shared" si="6"/>
        <v/>
      </c>
      <c r="F100" s="219"/>
      <c r="G100" s="18"/>
      <c r="H100" s="219"/>
      <c r="I100" s="217" t="str">
        <f>IF(H100="","",VLOOKUP(H100,'TCCA Canada'!A:K,10,FALSE))</f>
        <v/>
      </c>
      <c r="J100" s="216" t="str">
        <f t="shared" si="7"/>
        <v/>
      </c>
      <c r="K100" s="219"/>
      <c r="L100" s="18"/>
      <c r="M100" s="219"/>
      <c r="N100" s="217" t="str">
        <f>IF(M100="","",VLOOKUP(M100,'CASA Australia'!A:K,10,FALSE))</f>
        <v/>
      </c>
      <c r="O100" s="216" t="str">
        <f t="shared" si="8"/>
        <v/>
      </c>
      <c r="Q100" s="18"/>
      <c r="R100" s="219"/>
      <c r="S100" s="217" t="str">
        <f>IF(R100="","",VLOOKUP(R100,'EASA EU'!A:M,12,FALSE))</f>
        <v/>
      </c>
      <c r="T100" s="216" t="str">
        <f t="shared" si="9"/>
        <v/>
      </c>
    </row>
    <row r="101" spans="1:20" s="221" customFormat="1" ht="25.5" customHeight="1" x14ac:dyDescent="0.2">
      <c r="A101" s="219"/>
      <c r="B101" s="18"/>
      <c r="C101" s="110"/>
      <c r="D101" s="217" t="str">
        <f>IF(C101="","",VLOOKUP(C101,' FAA USA'!A:K,10,FALSE))</f>
        <v/>
      </c>
      <c r="E101" s="216" t="str">
        <f t="shared" si="6"/>
        <v/>
      </c>
      <c r="F101" s="219"/>
      <c r="G101" s="18"/>
      <c r="H101" s="219"/>
      <c r="I101" s="217" t="str">
        <f>IF(H101="","",VLOOKUP(H101,'TCCA Canada'!A:K,10,FALSE))</f>
        <v/>
      </c>
      <c r="J101" s="216" t="str">
        <f t="shared" si="7"/>
        <v/>
      </c>
      <c r="K101" s="219"/>
      <c r="L101" s="18"/>
      <c r="M101" s="219"/>
      <c r="N101" s="217" t="str">
        <f>IF(M101="","",VLOOKUP(M101,'CASA Australia'!A:K,10,FALSE))</f>
        <v/>
      </c>
      <c r="O101" s="216" t="str">
        <f t="shared" si="8"/>
        <v/>
      </c>
      <c r="S101" s="217" t="str">
        <f>IF(R101="","",VLOOKUP(R101,'EASA EU'!A:M,12,FALSE))</f>
        <v/>
      </c>
      <c r="T101" s="216" t="str">
        <f t="shared" si="9"/>
        <v/>
      </c>
    </row>
    <row r="102" spans="1:20" s="221" customFormat="1" ht="25.5" customHeight="1" x14ac:dyDescent="0.2">
      <c r="A102" s="219"/>
      <c r="B102" s="18"/>
      <c r="C102" s="110"/>
      <c r="D102" s="217" t="str">
        <f>IF(C102="","",VLOOKUP(C102,' FAA USA'!A:K,10,FALSE))</f>
        <v/>
      </c>
      <c r="E102" s="216" t="str">
        <f t="shared" si="6"/>
        <v/>
      </c>
      <c r="F102" s="219"/>
      <c r="G102" s="18"/>
      <c r="H102" s="219"/>
      <c r="I102" s="217" t="str">
        <f>IF(H102="","",VLOOKUP(H102,'TCCA Canada'!A:K,10,FALSE))</f>
        <v/>
      </c>
      <c r="J102" s="216" t="str">
        <f t="shared" si="7"/>
        <v/>
      </c>
      <c r="K102" s="219"/>
      <c r="L102" s="18"/>
      <c r="M102" s="219"/>
      <c r="N102" s="217" t="str">
        <f>IF(M102="","",VLOOKUP(M102,'CASA Australia'!A:K,10,FALSE))</f>
        <v/>
      </c>
      <c r="O102" s="216" t="str">
        <f t="shared" si="8"/>
        <v/>
      </c>
      <c r="S102" s="217" t="str">
        <f>IF(R102="","",VLOOKUP(R102,'EASA EU'!A:M,12,FALSE))</f>
        <v/>
      </c>
      <c r="T102" s="216" t="str">
        <f t="shared" si="9"/>
        <v/>
      </c>
    </row>
    <row r="103" spans="1:20" s="221" customFormat="1" ht="25.5" customHeight="1" x14ac:dyDescent="0.2">
      <c r="A103" s="219"/>
      <c r="B103" s="18"/>
      <c r="C103" s="110"/>
      <c r="D103" s="217" t="str">
        <f>IF(C103="","",VLOOKUP(C103,' FAA USA'!A:K,10,FALSE))</f>
        <v/>
      </c>
      <c r="E103" s="216" t="str">
        <f t="shared" si="6"/>
        <v/>
      </c>
      <c r="F103" s="219"/>
      <c r="G103" s="18"/>
      <c r="H103" s="219"/>
      <c r="I103" s="217" t="str">
        <f>IF(H103="","",VLOOKUP(H103,'TCCA Canada'!A:K,10,FALSE))</f>
        <v/>
      </c>
      <c r="J103" s="216" t="str">
        <f t="shared" si="7"/>
        <v/>
      </c>
      <c r="K103" s="219"/>
      <c r="L103" s="18"/>
      <c r="M103" s="219"/>
      <c r="N103" s="217" t="str">
        <f>IF(M103="","",VLOOKUP(M103,'CASA Australia'!A:K,10,FALSE))</f>
        <v/>
      </c>
      <c r="O103" s="216" t="str">
        <f t="shared" si="8"/>
        <v/>
      </c>
      <c r="S103" s="217" t="str">
        <f>IF(R103="","",VLOOKUP(R103,'EASA EU'!A:M,12,FALSE))</f>
        <v/>
      </c>
      <c r="T103" s="216" t="str">
        <f t="shared" si="9"/>
        <v/>
      </c>
    </row>
    <row r="104" spans="1:20" s="221" customFormat="1" ht="25.5" customHeight="1" x14ac:dyDescent="0.2">
      <c r="A104" s="219"/>
      <c r="B104" s="18"/>
      <c r="C104" s="110"/>
      <c r="D104" s="217" t="str">
        <f>IF(C104="","",VLOOKUP(C104,' FAA USA'!A:K,10,FALSE))</f>
        <v/>
      </c>
      <c r="E104" s="216" t="str">
        <f t="shared" si="6"/>
        <v/>
      </c>
      <c r="F104" s="219"/>
      <c r="G104" s="18"/>
      <c r="H104" s="219"/>
      <c r="I104" s="217" t="str">
        <f>IF(H104="","",VLOOKUP(H104,'TCCA Canada'!A:K,10,FALSE))</f>
        <v/>
      </c>
      <c r="J104" s="216" t="str">
        <f t="shared" si="7"/>
        <v/>
      </c>
      <c r="K104" s="219"/>
      <c r="L104" s="18"/>
      <c r="M104" s="219"/>
      <c r="N104" s="217" t="str">
        <f>IF(M104="","",VLOOKUP(M104,'CASA Australia'!A:K,10,FALSE))</f>
        <v/>
      </c>
      <c r="O104" s="216" t="str">
        <f t="shared" si="8"/>
        <v/>
      </c>
      <c r="S104" s="217" t="str">
        <f>IF(R104="","",VLOOKUP(R104,'EASA EU'!A:M,12,FALSE))</f>
        <v/>
      </c>
      <c r="T104" s="216" t="str">
        <f t="shared" si="9"/>
        <v/>
      </c>
    </row>
    <row r="105" spans="1:20" s="221" customFormat="1" ht="25.5" customHeight="1" x14ac:dyDescent="0.2">
      <c r="A105" s="219"/>
      <c r="B105" s="18"/>
      <c r="C105" s="110"/>
      <c r="D105" s="217" t="str">
        <f>IF(C105="","",VLOOKUP(C105,' FAA USA'!A:K,10,FALSE))</f>
        <v/>
      </c>
      <c r="E105" s="216" t="str">
        <f t="shared" si="6"/>
        <v/>
      </c>
      <c r="F105" s="219"/>
      <c r="G105" s="18"/>
      <c r="H105" s="219"/>
      <c r="I105" s="217" t="str">
        <f>IF(H105="","",VLOOKUP(H105,'TCCA Canada'!A:K,10,FALSE))</f>
        <v/>
      </c>
      <c r="J105" s="216" t="str">
        <f t="shared" si="7"/>
        <v/>
      </c>
      <c r="K105" s="219"/>
      <c r="L105" s="18"/>
      <c r="M105" s="219"/>
      <c r="N105" s="217" t="str">
        <f>IF(M105="","",VLOOKUP(M105,'CASA Australia'!A:K,10,FALSE))</f>
        <v/>
      </c>
      <c r="O105" s="216" t="str">
        <f t="shared" si="8"/>
        <v/>
      </c>
      <c r="S105" s="217" t="str">
        <f>IF(R105="","",VLOOKUP(R105,'EASA EU'!A:M,12,FALSE))</f>
        <v/>
      </c>
      <c r="T105" s="216" t="str">
        <f t="shared" si="9"/>
        <v/>
      </c>
    </row>
    <row r="106" spans="1:20" s="221" customFormat="1" ht="25.5" customHeight="1" x14ac:dyDescent="0.2">
      <c r="A106" s="219"/>
      <c r="B106" s="18"/>
      <c r="C106" s="110"/>
      <c r="D106" s="217" t="str">
        <f>IF(C106="","",VLOOKUP(C106,' FAA USA'!A:K,10,FALSE))</f>
        <v/>
      </c>
      <c r="E106" s="216" t="str">
        <f t="shared" si="6"/>
        <v/>
      </c>
      <c r="F106" s="219"/>
      <c r="G106" s="18"/>
      <c r="H106" s="219"/>
      <c r="I106" s="217" t="str">
        <f>IF(H106="","",VLOOKUP(H106,'TCCA Canada'!A:K,10,FALSE))</f>
        <v/>
      </c>
      <c r="J106" s="216" t="str">
        <f t="shared" si="7"/>
        <v/>
      </c>
      <c r="K106" s="219"/>
      <c r="L106" s="18"/>
      <c r="M106" s="219"/>
      <c r="N106" s="217" t="str">
        <f>IF(M106="","",VLOOKUP(M106,'CASA Australia'!A:K,10,FALSE))</f>
        <v/>
      </c>
      <c r="O106" s="216" t="str">
        <f t="shared" si="8"/>
        <v/>
      </c>
      <c r="S106" s="217" t="str">
        <f>IF(R106="","",VLOOKUP(R106,'EASA EU'!A:M,12,FALSE))</f>
        <v/>
      </c>
      <c r="T106" s="216" t="str">
        <f t="shared" si="9"/>
        <v/>
      </c>
    </row>
    <row r="107" spans="1:20" s="221" customFormat="1" ht="25.5" customHeight="1" x14ac:dyDescent="0.2">
      <c r="A107" s="219"/>
      <c r="B107" s="18"/>
      <c r="C107" s="110"/>
      <c r="D107" s="217" t="str">
        <f>IF(C107="","",VLOOKUP(C107,' FAA USA'!A:K,10,FALSE))</f>
        <v/>
      </c>
      <c r="E107" s="216" t="str">
        <f t="shared" si="6"/>
        <v/>
      </c>
      <c r="F107" s="219"/>
      <c r="G107" s="18"/>
      <c r="H107" s="219"/>
      <c r="I107" s="217" t="str">
        <f>IF(H107="","",VLOOKUP(H107,'TCCA Canada'!A:K,10,FALSE))</f>
        <v/>
      </c>
      <c r="J107" s="216" t="str">
        <f t="shared" si="7"/>
        <v/>
      </c>
      <c r="K107" s="219"/>
      <c r="L107" s="18"/>
      <c r="M107" s="219"/>
      <c r="N107" s="217" t="str">
        <f>IF(M107="","",VLOOKUP(M107,'CASA Australia'!A:K,10,FALSE))</f>
        <v/>
      </c>
      <c r="O107" s="216" t="str">
        <f t="shared" si="8"/>
        <v/>
      </c>
      <c r="S107" s="217" t="str">
        <f>IF(R107="","",VLOOKUP(R107,'EASA EU'!A:M,12,FALSE))</f>
        <v/>
      </c>
      <c r="T107" s="216" t="str">
        <f t="shared" si="9"/>
        <v/>
      </c>
    </row>
    <row r="108" spans="1:20" s="221" customFormat="1" ht="25.5" customHeight="1" x14ac:dyDescent="0.2">
      <c r="A108" s="219"/>
      <c r="B108" s="18"/>
      <c r="C108" s="110"/>
      <c r="D108" s="217" t="str">
        <f>IF(C108="","",VLOOKUP(C108,' FAA USA'!A:K,10,FALSE))</f>
        <v/>
      </c>
      <c r="E108" s="216" t="str">
        <f t="shared" si="6"/>
        <v/>
      </c>
      <c r="F108" s="219"/>
      <c r="G108" s="18"/>
      <c r="H108" s="219"/>
      <c r="I108" s="217" t="str">
        <f>IF(H108="","",VLOOKUP(H108,'TCCA Canada'!A:K,10,FALSE))</f>
        <v/>
      </c>
      <c r="J108" s="216" t="str">
        <f t="shared" si="7"/>
        <v/>
      </c>
      <c r="K108" s="219"/>
      <c r="L108" s="18"/>
      <c r="M108" s="219"/>
      <c r="N108" s="217" t="str">
        <f>IF(M108="","",VLOOKUP(M108,'CASA Australia'!A:K,10,FALSE))</f>
        <v/>
      </c>
      <c r="O108" s="216" t="str">
        <f t="shared" si="8"/>
        <v/>
      </c>
      <c r="S108" s="217" t="str">
        <f>IF(R108="","",VLOOKUP(R108,'EASA EU'!A:M,12,FALSE))</f>
        <v/>
      </c>
      <c r="T108" s="216" t="str">
        <f t="shared" si="9"/>
        <v/>
      </c>
    </row>
    <row r="109" spans="1:20" s="221" customFormat="1" ht="25.5" customHeight="1" x14ac:dyDescent="0.2">
      <c r="A109" s="219"/>
      <c r="B109" s="18"/>
      <c r="C109" s="110"/>
      <c r="D109" s="217" t="str">
        <f>IF(C109="","",VLOOKUP(C109,' FAA USA'!A:K,10,FALSE))</f>
        <v/>
      </c>
      <c r="E109" s="216" t="str">
        <f t="shared" si="6"/>
        <v/>
      </c>
      <c r="F109" s="219"/>
      <c r="G109" s="18"/>
      <c r="H109" s="219"/>
      <c r="I109" s="217" t="str">
        <f>IF(H109="","",VLOOKUP(H109,'TCCA Canada'!A:K,10,FALSE))</f>
        <v/>
      </c>
      <c r="J109" s="216" t="str">
        <f t="shared" si="7"/>
        <v/>
      </c>
      <c r="K109" s="219"/>
      <c r="L109" s="18"/>
      <c r="M109" s="219"/>
      <c r="N109" s="217" t="str">
        <f>IF(M109="","",VLOOKUP(M109,'CASA Australia'!A:K,10,FALSE))</f>
        <v/>
      </c>
      <c r="O109" s="216" t="str">
        <f t="shared" si="8"/>
        <v/>
      </c>
      <c r="S109" s="217" t="str">
        <f>IF(R109="","",VLOOKUP(R109,'EASA EU'!A:M,12,FALSE))</f>
        <v/>
      </c>
      <c r="T109" s="216" t="str">
        <f t="shared" si="9"/>
        <v/>
      </c>
    </row>
    <row r="110" spans="1:20" s="221" customFormat="1" ht="25.5" customHeight="1" x14ac:dyDescent="0.2">
      <c r="A110" s="219"/>
      <c r="B110" s="18"/>
      <c r="C110" s="110"/>
      <c r="D110" s="217" t="str">
        <f>IF(C110="","",VLOOKUP(C110,' FAA USA'!A:K,10,FALSE))</f>
        <v/>
      </c>
      <c r="E110" s="216" t="str">
        <f t="shared" si="6"/>
        <v/>
      </c>
      <c r="F110" s="219"/>
      <c r="G110" s="18"/>
      <c r="H110" s="219"/>
      <c r="I110" s="217" t="str">
        <f>IF(H110="","",VLOOKUP(H110,'TCCA Canada'!A:K,10,FALSE))</f>
        <v/>
      </c>
      <c r="J110" s="216" t="str">
        <f t="shared" si="7"/>
        <v/>
      </c>
      <c r="K110" s="219"/>
      <c r="L110" s="18"/>
      <c r="M110" s="219"/>
      <c r="N110" s="217" t="str">
        <f>IF(M110="","",VLOOKUP(M110,'CASA Australia'!A:K,10,FALSE))</f>
        <v/>
      </c>
      <c r="O110" s="216" t="str">
        <f t="shared" si="8"/>
        <v/>
      </c>
      <c r="S110" s="217" t="str">
        <f>IF(R110="","",VLOOKUP(R110,'EASA EU'!A:M,12,FALSE))</f>
        <v/>
      </c>
      <c r="T110" s="216" t="str">
        <f t="shared" si="9"/>
        <v/>
      </c>
    </row>
    <row r="111" spans="1:20" s="221" customFormat="1" ht="25.5" customHeight="1" x14ac:dyDescent="0.2">
      <c r="A111" s="219"/>
      <c r="B111" s="18"/>
      <c r="C111" s="110"/>
      <c r="D111" s="217" t="str">
        <f>IF(C111="","",VLOOKUP(C111,' FAA USA'!A:K,10,FALSE))</f>
        <v/>
      </c>
      <c r="E111" s="216" t="str">
        <f t="shared" si="6"/>
        <v/>
      </c>
      <c r="F111" s="219"/>
      <c r="G111" s="18"/>
      <c r="H111" s="219"/>
      <c r="I111" s="217" t="str">
        <f>IF(H111="","",VLOOKUP(H111,'TCCA Canada'!A:K,10,FALSE))</f>
        <v/>
      </c>
      <c r="J111" s="216" t="str">
        <f t="shared" si="7"/>
        <v/>
      </c>
      <c r="K111" s="219"/>
      <c r="L111" s="18"/>
      <c r="M111" s="219"/>
      <c r="N111" s="217" t="str">
        <f>IF(M111="","",VLOOKUP(M111,'CASA Australia'!A:K,10,FALSE))</f>
        <v/>
      </c>
      <c r="O111" s="216" t="str">
        <f t="shared" si="8"/>
        <v/>
      </c>
      <c r="S111" s="217" t="str">
        <f>IF(R111="","",VLOOKUP(R111,'EASA EU'!A:M,12,FALSE))</f>
        <v/>
      </c>
      <c r="T111" s="216" t="str">
        <f t="shared" si="9"/>
        <v/>
      </c>
    </row>
    <row r="112" spans="1:20" s="221" customFormat="1" ht="25.5" customHeight="1" x14ac:dyDescent="0.2">
      <c r="A112" s="219"/>
      <c r="B112" s="18"/>
      <c r="C112" s="110"/>
      <c r="D112" s="217" t="str">
        <f>IF(C112="","",VLOOKUP(C112,' FAA USA'!A:K,10,FALSE))</f>
        <v/>
      </c>
      <c r="E112" s="216" t="str">
        <f t="shared" si="6"/>
        <v/>
      </c>
      <c r="F112" s="219"/>
      <c r="G112" s="18"/>
      <c r="H112" s="219"/>
      <c r="I112" s="217" t="str">
        <f>IF(H112="","",VLOOKUP(H112,'TCCA Canada'!A:K,10,FALSE))</f>
        <v/>
      </c>
      <c r="J112" s="216" t="str">
        <f t="shared" si="7"/>
        <v/>
      </c>
      <c r="K112" s="219"/>
      <c r="L112" s="18"/>
      <c r="M112" s="219"/>
      <c r="N112" s="217" t="str">
        <f>IF(M112="","",VLOOKUP(M112,'CASA Australia'!A:K,10,FALSE))</f>
        <v/>
      </c>
      <c r="O112" s="216" t="str">
        <f t="shared" si="8"/>
        <v/>
      </c>
      <c r="S112" s="217" t="str">
        <f>IF(R112="","",VLOOKUP(R112,'EASA EU'!A:M,12,FALSE))</f>
        <v/>
      </c>
      <c r="T112" s="216" t="str">
        <f t="shared" si="9"/>
        <v/>
      </c>
    </row>
    <row r="113" spans="1:20" s="221" customFormat="1" ht="25.5" customHeight="1" x14ac:dyDescent="0.2">
      <c r="A113" s="219"/>
      <c r="B113" s="18"/>
      <c r="C113" s="110"/>
      <c r="D113" s="217" t="str">
        <f>IF(C113="","",VLOOKUP(C113,' FAA USA'!A:K,10,FALSE))</f>
        <v/>
      </c>
      <c r="E113" s="216" t="str">
        <f t="shared" ref="E113:E176" si="10">IF(C113="","",HYPERLINK(C113,"FAA Link"))</f>
        <v/>
      </c>
      <c r="F113" s="219"/>
      <c r="G113" s="18"/>
      <c r="H113" s="219"/>
      <c r="I113" s="217" t="str">
        <f>IF(H113="","",VLOOKUP(H113,'TCCA Canada'!A:K,10,FALSE))</f>
        <v/>
      </c>
      <c r="J113" s="216" t="str">
        <f t="shared" si="7"/>
        <v/>
      </c>
      <c r="K113" s="219"/>
      <c r="L113" s="18"/>
      <c r="M113" s="219"/>
      <c r="N113" s="217" t="str">
        <f>IF(M113="","",VLOOKUP(M113,'CASA Australia'!A:K,10,FALSE))</f>
        <v/>
      </c>
      <c r="O113" s="216" t="str">
        <f t="shared" si="8"/>
        <v/>
      </c>
      <c r="S113" s="217" t="str">
        <f>IF(R113="","",VLOOKUP(R113,'EASA EU'!A:M,12,FALSE))</f>
        <v/>
      </c>
      <c r="T113" s="216" t="str">
        <f t="shared" si="9"/>
        <v/>
      </c>
    </row>
    <row r="114" spans="1:20" s="221" customFormat="1" ht="25.5" customHeight="1" x14ac:dyDescent="0.2">
      <c r="A114" s="219"/>
      <c r="B114" s="18"/>
      <c r="C114" s="110"/>
      <c r="D114" s="217" t="str">
        <f>IF(C114="","",VLOOKUP(C114,' FAA USA'!A:K,10,FALSE))</f>
        <v/>
      </c>
      <c r="E114" s="216" t="str">
        <f t="shared" si="10"/>
        <v/>
      </c>
      <c r="F114" s="219"/>
      <c r="G114" s="18"/>
      <c r="H114" s="219"/>
      <c r="I114" s="217" t="str">
        <f>IF(H114="","",VLOOKUP(H114,'TCCA Canada'!A:K,10,FALSE))</f>
        <v/>
      </c>
      <c r="J114" s="216" t="str">
        <f t="shared" ref="J114:J177" si="11">IF(H114="","",HYPERLINK(H114,"TCCA Link"))</f>
        <v/>
      </c>
      <c r="K114" s="219"/>
      <c r="L114" s="18"/>
      <c r="M114" s="219"/>
      <c r="N114" s="217" t="str">
        <f>IF(M114="","",VLOOKUP(M114,'CASA Australia'!A:K,10,FALSE))</f>
        <v/>
      </c>
      <c r="O114" s="216" t="str">
        <f t="shared" ref="O114:O177" si="12">IF(M114="","",HYPERLINK(M114,"CASA Link"))</f>
        <v/>
      </c>
      <c r="S114" s="217" t="str">
        <f>IF(R114="","",VLOOKUP(R114,'EASA EU'!A:M,12,FALSE))</f>
        <v/>
      </c>
      <c r="T114" s="216" t="str">
        <f t="shared" si="9"/>
        <v/>
      </c>
    </row>
    <row r="115" spans="1:20" s="221" customFormat="1" ht="25.5" customHeight="1" x14ac:dyDescent="0.2">
      <c r="A115" s="219"/>
      <c r="B115" s="18"/>
      <c r="C115" s="110"/>
      <c r="D115" s="217" t="str">
        <f>IF(C115="","",VLOOKUP(C115,' FAA USA'!A:K,10,FALSE))</f>
        <v/>
      </c>
      <c r="E115" s="216" t="str">
        <f t="shared" si="10"/>
        <v/>
      </c>
      <c r="F115" s="219"/>
      <c r="G115" s="18"/>
      <c r="H115" s="219"/>
      <c r="I115" s="217" t="str">
        <f>IF(H115="","",VLOOKUP(H115,'TCCA Canada'!A:K,10,FALSE))</f>
        <v/>
      </c>
      <c r="J115" s="216" t="str">
        <f t="shared" si="11"/>
        <v/>
      </c>
      <c r="K115" s="219"/>
      <c r="L115" s="18"/>
      <c r="M115" s="219"/>
      <c r="N115" s="217" t="str">
        <f>IF(M115="","",VLOOKUP(M115,'CASA Australia'!A:K,10,FALSE))</f>
        <v/>
      </c>
      <c r="O115" s="216" t="str">
        <f t="shared" si="12"/>
        <v/>
      </c>
      <c r="S115" s="217" t="str">
        <f>IF(R115="","",VLOOKUP(R115,'EASA EU'!A:M,12,FALSE))</f>
        <v/>
      </c>
      <c r="T115" s="216" t="str">
        <f t="shared" si="9"/>
        <v/>
      </c>
    </row>
    <row r="116" spans="1:20" s="221" customFormat="1" ht="25.5" customHeight="1" x14ac:dyDescent="0.2">
      <c r="A116" s="219"/>
      <c r="B116" s="18"/>
      <c r="C116" s="110"/>
      <c r="D116" s="217" t="str">
        <f>IF(C116="","",VLOOKUP(C116,' FAA USA'!A:K,10,FALSE))</f>
        <v/>
      </c>
      <c r="E116" s="216" t="str">
        <f t="shared" si="10"/>
        <v/>
      </c>
      <c r="F116" s="219"/>
      <c r="G116" s="18"/>
      <c r="H116" s="219"/>
      <c r="I116" s="217" t="str">
        <f>IF(H116="","",VLOOKUP(H116,'TCCA Canada'!A:K,10,FALSE))</f>
        <v/>
      </c>
      <c r="J116" s="216" t="str">
        <f t="shared" si="11"/>
        <v/>
      </c>
      <c r="K116" s="219"/>
      <c r="L116" s="18"/>
      <c r="M116" s="219"/>
      <c r="N116" s="217" t="str">
        <f>IF(M116="","",VLOOKUP(M116,'CASA Australia'!A:K,10,FALSE))</f>
        <v/>
      </c>
      <c r="O116" s="216" t="str">
        <f t="shared" si="12"/>
        <v/>
      </c>
      <c r="S116" s="217" t="str">
        <f>IF(R116="","",VLOOKUP(R116,'EASA EU'!A:M,12,FALSE))</f>
        <v/>
      </c>
      <c r="T116" s="216" t="str">
        <f t="shared" si="9"/>
        <v/>
      </c>
    </row>
    <row r="117" spans="1:20" s="221" customFormat="1" ht="25.5" customHeight="1" x14ac:dyDescent="0.2">
      <c r="A117" s="219"/>
      <c r="B117" s="18"/>
      <c r="C117" s="110"/>
      <c r="D117" s="217" t="str">
        <f>IF(C117="","",VLOOKUP(C117,' FAA USA'!A:K,10,FALSE))</f>
        <v/>
      </c>
      <c r="E117" s="216" t="str">
        <f t="shared" si="10"/>
        <v/>
      </c>
      <c r="F117" s="219"/>
      <c r="G117" s="18"/>
      <c r="H117" s="219"/>
      <c r="I117" s="217" t="str">
        <f>IF(H117="","",VLOOKUP(H117,'TCCA Canada'!A:K,10,FALSE))</f>
        <v/>
      </c>
      <c r="J117" s="216" t="str">
        <f t="shared" si="11"/>
        <v/>
      </c>
      <c r="K117" s="219"/>
      <c r="L117" s="18"/>
      <c r="M117" s="219"/>
      <c r="N117" s="217" t="str">
        <f>IF(M117="","",VLOOKUP(M117,'CASA Australia'!A:K,10,FALSE))</f>
        <v/>
      </c>
      <c r="O117" s="216" t="str">
        <f t="shared" si="12"/>
        <v/>
      </c>
      <c r="S117" s="217" t="str">
        <f>IF(R117="","",VLOOKUP(R117,'EASA EU'!A:M,12,FALSE))</f>
        <v/>
      </c>
      <c r="T117" s="216" t="str">
        <f t="shared" si="9"/>
        <v/>
      </c>
    </row>
    <row r="118" spans="1:20" s="221" customFormat="1" ht="25.5" customHeight="1" x14ac:dyDescent="0.2">
      <c r="A118" s="219"/>
      <c r="B118" s="18"/>
      <c r="C118" s="110"/>
      <c r="D118" s="217" t="str">
        <f>IF(C118="","",VLOOKUP(C118,' FAA USA'!A:K,10,FALSE))</f>
        <v/>
      </c>
      <c r="E118" s="216" t="str">
        <f t="shared" si="10"/>
        <v/>
      </c>
      <c r="F118" s="219"/>
      <c r="G118" s="18"/>
      <c r="H118" s="219"/>
      <c r="I118" s="217" t="str">
        <f>IF(H118="","",VLOOKUP(H118,'TCCA Canada'!A:K,10,FALSE))</f>
        <v/>
      </c>
      <c r="J118" s="216" t="str">
        <f t="shared" si="11"/>
        <v/>
      </c>
      <c r="K118" s="219"/>
      <c r="L118" s="18"/>
      <c r="M118" s="219"/>
      <c r="N118" s="217" t="str">
        <f>IF(M118="","",VLOOKUP(M118,'CASA Australia'!A:K,10,FALSE))</f>
        <v/>
      </c>
      <c r="O118" s="216" t="str">
        <f t="shared" si="12"/>
        <v/>
      </c>
      <c r="S118" s="217" t="str">
        <f>IF(R118="","",VLOOKUP(R118,'EASA EU'!A:M,12,FALSE))</f>
        <v/>
      </c>
      <c r="T118" s="216" t="str">
        <f t="shared" si="9"/>
        <v/>
      </c>
    </row>
    <row r="119" spans="1:20" s="221" customFormat="1" ht="25.5" customHeight="1" x14ac:dyDescent="0.2">
      <c r="A119" s="219"/>
      <c r="B119" s="18"/>
      <c r="C119" s="110"/>
      <c r="D119" s="217" t="str">
        <f>IF(C119="","",VLOOKUP(C119,' FAA USA'!A:K,10,FALSE))</f>
        <v/>
      </c>
      <c r="E119" s="216" t="str">
        <f t="shared" si="10"/>
        <v/>
      </c>
      <c r="F119" s="219"/>
      <c r="G119" s="18"/>
      <c r="H119" s="219"/>
      <c r="I119" s="217" t="str">
        <f>IF(H119="","",VLOOKUP(H119,'TCCA Canada'!A:K,10,FALSE))</f>
        <v/>
      </c>
      <c r="J119" s="216" t="str">
        <f t="shared" si="11"/>
        <v/>
      </c>
      <c r="K119" s="219"/>
      <c r="L119" s="18"/>
      <c r="M119" s="219"/>
      <c r="N119" s="217" t="str">
        <f>IF(M119="","",VLOOKUP(M119,'CASA Australia'!A:K,10,FALSE))</f>
        <v/>
      </c>
      <c r="O119" s="216" t="str">
        <f t="shared" si="12"/>
        <v/>
      </c>
      <c r="S119" s="217" t="str">
        <f>IF(R119="","",VLOOKUP(R119,'EASA EU'!A:M,12,FALSE))</f>
        <v/>
      </c>
      <c r="T119" s="216" t="str">
        <f t="shared" si="9"/>
        <v/>
      </c>
    </row>
    <row r="120" spans="1:20" s="221" customFormat="1" ht="25.5" customHeight="1" x14ac:dyDescent="0.2">
      <c r="A120" s="219"/>
      <c r="B120" s="18"/>
      <c r="C120" s="110"/>
      <c r="D120" s="217" t="str">
        <f>IF(C120="","",VLOOKUP(C120,' FAA USA'!A:K,10,FALSE))</f>
        <v/>
      </c>
      <c r="E120" s="216" t="str">
        <f t="shared" si="10"/>
        <v/>
      </c>
      <c r="F120" s="219"/>
      <c r="G120" s="18"/>
      <c r="H120" s="219"/>
      <c r="I120" s="217" t="str">
        <f>IF(H120="","",VLOOKUP(H120,'TCCA Canada'!A:K,10,FALSE))</f>
        <v/>
      </c>
      <c r="J120" s="216" t="str">
        <f t="shared" si="11"/>
        <v/>
      </c>
      <c r="K120" s="219"/>
      <c r="L120" s="18"/>
      <c r="M120" s="219"/>
      <c r="N120" s="217" t="str">
        <f>IF(M120="","",VLOOKUP(M120,'CASA Australia'!A:K,10,FALSE))</f>
        <v/>
      </c>
      <c r="O120" s="216" t="str">
        <f t="shared" si="12"/>
        <v/>
      </c>
      <c r="S120" s="217" t="str">
        <f>IF(R120="","",VLOOKUP(R120,'EASA EU'!A:M,12,FALSE))</f>
        <v/>
      </c>
      <c r="T120" s="216" t="str">
        <f t="shared" si="9"/>
        <v/>
      </c>
    </row>
    <row r="121" spans="1:20" s="221" customFormat="1" ht="25.5" customHeight="1" x14ac:dyDescent="0.2">
      <c r="A121" s="219"/>
      <c r="B121" s="18"/>
      <c r="C121" s="110"/>
      <c r="D121" s="217" t="str">
        <f>IF(C121="","",VLOOKUP(C121,' FAA USA'!A:K,10,FALSE))</f>
        <v/>
      </c>
      <c r="E121" s="216" t="str">
        <f t="shared" si="10"/>
        <v/>
      </c>
      <c r="F121" s="219"/>
      <c r="G121" s="18"/>
      <c r="H121" s="219"/>
      <c r="I121" s="217" t="str">
        <f>IF(H121="","",VLOOKUP(H121,'TCCA Canada'!A:K,10,FALSE))</f>
        <v/>
      </c>
      <c r="J121" s="216" t="str">
        <f t="shared" si="11"/>
        <v/>
      </c>
      <c r="K121" s="219"/>
      <c r="L121" s="18"/>
      <c r="M121" s="219"/>
      <c r="N121" s="217" t="str">
        <f>IF(M121="","",VLOOKUP(M121,'CASA Australia'!A:K,10,FALSE))</f>
        <v/>
      </c>
      <c r="O121" s="216" t="str">
        <f t="shared" si="12"/>
        <v/>
      </c>
      <c r="S121" s="217" t="str">
        <f>IF(R121="","",VLOOKUP(R121,'EASA EU'!A:M,12,FALSE))</f>
        <v/>
      </c>
      <c r="T121" s="216" t="str">
        <f t="shared" si="9"/>
        <v/>
      </c>
    </row>
    <row r="122" spans="1:20" s="221" customFormat="1" ht="25.5" customHeight="1" x14ac:dyDescent="0.2">
      <c r="A122" s="219"/>
      <c r="B122" s="18"/>
      <c r="C122" s="110"/>
      <c r="D122" s="217" t="str">
        <f>IF(C122="","",VLOOKUP(C122,' FAA USA'!A:K,10,FALSE))</f>
        <v/>
      </c>
      <c r="E122" s="216" t="str">
        <f t="shared" si="10"/>
        <v/>
      </c>
      <c r="F122" s="219"/>
      <c r="G122" s="18"/>
      <c r="H122" s="219"/>
      <c r="I122" s="217" t="str">
        <f>IF(H122="","",VLOOKUP(H122,'TCCA Canada'!A:K,10,FALSE))</f>
        <v/>
      </c>
      <c r="J122" s="216" t="str">
        <f t="shared" si="11"/>
        <v/>
      </c>
      <c r="K122" s="219"/>
      <c r="L122" s="18"/>
      <c r="M122" s="219"/>
      <c r="N122" s="217" t="str">
        <f>IF(M122="","",VLOOKUP(M122,'CASA Australia'!A:K,10,FALSE))</f>
        <v/>
      </c>
      <c r="O122" s="216" t="str">
        <f t="shared" si="12"/>
        <v/>
      </c>
      <c r="S122" s="217" t="str">
        <f>IF(R122="","",VLOOKUP(R122,'EASA EU'!A:M,12,FALSE))</f>
        <v/>
      </c>
      <c r="T122" s="216" t="str">
        <f t="shared" si="9"/>
        <v/>
      </c>
    </row>
    <row r="123" spans="1:20" s="221" customFormat="1" ht="25.5" customHeight="1" x14ac:dyDescent="0.2">
      <c r="A123" s="219"/>
      <c r="B123" s="18"/>
      <c r="C123" s="110"/>
      <c r="D123" s="217" t="str">
        <f>IF(C123="","",VLOOKUP(C123,' FAA USA'!A:K,10,FALSE))</f>
        <v/>
      </c>
      <c r="E123" s="216" t="str">
        <f t="shared" si="10"/>
        <v/>
      </c>
      <c r="F123" s="219"/>
      <c r="G123" s="18"/>
      <c r="H123" s="219"/>
      <c r="I123" s="217" t="str">
        <f>IF(H123="","",VLOOKUP(H123,'TCCA Canada'!A:K,10,FALSE))</f>
        <v/>
      </c>
      <c r="J123" s="216" t="str">
        <f t="shared" si="11"/>
        <v/>
      </c>
      <c r="K123" s="219"/>
      <c r="L123" s="18"/>
      <c r="M123" s="219"/>
      <c r="N123" s="217" t="str">
        <f>IF(M123="","",VLOOKUP(M123,'CASA Australia'!A:K,10,FALSE))</f>
        <v/>
      </c>
      <c r="O123" s="216" t="str">
        <f t="shared" si="12"/>
        <v/>
      </c>
      <c r="S123" s="217" t="str">
        <f>IF(R123="","",VLOOKUP(R123,'EASA EU'!A:M,12,FALSE))</f>
        <v/>
      </c>
      <c r="T123" s="216" t="str">
        <f t="shared" si="9"/>
        <v/>
      </c>
    </row>
    <row r="124" spans="1:20" s="221" customFormat="1" ht="25.5" customHeight="1" x14ac:dyDescent="0.2">
      <c r="A124" s="219"/>
      <c r="B124" s="18"/>
      <c r="C124" s="110"/>
      <c r="D124" s="217" t="str">
        <f>IF(C124="","",VLOOKUP(C124,' FAA USA'!A:K,10,FALSE))</f>
        <v/>
      </c>
      <c r="E124" s="216" t="str">
        <f t="shared" si="10"/>
        <v/>
      </c>
      <c r="F124" s="219"/>
      <c r="G124" s="18"/>
      <c r="H124" s="219"/>
      <c r="I124" s="217" t="str">
        <f>IF(H124="","",VLOOKUP(H124,'TCCA Canada'!A:K,10,FALSE))</f>
        <v/>
      </c>
      <c r="J124" s="216" t="str">
        <f t="shared" si="11"/>
        <v/>
      </c>
      <c r="K124" s="219"/>
      <c r="L124" s="18"/>
      <c r="M124" s="219"/>
      <c r="N124" s="217" t="str">
        <f>IF(M124="","",VLOOKUP(M124,'CASA Australia'!A:K,10,FALSE))</f>
        <v/>
      </c>
      <c r="O124" s="216" t="str">
        <f t="shared" si="12"/>
        <v/>
      </c>
      <c r="S124" s="217" t="str">
        <f>IF(R124="","",VLOOKUP(R124,'EASA EU'!A:M,12,FALSE))</f>
        <v/>
      </c>
      <c r="T124" s="216" t="str">
        <f t="shared" si="9"/>
        <v/>
      </c>
    </row>
    <row r="125" spans="1:20" s="221" customFormat="1" ht="25.5" customHeight="1" x14ac:dyDescent="0.2">
      <c r="A125" s="219"/>
      <c r="B125" s="18"/>
      <c r="C125" s="110"/>
      <c r="D125" s="217" t="str">
        <f>IF(C125="","",VLOOKUP(C125,' FAA USA'!A:K,10,FALSE))</f>
        <v/>
      </c>
      <c r="E125" s="216" t="str">
        <f t="shared" si="10"/>
        <v/>
      </c>
      <c r="F125" s="219"/>
      <c r="G125" s="18"/>
      <c r="H125" s="219"/>
      <c r="I125" s="217" t="str">
        <f>IF(H125="","",VLOOKUP(H125,'TCCA Canada'!A:K,10,FALSE))</f>
        <v/>
      </c>
      <c r="J125" s="216" t="str">
        <f t="shared" si="11"/>
        <v/>
      </c>
      <c r="K125" s="219"/>
      <c r="L125" s="18"/>
      <c r="M125" s="219"/>
      <c r="N125" s="217" t="str">
        <f>IF(M125="","",VLOOKUP(M125,'CASA Australia'!A:K,10,FALSE))</f>
        <v/>
      </c>
      <c r="O125" s="216" t="str">
        <f t="shared" si="12"/>
        <v/>
      </c>
      <c r="S125" s="217" t="str">
        <f>IF(R125="","",VLOOKUP(R125,'EASA EU'!A:M,12,FALSE))</f>
        <v/>
      </c>
      <c r="T125" s="216" t="str">
        <f t="shared" si="9"/>
        <v/>
      </c>
    </row>
    <row r="126" spans="1:20" s="221" customFormat="1" ht="25.5" customHeight="1" x14ac:dyDescent="0.2">
      <c r="A126" s="219"/>
      <c r="B126" s="18"/>
      <c r="C126" s="110"/>
      <c r="D126" s="217" t="str">
        <f>IF(C126="","",VLOOKUP(C126,' FAA USA'!A:K,10,FALSE))</f>
        <v/>
      </c>
      <c r="E126" s="216" t="str">
        <f t="shared" si="10"/>
        <v/>
      </c>
      <c r="F126" s="219"/>
      <c r="G126" s="18"/>
      <c r="H126" s="219"/>
      <c r="I126" s="217" t="str">
        <f>IF(H126="","",VLOOKUP(H126,'TCCA Canada'!A:K,10,FALSE))</f>
        <v/>
      </c>
      <c r="J126" s="216" t="str">
        <f t="shared" si="11"/>
        <v/>
      </c>
      <c r="K126" s="219"/>
      <c r="L126" s="18"/>
      <c r="M126" s="219"/>
      <c r="N126" s="217" t="str">
        <f>IF(M126="","",VLOOKUP(M126,'CASA Australia'!A:K,10,FALSE))</f>
        <v/>
      </c>
      <c r="O126" s="216" t="str">
        <f t="shared" si="12"/>
        <v/>
      </c>
      <c r="S126" s="217" t="str">
        <f>IF(R126="","",VLOOKUP(R126,'EASA EU'!A:M,12,FALSE))</f>
        <v/>
      </c>
      <c r="T126" s="216" t="str">
        <f t="shared" si="9"/>
        <v/>
      </c>
    </row>
    <row r="127" spans="1:20" s="221" customFormat="1" ht="25.5" customHeight="1" x14ac:dyDescent="0.2">
      <c r="A127" s="219"/>
      <c r="B127" s="18"/>
      <c r="C127" s="110"/>
      <c r="D127" s="217" t="str">
        <f>IF(C127="","",VLOOKUP(C127,' FAA USA'!A:K,10,FALSE))</f>
        <v/>
      </c>
      <c r="E127" s="216" t="str">
        <f t="shared" si="10"/>
        <v/>
      </c>
      <c r="F127" s="219"/>
      <c r="G127" s="18"/>
      <c r="H127" s="219"/>
      <c r="I127" s="217" t="str">
        <f>IF(H127="","",VLOOKUP(H127,'TCCA Canada'!A:K,10,FALSE))</f>
        <v/>
      </c>
      <c r="J127" s="216" t="str">
        <f t="shared" si="11"/>
        <v/>
      </c>
      <c r="K127" s="219"/>
      <c r="L127" s="18"/>
      <c r="M127" s="219"/>
      <c r="N127" s="217" t="str">
        <f>IF(M127="","",VLOOKUP(M127,'CASA Australia'!A:K,10,FALSE))</f>
        <v/>
      </c>
      <c r="O127" s="216" t="str">
        <f t="shared" si="12"/>
        <v/>
      </c>
      <c r="S127" s="217" t="str">
        <f>IF(R127="","",VLOOKUP(R127,'EASA EU'!A:M,12,FALSE))</f>
        <v/>
      </c>
      <c r="T127" s="216" t="str">
        <f t="shared" si="9"/>
        <v/>
      </c>
    </row>
    <row r="128" spans="1:20" s="221" customFormat="1" ht="25.5" customHeight="1" x14ac:dyDescent="0.2">
      <c r="A128" s="219"/>
      <c r="B128" s="18"/>
      <c r="C128" s="110"/>
      <c r="D128" s="217" t="str">
        <f>IF(C128="","",VLOOKUP(C128,' FAA USA'!A:K,10,FALSE))</f>
        <v/>
      </c>
      <c r="E128" s="216" t="str">
        <f t="shared" si="10"/>
        <v/>
      </c>
      <c r="F128" s="219"/>
      <c r="G128" s="18"/>
      <c r="H128" s="219"/>
      <c r="I128" s="217" t="str">
        <f>IF(H128="","",VLOOKUP(H128,'TCCA Canada'!A:K,10,FALSE))</f>
        <v/>
      </c>
      <c r="J128" s="216" t="str">
        <f t="shared" si="11"/>
        <v/>
      </c>
      <c r="K128" s="219"/>
      <c r="L128" s="18"/>
      <c r="M128" s="219"/>
      <c r="N128" s="217" t="str">
        <f>IF(M128="","",VLOOKUP(M128,'CASA Australia'!A:K,10,FALSE))</f>
        <v/>
      </c>
      <c r="O128" s="216" t="str">
        <f t="shared" si="12"/>
        <v/>
      </c>
      <c r="S128" s="217" t="str">
        <f>IF(R128="","",VLOOKUP(R128,'EASA EU'!A:M,12,FALSE))</f>
        <v/>
      </c>
      <c r="T128" s="216" t="str">
        <f t="shared" si="9"/>
        <v/>
      </c>
    </row>
    <row r="129" spans="1:20" s="221" customFormat="1" ht="25.5" customHeight="1" x14ac:dyDescent="0.2">
      <c r="A129" s="219"/>
      <c r="B129" s="18"/>
      <c r="C129" s="110"/>
      <c r="D129" s="217" t="str">
        <f>IF(C129="","",VLOOKUP(C129,' FAA USA'!A:K,10,FALSE))</f>
        <v/>
      </c>
      <c r="E129" s="216" t="str">
        <f t="shared" si="10"/>
        <v/>
      </c>
      <c r="F129" s="219"/>
      <c r="G129" s="18"/>
      <c r="H129" s="219"/>
      <c r="I129" s="217" t="str">
        <f>IF(H129="","",VLOOKUP(H129,'TCCA Canada'!A:K,10,FALSE))</f>
        <v/>
      </c>
      <c r="J129" s="216" t="str">
        <f t="shared" si="11"/>
        <v/>
      </c>
      <c r="K129" s="219"/>
      <c r="L129" s="18"/>
      <c r="M129" s="219"/>
      <c r="N129" s="217" t="str">
        <f>IF(M129="","",VLOOKUP(M129,'CASA Australia'!A:K,10,FALSE))</f>
        <v/>
      </c>
      <c r="O129" s="216" t="str">
        <f t="shared" si="12"/>
        <v/>
      </c>
      <c r="S129" s="217" t="str">
        <f>IF(R129="","",VLOOKUP(R129,'EASA EU'!A:M,12,FALSE))</f>
        <v/>
      </c>
      <c r="T129" s="216" t="str">
        <f t="shared" si="9"/>
        <v/>
      </c>
    </row>
    <row r="130" spans="1:20" s="221" customFormat="1" ht="25.5" customHeight="1" x14ac:dyDescent="0.2">
      <c r="A130" s="219"/>
      <c r="B130" s="18"/>
      <c r="C130" s="110"/>
      <c r="D130" s="217" t="str">
        <f>IF(C130="","",VLOOKUP(C130,' FAA USA'!A:K,10,FALSE))</f>
        <v/>
      </c>
      <c r="E130" s="216" t="str">
        <f t="shared" si="10"/>
        <v/>
      </c>
      <c r="F130" s="219"/>
      <c r="G130" s="18"/>
      <c r="H130" s="219"/>
      <c r="I130" s="217" t="str">
        <f>IF(H130="","",VLOOKUP(H130,'TCCA Canada'!A:K,10,FALSE))</f>
        <v/>
      </c>
      <c r="J130" s="216" t="str">
        <f t="shared" si="11"/>
        <v/>
      </c>
      <c r="K130" s="219"/>
      <c r="L130" s="18"/>
      <c r="M130" s="219"/>
      <c r="N130" s="217" t="str">
        <f>IF(M130="","",VLOOKUP(M130,'CASA Australia'!A:K,10,FALSE))</f>
        <v/>
      </c>
      <c r="O130" s="216" t="str">
        <f t="shared" si="12"/>
        <v/>
      </c>
      <c r="S130" s="217" t="str">
        <f>IF(R130="","",VLOOKUP(R130,'EASA EU'!A:M,12,FALSE))</f>
        <v/>
      </c>
      <c r="T130" s="216" t="str">
        <f t="shared" si="9"/>
        <v/>
      </c>
    </row>
    <row r="131" spans="1:20" s="221" customFormat="1" ht="25.5" customHeight="1" x14ac:dyDescent="0.2">
      <c r="A131" s="219"/>
      <c r="B131" s="18"/>
      <c r="C131" s="110"/>
      <c r="D131" s="217" t="str">
        <f>IF(C131="","",VLOOKUP(C131,' FAA USA'!A:K,10,FALSE))</f>
        <v/>
      </c>
      <c r="E131" s="216" t="str">
        <f t="shared" si="10"/>
        <v/>
      </c>
      <c r="F131" s="219"/>
      <c r="G131" s="18"/>
      <c r="H131" s="219"/>
      <c r="I131" s="217" t="str">
        <f>IF(H131="","",VLOOKUP(H131,'TCCA Canada'!A:K,10,FALSE))</f>
        <v/>
      </c>
      <c r="J131" s="216" t="str">
        <f t="shared" si="11"/>
        <v/>
      </c>
      <c r="K131" s="219"/>
      <c r="L131" s="18"/>
      <c r="M131" s="219"/>
      <c r="N131" s="217" t="str">
        <f>IF(M131="","",VLOOKUP(M131,'CASA Australia'!A:K,10,FALSE))</f>
        <v/>
      </c>
      <c r="O131" s="216" t="str">
        <f t="shared" si="12"/>
        <v/>
      </c>
      <c r="S131" s="217" t="str">
        <f>IF(R131="","",VLOOKUP(R131,'EASA EU'!A:M,12,FALSE))</f>
        <v/>
      </c>
      <c r="T131" s="216" t="str">
        <f t="shared" si="9"/>
        <v/>
      </c>
    </row>
    <row r="132" spans="1:20" s="221" customFormat="1" ht="25.5" customHeight="1" x14ac:dyDescent="0.2">
      <c r="A132" s="219"/>
      <c r="B132" s="18"/>
      <c r="C132" s="110"/>
      <c r="D132" s="217" t="str">
        <f>IF(C132="","",VLOOKUP(C132,' FAA USA'!A:K,10,FALSE))</f>
        <v/>
      </c>
      <c r="E132" s="216" t="str">
        <f t="shared" si="10"/>
        <v/>
      </c>
      <c r="F132" s="219"/>
      <c r="G132" s="18"/>
      <c r="H132" s="219"/>
      <c r="I132" s="217" t="str">
        <f>IF(H132="","",VLOOKUP(H132,'TCCA Canada'!A:K,10,FALSE))</f>
        <v/>
      </c>
      <c r="J132" s="216" t="str">
        <f t="shared" si="11"/>
        <v/>
      </c>
      <c r="K132" s="219"/>
      <c r="L132" s="18"/>
      <c r="M132" s="219"/>
      <c r="N132" s="217" t="str">
        <f>IF(M132="","",VLOOKUP(M132,'CASA Australia'!A:K,10,FALSE))</f>
        <v/>
      </c>
      <c r="O132" s="216" t="str">
        <f t="shared" si="12"/>
        <v/>
      </c>
      <c r="S132" s="217" t="str">
        <f>IF(R132="","",VLOOKUP(R132,'EASA EU'!A:M,12,FALSE))</f>
        <v/>
      </c>
      <c r="T132" s="216" t="str">
        <f t="shared" si="9"/>
        <v/>
      </c>
    </row>
    <row r="133" spans="1:20" s="221" customFormat="1" ht="25.5" customHeight="1" x14ac:dyDescent="0.2">
      <c r="A133" s="219"/>
      <c r="B133" s="18"/>
      <c r="C133" s="110"/>
      <c r="D133" s="217" t="str">
        <f>IF(C133="","",VLOOKUP(C133,' FAA USA'!A:K,10,FALSE))</f>
        <v/>
      </c>
      <c r="E133" s="216" t="str">
        <f t="shared" si="10"/>
        <v/>
      </c>
      <c r="F133" s="219"/>
      <c r="G133" s="18"/>
      <c r="H133" s="219"/>
      <c r="I133" s="217" t="str">
        <f>IF(H133="","",VLOOKUP(H133,'TCCA Canada'!A:K,10,FALSE))</f>
        <v/>
      </c>
      <c r="J133" s="216" t="str">
        <f t="shared" si="11"/>
        <v/>
      </c>
      <c r="K133" s="219"/>
      <c r="L133" s="18"/>
      <c r="M133" s="219"/>
      <c r="N133" s="217" t="str">
        <f>IF(M133="","",VLOOKUP(M133,'CASA Australia'!A:K,10,FALSE))</f>
        <v/>
      </c>
      <c r="O133" s="216" t="str">
        <f t="shared" si="12"/>
        <v/>
      </c>
      <c r="S133" s="217" t="str">
        <f>IF(R133="","",VLOOKUP(R133,'EASA EU'!A:M,12,FALSE))</f>
        <v/>
      </c>
      <c r="T133" s="216" t="str">
        <f t="shared" si="9"/>
        <v/>
      </c>
    </row>
    <row r="134" spans="1:20" s="221" customFormat="1" ht="25.5" customHeight="1" x14ac:dyDescent="0.2">
      <c r="A134" s="219"/>
      <c r="B134" s="18"/>
      <c r="C134" s="110"/>
      <c r="D134" s="217" t="str">
        <f>IF(C134="","",VLOOKUP(C134,' FAA USA'!A:K,10,FALSE))</f>
        <v/>
      </c>
      <c r="E134" s="216" t="str">
        <f t="shared" si="10"/>
        <v/>
      </c>
      <c r="F134" s="219"/>
      <c r="G134" s="18"/>
      <c r="H134" s="219"/>
      <c r="I134" s="217" t="str">
        <f>IF(H134="","",VLOOKUP(H134,'TCCA Canada'!A:K,10,FALSE))</f>
        <v/>
      </c>
      <c r="J134" s="216" t="str">
        <f t="shared" si="11"/>
        <v/>
      </c>
      <c r="K134" s="219"/>
      <c r="L134" s="18"/>
      <c r="M134" s="219"/>
      <c r="N134" s="217" t="str">
        <f>IF(M134="","",VLOOKUP(M134,'CASA Australia'!A:K,10,FALSE))</f>
        <v/>
      </c>
      <c r="O134" s="216" t="str">
        <f t="shared" si="12"/>
        <v/>
      </c>
      <c r="S134" s="217" t="str">
        <f>IF(R134="","",VLOOKUP(R134,'EASA EU'!A:M,12,FALSE))</f>
        <v/>
      </c>
      <c r="T134" s="216" t="str">
        <f t="shared" si="9"/>
        <v/>
      </c>
    </row>
    <row r="135" spans="1:20" s="221" customFormat="1" ht="25.5" customHeight="1" x14ac:dyDescent="0.2">
      <c r="A135" s="219"/>
      <c r="B135" s="18"/>
      <c r="C135" s="110"/>
      <c r="D135" s="217" t="str">
        <f>IF(C135="","",VLOOKUP(C135,' FAA USA'!A:K,10,FALSE))</f>
        <v/>
      </c>
      <c r="E135" s="216" t="str">
        <f t="shared" si="10"/>
        <v/>
      </c>
      <c r="F135" s="219"/>
      <c r="G135" s="18"/>
      <c r="H135" s="219"/>
      <c r="I135" s="217" t="str">
        <f>IF(H135="","",VLOOKUP(H135,'TCCA Canada'!A:K,10,FALSE))</f>
        <v/>
      </c>
      <c r="J135" s="216" t="str">
        <f t="shared" si="11"/>
        <v/>
      </c>
      <c r="K135" s="219"/>
      <c r="L135" s="18"/>
      <c r="M135" s="219"/>
      <c r="N135" s="217" t="str">
        <f>IF(M135="","",VLOOKUP(M135,'CASA Australia'!A:K,10,FALSE))</f>
        <v/>
      </c>
      <c r="O135" s="216" t="str">
        <f t="shared" si="12"/>
        <v/>
      </c>
      <c r="S135" s="217" t="str">
        <f>IF(R135="","",VLOOKUP(R135,'EASA EU'!A:M,12,FALSE))</f>
        <v/>
      </c>
      <c r="T135" s="216" t="str">
        <f t="shared" si="9"/>
        <v/>
      </c>
    </row>
    <row r="136" spans="1:20" s="221" customFormat="1" ht="25.5" customHeight="1" x14ac:dyDescent="0.2">
      <c r="A136" s="219"/>
      <c r="B136" s="18"/>
      <c r="C136" s="110"/>
      <c r="D136" s="217" t="str">
        <f>IF(C136="","",VLOOKUP(C136,' FAA USA'!A:K,10,FALSE))</f>
        <v/>
      </c>
      <c r="E136" s="216" t="str">
        <f t="shared" si="10"/>
        <v/>
      </c>
      <c r="F136" s="219"/>
      <c r="G136" s="18"/>
      <c r="H136" s="219"/>
      <c r="I136" s="217" t="str">
        <f>IF(H136="","",VLOOKUP(H136,'TCCA Canada'!A:K,10,FALSE))</f>
        <v/>
      </c>
      <c r="J136" s="216" t="str">
        <f t="shared" si="11"/>
        <v/>
      </c>
      <c r="K136" s="219"/>
      <c r="L136" s="18"/>
      <c r="M136" s="219"/>
      <c r="N136" s="217" t="str">
        <f>IF(M136="","",VLOOKUP(M136,'CASA Australia'!A:K,10,FALSE))</f>
        <v/>
      </c>
      <c r="O136" s="216" t="str">
        <f t="shared" si="12"/>
        <v/>
      </c>
      <c r="S136" s="217" t="str">
        <f>IF(R136="","",VLOOKUP(R136,'EASA EU'!A:M,12,FALSE))</f>
        <v/>
      </c>
      <c r="T136" s="216" t="str">
        <f t="shared" si="9"/>
        <v/>
      </c>
    </row>
    <row r="137" spans="1:20" s="221" customFormat="1" ht="25.5" customHeight="1" x14ac:dyDescent="0.2">
      <c r="A137" s="219"/>
      <c r="B137" s="18"/>
      <c r="C137" s="110"/>
      <c r="D137" s="217" t="str">
        <f>IF(C137="","",VLOOKUP(C137,' FAA USA'!A:K,10,FALSE))</f>
        <v/>
      </c>
      <c r="E137" s="216" t="str">
        <f t="shared" si="10"/>
        <v/>
      </c>
      <c r="F137" s="219"/>
      <c r="G137" s="18"/>
      <c r="H137" s="219"/>
      <c r="I137" s="217" t="str">
        <f>IF(H137="","",VLOOKUP(H137,'TCCA Canada'!A:K,10,FALSE))</f>
        <v/>
      </c>
      <c r="J137" s="216" t="str">
        <f t="shared" si="11"/>
        <v/>
      </c>
      <c r="K137" s="219"/>
      <c r="L137" s="18"/>
      <c r="M137" s="219"/>
      <c r="N137" s="217" t="str">
        <f>IF(M137="","",VLOOKUP(M137,'CASA Australia'!A:K,10,FALSE))</f>
        <v/>
      </c>
      <c r="O137" s="216" t="str">
        <f t="shared" si="12"/>
        <v/>
      </c>
      <c r="S137" s="217" t="str">
        <f>IF(R137="","",VLOOKUP(R137,'EASA EU'!A:M,12,FALSE))</f>
        <v/>
      </c>
      <c r="T137" s="216" t="str">
        <f t="shared" si="9"/>
        <v/>
      </c>
    </row>
    <row r="138" spans="1:20" s="221" customFormat="1" ht="25.5" customHeight="1" x14ac:dyDescent="0.2">
      <c r="A138" s="219"/>
      <c r="B138" s="18"/>
      <c r="C138" s="110"/>
      <c r="D138" s="217" t="str">
        <f>IF(C138="","",VLOOKUP(C138,' FAA USA'!A:K,10,FALSE))</f>
        <v/>
      </c>
      <c r="E138" s="216" t="str">
        <f t="shared" si="10"/>
        <v/>
      </c>
      <c r="F138" s="219"/>
      <c r="G138" s="18"/>
      <c r="H138" s="219"/>
      <c r="I138" s="217" t="str">
        <f>IF(H138="","",VLOOKUP(H138,'TCCA Canada'!A:K,10,FALSE))</f>
        <v/>
      </c>
      <c r="J138" s="216" t="str">
        <f t="shared" si="11"/>
        <v/>
      </c>
      <c r="K138" s="219"/>
      <c r="L138" s="18"/>
      <c r="M138" s="219"/>
      <c r="N138" s="217" t="str">
        <f>IF(M138="","",VLOOKUP(M138,'CASA Australia'!A:K,10,FALSE))</f>
        <v/>
      </c>
      <c r="O138" s="216" t="str">
        <f t="shared" si="12"/>
        <v/>
      </c>
      <c r="S138" s="217" t="str">
        <f>IF(R138="","",VLOOKUP(R138,'EASA EU'!A:M,12,FALSE))</f>
        <v/>
      </c>
      <c r="T138" s="216" t="str">
        <f t="shared" si="9"/>
        <v/>
      </c>
    </row>
    <row r="139" spans="1:20" s="221" customFormat="1" ht="25.5" customHeight="1" x14ac:dyDescent="0.2">
      <c r="A139" s="219"/>
      <c r="B139" s="18"/>
      <c r="C139" s="110"/>
      <c r="D139" s="217" t="str">
        <f>IF(C139="","",VLOOKUP(C139,' FAA USA'!A:K,10,FALSE))</f>
        <v/>
      </c>
      <c r="E139" s="216" t="str">
        <f t="shared" si="10"/>
        <v/>
      </c>
      <c r="F139" s="219"/>
      <c r="G139" s="18"/>
      <c r="H139" s="219"/>
      <c r="I139" s="217" t="str">
        <f>IF(H139="","",VLOOKUP(H139,'TCCA Canada'!A:K,10,FALSE))</f>
        <v/>
      </c>
      <c r="J139" s="216" t="str">
        <f t="shared" si="11"/>
        <v/>
      </c>
      <c r="K139" s="219"/>
      <c r="L139" s="18"/>
      <c r="M139" s="219"/>
      <c r="N139" s="217" t="str">
        <f>IF(M139="","",VLOOKUP(M139,'CASA Australia'!A:K,10,FALSE))</f>
        <v/>
      </c>
      <c r="O139" s="216" t="str">
        <f t="shared" si="12"/>
        <v/>
      </c>
      <c r="S139" s="217" t="str">
        <f>IF(R139="","",VLOOKUP(R139,'EASA EU'!A:M,12,FALSE))</f>
        <v/>
      </c>
      <c r="T139" s="216" t="str">
        <f t="shared" si="9"/>
        <v/>
      </c>
    </row>
    <row r="140" spans="1:20" s="221" customFormat="1" ht="25.5" customHeight="1" x14ac:dyDescent="0.2">
      <c r="A140" s="219"/>
      <c r="B140" s="18"/>
      <c r="C140" s="110"/>
      <c r="D140" s="217" t="str">
        <f>IF(C140="","",VLOOKUP(C140,' FAA USA'!A:K,10,FALSE))</f>
        <v/>
      </c>
      <c r="E140" s="216" t="str">
        <f t="shared" si="10"/>
        <v/>
      </c>
      <c r="F140" s="219"/>
      <c r="G140" s="18"/>
      <c r="H140" s="219"/>
      <c r="I140" s="217" t="str">
        <f>IF(H140="","",VLOOKUP(H140,'TCCA Canada'!A:K,10,FALSE))</f>
        <v/>
      </c>
      <c r="J140" s="216" t="str">
        <f t="shared" si="11"/>
        <v/>
      </c>
      <c r="K140" s="219"/>
      <c r="L140" s="18"/>
      <c r="M140" s="219"/>
      <c r="N140" s="217" t="str">
        <f>IF(M140="","",VLOOKUP(M140,'CASA Australia'!A:K,10,FALSE))</f>
        <v/>
      </c>
      <c r="O140" s="216" t="str">
        <f t="shared" si="12"/>
        <v/>
      </c>
      <c r="S140" s="217" t="str">
        <f>IF(R140="","",VLOOKUP(R140,'EASA EU'!A:M,12,FALSE))</f>
        <v/>
      </c>
      <c r="T140" s="216" t="str">
        <f t="shared" si="9"/>
        <v/>
      </c>
    </row>
    <row r="141" spans="1:20" s="221" customFormat="1" ht="25.5" customHeight="1" x14ac:dyDescent="0.2">
      <c r="A141" s="219"/>
      <c r="B141" s="18"/>
      <c r="C141" s="110"/>
      <c r="D141" s="217" t="str">
        <f>IF(C141="","",VLOOKUP(C141,' FAA USA'!A:K,10,FALSE))</f>
        <v/>
      </c>
      <c r="E141" s="216" t="str">
        <f t="shared" si="10"/>
        <v/>
      </c>
      <c r="F141" s="219"/>
      <c r="G141" s="18"/>
      <c r="H141" s="219"/>
      <c r="I141" s="217" t="str">
        <f>IF(H141="","",VLOOKUP(H141,'TCCA Canada'!A:K,10,FALSE))</f>
        <v/>
      </c>
      <c r="J141" s="216" t="str">
        <f t="shared" si="11"/>
        <v/>
      </c>
      <c r="K141" s="219"/>
      <c r="L141" s="18"/>
      <c r="M141" s="219"/>
      <c r="N141" s="217" t="str">
        <f>IF(M141="","",VLOOKUP(M141,'CASA Australia'!A:K,10,FALSE))</f>
        <v/>
      </c>
      <c r="O141" s="216" t="str">
        <f t="shared" si="12"/>
        <v/>
      </c>
      <c r="S141" s="217" t="str">
        <f>IF(R141="","",VLOOKUP(R141,'EASA EU'!A:M,12,FALSE))</f>
        <v/>
      </c>
      <c r="T141" s="216" t="str">
        <f t="shared" si="9"/>
        <v/>
      </c>
    </row>
    <row r="142" spans="1:20" s="221" customFormat="1" ht="25.5" customHeight="1" x14ac:dyDescent="0.2">
      <c r="A142" s="219"/>
      <c r="B142" s="18"/>
      <c r="C142" s="110"/>
      <c r="D142" s="217" t="str">
        <f>IF(C142="","",VLOOKUP(C142,' FAA USA'!A:K,10,FALSE))</f>
        <v/>
      </c>
      <c r="E142" s="216" t="str">
        <f t="shared" si="10"/>
        <v/>
      </c>
      <c r="F142" s="219"/>
      <c r="G142" s="18"/>
      <c r="H142" s="219"/>
      <c r="I142" s="217" t="str">
        <f>IF(H142="","",VLOOKUP(H142,'TCCA Canada'!A:K,10,FALSE))</f>
        <v/>
      </c>
      <c r="J142" s="216" t="str">
        <f t="shared" si="11"/>
        <v/>
      </c>
      <c r="K142" s="219"/>
      <c r="L142" s="18"/>
      <c r="M142" s="219"/>
      <c r="N142" s="217" t="str">
        <f>IF(M142="","",VLOOKUP(M142,'CASA Australia'!A:K,10,FALSE))</f>
        <v/>
      </c>
      <c r="O142" s="216" t="str">
        <f t="shared" si="12"/>
        <v/>
      </c>
      <c r="S142" s="217" t="str">
        <f>IF(R142="","",VLOOKUP(R142,'EASA EU'!A:M,12,FALSE))</f>
        <v/>
      </c>
      <c r="T142" s="216" t="str">
        <f t="shared" si="9"/>
        <v/>
      </c>
    </row>
    <row r="143" spans="1:20" s="221" customFormat="1" ht="25.5" customHeight="1" x14ac:dyDescent="0.2">
      <c r="A143" s="219"/>
      <c r="B143" s="18"/>
      <c r="C143" s="110"/>
      <c r="D143" s="217" t="str">
        <f>IF(C143="","",VLOOKUP(C143,' FAA USA'!A:K,10,FALSE))</f>
        <v/>
      </c>
      <c r="E143" s="216" t="str">
        <f t="shared" si="10"/>
        <v/>
      </c>
      <c r="F143" s="219"/>
      <c r="G143" s="18"/>
      <c r="H143" s="219"/>
      <c r="I143" s="217" t="str">
        <f>IF(H143="","",VLOOKUP(H143,'TCCA Canada'!A:K,10,FALSE))</f>
        <v/>
      </c>
      <c r="J143" s="216" t="str">
        <f t="shared" si="11"/>
        <v/>
      </c>
      <c r="K143" s="219"/>
      <c r="L143" s="18"/>
      <c r="M143" s="219"/>
      <c r="N143" s="217" t="str">
        <f>IF(M143="","",VLOOKUP(M143,'CASA Australia'!A:K,10,FALSE))</f>
        <v/>
      </c>
      <c r="O143" s="216" t="str">
        <f t="shared" si="12"/>
        <v/>
      </c>
      <c r="S143" s="217" t="str">
        <f>IF(R143="","",VLOOKUP(R143,'EASA EU'!A:M,12,FALSE))</f>
        <v/>
      </c>
      <c r="T143" s="216" t="str">
        <f t="shared" si="9"/>
        <v/>
      </c>
    </row>
    <row r="144" spans="1:20" s="221" customFormat="1" ht="25.5" customHeight="1" x14ac:dyDescent="0.2">
      <c r="A144" s="219"/>
      <c r="B144" s="18"/>
      <c r="C144" s="110"/>
      <c r="D144" s="217" t="str">
        <f>IF(C144="","",VLOOKUP(C144,' FAA USA'!A:K,10,FALSE))</f>
        <v/>
      </c>
      <c r="E144" s="216" t="str">
        <f t="shared" si="10"/>
        <v/>
      </c>
      <c r="F144" s="219"/>
      <c r="G144" s="18"/>
      <c r="H144" s="219"/>
      <c r="I144" s="217" t="str">
        <f>IF(H144="","",VLOOKUP(H144,'TCCA Canada'!A:K,10,FALSE))</f>
        <v/>
      </c>
      <c r="J144" s="216" t="str">
        <f t="shared" si="11"/>
        <v/>
      </c>
      <c r="K144" s="219"/>
      <c r="L144" s="18"/>
      <c r="M144" s="219"/>
      <c r="N144" s="217" t="str">
        <f>IF(M144="","",VLOOKUP(M144,'CASA Australia'!A:K,10,FALSE))</f>
        <v/>
      </c>
      <c r="O144" s="216" t="str">
        <f t="shared" si="12"/>
        <v/>
      </c>
      <c r="S144" s="217" t="str">
        <f>IF(R144="","",VLOOKUP(R144,'EASA EU'!A:M,12,FALSE))</f>
        <v/>
      </c>
      <c r="T144" s="216" t="str">
        <f t="shared" si="9"/>
        <v/>
      </c>
    </row>
    <row r="145" spans="1:20" s="221" customFormat="1" ht="25.5" customHeight="1" x14ac:dyDescent="0.2">
      <c r="A145" s="219"/>
      <c r="B145" s="18"/>
      <c r="C145" s="110"/>
      <c r="D145" s="217" t="str">
        <f>IF(C145="","",VLOOKUP(C145,' FAA USA'!A:K,10,FALSE))</f>
        <v/>
      </c>
      <c r="E145" s="216" t="str">
        <f t="shared" si="10"/>
        <v/>
      </c>
      <c r="F145" s="219"/>
      <c r="G145" s="18"/>
      <c r="H145" s="219"/>
      <c r="I145" s="217" t="str">
        <f>IF(H145="","",VLOOKUP(H145,'TCCA Canada'!A:K,10,FALSE))</f>
        <v/>
      </c>
      <c r="J145" s="216" t="str">
        <f t="shared" si="11"/>
        <v/>
      </c>
      <c r="K145" s="219"/>
      <c r="L145" s="18"/>
      <c r="M145" s="219"/>
      <c r="N145" s="217" t="str">
        <f>IF(M145="","",VLOOKUP(M145,'CASA Australia'!A:K,10,FALSE))</f>
        <v/>
      </c>
      <c r="O145" s="216" t="str">
        <f t="shared" si="12"/>
        <v/>
      </c>
      <c r="S145" s="217" t="str">
        <f>IF(R145="","",VLOOKUP(R145,'EASA EU'!A:M,12,FALSE))</f>
        <v/>
      </c>
      <c r="T145" s="216" t="str">
        <f t="shared" si="9"/>
        <v/>
      </c>
    </row>
    <row r="146" spans="1:20" s="221" customFormat="1" ht="25.5" customHeight="1" x14ac:dyDescent="0.2">
      <c r="A146" s="219"/>
      <c r="B146" s="18"/>
      <c r="C146" s="110"/>
      <c r="D146" s="217" t="str">
        <f>IF(C146="","",VLOOKUP(C146,' FAA USA'!A:K,10,FALSE))</f>
        <v/>
      </c>
      <c r="E146" s="216" t="str">
        <f t="shared" si="10"/>
        <v/>
      </c>
      <c r="F146" s="219"/>
      <c r="G146" s="18"/>
      <c r="H146" s="219"/>
      <c r="I146" s="217" t="str">
        <f>IF(H146="","",VLOOKUP(H146,'TCCA Canada'!A:K,10,FALSE))</f>
        <v/>
      </c>
      <c r="J146" s="216" t="str">
        <f t="shared" si="11"/>
        <v/>
      </c>
      <c r="K146" s="219"/>
      <c r="L146" s="18"/>
      <c r="M146" s="219"/>
      <c r="N146" s="217" t="str">
        <f>IF(M146="","",VLOOKUP(M146,'CASA Australia'!A:K,10,FALSE))</f>
        <v/>
      </c>
      <c r="O146" s="216" t="str">
        <f t="shared" si="12"/>
        <v/>
      </c>
      <c r="S146" s="217" t="str">
        <f>IF(R146="","",VLOOKUP(R146,'EASA EU'!A:M,12,FALSE))</f>
        <v/>
      </c>
      <c r="T146" s="216" t="str">
        <f t="shared" ref="T146:T200" si="13">IF(R146="","",HYPERLINK(R146,"EASA Link"))</f>
        <v/>
      </c>
    </row>
    <row r="147" spans="1:20" s="221" customFormat="1" ht="25.5" customHeight="1" x14ac:dyDescent="0.2">
      <c r="A147" s="219"/>
      <c r="B147" s="18"/>
      <c r="C147" s="110"/>
      <c r="D147" s="217" t="str">
        <f>IF(C147="","",VLOOKUP(C147,' FAA USA'!A:K,10,FALSE))</f>
        <v/>
      </c>
      <c r="E147" s="216" t="str">
        <f t="shared" si="10"/>
        <v/>
      </c>
      <c r="F147" s="219"/>
      <c r="G147" s="18"/>
      <c r="H147" s="219"/>
      <c r="I147" s="217" t="str">
        <f>IF(H147="","",VLOOKUP(H147,'TCCA Canada'!A:K,10,FALSE))</f>
        <v/>
      </c>
      <c r="J147" s="216" t="str">
        <f t="shared" si="11"/>
        <v/>
      </c>
      <c r="K147" s="219"/>
      <c r="L147" s="18"/>
      <c r="M147" s="219"/>
      <c r="N147" s="217" t="str">
        <f>IF(M147="","",VLOOKUP(M147,'CASA Australia'!A:K,10,FALSE))</f>
        <v/>
      </c>
      <c r="O147" s="216" t="str">
        <f t="shared" si="12"/>
        <v/>
      </c>
      <c r="S147" s="217" t="str">
        <f>IF(R147="","",VLOOKUP(R147,'EASA EU'!A:M,12,FALSE))</f>
        <v/>
      </c>
      <c r="T147" s="216" t="str">
        <f t="shared" si="13"/>
        <v/>
      </c>
    </row>
    <row r="148" spans="1:20" s="221" customFormat="1" ht="25.5" customHeight="1" x14ac:dyDescent="0.2">
      <c r="A148" s="219"/>
      <c r="B148" s="18"/>
      <c r="C148" s="110"/>
      <c r="D148" s="217" t="str">
        <f>IF(C148="","",VLOOKUP(C148,' FAA USA'!A:K,10,FALSE))</f>
        <v/>
      </c>
      <c r="E148" s="216" t="str">
        <f t="shared" si="10"/>
        <v/>
      </c>
      <c r="F148" s="219"/>
      <c r="G148" s="18"/>
      <c r="H148" s="219"/>
      <c r="I148" s="217" t="str">
        <f>IF(H148="","",VLOOKUP(H148,'TCCA Canada'!A:K,10,FALSE))</f>
        <v/>
      </c>
      <c r="J148" s="216" t="str">
        <f t="shared" si="11"/>
        <v/>
      </c>
      <c r="K148" s="219"/>
      <c r="L148" s="18"/>
      <c r="M148" s="219"/>
      <c r="N148" s="217" t="str">
        <f>IF(M148="","",VLOOKUP(M148,'CASA Australia'!A:K,10,FALSE))</f>
        <v/>
      </c>
      <c r="O148" s="216" t="str">
        <f t="shared" si="12"/>
        <v/>
      </c>
      <c r="S148" s="217" t="str">
        <f>IF(R148="","",VLOOKUP(R148,'EASA EU'!A:M,12,FALSE))</f>
        <v/>
      </c>
      <c r="T148" s="216" t="str">
        <f t="shared" si="13"/>
        <v/>
      </c>
    </row>
    <row r="149" spans="1:20" s="221" customFormat="1" ht="25.5" customHeight="1" x14ac:dyDescent="0.2">
      <c r="A149" s="219"/>
      <c r="B149" s="18"/>
      <c r="C149" s="110"/>
      <c r="D149" s="217" t="str">
        <f>IF(C149="","",VLOOKUP(C149,' FAA USA'!A:K,10,FALSE))</f>
        <v/>
      </c>
      <c r="E149" s="216" t="str">
        <f t="shared" si="10"/>
        <v/>
      </c>
      <c r="F149" s="219"/>
      <c r="G149" s="18"/>
      <c r="H149" s="219"/>
      <c r="I149" s="217" t="str">
        <f>IF(H149="","",VLOOKUP(H149,'TCCA Canada'!A:K,10,FALSE))</f>
        <v/>
      </c>
      <c r="J149" s="216" t="str">
        <f t="shared" si="11"/>
        <v/>
      </c>
      <c r="K149" s="219"/>
      <c r="L149" s="18"/>
      <c r="M149" s="219"/>
      <c r="N149" s="217" t="str">
        <f>IF(M149="","",VLOOKUP(M149,'CASA Australia'!A:K,10,FALSE))</f>
        <v/>
      </c>
      <c r="O149" s="216" t="str">
        <f t="shared" si="12"/>
        <v/>
      </c>
      <c r="S149" s="217" t="str">
        <f>IF(R149="","",VLOOKUP(R149,'EASA EU'!A:M,12,FALSE))</f>
        <v/>
      </c>
      <c r="T149" s="216" t="str">
        <f t="shared" si="13"/>
        <v/>
      </c>
    </row>
    <row r="150" spans="1:20" s="221" customFormat="1" ht="25.5" customHeight="1" x14ac:dyDescent="0.2">
      <c r="A150" s="219"/>
      <c r="B150" s="18"/>
      <c r="C150" s="110"/>
      <c r="D150" s="217" t="str">
        <f>IF(C150="","",VLOOKUP(C150,' FAA USA'!A:K,10,FALSE))</f>
        <v/>
      </c>
      <c r="E150" s="216" t="str">
        <f t="shared" si="10"/>
        <v/>
      </c>
      <c r="F150" s="219"/>
      <c r="G150" s="18"/>
      <c r="H150" s="219"/>
      <c r="I150" s="217" t="str">
        <f>IF(H150="","",VLOOKUP(H150,'TCCA Canada'!A:K,10,FALSE))</f>
        <v/>
      </c>
      <c r="J150" s="216" t="str">
        <f t="shared" si="11"/>
        <v/>
      </c>
      <c r="K150" s="219"/>
      <c r="L150" s="18"/>
      <c r="M150" s="219"/>
      <c r="N150" s="217" t="str">
        <f>IF(M150="","",VLOOKUP(M150,'CASA Australia'!A:K,10,FALSE))</f>
        <v/>
      </c>
      <c r="O150" s="216" t="str">
        <f t="shared" si="12"/>
        <v/>
      </c>
      <c r="S150" s="217" t="str">
        <f>IF(R150="","",VLOOKUP(R150,'EASA EU'!A:M,12,FALSE))</f>
        <v/>
      </c>
      <c r="T150" s="216" t="str">
        <f t="shared" si="13"/>
        <v/>
      </c>
    </row>
    <row r="151" spans="1:20" s="221" customFormat="1" ht="25.5" customHeight="1" x14ac:dyDescent="0.2">
      <c r="A151" s="219"/>
      <c r="B151" s="18"/>
      <c r="C151" s="110"/>
      <c r="D151" s="217" t="str">
        <f>IF(C151="","",VLOOKUP(C151,' FAA USA'!A:K,10,FALSE))</f>
        <v/>
      </c>
      <c r="E151" s="216" t="str">
        <f t="shared" si="10"/>
        <v/>
      </c>
      <c r="F151" s="219"/>
      <c r="G151" s="18"/>
      <c r="H151" s="219"/>
      <c r="I151" s="217" t="str">
        <f>IF(H151="","",VLOOKUP(H151,'TCCA Canada'!A:K,10,FALSE))</f>
        <v/>
      </c>
      <c r="J151" s="216" t="str">
        <f t="shared" si="11"/>
        <v/>
      </c>
      <c r="K151" s="219"/>
      <c r="L151" s="18"/>
      <c r="M151" s="219"/>
      <c r="N151" s="217" t="str">
        <f>IF(M151="","",VLOOKUP(M151,'CASA Australia'!A:K,10,FALSE))</f>
        <v/>
      </c>
      <c r="O151" s="216" t="str">
        <f t="shared" si="12"/>
        <v/>
      </c>
      <c r="S151" s="217" t="str">
        <f>IF(R151="","",VLOOKUP(R151,'EASA EU'!A:M,12,FALSE))</f>
        <v/>
      </c>
      <c r="T151" s="216" t="str">
        <f t="shared" si="13"/>
        <v/>
      </c>
    </row>
    <row r="152" spans="1:20" s="221" customFormat="1" ht="25.5" customHeight="1" x14ac:dyDescent="0.2">
      <c r="A152" s="219"/>
      <c r="B152" s="18"/>
      <c r="C152" s="110"/>
      <c r="D152" s="217" t="str">
        <f>IF(C152="","",VLOOKUP(C152,' FAA USA'!A:K,10,FALSE))</f>
        <v/>
      </c>
      <c r="E152" s="216" t="str">
        <f t="shared" si="10"/>
        <v/>
      </c>
      <c r="F152" s="219"/>
      <c r="G152" s="18"/>
      <c r="H152" s="219"/>
      <c r="I152" s="217" t="str">
        <f>IF(H152="","",VLOOKUP(H152,'TCCA Canada'!A:K,10,FALSE))</f>
        <v/>
      </c>
      <c r="J152" s="216" t="str">
        <f t="shared" si="11"/>
        <v/>
      </c>
      <c r="K152" s="219"/>
      <c r="L152" s="18"/>
      <c r="M152" s="219"/>
      <c r="N152" s="217" t="str">
        <f>IF(M152="","",VLOOKUP(M152,'CASA Australia'!A:K,10,FALSE))</f>
        <v/>
      </c>
      <c r="O152" s="216" t="str">
        <f t="shared" si="12"/>
        <v/>
      </c>
      <c r="S152" s="217" t="str">
        <f>IF(R152="","",VLOOKUP(R152,'EASA EU'!A:M,12,FALSE))</f>
        <v/>
      </c>
      <c r="T152" s="216" t="str">
        <f t="shared" si="13"/>
        <v/>
      </c>
    </row>
    <row r="153" spans="1:20" s="221" customFormat="1" ht="25.5" customHeight="1" x14ac:dyDescent="0.2">
      <c r="A153" s="219"/>
      <c r="B153" s="18"/>
      <c r="C153" s="110"/>
      <c r="D153" s="217" t="str">
        <f>IF(C153="","",VLOOKUP(C153,' FAA USA'!A:K,10,FALSE))</f>
        <v/>
      </c>
      <c r="E153" s="216" t="str">
        <f t="shared" si="10"/>
        <v/>
      </c>
      <c r="F153" s="219"/>
      <c r="G153" s="18"/>
      <c r="H153" s="219"/>
      <c r="I153" s="217" t="str">
        <f>IF(H153="","",VLOOKUP(H153,'TCCA Canada'!A:K,10,FALSE))</f>
        <v/>
      </c>
      <c r="J153" s="216" t="str">
        <f t="shared" si="11"/>
        <v/>
      </c>
      <c r="K153" s="219"/>
      <c r="L153" s="18"/>
      <c r="M153" s="219"/>
      <c r="N153" s="217" t="str">
        <f>IF(M153="","",VLOOKUP(M153,'CASA Australia'!A:K,10,FALSE))</f>
        <v/>
      </c>
      <c r="O153" s="216" t="str">
        <f t="shared" si="12"/>
        <v/>
      </c>
      <c r="S153" s="217" t="str">
        <f>IF(R153="","",VLOOKUP(R153,'EASA EU'!A:M,12,FALSE))</f>
        <v/>
      </c>
      <c r="T153" s="216" t="str">
        <f t="shared" si="13"/>
        <v/>
      </c>
    </row>
    <row r="154" spans="1:20" s="221" customFormat="1" ht="25.5" customHeight="1" x14ac:dyDescent="0.2">
      <c r="A154" s="219"/>
      <c r="B154" s="18"/>
      <c r="C154" s="110"/>
      <c r="D154" s="217" t="str">
        <f>IF(C154="","",VLOOKUP(C154,' FAA USA'!A:K,10,FALSE))</f>
        <v/>
      </c>
      <c r="E154" s="216" t="str">
        <f t="shared" si="10"/>
        <v/>
      </c>
      <c r="F154" s="219"/>
      <c r="G154" s="18"/>
      <c r="H154" s="219"/>
      <c r="I154" s="217" t="str">
        <f>IF(H154="","",VLOOKUP(H154,'TCCA Canada'!A:K,10,FALSE))</f>
        <v/>
      </c>
      <c r="J154" s="216" t="str">
        <f t="shared" si="11"/>
        <v/>
      </c>
      <c r="K154" s="219"/>
      <c r="L154" s="18"/>
      <c r="M154" s="219"/>
      <c r="N154" s="217" t="str">
        <f>IF(M154="","",VLOOKUP(M154,'CASA Australia'!A:K,10,FALSE))</f>
        <v/>
      </c>
      <c r="O154" s="216" t="str">
        <f t="shared" si="12"/>
        <v/>
      </c>
      <c r="S154" s="217" t="str">
        <f>IF(R154="","",VLOOKUP(R154,'EASA EU'!A:M,12,FALSE))</f>
        <v/>
      </c>
      <c r="T154" s="216" t="str">
        <f t="shared" si="13"/>
        <v/>
      </c>
    </row>
    <row r="155" spans="1:20" s="221" customFormat="1" ht="25.5" customHeight="1" x14ac:dyDescent="0.2">
      <c r="A155" s="219"/>
      <c r="B155" s="18"/>
      <c r="C155" s="110"/>
      <c r="D155" s="217" t="str">
        <f>IF(C155="","",VLOOKUP(C155,' FAA USA'!A:K,10,FALSE))</f>
        <v/>
      </c>
      <c r="E155" s="216" t="str">
        <f t="shared" si="10"/>
        <v/>
      </c>
      <c r="F155" s="219"/>
      <c r="G155" s="18"/>
      <c r="H155" s="219"/>
      <c r="I155" s="217" t="str">
        <f>IF(H155="","",VLOOKUP(H155,'TCCA Canada'!A:K,10,FALSE))</f>
        <v/>
      </c>
      <c r="J155" s="216" t="str">
        <f t="shared" si="11"/>
        <v/>
      </c>
      <c r="K155" s="219"/>
      <c r="L155" s="18"/>
      <c r="M155" s="219"/>
      <c r="N155" s="217" t="str">
        <f>IF(M155="","",VLOOKUP(M155,'CASA Australia'!A:K,10,FALSE))</f>
        <v/>
      </c>
      <c r="O155" s="216" t="str">
        <f t="shared" si="12"/>
        <v/>
      </c>
      <c r="S155" s="217" t="str">
        <f>IF(R155="","",VLOOKUP(R155,'EASA EU'!A:M,12,FALSE))</f>
        <v/>
      </c>
      <c r="T155" s="216" t="str">
        <f t="shared" si="13"/>
        <v/>
      </c>
    </row>
    <row r="156" spans="1:20" s="221" customFormat="1" ht="25.5" customHeight="1" x14ac:dyDescent="0.2">
      <c r="A156" s="219"/>
      <c r="B156" s="18"/>
      <c r="C156" s="110"/>
      <c r="D156" s="217" t="str">
        <f>IF(C156="","",VLOOKUP(C156,' FAA USA'!A:K,10,FALSE))</f>
        <v/>
      </c>
      <c r="E156" s="216" t="str">
        <f t="shared" si="10"/>
        <v/>
      </c>
      <c r="F156" s="219"/>
      <c r="G156" s="18"/>
      <c r="H156" s="219"/>
      <c r="I156" s="217" t="str">
        <f>IF(H156="","",VLOOKUP(H156,'TCCA Canada'!A:K,10,FALSE))</f>
        <v/>
      </c>
      <c r="J156" s="216" t="str">
        <f t="shared" si="11"/>
        <v/>
      </c>
      <c r="K156" s="219"/>
      <c r="L156" s="18"/>
      <c r="M156" s="219"/>
      <c r="N156" s="217" t="str">
        <f>IF(M156="","",VLOOKUP(M156,'CASA Australia'!A:K,10,FALSE))</f>
        <v/>
      </c>
      <c r="O156" s="216" t="str">
        <f t="shared" si="12"/>
        <v/>
      </c>
      <c r="S156" s="217" t="str">
        <f>IF(R156="","",VLOOKUP(R156,'EASA EU'!A:M,12,FALSE))</f>
        <v/>
      </c>
      <c r="T156" s="216" t="str">
        <f t="shared" si="13"/>
        <v/>
      </c>
    </row>
    <row r="157" spans="1:20" s="221" customFormat="1" ht="25.5" customHeight="1" x14ac:dyDescent="0.2">
      <c r="A157" s="219"/>
      <c r="B157" s="18"/>
      <c r="C157" s="110"/>
      <c r="D157" s="217" t="str">
        <f>IF(C157="","",VLOOKUP(C157,' FAA USA'!A:K,10,FALSE))</f>
        <v/>
      </c>
      <c r="E157" s="216" t="str">
        <f t="shared" si="10"/>
        <v/>
      </c>
      <c r="F157" s="219"/>
      <c r="G157" s="18"/>
      <c r="H157" s="219"/>
      <c r="I157" s="217" t="str">
        <f>IF(H157="","",VLOOKUP(H157,'TCCA Canada'!A:K,10,FALSE))</f>
        <v/>
      </c>
      <c r="J157" s="216" t="str">
        <f t="shared" si="11"/>
        <v/>
      </c>
      <c r="K157" s="219"/>
      <c r="L157" s="18"/>
      <c r="M157" s="219"/>
      <c r="N157" s="217" t="str">
        <f>IF(M157="","",VLOOKUP(M157,'CASA Australia'!A:K,10,FALSE))</f>
        <v/>
      </c>
      <c r="O157" s="216" t="str">
        <f t="shared" si="12"/>
        <v/>
      </c>
      <c r="S157" s="217" t="str">
        <f>IF(R157="","",VLOOKUP(R157,'EASA EU'!A:M,12,FALSE))</f>
        <v/>
      </c>
      <c r="T157" s="216" t="str">
        <f t="shared" si="13"/>
        <v/>
      </c>
    </row>
    <row r="158" spans="1:20" s="221" customFormat="1" ht="25.5" customHeight="1" x14ac:dyDescent="0.2">
      <c r="A158" s="219"/>
      <c r="B158" s="18"/>
      <c r="C158" s="110"/>
      <c r="D158" s="217" t="str">
        <f>IF(C158="","",VLOOKUP(C158,' FAA USA'!A:K,10,FALSE))</f>
        <v/>
      </c>
      <c r="E158" s="216" t="str">
        <f t="shared" si="10"/>
        <v/>
      </c>
      <c r="F158" s="219"/>
      <c r="G158" s="18"/>
      <c r="H158" s="219"/>
      <c r="I158" s="217" t="str">
        <f>IF(H158="","",VLOOKUP(H158,'TCCA Canada'!A:K,10,FALSE))</f>
        <v/>
      </c>
      <c r="J158" s="216" t="str">
        <f t="shared" si="11"/>
        <v/>
      </c>
      <c r="K158" s="219"/>
      <c r="L158" s="18"/>
      <c r="M158" s="219"/>
      <c r="N158" s="217" t="str">
        <f>IF(M158="","",VLOOKUP(M158,'CASA Australia'!A:K,10,FALSE))</f>
        <v/>
      </c>
      <c r="O158" s="216" t="str">
        <f t="shared" si="12"/>
        <v/>
      </c>
      <c r="S158" s="217" t="str">
        <f>IF(R158="","",VLOOKUP(R158,'EASA EU'!A:M,12,FALSE))</f>
        <v/>
      </c>
      <c r="T158" s="216" t="str">
        <f t="shared" si="13"/>
        <v/>
      </c>
    </row>
    <row r="159" spans="1:20" s="221" customFormat="1" ht="25.5" customHeight="1" x14ac:dyDescent="0.2">
      <c r="A159" s="219"/>
      <c r="B159" s="18"/>
      <c r="C159" s="110"/>
      <c r="D159" s="217" t="str">
        <f>IF(C159="","",VLOOKUP(C159,' FAA USA'!A:K,10,FALSE))</f>
        <v/>
      </c>
      <c r="E159" s="216" t="str">
        <f t="shared" si="10"/>
        <v/>
      </c>
      <c r="F159" s="219"/>
      <c r="G159" s="18"/>
      <c r="H159" s="219"/>
      <c r="I159" s="217" t="str">
        <f>IF(H159="","",VLOOKUP(H159,'TCCA Canada'!A:K,10,FALSE))</f>
        <v/>
      </c>
      <c r="J159" s="216" t="str">
        <f t="shared" si="11"/>
        <v/>
      </c>
      <c r="K159" s="219"/>
      <c r="L159" s="18"/>
      <c r="M159" s="219"/>
      <c r="N159" s="217" t="str">
        <f>IF(M159="","",VLOOKUP(M159,'CASA Australia'!A:K,10,FALSE))</f>
        <v/>
      </c>
      <c r="O159" s="216" t="str">
        <f t="shared" si="12"/>
        <v/>
      </c>
      <c r="S159" s="217" t="str">
        <f>IF(R159="","",VLOOKUP(R159,'EASA EU'!A:M,12,FALSE))</f>
        <v/>
      </c>
      <c r="T159" s="216" t="str">
        <f t="shared" si="13"/>
        <v/>
      </c>
    </row>
    <row r="160" spans="1:20" s="221" customFormat="1" ht="25.5" customHeight="1" x14ac:dyDescent="0.2">
      <c r="A160" s="219"/>
      <c r="B160" s="18"/>
      <c r="C160" s="110"/>
      <c r="D160" s="217" t="str">
        <f>IF(C160="","",VLOOKUP(C160,' FAA USA'!A:K,10,FALSE))</f>
        <v/>
      </c>
      <c r="E160" s="216" t="str">
        <f t="shared" si="10"/>
        <v/>
      </c>
      <c r="F160" s="219"/>
      <c r="G160" s="18"/>
      <c r="H160" s="219"/>
      <c r="I160" s="217" t="str">
        <f>IF(H160="","",VLOOKUP(H160,'TCCA Canada'!A:K,10,FALSE))</f>
        <v/>
      </c>
      <c r="J160" s="216" t="str">
        <f t="shared" si="11"/>
        <v/>
      </c>
      <c r="K160" s="219"/>
      <c r="L160" s="18"/>
      <c r="M160" s="219"/>
      <c r="N160" s="217" t="str">
        <f>IF(M160="","",VLOOKUP(M160,'CASA Australia'!A:K,10,FALSE))</f>
        <v/>
      </c>
      <c r="O160" s="216" t="str">
        <f t="shared" si="12"/>
        <v/>
      </c>
      <c r="S160" s="217" t="str">
        <f>IF(R160="","",VLOOKUP(R160,'EASA EU'!A:M,12,FALSE))</f>
        <v/>
      </c>
      <c r="T160" s="216" t="str">
        <f t="shared" si="13"/>
        <v/>
      </c>
    </row>
    <row r="161" spans="1:20" s="221" customFormat="1" ht="25.5" customHeight="1" x14ac:dyDescent="0.2">
      <c r="A161" s="219"/>
      <c r="B161" s="18"/>
      <c r="C161" s="110"/>
      <c r="D161" s="217" t="str">
        <f>IF(C161="","",VLOOKUP(C161,' FAA USA'!A:K,10,FALSE))</f>
        <v/>
      </c>
      <c r="E161" s="216" t="str">
        <f t="shared" si="10"/>
        <v/>
      </c>
      <c r="F161" s="219"/>
      <c r="G161" s="18"/>
      <c r="H161" s="219"/>
      <c r="I161" s="217" t="str">
        <f>IF(H161="","",VLOOKUP(H161,'TCCA Canada'!A:K,10,FALSE))</f>
        <v/>
      </c>
      <c r="J161" s="216" t="str">
        <f t="shared" si="11"/>
        <v/>
      </c>
      <c r="K161" s="219"/>
      <c r="L161" s="18"/>
      <c r="M161" s="219"/>
      <c r="N161" s="217" t="str">
        <f>IF(M161="","",VLOOKUP(M161,'CASA Australia'!A:K,10,FALSE))</f>
        <v/>
      </c>
      <c r="O161" s="216" t="str">
        <f t="shared" si="12"/>
        <v/>
      </c>
      <c r="S161" s="217" t="str">
        <f>IF(R161="","",VLOOKUP(R161,'EASA EU'!A:M,12,FALSE))</f>
        <v/>
      </c>
      <c r="T161" s="216" t="str">
        <f t="shared" si="13"/>
        <v/>
      </c>
    </row>
    <row r="162" spans="1:20" s="221" customFormat="1" ht="25.5" customHeight="1" x14ac:dyDescent="0.2">
      <c r="A162" s="219"/>
      <c r="B162" s="18"/>
      <c r="C162" s="110"/>
      <c r="D162" s="217" t="str">
        <f>IF(C162="","",VLOOKUP(C162,' FAA USA'!A:K,10,FALSE))</f>
        <v/>
      </c>
      <c r="E162" s="216" t="str">
        <f t="shared" si="10"/>
        <v/>
      </c>
      <c r="F162" s="219"/>
      <c r="G162" s="18"/>
      <c r="H162" s="219"/>
      <c r="I162" s="217" t="str">
        <f>IF(H162="","",VLOOKUP(H162,'TCCA Canada'!A:K,10,FALSE))</f>
        <v/>
      </c>
      <c r="J162" s="216" t="str">
        <f t="shared" si="11"/>
        <v/>
      </c>
      <c r="K162" s="219"/>
      <c r="L162" s="18"/>
      <c r="M162" s="219"/>
      <c r="N162" s="217" t="str">
        <f>IF(M162="","",VLOOKUP(M162,'CASA Australia'!A:K,10,FALSE))</f>
        <v/>
      </c>
      <c r="O162" s="216" t="str">
        <f t="shared" si="12"/>
        <v/>
      </c>
      <c r="S162" s="217" t="str">
        <f>IF(R162="","",VLOOKUP(R162,'EASA EU'!A:M,12,FALSE))</f>
        <v/>
      </c>
      <c r="T162" s="216" t="str">
        <f t="shared" si="13"/>
        <v/>
      </c>
    </row>
    <row r="163" spans="1:20" s="221" customFormat="1" ht="25.5" customHeight="1" x14ac:dyDescent="0.2">
      <c r="A163" s="219"/>
      <c r="B163" s="18"/>
      <c r="C163" s="110"/>
      <c r="D163" s="217" t="str">
        <f>IF(C163="","",VLOOKUP(C163,' FAA USA'!A:K,10,FALSE))</f>
        <v/>
      </c>
      <c r="E163" s="216" t="str">
        <f t="shared" si="10"/>
        <v/>
      </c>
      <c r="F163" s="219"/>
      <c r="G163" s="18"/>
      <c r="H163" s="219"/>
      <c r="I163" s="217" t="str">
        <f>IF(H163="","",VLOOKUP(H163,'TCCA Canada'!A:K,10,FALSE))</f>
        <v/>
      </c>
      <c r="J163" s="216" t="str">
        <f t="shared" si="11"/>
        <v/>
      </c>
      <c r="K163" s="219"/>
      <c r="L163" s="18"/>
      <c r="M163" s="219"/>
      <c r="N163" s="217" t="str">
        <f>IF(M163="","",VLOOKUP(M163,'CASA Australia'!A:K,10,FALSE))</f>
        <v/>
      </c>
      <c r="O163" s="216" t="str">
        <f t="shared" si="12"/>
        <v/>
      </c>
      <c r="S163" s="217" t="str">
        <f>IF(R163="","",VLOOKUP(R163,'EASA EU'!A:M,12,FALSE))</f>
        <v/>
      </c>
      <c r="T163" s="216" t="str">
        <f t="shared" si="13"/>
        <v/>
      </c>
    </row>
    <row r="164" spans="1:20" s="221" customFormat="1" ht="25.5" customHeight="1" x14ac:dyDescent="0.2">
      <c r="A164" s="219"/>
      <c r="B164" s="18"/>
      <c r="C164" s="110"/>
      <c r="D164" s="217" t="str">
        <f>IF(C164="","",VLOOKUP(C164,' FAA USA'!A:K,10,FALSE))</f>
        <v/>
      </c>
      <c r="E164" s="216" t="str">
        <f t="shared" si="10"/>
        <v/>
      </c>
      <c r="F164" s="219"/>
      <c r="G164" s="18"/>
      <c r="H164" s="219"/>
      <c r="I164" s="217" t="str">
        <f>IF(H164="","",VLOOKUP(H164,'TCCA Canada'!A:K,10,FALSE))</f>
        <v/>
      </c>
      <c r="J164" s="216" t="str">
        <f t="shared" si="11"/>
        <v/>
      </c>
      <c r="K164" s="219"/>
      <c r="L164" s="18"/>
      <c r="M164" s="219"/>
      <c r="N164" s="217" t="str">
        <f>IF(M164="","",VLOOKUP(M164,'CASA Australia'!A:K,10,FALSE))</f>
        <v/>
      </c>
      <c r="O164" s="216" t="str">
        <f t="shared" si="12"/>
        <v/>
      </c>
      <c r="S164" s="217" t="str">
        <f>IF(R164="","",VLOOKUP(R164,'EASA EU'!A:M,12,FALSE))</f>
        <v/>
      </c>
      <c r="T164" s="216" t="str">
        <f t="shared" si="13"/>
        <v/>
      </c>
    </row>
    <row r="165" spans="1:20" s="221" customFormat="1" ht="25.5" customHeight="1" x14ac:dyDescent="0.2">
      <c r="A165" s="219"/>
      <c r="B165" s="18"/>
      <c r="C165" s="110"/>
      <c r="D165" s="217" t="str">
        <f>IF(C165="","",VLOOKUP(C165,' FAA USA'!A:K,10,FALSE))</f>
        <v/>
      </c>
      <c r="E165" s="216" t="str">
        <f t="shared" si="10"/>
        <v/>
      </c>
      <c r="F165" s="219"/>
      <c r="G165" s="18"/>
      <c r="H165" s="219"/>
      <c r="I165" s="217" t="str">
        <f>IF(H165="","",VLOOKUP(H165,'TCCA Canada'!A:K,10,FALSE))</f>
        <v/>
      </c>
      <c r="J165" s="216" t="str">
        <f t="shared" si="11"/>
        <v/>
      </c>
      <c r="K165" s="219"/>
      <c r="L165" s="18"/>
      <c r="M165" s="219"/>
      <c r="N165" s="217" t="str">
        <f>IF(M165="","",VLOOKUP(M165,'CASA Australia'!A:K,10,FALSE))</f>
        <v/>
      </c>
      <c r="O165" s="216" t="str">
        <f t="shared" si="12"/>
        <v/>
      </c>
      <c r="S165" s="217" t="str">
        <f>IF(R165="","",VLOOKUP(R165,'EASA EU'!A:M,12,FALSE))</f>
        <v/>
      </c>
      <c r="T165" s="216" t="str">
        <f t="shared" si="13"/>
        <v/>
      </c>
    </row>
    <row r="166" spans="1:20" s="221" customFormat="1" ht="25.5" customHeight="1" x14ac:dyDescent="0.2">
      <c r="A166" s="219"/>
      <c r="B166" s="18"/>
      <c r="C166" s="110"/>
      <c r="D166" s="217" t="str">
        <f>IF(C166="","",VLOOKUP(C166,' FAA USA'!A:K,10,FALSE))</f>
        <v/>
      </c>
      <c r="E166" s="216" t="str">
        <f t="shared" si="10"/>
        <v/>
      </c>
      <c r="F166" s="219"/>
      <c r="G166" s="18"/>
      <c r="H166" s="219"/>
      <c r="I166" s="217" t="str">
        <f>IF(H166="","",VLOOKUP(H166,'TCCA Canada'!A:K,10,FALSE))</f>
        <v/>
      </c>
      <c r="J166" s="216" t="str">
        <f t="shared" si="11"/>
        <v/>
      </c>
      <c r="K166" s="219"/>
      <c r="L166" s="18"/>
      <c r="M166" s="219"/>
      <c r="N166" s="217" t="str">
        <f>IF(M166="","",VLOOKUP(M166,'CASA Australia'!A:K,10,FALSE))</f>
        <v/>
      </c>
      <c r="O166" s="216" t="str">
        <f t="shared" si="12"/>
        <v/>
      </c>
      <c r="S166" s="217" t="str">
        <f>IF(R166="","",VLOOKUP(R166,'EASA EU'!A:M,12,FALSE))</f>
        <v/>
      </c>
      <c r="T166" s="216" t="str">
        <f t="shared" si="13"/>
        <v/>
      </c>
    </row>
    <row r="167" spans="1:20" s="221" customFormat="1" ht="25.5" customHeight="1" x14ac:dyDescent="0.2">
      <c r="A167" s="219"/>
      <c r="B167" s="18"/>
      <c r="C167" s="110"/>
      <c r="D167" s="217" t="str">
        <f>IF(C167="","",VLOOKUP(C167,' FAA USA'!A:K,10,FALSE))</f>
        <v/>
      </c>
      <c r="E167" s="216" t="str">
        <f t="shared" si="10"/>
        <v/>
      </c>
      <c r="F167" s="219"/>
      <c r="G167" s="18"/>
      <c r="H167" s="219"/>
      <c r="I167" s="217" t="str">
        <f>IF(H167="","",VLOOKUP(H167,'TCCA Canada'!A:K,10,FALSE))</f>
        <v/>
      </c>
      <c r="J167" s="216" t="str">
        <f t="shared" si="11"/>
        <v/>
      </c>
      <c r="K167" s="219"/>
      <c r="L167" s="18"/>
      <c r="M167" s="219"/>
      <c r="N167" s="217" t="str">
        <f>IF(M167="","",VLOOKUP(M167,'CASA Australia'!A:K,10,FALSE))</f>
        <v/>
      </c>
      <c r="O167" s="216" t="str">
        <f t="shared" si="12"/>
        <v/>
      </c>
      <c r="S167" s="217" t="str">
        <f>IF(R167="","",VLOOKUP(R167,'EASA EU'!A:M,12,FALSE))</f>
        <v/>
      </c>
      <c r="T167" s="216" t="str">
        <f t="shared" si="13"/>
        <v/>
      </c>
    </row>
    <row r="168" spans="1:20" s="221" customFormat="1" ht="25.5" customHeight="1" x14ac:dyDescent="0.2">
      <c r="A168" s="219"/>
      <c r="B168" s="18"/>
      <c r="C168" s="110"/>
      <c r="D168" s="217" t="str">
        <f>IF(C168="","",VLOOKUP(C168,' FAA USA'!A:K,10,FALSE))</f>
        <v/>
      </c>
      <c r="E168" s="216" t="str">
        <f t="shared" si="10"/>
        <v/>
      </c>
      <c r="F168" s="219"/>
      <c r="G168" s="18"/>
      <c r="H168" s="219"/>
      <c r="I168" s="217" t="str">
        <f>IF(H168="","",VLOOKUP(H168,'TCCA Canada'!A:K,10,FALSE))</f>
        <v/>
      </c>
      <c r="J168" s="216" t="str">
        <f t="shared" si="11"/>
        <v/>
      </c>
      <c r="K168" s="219"/>
      <c r="L168" s="18"/>
      <c r="M168" s="219"/>
      <c r="N168" s="217" t="str">
        <f>IF(M168="","",VLOOKUP(M168,'CASA Australia'!A:K,10,FALSE))</f>
        <v/>
      </c>
      <c r="O168" s="216" t="str">
        <f t="shared" si="12"/>
        <v/>
      </c>
      <c r="S168" s="217" t="str">
        <f>IF(R168="","",VLOOKUP(R168,'EASA EU'!A:M,12,FALSE))</f>
        <v/>
      </c>
      <c r="T168" s="216" t="str">
        <f t="shared" si="13"/>
        <v/>
      </c>
    </row>
    <row r="169" spans="1:20" s="221" customFormat="1" ht="25.5" customHeight="1" x14ac:dyDescent="0.2">
      <c r="A169" s="219"/>
      <c r="B169" s="18"/>
      <c r="C169" s="110"/>
      <c r="D169" s="217" t="str">
        <f>IF(C169="","",VLOOKUP(C169,' FAA USA'!A:K,10,FALSE))</f>
        <v/>
      </c>
      <c r="E169" s="216" t="str">
        <f t="shared" si="10"/>
        <v/>
      </c>
      <c r="F169" s="219"/>
      <c r="G169" s="18"/>
      <c r="H169" s="219"/>
      <c r="I169" s="217" t="str">
        <f>IF(H169="","",VLOOKUP(H169,'TCCA Canada'!A:K,10,FALSE))</f>
        <v/>
      </c>
      <c r="J169" s="216" t="str">
        <f t="shared" si="11"/>
        <v/>
      </c>
      <c r="K169" s="219"/>
      <c r="L169" s="18"/>
      <c r="M169" s="219"/>
      <c r="N169" s="217" t="str">
        <f>IF(M169="","",VLOOKUP(M169,'CASA Australia'!A:K,10,FALSE))</f>
        <v/>
      </c>
      <c r="O169" s="216" t="str">
        <f t="shared" si="12"/>
        <v/>
      </c>
      <c r="S169" s="217" t="str">
        <f>IF(R169="","",VLOOKUP(R169,'EASA EU'!A:M,12,FALSE))</f>
        <v/>
      </c>
      <c r="T169" s="216" t="str">
        <f t="shared" si="13"/>
        <v/>
      </c>
    </row>
    <row r="170" spans="1:20" s="221" customFormat="1" ht="25.5" customHeight="1" x14ac:dyDescent="0.2">
      <c r="A170" s="219"/>
      <c r="B170" s="18"/>
      <c r="C170" s="110"/>
      <c r="D170" s="217" t="str">
        <f>IF(C170="","",VLOOKUP(C170,' FAA USA'!A:K,10,FALSE))</f>
        <v/>
      </c>
      <c r="E170" s="216" t="str">
        <f t="shared" si="10"/>
        <v/>
      </c>
      <c r="F170" s="219"/>
      <c r="G170" s="18"/>
      <c r="H170" s="219"/>
      <c r="I170" s="217" t="str">
        <f>IF(H170="","",VLOOKUP(H170,'TCCA Canada'!A:K,10,FALSE))</f>
        <v/>
      </c>
      <c r="J170" s="216" t="str">
        <f t="shared" si="11"/>
        <v/>
      </c>
      <c r="K170" s="219"/>
      <c r="L170" s="18"/>
      <c r="M170" s="219"/>
      <c r="N170" s="217" t="str">
        <f>IF(M170="","",VLOOKUP(M170,'CASA Australia'!A:K,10,FALSE))</f>
        <v/>
      </c>
      <c r="O170" s="216" t="str">
        <f t="shared" si="12"/>
        <v/>
      </c>
      <c r="S170" s="217" t="str">
        <f>IF(R170="","",VLOOKUP(R170,'EASA EU'!A:M,12,FALSE))</f>
        <v/>
      </c>
      <c r="T170" s="216" t="str">
        <f t="shared" si="13"/>
        <v/>
      </c>
    </row>
    <row r="171" spans="1:20" s="221" customFormat="1" ht="25.5" customHeight="1" x14ac:dyDescent="0.2">
      <c r="A171" s="219"/>
      <c r="B171" s="18"/>
      <c r="C171" s="110"/>
      <c r="D171" s="217" t="str">
        <f>IF(C171="","",VLOOKUP(C171,' FAA USA'!A:K,10,FALSE))</f>
        <v/>
      </c>
      <c r="E171" s="216" t="str">
        <f t="shared" si="10"/>
        <v/>
      </c>
      <c r="F171" s="219"/>
      <c r="G171" s="18"/>
      <c r="H171" s="219"/>
      <c r="I171" s="217" t="str">
        <f>IF(H171="","",VLOOKUP(H171,'TCCA Canada'!A:K,10,FALSE))</f>
        <v/>
      </c>
      <c r="J171" s="216" t="str">
        <f t="shared" si="11"/>
        <v/>
      </c>
      <c r="K171" s="219"/>
      <c r="L171" s="18"/>
      <c r="M171" s="219"/>
      <c r="N171" s="217" t="str">
        <f>IF(M171="","",VLOOKUP(M171,'CASA Australia'!A:K,10,FALSE))</f>
        <v/>
      </c>
      <c r="O171" s="216" t="str">
        <f t="shared" si="12"/>
        <v/>
      </c>
      <c r="S171" s="217" t="str">
        <f>IF(R171="","",VLOOKUP(R171,'EASA EU'!A:M,12,FALSE))</f>
        <v/>
      </c>
      <c r="T171" s="216" t="str">
        <f t="shared" si="13"/>
        <v/>
      </c>
    </row>
    <row r="172" spans="1:20" s="221" customFormat="1" ht="25.5" customHeight="1" x14ac:dyDescent="0.2">
      <c r="A172" s="219"/>
      <c r="B172" s="18"/>
      <c r="C172" s="110"/>
      <c r="D172" s="217" t="str">
        <f>IF(C172="","",VLOOKUP(C172,' FAA USA'!A:K,10,FALSE))</f>
        <v/>
      </c>
      <c r="E172" s="216" t="str">
        <f t="shared" si="10"/>
        <v/>
      </c>
      <c r="F172" s="219"/>
      <c r="G172" s="18"/>
      <c r="H172" s="219"/>
      <c r="I172" s="217" t="str">
        <f>IF(H172="","",VLOOKUP(H172,'TCCA Canada'!A:K,10,FALSE))</f>
        <v/>
      </c>
      <c r="J172" s="216" t="str">
        <f t="shared" si="11"/>
        <v/>
      </c>
      <c r="K172" s="219"/>
      <c r="L172" s="18"/>
      <c r="M172" s="219"/>
      <c r="N172" s="217" t="str">
        <f>IF(M172="","",VLOOKUP(M172,'CASA Australia'!A:K,10,FALSE))</f>
        <v/>
      </c>
      <c r="O172" s="216" t="str">
        <f t="shared" si="12"/>
        <v/>
      </c>
      <c r="S172" s="217" t="str">
        <f>IF(R172="","",VLOOKUP(R172,'EASA EU'!A:M,12,FALSE))</f>
        <v/>
      </c>
      <c r="T172" s="216" t="str">
        <f t="shared" si="13"/>
        <v/>
      </c>
    </row>
    <row r="173" spans="1:20" s="221" customFormat="1" ht="25.5" customHeight="1" x14ac:dyDescent="0.2">
      <c r="A173" s="219"/>
      <c r="B173" s="18"/>
      <c r="C173" s="110"/>
      <c r="D173" s="217" t="str">
        <f>IF(C173="","",VLOOKUP(C173,' FAA USA'!A:K,10,FALSE))</f>
        <v/>
      </c>
      <c r="E173" s="216" t="str">
        <f t="shared" si="10"/>
        <v/>
      </c>
      <c r="F173" s="219"/>
      <c r="G173" s="18"/>
      <c r="H173" s="219"/>
      <c r="I173" s="217" t="str">
        <f>IF(H173="","",VLOOKUP(H173,'TCCA Canada'!A:K,10,FALSE))</f>
        <v/>
      </c>
      <c r="J173" s="216" t="str">
        <f t="shared" si="11"/>
        <v/>
      </c>
      <c r="K173" s="219"/>
      <c r="L173" s="18"/>
      <c r="M173" s="219"/>
      <c r="N173" s="217" t="str">
        <f>IF(M173="","",VLOOKUP(M173,'CASA Australia'!A:K,10,FALSE))</f>
        <v/>
      </c>
      <c r="O173" s="216" t="str">
        <f t="shared" si="12"/>
        <v/>
      </c>
      <c r="S173" s="217" t="str">
        <f>IF(R173="","",VLOOKUP(R173,'EASA EU'!A:M,12,FALSE))</f>
        <v/>
      </c>
      <c r="T173" s="216" t="str">
        <f t="shared" si="13"/>
        <v/>
      </c>
    </row>
    <row r="174" spans="1:20" s="221" customFormat="1" ht="25.5" customHeight="1" x14ac:dyDescent="0.2">
      <c r="A174" s="219"/>
      <c r="B174" s="18"/>
      <c r="C174" s="110"/>
      <c r="D174" s="217" t="str">
        <f>IF(C174="","",VLOOKUP(C174,' FAA USA'!A:K,10,FALSE))</f>
        <v/>
      </c>
      <c r="E174" s="216" t="str">
        <f t="shared" si="10"/>
        <v/>
      </c>
      <c r="F174" s="219"/>
      <c r="G174" s="18"/>
      <c r="H174" s="219"/>
      <c r="I174" s="217" t="str">
        <f>IF(H174="","",VLOOKUP(H174,'TCCA Canada'!A:K,10,FALSE))</f>
        <v/>
      </c>
      <c r="J174" s="216" t="str">
        <f t="shared" si="11"/>
        <v/>
      </c>
      <c r="K174" s="219"/>
      <c r="L174" s="18"/>
      <c r="M174" s="219"/>
      <c r="N174" s="217" t="str">
        <f>IF(M174="","",VLOOKUP(M174,'CASA Australia'!A:K,10,FALSE))</f>
        <v/>
      </c>
      <c r="O174" s="216" t="str">
        <f t="shared" si="12"/>
        <v/>
      </c>
      <c r="S174" s="217" t="str">
        <f>IF(R174="","",VLOOKUP(R174,'EASA EU'!A:M,12,FALSE))</f>
        <v/>
      </c>
      <c r="T174" s="216" t="str">
        <f t="shared" si="13"/>
        <v/>
      </c>
    </row>
    <row r="175" spans="1:20" s="221" customFormat="1" ht="25.5" customHeight="1" x14ac:dyDescent="0.2">
      <c r="A175" s="219"/>
      <c r="B175" s="18"/>
      <c r="C175" s="110"/>
      <c r="D175" s="217" t="str">
        <f>IF(C175="","",VLOOKUP(C175,' FAA USA'!A:K,10,FALSE))</f>
        <v/>
      </c>
      <c r="E175" s="216" t="str">
        <f t="shared" si="10"/>
        <v/>
      </c>
      <c r="F175" s="219"/>
      <c r="G175" s="18"/>
      <c r="H175" s="219"/>
      <c r="I175" s="217" t="str">
        <f>IF(H175="","",VLOOKUP(H175,'TCCA Canada'!A:K,10,FALSE))</f>
        <v/>
      </c>
      <c r="J175" s="216" t="str">
        <f t="shared" si="11"/>
        <v/>
      </c>
      <c r="K175" s="219"/>
      <c r="L175" s="18"/>
      <c r="M175" s="219"/>
      <c r="N175" s="217" t="str">
        <f>IF(M175="","",VLOOKUP(M175,'CASA Australia'!A:K,10,FALSE))</f>
        <v/>
      </c>
      <c r="O175" s="216" t="str">
        <f t="shared" si="12"/>
        <v/>
      </c>
      <c r="S175" s="217" t="str">
        <f>IF(R175="","",VLOOKUP(R175,'EASA EU'!A:M,12,FALSE))</f>
        <v/>
      </c>
      <c r="T175" s="216" t="str">
        <f t="shared" si="13"/>
        <v/>
      </c>
    </row>
    <row r="176" spans="1:20" s="221" customFormat="1" ht="25.5" customHeight="1" x14ac:dyDescent="0.2">
      <c r="A176" s="219"/>
      <c r="B176" s="18"/>
      <c r="C176" s="110"/>
      <c r="D176" s="217" t="str">
        <f>IF(C176="","",VLOOKUP(C176,' FAA USA'!A:K,10,FALSE))</f>
        <v/>
      </c>
      <c r="E176" s="216" t="str">
        <f t="shared" si="10"/>
        <v/>
      </c>
      <c r="F176" s="219"/>
      <c r="G176" s="18"/>
      <c r="H176" s="219"/>
      <c r="I176" s="217" t="str">
        <f>IF(H176="","",VLOOKUP(H176,'TCCA Canada'!A:K,10,FALSE))</f>
        <v/>
      </c>
      <c r="J176" s="216" t="str">
        <f t="shared" si="11"/>
        <v/>
      </c>
      <c r="K176" s="219"/>
      <c r="L176" s="18"/>
      <c r="M176" s="219"/>
      <c r="N176" s="217" t="str">
        <f>IF(M176="","",VLOOKUP(M176,'CASA Australia'!A:K,10,FALSE))</f>
        <v/>
      </c>
      <c r="O176" s="216" t="str">
        <f t="shared" si="12"/>
        <v/>
      </c>
      <c r="S176" s="217" t="str">
        <f>IF(R176="","",VLOOKUP(R176,'EASA EU'!A:M,12,FALSE))</f>
        <v/>
      </c>
      <c r="T176" s="216" t="str">
        <f t="shared" si="13"/>
        <v/>
      </c>
    </row>
    <row r="177" spans="1:20" s="221" customFormat="1" ht="25.5" customHeight="1" x14ac:dyDescent="0.2">
      <c r="A177" s="219"/>
      <c r="B177" s="18"/>
      <c r="C177" s="110"/>
      <c r="D177" s="217" t="str">
        <f>IF(C177="","",VLOOKUP(C177,' FAA USA'!A:K,10,FALSE))</f>
        <v/>
      </c>
      <c r="E177" s="216" t="str">
        <f t="shared" ref="E177:E200" si="14">IF(C177="","",HYPERLINK(C177,"FAA Link"))</f>
        <v/>
      </c>
      <c r="F177" s="219"/>
      <c r="G177" s="18"/>
      <c r="H177" s="219"/>
      <c r="I177" s="217" t="str">
        <f>IF(H177="","",VLOOKUP(H177,'TCCA Canada'!A:K,10,FALSE))</f>
        <v/>
      </c>
      <c r="J177" s="216" t="str">
        <f t="shared" si="11"/>
        <v/>
      </c>
      <c r="K177" s="219"/>
      <c r="L177" s="18"/>
      <c r="M177" s="219"/>
      <c r="N177" s="217" t="str">
        <f>IF(M177="","",VLOOKUP(M177,'CASA Australia'!A:K,10,FALSE))</f>
        <v/>
      </c>
      <c r="O177" s="216" t="str">
        <f t="shared" si="12"/>
        <v/>
      </c>
      <c r="S177" s="217" t="str">
        <f>IF(R177="","",VLOOKUP(R177,'EASA EU'!A:M,12,FALSE))</f>
        <v/>
      </c>
      <c r="T177" s="216" t="str">
        <f t="shared" si="13"/>
        <v/>
      </c>
    </row>
    <row r="178" spans="1:20" s="221" customFormat="1" ht="25.5" customHeight="1" x14ac:dyDescent="0.2">
      <c r="A178" s="219"/>
      <c r="B178" s="18"/>
      <c r="C178" s="110"/>
      <c r="D178" s="217" t="str">
        <f>IF(C178="","",VLOOKUP(C178,' FAA USA'!A:K,10,FALSE))</f>
        <v/>
      </c>
      <c r="E178" s="216" t="str">
        <f t="shared" si="14"/>
        <v/>
      </c>
      <c r="F178" s="219"/>
      <c r="G178" s="18"/>
      <c r="H178" s="219"/>
      <c r="I178" s="217" t="str">
        <f>IF(H178="","",VLOOKUP(H178,'TCCA Canada'!A:K,10,FALSE))</f>
        <v/>
      </c>
      <c r="J178" s="216" t="str">
        <f t="shared" ref="J178:J200" si="15">IF(H178="","",HYPERLINK(H178,"TCCA Link"))</f>
        <v/>
      </c>
      <c r="K178" s="219"/>
      <c r="L178" s="18"/>
      <c r="M178" s="219"/>
      <c r="N178" s="217" t="str">
        <f>IF(M178="","",VLOOKUP(M178,'CASA Australia'!A:K,10,FALSE))</f>
        <v/>
      </c>
      <c r="O178" s="216" t="str">
        <f t="shared" ref="O178:O200" si="16">IF(M178="","",HYPERLINK(M178,"CASA Link"))</f>
        <v/>
      </c>
      <c r="S178" s="217" t="str">
        <f>IF(R178="","",VLOOKUP(R178,'EASA EU'!A:M,12,FALSE))</f>
        <v/>
      </c>
      <c r="T178" s="216" t="str">
        <f t="shared" si="13"/>
        <v/>
      </c>
    </row>
    <row r="179" spans="1:20" s="221" customFormat="1" ht="25.5" customHeight="1" x14ac:dyDescent="0.2">
      <c r="A179" s="219"/>
      <c r="B179" s="18"/>
      <c r="C179" s="110"/>
      <c r="D179" s="217" t="str">
        <f>IF(C179="","",VLOOKUP(C179,' FAA USA'!A:K,10,FALSE))</f>
        <v/>
      </c>
      <c r="E179" s="216" t="str">
        <f t="shared" si="14"/>
        <v/>
      </c>
      <c r="F179" s="219"/>
      <c r="G179" s="18"/>
      <c r="H179" s="219"/>
      <c r="I179" s="217" t="str">
        <f>IF(H179="","",VLOOKUP(H179,'TCCA Canada'!A:K,10,FALSE))</f>
        <v/>
      </c>
      <c r="J179" s="216" t="str">
        <f t="shared" si="15"/>
        <v/>
      </c>
      <c r="K179" s="219"/>
      <c r="L179" s="18"/>
      <c r="M179" s="219"/>
      <c r="N179" s="217" t="str">
        <f>IF(M179="","",VLOOKUP(M179,'CASA Australia'!A:K,10,FALSE))</f>
        <v/>
      </c>
      <c r="O179" s="216" t="str">
        <f t="shared" si="16"/>
        <v/>
      </c>
      <c r="S179" s="217" t="str">
        <f>IF(R179="","",VLOOKUP(R179,'EASA EU'!A:M,12,FALSE))</f>
        <v/>
      </c>
      <c r="T179" s="216" t="str">
        <f t="shared" si="13"/>
        <v/>
      </c>
    </row>
    <row r="180" spans="1:20" s="221" customFormat="1" ht="25.5" customHeight="1" x14ac:dyDescent="0.2">
      <c r="A180" s="219"/>
      <c r="B180" s="18"/>
      <c r="C180" s="110"/>
      <c r="D180" s="217" t="str">
        <f>IF(C180="","",VLOOKUP(C180,' FAA USA'!A:K,10,FALSE))</f>
        <v/>
      </c>
      <c r="E180" s="216" t="str">
        <f t="shared" si="14"/>
        <v/>
      </c>
      <c r="F180" s="219"/>
      <c r="G180" s="18"/>
      <c r="H180" s="219"/>
      <c r="I180" s="217" t="str">
        <f>IF(H180="","",VLOOKUP(H180,'TCCA Canada'!A:K,10,FALSE))</f>
        <v/>
      </c>
      <c r="J180" s="216" t="str">
        <f t="shared" si="15"/>
        <v/>
      </c>
      <c r="K180" s="219"/>
      <c r="L180" s="18"/>
      <c r="M180" s="219"/>
      <c r="N180" s="217" t="str">
        <f>IF(M180="","",VLOOKUP(M180,'CASA Australia'!A:K,10,FALSE))</f>
        <v/>
      </c>
      <c r="O180" s="216" t="str">
        <f t="shared" si="16"/>
        <v/>
      </c>
      <c r="S180" s="217" t="str">
        <f>IF(R180="","",VLOOKUP(R180,'EASA EU'!A:M,12,FALSE))</f>
        <v/>
      </c>
      <c r="T180" s="216" t="str">
        <f t="shared" si="13"/>
        <v/>
      </c>
    </row>
    <row r="181" spans="1:20" s="221" customFormat="1" ht="25.5" customHeight="1" x14ac:dyDescent="0.2">
      <c r="A181" s="219"/>
      <c r="B181" s="18"/>
      <c r="C181" s="110"/>
      <c r="D181" s="217" t="str">
        <f>IF(C181="","",VLOOKUP(C181,' FAA USA'!A:K,10,FALSE))</f>
        <v/>
      </c>
      <c r="E181" s="216" t="str">
        <f t="shared" si="14"/>
        <v/>
      </c>
      <c r="F181" s="219"/>
      <c r="G181" s="18"/>
      <c r="H181" s="219"/>
      <c r="I181" s="217" t="str">
        <f>IF(H181="","",VLOOKUP(H181,'TCCA Canada'!A:K,10,FALSE))</f>
        <v/>
      </c>
      <c r="J181" s="216" t="str">
        <f t="shared" si="15"/>
        <v/>
      </c>
      <c r="K181" s="219"/>
      <c r="L181" s="18"/>
      <c r="M181" s="219"/>
      <c r="N181" s="217" t="str">
        <f>IF(M181="","",VLOOKUP(M181,'CASA Australia'!A:K,10,FALSE))</f>
        <v/>
      </c>
      <c r="O181" s="216" t="str">
        <f t="shared" si="16"/>
        <v/>
      </c>
      <c r="S181" s="217" t="str">
        <f>IF(R181="","",VLOOKUP(R181,'EASA EU'!A:M,12,FALSE))</f>
        <v/>
      </c>
      <c r="T181" s="216" t="str">
        <f t="shared" si="13"/>
        <v/>
      </c>
    </row>
    <row r="182" spans="1:20" s="221" customFormat="1" ht="25.5" customHeight="1" x14ac:dyDescent="0.2">
      <c r="A182" s="219"/>
      <c r="B182" s="18"/>
      <c r="C182" s="110"/>
      <c r="D182" s="217" t="str">
        <f>IF(C182="","",VLOOKUP(C182,' FAA USA'!A:K,10,FALSE))</f>
        <v/>
      </c>
      <c r="E182" s="216" t="str">
        <f t="shared" si="14"/>
        <v/>
      </c>
      <c r="F182" s="219"/>
      <c r="G182" s="18"/>
      <c r="H182" s="219"/>
      <c r="I182" s="217" t="str">
        <f>IF(H182="","",VLOOKUP(H182,'TCCA Canada'!A:K,10,FALSE))</f>
        <v/>
      </c>
      <c r="J182" s="216" t="str">
        <f t="shared" si="15"/>
        <v/>
      </c>
      <c r="K182" s="219"/>
      <c r="L182" s="18"/>
      <c r="M182" s="219"/>
      <c r="N182" s="217" t="str">
        <f>IF(M182="","",VLOOKUP(M182,'CASA Australia'!A:K,10,FALSE))</f>
        <v/>
      </c>
      <c r="O182" s="216" t="str">
        <f t="shared" si="16"/>
        <v/>
      </c>
      <c r="S182" s="217" t="str">
        <f>IF(R182="","",VLOOKUP(R182,'EASA EU'!A:M,12,FALSE))</f>
        <v/>
      </c>
      <c r="T182" s="216" t="str">
        <f t="shared" si="13"/>
        <v/>
      </c>
    </row>
    <row r="183" spans="1:20" s="221" customFormat="1" ht="25.5" customHeight="1" x14ac:dyDescent="0.2">
      <c r="A183" s="219"/>
      <c r="B183" s="18"/>
      <c r="C183" s="110"/>
      <c r="D183" s="217" t="str">
        <f>IF(C183="","",VLOOKUP(C183,' FAA USA'!A:K,10,FALSE))</f>
        <v/>
      </c>
      <c r="E183" s="216" t="str">
        <f t="shared" si="14"/>
        <v/>
      </c>
      <c r="F183" s="219"/>
      <c r="G183" s="18"/>
      <c r="H183" s="219"/>
      <c r="I183" s="217" t="str">
        <f>IF(H183="","",VLOOKUP(H183,'TCCA Canada'!A:K,10,FALSE))</f>
        <v/>
      </c>
      <c r="J183" s="216" t="str">
        <f t="shared" si="15"/>
        <v/>
      </c>
      <c r="K183" s="219"/>
      <c r="L183" s="18"/>
      <c r="M183" s="219"/>
      <c r="N183" s="217" t="str">
        <f>IF(M183="","",VLOOKUP(M183,'CASA Australia'!A:K,10,FALSE))</f>
        <v/>
      </c>
      <c r="O183" s="216" t="str">
        <f t="shared" si="16"/>
        <v/>
      </c>
      <c r="S183" s="217" t="str">
        <f>IF(R183="","",VLOOKUP(R183,'EASA EU'!A:M,12,FALSE))</f>
        <v/>
      </c>
      <c r="T183" s="216" t="str">
        <f t="shared" si="13"/>
        <v/>
      </c>
    </row>
    <row r="184" spans="1:20" s="221" customFormat="1" ht="25.5" customHeight="1" x14ac:dyDescent="0.2">
      <c r="A184" s="219"/>
      <c r="B184" s="18"/>
      <c r="C184" s="110"/>
      <c r="D184" s="217" t="str">
        <f>IF(C184="","",VLOOKUP(C184,' FAA USA'!A:K,10,FALSE))</f>
        <v/>
      </c>
      <c r="E184" s="216" t="str">
        <f t="shared" si="14"/>
        <v/>
      </c>
      <c r="F184" s="219"/>
      <c r="G184" s="18"/>
      <c r="H184" s="219"/>
      <c r="I184" s="217" t="str">
        <f>IF(H184="","",VLOOKUP(H184,'TCCA Canada'!A:K,10,FALSE))</f>
        <v/>
      </c>
      <c r="J184" s="216" t="str">
        <f t="shared" si="15"/>
        <v/>
      </c>
      <c r="K184" s="219"/>
      <c r="L184" s="18"/>
      <c r="M184" s="219"/>
      <c r="N184" s="217" t="str">
        <f>IF(M184="","",VLOOKUP(M184,'CASA Australia'!A:K,10,FALSE))</f>
        <v/>
      </c>
      <c r="O184" s="216" t="str">
        <f t="shared" si="16"/>
        <v/>
      </c>
      <c r="S184" s="217" t="str">
        <f>IF(R184="","",VLOOKUP(R184,'EASA EU'!A:M,12,FALSE))</f>
        <v/>
      </c>
      <c r="T184" s="216" t="str">
        <f t="shared" si="13"/>
        <v/>
      </c>
    </row>
    <row r="185" spans="1:20" s="221" customFormat="1" ht="25.5" customHeight="1" x14ac:dyDescent="0.2">
      <c r="A185" s="219"/>
      <c r="B185" s="18"/>
      <c r="C185" s="110"/>
      <c r="D185" s="217" t="str">
        <f>IF(C185="","",VLOOKUP(C185,' FAA USA'!A:K,10,FALSE))</f>
        <v/>
      </c>
      <c r="E185" s="216" t="str">
        <f t="shared" si="14"/>
        <v/>
      </c>
      <c r="F185" s="219"/>
      <c r="G185" s="18"/>
      <c r="H185" s="219"/>
      <c r="I185" s="217" t="str">
        <f>IF(H185="","",VLOOKUP(H185,'TCCA Canada'!A:K,10,FALSE))</f>
        <v/>
      </c>
      <c r="J185" s="216" t="str">
        <f t="shared" si="15"/>
        <v/>
      </c>
      <c r="K185" s="219"/>
      <c r="L185" s="18"/>
      <c r="M185" s="219"/>
      <c r="N185" s="217" t="str">
        <f>IF(M185="","",VLOOKUP(M185,'CASA Australia'!A:K,10,FALSE))</f>
        <v/>
      </c>
      <c r="O185" s="216" t="str">
        <f t="shared" si="16"/>
        <v/>
      </c>
      <c r="S185" s="217" t="str">
        <f>IF(R185="","",VLOOKUP(R185,'EASA EU'!A:M,12,FALSE))</f>
        <v/>
      </c>
      <c r="T185" s="216" t="str">
        <f t="shared" si="13"/>
        <v/>
      </c>
    </row>
    <row r="186" spans="1:20" s="221" customFormat="1" ht="25.5" customHeight="1" x14ac:dyDescent="0.2">
      <c r="A186" s="219"/>
      <c r="B186" s="18"/>
      <c r="C186" s="110"/>
      <c r="D186" s="217" t="str">
        <f>IF(C186="","",VLOOKUP(C186,' FAA USA'!A:K,10,FALSE))</f>
        <v/>
      </c>
      <c r="E186" s="216" t="str">
        <f t="shared" si="14"/>
        <v/>
      </c>
      <c r="F186" s="219"/>
      <c r="G186" s="18"/>
      <c r="H186" s="219"/>
      <c r="I186" s="217" t="str">
        <f>IF(H186="","",VLOOKUP(H186,'TCCA Canada'!A:K,10,FALSE))</f>
        <v/>
      </c>
      <c r="J186" s="216" t="str">
        <f t="shared" si="15"/>
        <v/>
      </c>
      <c r="K186" s="219"/>
      <c r="L186" s="18"/>
      <c r="M186" s="219"/>
      <c r="N186" s="217" t="str">
        <f>IF(M186="","",VLOOKUP(M186,'CASA Australia'!A:K,10,FALSE))</f>
        <v/>
      </c>
      <c r="O186" s="216" t="str">
        <f t="shared" si="16"/>
        <v/>
      </c>
      <c r="S186" s="217" t="str">
        <f>IF(R186="","",VLOOKUP(R186,'EASA EU'!A:M,12,FALSE))</f>
        <v/>
      </c>
      <c r="T186" s="216" t="str">
        <f t="shared" si="13"/>
        <v/>
      </c>
    </row>
    <row r="187" spans="1:20" s="221" customFormat="1" ht="25.5" customHeight="1" x14ac:dyDescent="0.2">
      <c r="A187" s="219"/>
      <c r="B187" s="18"/>
      <c r="C187" s="110"/>
      <c r="D187" s="217" t="str">
        <f>IF(C187="","",VLOOKUP(C187,' FAA USA'!A:K,10,FALSE))</f>
        <v/>
      </c>
      <c r="E187" s="216" t="str">
        <f t="shared" si="14"/>
        <v/>
      </c>
      <c r="F187" s="219"/>
      <c r="G187" s="18"/>
      <c r="H187" s="219"/>
      <c r="I187" s="217" t="str">
        <f>IF(H187="","",VLOOKUP(H187,'TCCA Canada'!A:K,10,FALSE))</f>
        <v/>
      </c>
      <c r="J187" s="216" t="str">
        <f t="shared" si="15"/>
        <v/>
      </c>
      <c r="K187" s="219"/>
      <c r="L187" s="18"/>
      <c r="M187" s="219"/>
      <c r="N187" s="217" t="str">
        <f>IF(M187="","",VLOOKUP(M187,'CASA Australia'!A:K,10,FALSE))</f>
        <v/>
      </c>
      <c r="O187" s="216" t="str">
        <f t="shared" si="16"/>
        <v/>
      </c>
      <c r="S187" s="217" t="str">
        <f>IF(R187="","",VLOOKUP(R187,'EASA EU'!A:M,12,FALSE))</f>
        <v/>
      </c>
      <c r="T187" s="216" t="str">
        <f t="shared" si="13"/>
        <v/>
      </c>
    </row>
    <row r="188" spans="1:20" s="221" customFormat="1" ht="25.5" customHeight="1" x14ac:dyDescent="0.2">
      <c r="A188" s="219"/>
      <c r="B188" s="18"/>
      <c r="C188" s="110"/>
      <c r="D188" s="217" t="str">
        <f>IF(C188="","",VLOOKUP(C188,' FAA USA'!A:K,10,FALSE))</f>
        <v/>
      </c>
      <c r="E188" s="216" t="str">
        <f t="shared" si="14"/>
        <v/>
      </c>
      <c r="F188" s="219"/>
      <c r="G188" s="18"/>
      <c r="H188" s="219"/>
      <c r="I188" s="217" t="str">
        <f>IF(H188="","",VLOOKUP(H188,'TCCA Canada'!A:K,10,FALSE))</f>
        <v/>
      </c>
      <c r="J188" s="216" t="str">
        <f t="shared" si="15"/>
        <v/>
      </c>
      <c r="K188" s="219"/>
      <c r="L188" s="18"/>
      <c r="M188" s="219"/>
      <c r="N188" s="217" t="str">
        <f>IF(M188="","",VLOOKUP(M188,'CASA Australia'!A:K,10,FALSE))</f>
        <v/>
      </c>
      <c r="O188" s="216" t="str">
        <f t="shared" si="16"/>
        <v/>
      </c>
      <c r="S188" s="217" t="str">
        <f>IF(R188="","",VLOOKUP(R188,'EASA EU'!A:M,12,FALSE))</f>
        <v/>
      </c>
      <c r="T188" s="216" t="str">
        <f t="shared" si="13"/>
        <v/>
      </c>
    </row>
    <row r="189" spans="1:20" s="221" customFormat="1" ht="25.5" customHeight="1" x14ac:dyDescent="0.2">
      <c r="A189" s="219"/>
      <c r="B189" s="18"/>
      <c r="C189" s="110"/>
      <c r="D189" s="217" t="str">
        <f>IF(C189="","",VLOOKUP(C189,' FAA USA'!A:K,10,FALSE))</f>
        <v/>
      </c>
      <c r="E189" s="216" t="str">
        <f t="shared" si="14"/>
        <v/>
      </c>
      <c r="F189" s="219"/>
      <c r="G189" s="18"/>
      <c r="H189" s="219"/>
      <c r="I189" s="217" t="str">
        <f>IF(H189="","",VLOOKUP(H189,'TCCA Canada'!A:K,10,FALSE))</f>
        <v/>
      </c>
      <c r="J189" s="216" t="str">
        <f t="shared" si="15"/>
        <v/>
      </c>
      <c r="K189" s="219"/>
      <c r="L189" s="18"/>
      <c r="M189" s="219"/>
      <c r="N189" s="217" t="str">
        <f>IF(M189="","",VLOOKUP(M189,'CASA Australia'!A:K,10,FALSE))</f>
        <v/>
      </c>
      <c r="O189" s="216" t="str">
        <f t="shared" si="16"/>
        <v/>
      </c>
      <c r="S189" s="217" t="str">
        <f>IF(R189="","",VLOOKUP(R189,'EASA EU'!A:M,12,FALSE))</f>
        <v/>
      </c>
      <c r="T189" s="216" t="str">
        <f t="shared" si="13"/>
        <v/>
      </c>
    </row>
    <row r="190" spans="1:20" s="221" customFormat="1" ht="25.5" customHeight="1" x14ac:dyDescent="0.2">
      <c r="A190" s="219"/>
      <c r="B190" s="18"/>
      <c r="C190" s="110"/>
      <c r="D190" s="217" t="str">
        <f>IF(C190="","",VLOOKUP(C190,' FAA USA'!A:K,10,FALSE))</f>
        <v/>
      </c>
      <c r="E190" s="216" t="str">
        <f t="shared" si="14"/>
        <v/>
      </c>
      <c r="F190" s="219"/>
      <c r="G190" s="18"/>
      <c r="H190" s="219"/>
      <c r="I190" s="217" t="str">
        <f>IF(H190="","",VLOOKUP(H190,'TCCA Canada'!A:K,10,FALSE))</f>
        <v/>
      </c>
      <c r="J190" s="216" t="str">
        <f t="shared" si="15"/>
        <v/>
      </c>
      <c r="K190" s="219"/>
      <c r="L190" s="18"/>
      <c r="M190" s="219"/>
      <c r="N190" s="217" t="str">
        <f>IF(M190="","",VLOOKUP(M190,'CASA Australia'!A:K,10,FALSE))</f>
        <v/>
      </c>
      <c r="O190" s="216" t="str">
        <f t="shared" si="16"/>
        <v/>
      </c>
      <c r="S190" s="217" t="str">
        <f>IF(R190="","",VLOOKUP(R190,'EASA EU'!A:M,12,FALSE))</f>
        <v/>
      </c>
      <c r="T190" s="216" t="str">
        <f t="shared" si="13"/>
        <v/>
      </c>
    </row>
    <row r="191" spans="1:20" s="221" customFormat="1" ht="25.5" customHeight="1" x14ac:dyDescent="0.2">
      <c r="A191" s="219"/>
      <c r="B191" s="18"/>
      <c r="C191" s="110"/>
      <c r="D191" s="217" t="str">
        <f>IF(C191="","",VLOOKUP(C191,' FAA USA'!A:K,10,FALSE))</f>
        <v/>
      </c>
      <c r="E191" s="216" t="str">
        <f t="shared" si="14"/>
        <v/>
      </c>
      <c r="F191" s="219"/>
      <c r="G191" s="18"/>
      <c r="H191" s="219"/>
      <c r="I191" s="217" t="str">
        <f>IF(H191="","",VLOOKUP(H191,'TCCA Canada'!A:K,10,FALSE))</f>
        <v/>
      </c>
      <c r="J191" s="216" t="str">
        <f t="shared" si="15"/>
        <v/>
      </c>
      <c r="K191" s="219"/>
      <c r="L191" s="18"/>
      <c r="M191" s="219"/>
      <c r="N191" s="217" t="str">
        <f>IF(M191="","",VLOOKUP(M191,'CASA Australia'!A:K,10,FALSE))</f>
        <v/>
      </c>
      <c r="O191" s="216" t="str">
        <f t="shared" si="16"/>
        <v/>
      </c>
      <c r="S191" s="217" t="str">
        <f>IF(R191="","",VLOOKUP(R191,'EASA EU'!A:M,12,FALSE))</f>
        <v/>
      </c>
      <c r="T191" s="216" t="str">
        <f t="shared" si="13"/>
        <v/>
      </c>
    </row>
    <row r="192" spans="1:20" s="221" customFormat="1" ht="25.5" customHeight="1" x14ac:dyDescent="0.2">
      <c r="A192" s="219"/>
      <c r="B192" s="18"/>
      <c r="C192" s="110"/>
      <c r="D192" s="217" t="str">
        <f>IF(C192="","",VLOOKUP(C192,' FAA USA'!A:K,10,FALSE))</f>
        <v/>
      </c>
      <c r="E192" s="216" t="str">
        <f t="shared" si="14"/>
        <v/>
      </c>
      <c r="F192" s="219"/>
      <c r="G192" s="18"/>
      <c r="H192" s="219"/>
      <c r="I192" s="217" t="str">
        <f>IF(H192="","",VLOOKUP(H192,'TCCA Canada'!A:K,10,FALSE))</f>
        <v/>
      </c>
      <c r="J192" s="216" t="str">
        <f t="shared" si="15"/>
        <v/>
      </c>
      <c r="K192" s="219"/>
      <c r="L192" s="18"/>
      <c r="M192" s="219"/>
      <c r="N192" s="217" t="str">
        <f>IF(M192="","",VLOOKUP(M192,'CASA Australia'!A:K,10,FALSE))</f>
        <v/>
      </c>
      <c r="O192" s="216" t="str">
        <f t="shared" si="16"/>
        <v/>
      </c>
      <c r="S192" s="217" t="str">
        <f>IF(R192="","",VLOOKUP(R192,'EASA EU'!A:M,12,FALSE))</f>
        <v/>
      </c>
      <c r="T192" s="216" t="str">
        <f t="shared" si="13"/>
        <v/>
      </c>
    </row>
    <row r="193" spans="1:20" s="221" customFormat="1" ht="25.5" customHeight="1" x14ac:dyDescent="0.2">
      <c r="A193" s="219"/>
      <c r="B193" s="18"/>
      <c r="C193" s="110"/>
      <c r="D193" s="217" t="str">
        <f>IF(C193="","",VLOOKUP(C193,' FAA USA'!A:K,10,FALSE))</f>
        <v/>
      </c>
      <c r="E193" s="216" t="str">
        <f t="shared" si="14"/>
        <v/>
      </c>
      <c r="F193" s="219"/>
      <c r="G193" s="18"/>
      <c r="H193" s="219"/>
      <c r="I193" s="217" t="str">
        <f>IF(H193="","",VLOOKUP(H193,'TCCA Canada'!A:K,10,FALSE))</f>
        <v/>
      </c>
      <c r="J193" s="216" t="str">
        <f t="shared" si="15"/>
        <v/>
      </c>
      <c r="K193" s="219"/>
      <c r="L193" s="18"/>
      <c r="M193" s="219"/>
      <c r="N193" s="217" t="str">
        <f>IF(M193="","",VLOOKUP(M193,'CASA Australia'!A:K,10,FALSE))</f>
        <v/>
      </c>
      <c r="O193" s="216" t="str">
        <f t="shared" si="16"/>
        <v/>
      </c>
      <c r="S193" s="217" t="str">
        <f>IF(R193="","",VLOOKUP(R193,'EASA EU'!A:M,12,FALSE))</f>
        <v/>
      </c>
      <c r="T193" s="216" t="str">
        <f t="shared" si="13"/>
        <v/>
      </c>
    </row>
    <row r="194" spans="1:20" s="221" customFormat="1" ht="25.5" customHeight="1" x14ac:dyDescent="0.2">
      <c r="A194" s="219"/>
      <c r="B194" s="18"/>
      <c r="C194" s="110"/>
      <c r="D194" s="217" t="str">
        <f>IF(C194="","",VLOOKUP(C194,' FAA USA'!A:K,10,FALSE))</f>
        <v/>
      </c>
      <c r="E194" s="216" t="str">
        <f t="shared" si="14"/>
        <v/>
      </c>
      <c r="F194" s="219"/>
      <c r="G194" s="18"/>
      <c r="H194" s="219"/>
      <c r="I194" s="217" t="str">
        <f>IF(H194="","",VLOOKUP(H194,'TCCA Canada'!A:K,10,FALSE))</f>
        <v/>
      </c>
      <c r="J194" s="216" t="str">
        <f t="shared" si="15"/>
        <v/>
      </c>
      <c r="K194" s="219"/>
      <c r="L194" s="18"/>
      <c r="M194" s="219"/>
      <c r="N194" s="217" t="str">
        <f>IF(M194="","",VLOOKUP(M194,'CASA Australia'!A:K,10,FALSE))</f>
        <v/>
      </c>
      <c r="O194" s="216" t="str">
        <f t="shared" si="16"/>
        <v/>
      </c>
      <c r="S194" s="217" t="str">
        <f>IF(R194="","",VLOOKUP(R194,'EASA EU'!A:M,12,FALSE))</f>
        <v/>
      </c>
      <c r="T194" s="216" t="str">
        <f t="shared" si="13"/>
        <v/>
      </c>
    </row>
    <row r="195" spans="1:20" s="221" customFormat="1" ht="25.5" customHeight="1" x14ac:dyDescent="0.2">
      <c r="A195" s="219"/>
      <c r="B195" s="18"/>
      <c r="C195" s="110"/>
      <c r="D195" s="217" t="str">
        <f>IF(C195="","",VLOOKUP(C195,' FAA USA'!A:K,10,FALSE))</f>
        <v/>
      </c>
      <c r="E195" s="216" t="str">
        <f t="shared" si="14"/>
        <v/>
      </c>
      <c r="F195" s="219"/>
      <c r="G195" s="18"/>
      <c r="H195" s="219"/>
      <c r="I195" s="217" t="str">
        <f>IF(H195="","",VLOOKUP(H195,'TCCA Canada'!A:K,10,FALSE))</f>
        <v/>
      </c>
      <c r="J195" s="216" t="str">
        <f t="shared" si="15"/>
        <v/>
      </c>
      <c r="K195" s="219"/>
      <c r="L195" s="18"/>
      <c r="M195" s="219"/>
      <c r="N195" s="217" t="str">
        <f>IF(M195="","",VLOOKUP(M195,'CASA Australia'!A:K,10,FALSE))</f>
        <v/>
      </c>
      <c r="O195" s="216" t="str">
        <f t="shared" si="16"/>
        <v/>
      </c>
      <c r="S195" s="217" t="str">
        <f>IF(R195="","",VLOOKUP(R195,'EASA EU'!A:M,12,FALSE))</f>
        <v/>
      </c>
      <c r="T195" s="216" t="str">
        <f t="shared" si="13"/>
        <v/>
      </c>
    </row>
    <row r="196" spans="1:20" s="221" customFormat="1" ht="25.5" customHeight="1" x14ac:dyDescent="0.2">
      <c r="A196" s="219"/>
      <c r="B196" s="18"/>
      <c r="C196" s="110"/>
      <c r="D196" s="217" t="str">
        <f>IF(C196="","",VLOOKUP(C196,' FAA USA'!A:K,10,FALSE))</f>
        <v/>
      </c>
      <c r="E196" s="216" t="str">
        <f t="shared" si="14"/>
        <v/>
      </c>
      <c r="F196" s="219"/>
      <c r="G196" s="18"/>
      <c r="H196" s="219"/>
      <c r="I196" s="217" t="str">
        <f>IF(H196="","",VLOOKUP(H196,'TCCA Canada'!A:K,10,FALSE))</f>
        <v/>
      </c>
      <c r="J196" s="216" t="str">
        <f t="shared" si="15"/>
        <v/>
      </c>
      <c r="K196" s="219"/>
      <c r="L196" s="18"/>
      <c r="M196" s="219"/>
      <c r="N196" s="217" t="str">
        <f>IF(M196="","",VLOOKUP(M196,'CASA Australia'!A:K,10,FALSE))</f>
        <v/>
      </c>
      <c r="O196" s="216" t="str">
        <f t="shared" si="16"/>
        <v/>
      </c>
      <c r="S196" s="217" t="str">
        <f>IF(R196="","",VLOOKUP(R196,'EASA EU'!A:M,12,FALSE))</f>
        <v/>
      </c>
      <c r="T196" s="216" t="str">
        <f t="shared" si="13"/>
        <v/>
      </c>
    </row>
    <row r="197" spans="1:20" s="221" customFormat="1" ht="25.5" customHeight="1" x14ac:dyDescent="0.2">
      <c r="A197" s="219"/>
      <c r="B197" s="18"/>
      <c r="C197" s="110"/>
      <c r="D197" s="217" t="str">
        <f>IF(C197="","",VLOOKUP(C197,' FAA USA'!A:K,10,FALSE))</f>
        <v/>
      </c>
      <c r="E197" s="216" t="str">
        <f t="shared" si="14"/>
        <v/>
      </c>
      <c r="F197" s="219"/>
      <c r="G197" s="18"/>
      <c r="H197" s="219"/>
      <c r="I197" s="217" t="str">
        <f>IF(H197="","",VLOOKUP(H197,'TCCA Canada'!A:K,10,FALSE))</f>
        <v/>
      </c>
      <c r="J197" s="216" t="str">
        <f t="shared" si="15"/>
        <v/>
      </c>
      <c r="K197" s="219"/>
      <c r="L197" s="18"/>
      <c r="M197" s="219"/>
      <c r="N197" s="217" t="str">
        <f>IF(M197="","",VLOOKUP(M197,'CASA Australia'!A:K,10,FALSE))</f>
        <v/>
      </c>
      <c r="O197" s="216" t="str">
        <f t="shared" si="16"/>
        <v/>
      </c>
      <c r="S197" s="217" t="str">
        <f>IF(R197="","",VLOOKUP(R197,'EASA EU'!A:M,12,FALSE))</f>
        <v/>
      </c>
      <c r="T197" s="216" t="str">
        <f t="shared" si="13"/>
        <v/>
      </c>
    </row>
    <row r="198" spans="1:20" s="221" customFormat="1" ht="25.5" customHeight="1" x14ac:dyDescent="0.2">
      <c r="A198" s="219"/>
      <c r="B198" s="18"/>
      <c r="C198" s="110"/>
      <c r="D198" s="217" t="str">
        <f>IF(C198="","",VLOOKUP(C198,' FAA USA'!A:K,10,FALSE))</f>
        <v/>
      </c>
      <c r="E198" s="216" t="str">
        <f t="shared" si="14"/>
        <v/>
      </c>
      <c r="F198" s="219"/>
      <c r="G198" s="18"/>
      <c r="H198" s="219"/>
      <c r="I198" s="217" t="str">
        <f>IF(H198="","",VLOOKUP(H198,'TCCA Canada'!A:K,10,FALSE))</f>
        <v/>
      </c>
      <c r="J198" s="216" t="str">
        <f t="shared" si="15"/>
        <v/>
      </c>
      <c r="K198" s="219"/>
      <c r="L198" s="18"/>
      <c r="M198" s="219"/>
      <c r="N198" s="217" t="str">
        <f>IF(M198="","",VLOOKUP(M198,'CASA Australia'!A:K,10,FALSE))</f>
        <v/>
      </c>
      <c r="O198" s="216" t="str">
        <f t="shared" si="16"/>
        <v/>
      </c>
      <c r="S198" s="217" t="str">
        <f>IF(R198="","",VLOOKUP(R198,'EASA EU'!A:M,12,FALSE))</f>
        <v/>
      </c>
      <c r="T198" s="216" t="str">
        <f t="shared" si="13"/>
        <v/>
      </c>
    </row>
    <row r="199" spans="1:20" s="221" customFormat="1" ht="25.5" customHeight="1" x14ac:dyDescent="0.2">
      <c r="A199" s="219"/>
      <c r="B199" s="18"/>
      <c r="C199" s="110"/>
      <c r="D199" s="217" t="str">
        <f>IF(C199="","",VLOOKUP(C199,' FAA USA'!A:K,10,FALSE))</f>
        <v/>
      </c>
      <c r="E199" s="216" t="str">
        <f t="shared" si="14"/>
        <v/>
      </c>
      <c r="F199" s="219"/>
      <c r="G199" s="18"/>
      <c r="H199" s="219"/>
      <c r="I199" s="217" t="str">
        <f>IF(H199="","",VLOOKUP(H199,'TCCA Canada'!A:K,10,FALSE))</f>
        <v/>
      </c>
      <c r="J199" s="216" t="str">
        <f t="shared" si="15"/>
        <v/>
      </c>
      <c r="K199" s="219"/>
      <c r="L199" s="18"/>
      <c r="M199" s="219"/>
      <c r="N199" s="217" t="str">
        <f>IF(M199="","",VLOOKUP(M199,'CASA Australia'!A:K,10,FALSE))</f>
        <v/>
      </c>
      <c r="O199" s="216" t="str">
        <f t="shared" si="16"/>
        <v/>
      </c>
      <c r="S199" s="217" t="str">
        <f>IF(R199="","",VLOOKUP(R199,'EASA EU'!A:M,12,FALSE))</f>
        <v/>
      </c>
      <c r="T199" s="216" t="str">
        <f t="shared" si="13"/>
        <v/>
      </c>
    </row>
    <row r="200" spans="1:20" s="221" customFormat="1" ht="25.5" customHeight="1" x14ac:dyDescent="0.2">
      <c r="A200" s="219"/>
      <c r="B200" s="18"/>
      <c r="C200" s="110"/>
      <c r="D200" s="217" t="str">
        <f>IF(C200="","",VLOOKUP(C200,' FAA USA'!A:K,10,FALSE))</f>
        <v/>
      </c>
      <c r="E200" s="216" t="str">
        <f t="shared" si="14"/>
        <v/>
      </c>
      <c r="F200" s="219"/>
      <c r="G200" s="18"/>
      <c r="H200" s="219"/>
      <c r="I200" s="217" t="str">
        <f>IF(H200="","",VLOOKUP(H200,'TCCA Canada'!A:K,10,FALSE))</f>
        <v/>
      </c>
      <c r="J200" s="216" t="str">
        <f t="shared" si="15"/>
        <v/>
      </c>
      <c r="K200" s="219"/>
      <c r="L200" s="18"/>
      <c r="M200" s="219"/>
      <c r="N200" s="217" t="str">
        <f>IF(M200="","",VLOOKUP(M200,'CASA Australia'!A:K,10,FALSE))</f>
        <v/>
      </c>
      <c r="O200" s="216" t="str">
        <f t="shared" si="16"/>
        <v/>
      </c>
      <c r="S200" s="217" t="str">
        <f>IF(R200="","",VLOOKUP(R200,'EASA EU'!A:M,12,FALSE))</f>
        <v/>
      </c>
      <c r="T200" s="216" t="str">
        <f t="shared" si="13"/>
        <v/>
      </c>
    </row>
  </sheetData>
  <mergeCells count="17">
    <mergeCell ref="Q10:T10"/>
    <mergeCell ref="Q13:T13"/>
    <mergeCell ref="Q14:T14"/>
    <mergeCell ref="J3:N3"/>
    <mergeCell ref="L10:O10"/>
    <mergeCell ref="L13:O13"/>
    <mergeCell ref="L14:O14"/>
    <mergeCell ref="A7:A14"/>
    <mergeCell ref="D5:G5"/>
    <mergeCell ref="G12:J12"/>
    <mergeCell ref="G14:J14"/>
    <mergeCell ref="G13:J13"/>
    <mergeCell ref="B13:E13"/>
    <mergeCell ref="B14:E14"/>
    <mergeCell ref="B10:E10"/>
    <mergeCell ref="G10:J10"/>
    <mergeCell ref="J5:N5"/>
  </mergeCells>
  <conditionalFormatting sqref="J6">
    <cfRule type="cellIs" dxfId="14" priority="27" operator="equal">
      <formula>"please enter one key word only"</formula>
    </cfRule>
  </conditionalFormatting>
  <conditionalFormatting sqref="D6">
    <cfRule type="cellIs" dxfId="13" priority="26" operator="equal">
      <formula>"please enter one key word only"</formula>
    </cfRule>
  </conditionalFormatting>
  <conditionalFormatting sqref="H16:J16 B10 G10 L10">
    <cfRule type="cellIs" dxfId="12" priority="24" stopIfTrue="1" operator="equal">
      <formula>"Yes"</formula>
    </cfRule>
    <cfRule type="cellIs" dxfId="11" priority="25" stopIfTrue="1" operator="equal">
      <formula>"No"</formula>
    </cfRule>
  </conditionalFormatting>
  <conditionalFormatting sqref="B16:E16">
    <cfRule type="cellIs" dxfId="10" priority="22" stopIfTrue="1" operator="equal">
      <formula>"Yes"</formula>
    </cfRule>
    <cfRule type="cellIs" dxfId="9" priority="23" stopIfTrue="1" operator="equal">
      <formula>"No"</formula>
    </cfRule>
  </conditionalFormatting>
  <conditionalFormatting sqref="G16:J16">
    <cfRule type="cellIs" dxfId="8" priority="20" stopIfTrue="1" operator="equal">
      <formula>"Yes"</formula>
    </cfRule>
    <cfRule type="cellIs" dxfId="7" priority="21" stopIfTrue="1" operator="equal">
      <formula>"No"</formula>
    </cfRule>
  </conditionalFormatting>
  <conditionalFormatting sqref="L16:O16">
    <cfRule type="cellIs" dxfId="6" priority="18" stopIfTrue="1" operator="equal">
      <formula>"Yes"</formula>
    </cfRule>
    <cfRule type="cellIs" dxfId="5" priority="19" stopIfTrue="1" operator="equal">
      <formula>"No"</formula>
    </cfRule>
  </conditionalFormatting>
  <conditionalFormatting sqref="D7">
    <cfRule type="cellIs" dxfId="4" priority="5" operator="equal">
      <formula>"please enter one key word only"</formula>
    </cfRule>
  </conditionalFormatting>
  <conditionalFormatting sqref="Q10">
    <cfRule type="cellIs" dxfId="3" priority="3" stopIfTrue="1" operator="equal">
      <formula>"Yes"</formula>
    </cfRule>
    <cfRule type="cellIs" dxfId="2" priority="4" stopIfTrue="1" operator="equal">
      <formula>"No"</formula>
    </cfRule>
  </conditionalFormatting>
  <conditionalFormatting sqref="Q16:T16">
    <cfRule type="cellIs" dxfId="1" priority="1" stopIfTrue="1" operator="equal">
      <formula>"Yes"</formula>
    </cfRule>
    <cfRule type="cellIs" dxfId="0" priority="2" stopIfTrue="1" operator="equal">
      <formula>"No"</formula>
    </cfRule>
  </conditionalFormatting>
  <dataValidations count="1">
    <dataValidation type="list" allowBlank="1" showInputMessage="1" showErrorMessage="1" sqref="J5:N5" xr:uid="{00000000-0002-0000-0600-000000000000}">
      <formula1>Keywords</formula1>
    </dataValidation>
  </dataValidations>
  <pageMargins left="0.70866141732283505" right="0.70866141732283505" top="0.74803149606299202" bottom="0.74803149606299202" header="0.31496062992126" footer="0.31496062992126"/>
  <pageSetup paperSize="9" scale="65" fitToHeight="0" orientation="landscape" r:id="rId1"/>
  <drawing r:id="rId2"/>
  <legacyDrawing r:id="rId3"/>
  <controls>
    <mc:AlternateContent xmlns:mc="http://schemas.openxmlformats.org/markup-compatibility/2006">
      <mc:Choice Requires="x14">
        <control shapeId="11875" r:id="rId4" name="OptionButton122">
          <controlPr defaultSize="0" autoLine="0" linkedCell="Q49" r:id="rId5">
            <anchor moveWithCells="1">
              <from>
                <xdr:col>16</xdr:col>
                <xdr:colOff>247650</xdr:colOff>
                <xdr:row>48</xdr:row>
                <xdr:rowOff>76200</xdr:rowOff>
              </from>
              <to>
                <xdr:col>16</xdr:col>
                <xdr:colOff>523875</xdr:colOff>
                <xdr:row>48</xdr:row>
                <xdr:rowOff>276225</xdr:rowOff>
              </to>
            </anchor>
          </controlPr>
        </control>
      </mc:Choice>
      <mc:Fallback>
        <control shapeId="11875" r:id="rId4" name="OptionButton122"/>
      </mc:Fallback>
    </mc:AlternateContent>
    <mc:AlternateContent xmlns:mc="http://schemas.openxmlformats.org/markup-compatibility/2006">
      <mc:Choice Requires="x14">
        <control shapeId="11874" r:id="rId6" name="OptionButton121">
          <controlPr defaultSize="0" autoLine="0" linkedCell="Q48" r:id="rId5">
            <anchor moveWithCells="1">
              <from>
                <xdr:col>16</xdr:col>
                <xdr:colOff>247650</xdr:colOff>
                <xdr:row>47</xdr:row>
                <xdr:rowOff>76200</xdr:rowOff>
              </from>
              <to>
                <xdr:col>16</xdr:col>
                <xdr:colOff>523875</xdr:colOff>
                <xdr:row>47</xdr:row>
                <xdr:rowOff>276225</xdr:rowOff>
              </to>
            </anchor>
          </controlPr>
        </control>
      </mc:Choice>
      <mc:Fallback>
        <control shapeId="11874" r:id="rId6" name="OptionButton121"/>
      </mc:Fallback>
    </mc:AlternateContent>
    <mc:AlternateContent xmlns:mc="http://schemas.openxmlformats.org/markup-compatibility/2006">
      <mc:Choice Requires="x14">
        <control shapeId="11873" r:id="rId7" name="OptionButton120">
          <controlPr defaultSize="0" autoLine="0" linkedCell="Q47" r:id="rId5">
            <anchor moveWithCells="1">
              <from>
                <xdr:col>16</xdr:col>
                <xdr:colOff>247650</xdr:colOff>
                <xdr:row>46</xdr:row>
                <xdr:rowOff>76200</xdr:rowOff>
              </from>
              <to>
                <xdr:col>16</xdr:col>
                <xdr:colOff>523875</xdr:colOff>
                <xdr:row>46</xdr:row>
                <xdr:rowOff>276225</xdr:rowOff>
              </to>
            </anchor>
          </controlPr>
        </control>
      </mc:Choice>
      <mc:Fallback>
        <control shapeId="11873" r:id="rId7" name="OptionButton120"/>
      </mc:Fallback>
    </mc:AlternateContent>
    <mc:AlternateContent xmlns:mc="http://schemas.openxmlformats.org/markup-compatibility/2006">
      <mc:Choice Requires="x14">
        <control shapeId="11872" r:id="rId8" name="OptionButton119">
          <controlPr defaultSize="0" autoLine="0" linkedCell="Q46" r:id="rId5">
            <anchor moveWithCells="1">
              <from>
                <xdr:col>16</xdr:col>
                <xdr:colOff>247650</xdr:colOff>
                <xdr:row>45</xdr:row>
                <xdr:rowOff>76200</xdr:rowOff>
              </from>
              <to>
                <xdr:col>16</xdr:col>
                <xdr:colOff>523875</xdr:colOff>
                <xdr:row>45</xdr:row>
                <xdr:rowOff>276225</xdr:rowOff>
              </to>
            </anchor>
          </controlPr>
        </control>
      </mc:Choice>
      <mc:Fallback>
        <control shapeId="11872" r:id="rId8" name="OptionButton119"/>
      </mc:Fallback>
    </mc:AlternateContent>
    <mc:AlternateContent xmlns:mc="http://schemas.openxmlformats.org/markup-compatibility/2006">
      <mc:Choice Requires="x14">
        <control shapeId="11871" r:id="rId9" name="OptionButton118">
          <controlPr defaultSize="0" autoLine="0" linkedCell="Q45" r:id="rId5">
            <anchor moveWithCells="1">
              <from>
                <xdr:col>16</xdr:col>
                <xdr:colOff>247650</xdr:colOff>
                <xdr:row>44</xdr:row>
                <xdr:rowOff>76200</xdr:rowOff>
              </from>
              <to>
                <xdr:col>16</xdr:col>
                <xdr:colOff>523875</xdr:colOff>
                <xdr:row>44</xdr:row>
                <xdr:rowOff>276225</xdr:rowOff>
              </to>
            </anchor>
          </controlPr>
        </control>
      </mc:Choice>
      <mc:Fallback>
        <control shapeId="11871" r:id="rId9" name="OptionButton118"/>
      </mc:Fallback>
    </mc:AlternateContent>
    <mc:AlternateContent xmlns:mc="http://schemas.openxmlformats.org/markup-compatibility/2006">
      <mc:Choice Requires="x14">
        <control shapeId="11870" r:id="rId10" name="OptionButton117">
          <controlPr defaultSize="0" autoLine="0" linkedCell="Q44" r:id="rId5">
            <anchor moveWithCells="1">
              <from>
                <xdr:col>16</xdr:col>
                <xdr:colOff>247650</xdr:colOff>
                <xdr:row>43</xdr:row>
                <xdr:rowOff>76200</xdr:rowOff>
              </from>
              <to>
                <xdr:col>16</xdr:col>
                <xdr:colOff>523875</xdr:colOff>
                <xdr:row>43</xdr:row>
                <xdr:rowOff>276225</xdr:rowOff>
              </to>
            </anchor>
          </controlPr>
        </control>
      </mc:Choice>
      <mc:Fallback>
        <control shapeId="11870" r:id="rId10" name="OptionButton117"/>
      </mc:Fallback>
    </mc:AlternateContent>
    <mc:AlternateContent xmlns:mc="http://schemas.openxmlformats.org/markup-compatibility/2006">
      <mc:Choice Requires="x14">
        <control shapeId="11869" r:id="rId11" name="OptionButton116">
          <controlPr defaultSize="0" autoLine="0" linkedCell="Q43" r:id="rId5">
            <anchor moveWithCells="1">
              <from>
                <xdr:col>16</xdr:col>
                <xdr:colOff>247650</xdr:colOff>
                <xdr:row>42</xdr:row>
                <xdr:rowOff>76200</xdr:rowOff>
              </from>
              <to>
                <xdr:col>16</xdr:col>
                <xdr:colOff>523875</xdr:colOff>
                <xdr:row>42</xdr:row>
                <xdr:rowOff>276225</xdr:rowOff>
              </to>
            </anchor>
          </controlPr>
        </control>
      </mc:Choice>
      <mc:Fallback>
        <control shapeId="11869" r:id="rId11" name="OptionButton116"/>
      </mc:Fallback>
    </mc:AlternateContent>
    <mc:AlternateContent xmlns:mc="http://schemas.openxmlformats.org/markup-compatibility/2006">
      <mc:Choice Requires="x14">
        <control shapeId="11868" r:id="rId12" name="OptionButton115">
          <controlPr defaultSize="0" autoLine="0" linkedCell="Q42" r:id="rId5">
            <anchor moveWithCells="1">
              <from>
                <xdr:col>16</xdr:col>
                <xdr:colOff>247650</xdr:colOff>
                <xdr:row>41</xdr:row>
                <xdr:rowOff>76200</xdr:rowOff>
              </from>
              <to>
                <xdr:col>16</xdr:col>
                <xdr:colOff>523875</xdr:colOff>
                <xdr:row>41</xdr:row>
                <xdr:rowOff>276225</xdr:rowOff>
              </to>
            </anchor>
          </controlPr>
        </control>
      </mc:Choice>
      <mc:Fallback>
        <control shapeId="11868" r:id="rId12" name="OptionButton115"/>
      </mc:Fallback>
    </mc:AlternateContent>
    <mc:AlternateContent xmlns:mc="http://schemas.openxmlformats.org/markup-compatibility/2006">
      <mc:Choice Requires="x14">
        <control shapeId="11867" r:id="rId13" name="OptionButton114">
          <controlPr defaultSize="0" autoLine="0" linkedCell="Q41" r:id="rId5">
            <anchor moveWithCells="1">
              <from>
                <xdr:col>16</xdr:col>
                <xdr:colOff>247650</xdr:colOff>
                <xdr:row>40</xdr:row>
                <xdr:rowOff>76200</xdr:rowOff>
              </from>
              <to>
                <xdr:col>16</xdr:col>
                <xdr:colOff>523875</xdr:colOff>
                <xdr:row>40</xdr:row>
                <xdr:rowOff>276225</xdr:rowOff>
              </to>
            </anchor>
          </controlPr>
        </control>
      </mc:Choice>
      <mc:Fallback>
        <control shapeId="11867" r:id="rId13" name="OptionButton114"/>
      </mc:Fallback>
    </mc:AlternateContent>
    <mc:AlternateContent xmlns:mc="http://schemas.openxmlformats.org/markup-compatibility/2006">
      <mc:Choice Requires="x14">
        <control shapeId="11866" r:id="rId14" name="OptionButton113">
          <controlPr defaultSize="0" autoLine="0" linkedCell="Q40" r:id="rId5">
            <anchor moveWithCells="1">
              <from>
                <xdr:col>16</xdr:col>
                <xdr:colOff>247650</xdr:colOff>
                <xdr:row>39</xdr:row>
                <xdr:rowOff>76200</xdr:rowOff>
              </from>
              <to>
                <xdr:col>16</xdr:col>
                <xdr:colOff>523875</xdr:colOff>
                <xdr:row>39</xdr:row>
                <xdr:rowOff>276225</xdr:rowOff>
              </to>
            </anchor>
          </controlPr>
        </control>
      </mc:Choice>
      <mc:Fallback>
        <control shapeId="11866" r:id="rId14" name="OptionButton113"/>
      </mc:Fallback>
    </mc:AlternateContent>
    <mc:AlternateContent xmlns:mc="http://schemas.openxmlformats.org/markup-compatibility/2006">
      <mc:Choice Requires="x14">
        <control shapeId="11865" r:id="rId15" name="OptionButton112">
          <controlPr defaultSize="0" autoLine="0" linkedCell="Q39" r:id="rId5">
            <anchor moveWithCells="1">
              <from>
                <xdr:col>16</xdr:col>
                <xdr:colOff>247650</xdr:colOff>
                <xdr:row>38</xdr:row>
                <xdr:rowOff>76200</xdr:rowOff>
              </from>
              <to>
                <xdr:col>16</xdr:col>
                <xdr:colOff>523875</xdr:colOff>
                <xdr:row>38</xdr:row>
                <xdr:rowOff>276225</xdr:rowOff>
              </to>
            </anchor>
          </controlPr>
        </control>
      </mc:Choice>
      <mc:Fallback>
        <control shapeId="11865" r:id="rId15" name="OptionButton112"/>
      </mc:Fallback>
    </mc:AlternateContent>
    <mc:AlternateContent xmlns:mc="http://schemas.openxmlformats.org/markup-compatibility/2006">
      <mc:Choice Requires="x14">
        <control shapeId="11864" r:id="rId16" name="OptionButton111">
          <controlPr defaultSize="0" autoLine="0" linkedCell="Q38" r:id="rId5">
            <anchor moveWithCells="1">
              <from>
                <xdr:col>16</xdr:col>
                <xdr:colOff>247650</xdr:colOff>
                <xdr:row>37</xdr:row>
                <xdr:rowOff>76200</xdr:rowOff>
              </from>
              <to>
                <xdr:col>16</xdr:col>
                <xdr:colOff>523875</xdr:colOff>
                <xdr:row>37</xdr:row>
                <xdr:rowOff>276225</xdr:rowOff>
              </to>
            </anchor>
          </controlPr>
        </control>
      </mc:Choice>
      <mc:Fallback>
        <control shapeId="11864" r:id="rId16" name="OptionButton111"/>
      </mc:Fallback>
    </mc:AlternateContent>
    <mc:AlternateContent xmlns:mc="http://schemas.openxmlformats.org/markup-compatibility/2006">
      <mc:Choice Requires="x14">
        <control shapeId="11863" r:id="rId17" name="OptionButton110">
          <controlPr defaultSize="0" autoLine="0" linkedCell="Q37" r:id="rId5">
            <anchor moveWithCells="1">
              <from>
                <xdr:col>16</xdr:col>
                <xdr:colOff>247650</xdr:colOff>
                <xdr:row>36</xdr:row>
                <xdr:rowOff>76200</xdr:rowOff>
              </from>
              <to>
                <xdr:col>16</xdr:col>
                <xdr:colOff>523875</xdr:colOff>
                <xdr:row>36</xdr:row>
                <xdr:rowOff>276225</xdr:rowOff>
              </to>
            </anchor>
          </controlPr>
        </control>
      </mc:Choice>
      <mc:Fallback>
        <control shapeId="11863" r:id="rId17" name="OptionButton110"/>
      </mc:Fallback>
    </mc:AlternateContent>
    <mc:AlternateContent xmlns:mc="http://schemas.openxmlformats.org/markup-compatibility/2006">
      <mc:Choice Requires="x14">
        <control shapeId="11862" r:id="rId18" name="OptionButton109">
          <controlPr defaultSize="0" autoLine="0" linkedCell="Q36" r:id="rId5">
            <anchor moveWithCells="1">
              <from>
                <xdr:col>16</xdr:col>
                <xdr:colOff>247650</xdr:colOff>
                <xdr:row>35</xdr:row>
                <xdr:rowOff>76200</xdr:rowOff>
              </from>
              <to>
                <xdr:col>16</xdr:col>
                <xdr:colOff>523875</xdr:colOff>
                <xdr:row>35</xdr:row>
                <xdr:rowOff>276225</xdr:rowOff>
              </to>
            </anchor>
          </controlPr>
        </control>
      </mc:Choice>
      <mc:Fallback>
        <control shapeId="11862" r:id="rId18" name="OptionButton109"/>
      </mc:Fallback>
    </mc:AlternateContent>
    <mc:AlternateContent xmlns:mc="http://schemas.openxmlformats.org/markup-compatibility/2006">
      <mc:Choice Requires="x14">
        <control shapeId="11861" r:id="rId19" name="OptionButton108">
          <controlPr defaultSize="0" autoLine="0" linkedCell="Q35" r:id="rId5">
            <anchor moveWithCells="1">
              <from>
                <xdr:col>16</xdr:col>
                <xdr:colOff>247650</xdr:colOff>
                <xdr:row>34</xdr:row>
                <xdr:rowOff>76200</xdr:rowOff>
              </from>
              <to>
                <xdr:col>16</xdr:col>
                <xdr:colOff>523875</xdr:colOff>
                <xdr:row>34</xdr:row>
                <xdr:rowOff>276225</xdr:rowOff>
              </to>
            </anchor>
          </controlPr>
        </control>
      </mc:Choice>
      <mc:Fallback>
        <control shapeId="11861" r:id="rId19" name="OptionButton108"/>
      </mc:Fallback>
    </mc:AlternateContent>
    <mc:AlternateContent xmlns:mc="http://schemas.openxmlformats.org/markup-compatibility/2006">
      <mc:Choice Requires="x14">
        <control shapeId="11860" r:id="rId20" name="OptionButton107">
          <controlPr defaultSize="0" autoLine="0" linkedCell="Q34" r:id="rId5">
            <anchor moveWithCells="1">
              <from>
                <xdr:col>16</xdr:col>
                <xdr:colOff>247650</xdr:colOff>
                <xdr:row>33</xdr:row>
                <xdr:rowOff>76200</xdr:rowOff>
              </from>
              <to>
                <xdr:col>16</xdr:col>
                <xdr:colOff>523875</xdr:colOff>
                <xdr:row>33</xdr:row>
                <xdr:rowOff>276225</xdr:rowOff>
              </to>
            </anchor>
          </controlPr>
        </control>
      </mc:Choice>
      <mc:Fallback>
        <control shapeId="11860" r:id="rId20" name="OptionButton107"/>
      </mc:Fallback>
    </mc:AlternateContent>
    <mc:AlternateContent xmlns:mc="http://schemas.openxmlformats.org/markup-compatibility/2006">
      <mc:Choice Requires="x14">
        <control shapeId="11859" r:id="rId21" name="OptionButton106">
          <controlPr defaultSize="0" autoLine="0" linkedCell="Q33" r:id="rId5">
            <anchor moveWithCells="1">
              <from>
                <xdr:col>16</xdr:col>
                <xdr:colOff>247650</xdr:colOff>
                <xdr:row>32</xdr:row>
                <xdr:rowOff>76200</xdr:rowOff>
              </from>
              <to>
                <xdr:col>16</xdr:col>
                <xdr:colOff>523875</xdr:colOff>
                <xdr:row>32</xdr:row>
                <xdr:rowOff>276225</xdr:rowOff>
              </to>
            </anchor>
          </controlPr>
        </control>
      </mc:Choice>
      <mc:Fallback>
        <control shapeId="11859" r:id="rId21" name="OptionButton106"/>
      </mc:Fallback>
    </mc:AlternateContent>
    <mc:AlternateContent xmlns:mc="http://schemas.openxmlformats.org/markup-compatibility/2006">
      <mc:Choice Requires="x14">
        <control shapeId="11858" r:id="rId22" name="OptionButton105">
          <controlPr defaultSize="0" autoLine="0" linkedCell="Q32" r:id="rId5">
            <anchor moveWithCells="1">
              <from>
                <xdr:col>16</xdr:col>
                <xdr:colOff>247650</xdr:colOff>
                <xdr:row>31</xdr:row>
                <xdr:rowOff>76200</xdr:rowOff>
              </from>
              <to>
                <xdr:col>16</xdr:col>
                <xdr:colOff>523875</xdr:colOff>
                <xdr:row>31</xdr:row>
                <xdr:rowOff>276225</xdr:rowOff>
              </to>
            </anchor>
          </controlPr>
        </control>
      </mc:Choice>
      <mc:Fallback>
        <control shapeId="11858" r:id="rId22" name="OptionButton105"/>
      </mc:Fallback>
    </mc:AlternateContent>
    <mc:AlternateContent xmlns:mc="http://schemas.openxmlformats.org/markup-compatibility/2006">
      <mc:Choice Requires="x14">
        <control shapeId="11857" r:id="rId23" name="OptionButton104">
          <controlPr defaultSize="0" autoLine="0" linkedCell="Q31" r:id="rId5">
            <anchor moveWithCells="1">
              <from>
                <xdr:col>16</xdr:col>
                <xdr:colOff>247650</xdr:colOff>
                <xdr:row>30</xdr:row>
                <xdr:rowOff>76200</xdr:rowOff>
              </from>
              <to>
                <xdr:col>16</xdr:col>
                <xdr:colOff>523875</xdr:colOff>
                <xdr:row>30</xdr:row>
                <xdr:rowOff>276225</xdr:rowOff>
              </to>
            </anchor>
          </controlPr>
        </control>
      </mc:Choice>
      <mc:Fallback>
        <control shapeId="11857" r:id="rId23" name="OptionButton104"/>
      </mc:Fallback>
    </mc:AlternateContent>
    <mc:AlternateContent xmlns:mc="http://schemas.openxmlformats.org/markup-compatibility/2006">
      <mc:Choice Requires="x14">
        <control shapeId="11856" r:id="rId24" name="OptionButton103">
          <controlPr defaultSize="0" autoLine="0" linkedCell="Q30" r:id="rId5">
            <anchor moveWithCells="1">
              <from>
                <xdr:col>16</xdr:col>
                <xdr:colOff>247650</xdr:colOff>
                <xdr:row>29</xdr:row>
                <xdr:rowOff>76200</xdr:rowOff>
              </from>
              <to>
                <xdr:col>16</xdr:col>
                <xdr:colOff>523875</xdr:colOff>
                <xdr:row>29</xdr:row>
                <xdr:rowOff>276225</xdr:rowOff>
              </to>
            </anchor>
          </controlPr>
        </control>
      </mc:Choice>
      <mc:Fallback>
        <control shapeId="11856" r:id="rId24" name="OptionButton103"/>
      </mc:Fallback>
    </mc:AlternateContent>
    <mc:AlternateContent xmlns:mc="http://schemas.openxmlformats.org/markup-compatibility/2006">
      <mc:Choice Requires="x14">
        <control shapeId="11855" r:id="rId25" name="OptionButton102">
          <controlPr defaultSize="0" autoLine="0" linkedCell="Q29" r:id="rId5">
            <anchor moveWithCells="1">
              <from>
                <xdr:col>16</xdr:col>
                <xdr:colOff>247650</xdr:colOff>
                <xdr:row>28</xdr:row>
                <xdr:rowOff>76200</xdr:rowOff>
              </from>
              <to>
                <xdr:col>16</xdr:col>
                <xdr:colOff>523875</xdr:colOff>
                <xdr:row>28</xdr:row>
                <xdr:rowOff>276225</xdr:rowOff>
              </to>
            </anchor>
          </controlPr>
        </control>
      </mc:Choice>
      <mc:Fallback>
        <control shapeId="11855" r:id="rId25" name="OptionButton102"/>
      </mc:Fallback>
    </mc:AlternateContent>
    <mc:AlternateContent xmlns:mc="http://schemas.openxmlformats.org/markup-compatibility/2006">
      <mc:Choice Requires="x14">
        <control shapeId="11854" r:id="rId26" name="OptionButton101">
          <controlPr defaultSize="0" autoLine="0" linkedCell="Q28" r:id="rId5">
            <anchor moveWithCells="1">
              <from>
                <xdr:col>16</xdr:col>
                <xdr:colOff>247650</xdr:colOff>
                <xdr:row>27</xdr:row>
                <xdr:rowOff>76200</xdr:rowOff>
              </from>
              <to>
                <xdr:col>16</xdr:col>
                <xdr:colOff>523875</xdr:colOff>
                <xdr:row>27</xdr:row>
                <xdr:rowOff>276225</xdr:rowOff>
              </to>
            </anchor>
          </controlPr>
        </control>
      </mc:Choice>
      <mc:Fallback>
        <control shapeId="11854" r:id="rId26" name="OptionButton101"/>
      </mc:Fallback>
    </mc:AlternateContent>
    <mc:AlternateContent xmlns:mc="http://schemas.openxmlformats.org/markup-compatibility/2006">
      <mc:Choice Requires="x14">
        <control shapeId="11853" r:id="rId27" name="OptionButton100">
          <controlPr defaultSize="0" autoLine="0" linkedCell="Q27" r:id="rId5">
            <anchor moveWithCells="1">
              <from>
                <xdr:col>16</xdr:col>
                <xdr:colOff>247650</xdr:colOff>
                <xdr:row>26</xdr:row>
                <xdr:rowOff>76200</xdr:rowOff>
              </from>
              <to>
                <xdr:col>16</xdr:col>
                <xdr:colOff>523875</xdr:colOff>
                <xdr:row>26</xdr:row>
                <xdr:rowOff>276225</xdr:rowOff>
              </to>
            </anchor>
          </controlPr>
        </control>
      </mc:Choice>
      <mc:Fallback>
        <control shapeId="11853" r:id="rId27" name="OptionButton100"/>
      </mc:Fallback>
    </mc:AlternateContent>
    <mc:AlternateContent xmlns:mc="http://schemas.openxmlformats.org/markup-compatibility/2006">
      <mc:Choice Requires="x14">
        <control shapeId="11852" r:id="rId28" name="OptionButton99">
          <controlPr defaultSize="0" autoLine="0" linkedCell="Q26" r:id="rId5">
            <anchor moveWithCells="1">
              <from>
                <xdr:col>16</xdr:col>
                <xdr:colOff>247650</xdr:colOff>
                <xdr:row>25</xdr:row>
                <xdr:rowOff>76200</xdr:rowOff>
              </from>
              <to>
                <xdr:col>16</xdr:col>
                <xdr:colOff>523875</xdr:colOff>
                <xdr:row>25</xdr:row>
                <xdr:rowOff>276225</xdr:rowOff>
              </to>
            </anchor>
          </controlPr>
        </control>
      </mc:Choice>
      <mc:Fallback>
        <control shapeId="11852" r:id="rId28" name="OptionButton99"/>
      </mc:Fallback>
    </mc:AlternateContent>
    <mc:AlternateContent xmlns:mc="http://schemas.openxmlformats.org/markup-compatibility/2006">
      <mc:Choice Requires="x14">
        <control shapeId="11851" r:id="rId29" name="OptionButton98">
          <controlPr defaultSize="0" autoLine="0" linkedCell="Q25" r:id="rId5">
            <anchor moveWithCells="1">
              <from>
                <xdr:col>16</xdr:col>
                <xdr:colOff>247650</xdr:colOff>
                <xdr:row>24</xdr:row>
                <xdr:rowOff>76200</xdr:rowOff>
              </from>
              <to>
                <xdr:col>16</xdr:col>
                <xdr:colOff>523875</xdr:colOff>
                <xdr:row>24</xdr:row>
                <xdr:rowOff>276225</xdr:rowOff>
              </to>
            </anchor>
          </controlPr>
        </control>
      </mc:Choice>
      <mc:Fallback>
        <control shapeId="11851" r:id="rId29" name="OptionButton98"/>
      </mc:Fallback>
    </mc:AlternateContent>
    <mc:AlternateContent xmlns:mc="http://schemas.openxmlformats.org/markup-compatibility/2006">
      <mc:Choice Requires="x14">
        <control shapeId="11850" r:id="rId30" name="OptionButton97">
          <controlPr defaultSize="0" autoLine="0" linkedCell="Q24" r:id="rId5">
            <anchor moveWithCells="1">
              <from>
                <xdr:col>16</xdr:col>
                <xdr:colOff>247650</xdr:colOff>
                <xdr:row>23</xdr:row>
                <xdr:rowOff>76200</xdr:rowOff>
              </from>
              <to>
                <xdr:col>16</xdr:col>
                <xdr:colOff>523875</xdr:colOff>
                <xdr:row>23</xdr:row>
                <xdr:rowOff>276225</xdr:rowOff>
              </to>
            </anchor>
          </controlPr>
        </control>
      </mc:Choice>
      <mc:Fallback>
        <control shapeId="11850" r:id="rId30" name="OptionButton97"/>
      </mc:Fallback>
    </mc:AlternateContent>
    <mc:AlternateContent xmlns:mc="http://schemas.openxmlformats.org/markup-compatibility/2006">
      <mc:Choice Requires="x14">
        <control shapeId="11849" r:id="rId31" name="OptionButton96">
          <controlPr defaultSize="0" autoLine="0" linkedCell="Q23" r:id="rId5">
            <anchor moveWithCells="1">
              <from>
                <xdr:col>16</xdr:col>
                <xdr:colOff>247650</xdr:colOff>
                <xdr:row>22</xdr:row>
                <xdr:rowOff>76200</xdr:rowOff>
              </from>
              <to>
                <xdr:col>16</xdr:col>
                <xdr:colOff>523875</xdr:colOff>
                <xdr:row>22</xdr:row>
                <xdr:rowOff>276225</xdr:rowOff>
              </to>
            </anchor>
          </controlPr>
        </control>
      </mc:Choice>
      <mc:Fallback>
        <control shapeId="11849" r:id="rId31" name="OptionButton96"/>
      </mc:Fallback>
    </mc:AlternateContent>
    <mc:AlternateContent xmlns:mc="http://schemas.openxmlformats.org/markup-compatibility/2006">
      <mc:Choice Requires="x14">
        <control shapeId="11848" r:id="rId32" name="OptionButton95">
          <controlPr defaultSize="0" autoLine="0" linkedCell="Q22" r:id="rId5">
            <anchor moveWithCells="1">
              <from>
                <xdr:col>16</xdr:col>
                <xdr:colOff>247650</xdr:colOff>
                <xdr:row>21</xdr:row>
                <xdr:rowOff>76200</xdr:rowOff>
              </from>
              <to>
                <xdr:col>16</xdr:col>
                <xdr:colOff>523875</xdr:colOff>
                <xdr:row>21</xdr:row>
                <xdr:rowOff>276225</xdr:rowOff>
              </to>
            </anchor>
          </controlPr>
        </control>
      </mc:Choice>
      <mc:Fallback>
        <control shapeId="11848" r:id="rId32" name="OptionButton95"/>
      </mc:Fallback>
    </mc:AlternateContent>
    <mc:AlternateContent xmlns:mc="http://schemas.openxmlformats.org/markup-compatibility/2006">
      <mc:Choice Requires="x14">
        <control shapeId="11847" r:id="rId33" name="OptionButton94">
          <controlPr defaultSize="0" autoLine="0" linkedCell="Q21" r:id="rId5">
            <anchor moveWithCells="1">
              <from>
                <xdr:col>16</xdr:col>
                <xdr:colOff>247650</xdr:colOff>
                <xdr:row>20</xdr:row>
                <xdr:rowOff>76200</xdr:rowOff>
              </from>
              <to>
                <xdr:col>16</xdr:col>
                <xdr:colOff>523875</xdr:colOff>
                <xdr:row>20</xdr:row>
                <xdr:rowOff>276225</xdr:rowOff>
              </to>
            </anchor>
          </controlPr>
        </control>
      </mc:Choice>
      <mc:Fallback>
        <control shapeId="11847" r:id="rId33" name="OptionButton94"/>
      </mc:Fallback>
    </mc:AlternateContent>
    <mc:AlternateContent xmlns:mc="http://schemas.openxmlformats.org/markup-compatibility/2006">
      <mc:Choice Requires="x14">
        <control shapeId="11846" r:id="rId34" name="OptionButton93">
          <controlPr defaultSize="0" autoLine="0" linkedCell="Q20" r:id="rId5">
            <anchor moveWithCells="1">
              <from>
                <xdr:col>16</xdr:col>
                <xdr:colOff>247650</xdr:colOff>
                <xdr:row>19</xdr:row>
                <xdr:rowOff>76200</xdr:rowOff>
              </from>
              <to>
                <xdr:col>16</xdr:col>
                <xdr:colOff>523875</xdr:colOff>
                <xdr:row>19</xdr:row>
                <xdr:rowOff>276225</xdr:rowOff>
              </to>
            </anchor>
          </controlPr>
        </control>
      </mc:Choice>
      <mc:Fallback>
        <control shapeId="11846" r:id="rId34" name="OptionButton93"/>
      </mc:Fallback>
    </mc:AlternateContent>
    <mc:AlternateContent xmlns:mc="http://schemas.openxmlformats.org/markup-compatibility/2006">
      <mc:Choice Requires="x14">
        <control shapeId="11845" r:id="rId35" name="OptionButton92">
          <controlPr defaultSize="0" autoLine="0" linkedCell="Q19" r:id="rId5">
            <anchor moveWithCells="1">
              <from>
                <xdr:col>16</xdr:col>
                <xdr:colOff>247650</xdr:colOff>
                <xdr:row>18</xdr:row>
                <xdr:rowOff>76200</xdr:rowOff>
              </from>
              <to>
                <xdr:col>16</xdr:col>
                <xdr:colOff>523875</xdr:colOff>
                <xdr:row>18</xdr:row>
                <xdr:rowOff>276225</xdr:rowOff>
              </to>
            </anchor>
          </controlPr>
        </control>
      </mc:Choice>
      <mc:Fallback>
        <control shapeId="11845" r:id="rId35" name="OptionButton92"/>
      </mc:Fallback>
    </mc:AlternateContent>
    <mc:AlternateContent xmlns:mc="http://schemas.openxmlformats.org/markup-compatibility/2006">
      <mc:Choice Requires="x14">
        <control shapeId="11842" r:id="rId36" name="OptionButton401">
          <controlPr defaultSize="0" autoLine="0" linkedCell="L49" r:id="rId5">
            <anchor moveWithCells="1">
              <from>
                <xdr:col>11</xdr:col>
                <xdr:colOff>285750</xdr:colOff>
                <xdr:row>48</xdr:row>
                <xdr:rowOff>76200</xdr:rowOff>
              </from>
              <to>
                <xdr:col>11</xdr:col>
                <xdr:colOff>561975</xdr:colOff>
                <xdr:row>48</xdr:row>
                <xdr:rowOff>276225</xdr:rowOff>
              </to>
            </anchor>
          </controlPr>
        </control>
      </mc:Choice>
      <mc:Fallback>
        <control shapeId="11842" r:id="rId36" name="OptionButton401"/>
      </mc:Fallback>
    </mc:AlternateContent>
    <mc:AlternateContent xmlns:mc="http://schemas.openxmlformats.org/markup-compatibility/2006">
      <mc:Choice Requires="x14">
        <control shapeId="11841" r:id="rId37" name="OptionButton400">
          <controlPr defaultSize="0" autoLine="0" linkedCell="L48" r:id="rId5">
            <anchor moveWithCells="1">
              <from>
                <xdr:col>11</xdr:col>
                <xdr:colOff>285750</xdr:colOff>
                <xdr:row>47</xdr:row>
                <xdr:rowOff>76200</xdr:rowOff>
              </from>
              <to>
                <xdr:col>11</xdr:col>
                <xdr:colOff>561975</xdr:colOff>
                <xdr:row>47</xdr:row>
                <xdr:rowOff>276225</xdr:rowOff>
              </to>
            </anchor>
          </controlPr>
        </control>
      </mc:Choice>
      <mc:Fallback>
        <control shapeId="11841" r:id="rId37" name="OptionButton400"/>
      </mc:Fallback>
    </mc:AlternateContent>
    <mc:AlternateContent xmlns:mc="http://schemas.openxmlformats.org/markup-compatibility/2006">
      <mc:Choice Requires="x14">
        <control shapeId="11840" r:id="rId38" name="OptionButton399">
          <controlPr defaultSize="0" autoLine="0" linkedCell="L47" r:id="rId5">
            <anchor moveWithCells="1">
              <from>
                <xdr:col>11</xdr:col>
                <xdr:colOff>285750</xdr:colOff>
                <xdr:row>46</xdr:row>
                <xdr:rowOff>76200</xdr:rowOff>
              </from>
              <to>
                <xdr:col>11</xdr:col>
                <xdr:colOff>561975</xdr:colOff>
                <xdr:row>46</xdr:row>
                <xdr:rowOff>276225</xdr:rowOff>
              </to>
            </anchor>
          </controlPr>
        </control>
      </mc:Choice>
      <mc:Fallback>
        <control shapeId="11840" r:id="rId38" name="OptionButton399"/>
      </mc:Fallback>
    </mc:AlternateContent>
    <mc:AlternateContent xmlns:mc="http://schemas.openxmlformats.org/markup-compatibility/2006">
      <mc:Choice Requires="x14">
        <control shapeId="11839" r:id="rId39" name="OptionButton398">
          <controlPr defaultSize="0" autoLine="0" linkedCell="L46" r:id="rId5">
            <anchor moveWithCells="1">
              <from>
                <xdr:col>11</xdr:col>
                <xdr:colOff>285750</xdr:colOff>
                <xdr:row>45</xdr:row>
                <xdr:rowOff>76200</xdr:rowOff>
              </from>
              <to>
                <xdr:col>11</xdr:col>
                <xdr:colOff>561975</xdr:colOff>
                <xdr:row>45</xdr:row>
                <xdr:rowOff>276225</xdr:rowOff>
              </to>
            </anchor>
          </controlPr>
        </control>
      </mc:Choice>
      <mc:Fallback>
        <control shapeId="11839" r:id="rId39" name="OptionButton398"/>
      </mc:Fallback>
    </mc:AlternateContent>
    <mc:AlternateContent xmlns:mc="http://schemas.openxmlformats.org/markup-compatibility/2006">
      <mc:Choice Requires="x14">
        <control shapeId="11838" r:id="rId40" name="OptionButton397">
          <controlPr defaultSize="0" autoLine="0" linkedCell="L45" r:id="rId5">
            <anchor moveWithCells="1">
              <from>
                <xdr:col>11</xdr:col>
                <xdr:colOff>285750</xdr:colOff>
                <xdr:row>44</xdr:row>
                <xdr:rowOff>76200</xdr:rowOff>
              </from>
              <to>
                <xdr:col>11</xdr:col>
                <xdr:colOff>561975</xdr:colOff>
                <xdr:row>44</xdr:row>
                <xdr:rowOff>276225</xdr:rowOff>
              </to>
            </anchor>
          </controlPr>
        </control>
      </mc:Choice>
      <mc:Fallback>
        <control shapeId="11838" r:id="rId40" name="OptionButton397"/>
      </mc:Fallback>
    </mc:AlternateContent>
    <mc:AlternateContent xmlns:mc="http://schemas.openxmlformats.org/markup-compatibility/2006">
      <mc:Choice Requires="x14">
        <control shapeId="11686" r:id="rId41" name="OptionButton245">
          <controlPr defaultSize="0" autoLine="0" linkedCell="G49" r:id="rId42">
            <anchor moveWithCells="1">
              <from>
                <xdr:col>6</xdr:col>
                <xdr:colOff>238125</xdr:colOff>
                <xdr:row>48</xdr:row>
                <xdr:rowOff>66675</xdr:rowOff>
              </from>
              <to>
                <xdr:col>6</xdr:col>
                <xdr:colOff>590550</xdr:colOff>
                <xdr:row>48</xdr:row>
                <xdr:rowOff>276225</xdr:rowOff>
              </to>
            </anchor>
          </controlPr>
        </control>
      </mc:Choice>
      <mc:Fallback>
        <control shapeId="11686" r:id="rId41" name="OptionButton245"/>
      </mc:Fallback>
    </mc:AlternateContent>
    <mc:AlternateContent xmlns:mc="http://schemas.openxmlformats.org/markup-compatibility/2006">
      <mc:Choice Requires="x14">
        <control shapeId="11685" r:id="rId43" name="OptionButton244">
          <controlPr defaultSize="0" autoLine="0" linkedCell="G48" r:id="rId42">
            <anchor moveWithCells="1">
              <from>
                <xdr:col>6</xdr:col>
                <xdr:colOff>238125</xdr:colOff>
                <xdr:row>47</xdr:row>
                <xdr:rowOff>66675</xdr:rowOff>
              </from>
              <to>
                <xdr:col>6</xdr:col>
                <xdr:colOff>590550</xdr:colOff>
                <xdr:row>47</xdr:row>
                <xdr:rowOff>276225</xdr:rowOff>
              </to>
            </anchor>
          </controlPr>
        </control>
      </mc:Choice>
      <mc:Fallback>
        <control shapeId="11685" r:id="rId43" name="OptionButton244"/>
      </mc:Fallback>
    </mc:AlternateContent>
    <mc:AlternateContent xmlns:mc="http://schemas.openxmlformats.org/markup-compatibility/2006">
      <mc:Choice Requires="x14">
        <control shapeId="11684" r:id="rId44" name="OptionButton243">
          <controlPr defaultSize="0" autoLine="0" linkedCell="G47" r:id="rId42">
            <anchor moveWithCells="1">
              <from>
                <xdr:col>6</xdr:col>
                <xdr:colOff>238125</xdr:colOff>
                <xdr:row>46</xdr:row>
                <xdr:rowOff>66675</xdr:rowOff>
              </from>
              <to>
                <xdr:col>6</xdr:col>
                <xdr:colOff>590550</xdr:colOff>
                <xdr:row>46</xdr:row>
                <xdr:rowOff>276225</xdr:rowOff>
              </to>
            </anchor>
          </controlPr>
        </control>
      </mc:Choice>
      <mc:Fallback>
        <control shapeId="11684" r:id="rId44" name="OptionButton243"/>
      </mc:Fallback>
    </mc:AlternateContent>
    <mc:AlternateContent xmlns:mc="http://schemas.openxmlformats.org/markup-compatibility/2006">
      <mc:Choice Requires="x14">
        <control shapeId="11683" r:id="rId45" name="OptionButton242">
          <controlPr defaultSize="0" autoLine="0" linkedCell="G46" r:id="rId42">
            <anchor moveWithCells="1">
              <from>
                <xdr:col>6</xdr:col>
                <xdr:colOff>238125</xdr:colOff>
                <xdr:row>45</xdr:row>
                <xdr:rowOff>66675</xdr:rowOff>
              </from>
              <to>
                <xdr:col>6</xdr:col>
                <xdr:colOff>590550</xdr:colOff>
                <xdr:row>45</xdr:row>
                <xdr:rowOff>276225</xdr:rowOff>
              </to>
            </anchor>
          </controlPr>
        </control>
      </mc:Choice>
      <mc:Fallback>
        <control shapeId="11683" r:id="rId45" name="OptionButton242"/>
      </mc:Fallback>
    </mc:AlternateContent>
    <mc:AlternateContent xmlns:mc="http://schemas.openxmlformats.org/markup-compatibility/2006">
      <mc:Choice Requires="x14">
        <control shapeId="11682" r:id="rId46" name="OptionButton241">
          <controlPr defaultSize="0" autoLine="0" linkedCell="G45" r:id="rId42">
            <anchor moveWithCells="1">
              <from>
                <xdr:col>6</xdr:col>
                <xdr:colOff>238125</xdr:colOff>
                <xdr:row>44</xdr:row>
                <xdr:rowOff>66675</xdr:rowOff>
              </from>
              <to>
                <xdr:col>6</xdr:col>
                <xdr:colOff>590550</xdr:colOff>
                <xdr:row>44</xdr:row>
                <xdr:rowOff>276225</xdr:rowOff>
              </to>
            </anchor>
          </controlPr>
        </control>
      </mc:Choice>
      <mc:Fallback>
        <control shapeId="11682" r:id="rId46" name="OptionButton241"/>
      </mc:Fallback>
    </mc:AlternateContent>
    <mc:AlternateContent xmlns:mc="http://schemas.openxmlformats.org/markup-compatibility/2006">
      <mc:Choice Requires="x14">
        <control shapeId="11530" r:id="rId47" name="OptionButton89">
          <controlPr defaultSize="0" autoLine="0" linkedCell="B49" r:id="rId48">
            <anchor moveWithCells="1">
              <from>
                <xdr:col>1</xdr:col>
                <xdr:colOff>266700</xdr:colOff>
                <xdr:row>48</xdr:row>
                <xdr:rowOff>85725</xdr:rowOff>
              </from>
              <to>
                <xdr:col>1</xdr:col>
                <xdr:colOff>590550</xdr:colOff>
                <xdr:row>48</xdr:row>
                <xdr:rowOff>266700</xdr:rowOff>
              </to>
            </anchor>
          </controlPr>
        </control>
      </mc:Choice>
      <mc:Fallback>
        <control shapeId="11530" r:id="rId47" name="OptionButton89"/>
      </mc:Fallback>
    </mc:AlternateContent>
    <mc:AlternateContent xmlns:mc="http://schemas.openxmlformats.org/markup-compatibility/2006">
      <mc:Choice Requires="x14">
        <control shapeId="11529" r:id="rId49" name="OptionButton88">
          <controlPr defaultSize="0" autoLine="0" linkedCell="B48" r:id="rId48">
            <anchor moveWithCells="1">
              <from>
                <xdr:col>1</xdr:col>
                <xdr:colOff>266700</xdr:colOff>
                <xdr:row>47</xdr:row>
                <xdr:rowOff>85725</xdr:rowOff>
              </from>
              <to>
                <xdr:col>1</xdr:col>
                <xdr:colOff>590550</xdr:colOff>
                <xdr:row>47</xdr:row>
                <xdr:rowOff>266700</xdr:rowOff>
              </to>
            </anchor>
          </controlPr>
        </control>
      </mc:Choice>
      <mc:Fallback>
        <control shapeId="11529" r:id="rId49" name="OptionButton88"/>
      </mc:Fallback>
    </mc:AlternateContent>
    <mc:AlternateContent xmlns:mc="http://schemas.openxmlformats.org/markup-compatibility/2006">
      <mc:Choice Requires="x14">
        <control shapeId="11376" r:id="rId50" name="OptionButton87">
          <controlPr defaultSize="0" autoLine="0" linkedCell="B47" r:id="rId48">
            <anchor moveWithCells="1">
              <from>
                <xdr:col>1</xdr:col>
                <xdr:colOff>266700</xdr:colOff>
                <xdr:row>46</xdr:row>
                <xdr:rowOff>85725</xdr:rowOff>
              </from>
              <to>
                <xdr:col>1</xdr:col>
                <xdr:colOff>590550</xdr:colOff>
                <xdr:row>46</xdr:row>
                <xdr:rowOff>266700</xdr:rowOff>
              </to>
            </anchor>
          </controlPr>
        </control>
      </mc:Choice>
      <mc:Fallback>
        <control shapeId="11376" r:id="rId50" name="OptionButton87"/>
      </mc:Fallback>
    </mc:AlternateContent>
    <mc:AlternateContent xmlns:mc="http://schemas.openxmlformats.org/markup-compatibility/2006">
      <mc:Choice Requires="x14">
        <control shapeId="11375" r:id="rId51" name="OptionButton86">
          <controlPr defaultSize="0" autoLine="0" linkedCell="B46" r:id="rId48">
            <anchor moveWithCells="1">
              <from>
                <xdr:col>1</xdr:col>
                <xdr:colOff>266700</xdr:colOff>
                <xdr:row>45</xdr:row>
                <xdr:rowOff>85725</xdr:rowOff>
              </from>
              <to>
                <xdr:col>1</xdr:col>
                <xdr:colOff>590550</xdr:colOff>
                <xdr:row>45</xdr:row>
                <xdr:rowOff>266700</xdr:rowOff>
              </to>
            </anchor>
          </controlPr>
        </control>
      </mc:Choice>
      <mc:Fallback>
        <control shapeId="11375" r:id="rId51" name="OptionButton86"/>
      </mc:Fallback>
    </mc:AlternateContent>
    <mc:AlternateContent xmlns:mc="http://schemas.openxmlformats.org/markup-compatibility/2006">
      <mc:Choice Requires="x14">
        <control shapeId="11374" r:id="rId52" name="OptionButton85">
          <controlPr defaultSize="0" autoLine="0" linkedCell="B45" r:id="rId48">
            <anchor moveWithCells="1">
              <from>
                <xdr:col>1</xdr:col>
                <xdr:colOff>266700</xdr:colOff>
                <xdr:row>44</xdr:row>
                <xdr:rowOff>85725</xdr:rowOff>
              </from>
              <to>
                <xdr:col>1</xdr:col>
                <xdr:colOff>590550</xdr:colOff>
                <xdr:row>44</xdr:row>
                <xdr:rowOff>266700</xdr:rowOff>
              </to>
            </anchor>
          </controlPr>
        </control>
      </mc:Choice>
      <mc:Fallback>
        <control shapeId="11374" r:id="rId52" name="OptionButton85"/>
      </mc:Fallback>
    </mc:AlternateContent>
    <mc:AlternateContent xmlns:mc="http://schemas.openxmlformats.org/markup-compatibility/2006">
      <mc:Choice Requires="x14">
        <control shapeId="11373" r:id="rId53" name="OptionButton84">
          <controlPr defaultSize="0" autoLine="0" linkedCell="L44" r:id="rId5">
            <anchor moveWithCells="1">
              <from>
                <xdr:col>11</xdr:col>
                <xdr:colOff>285750</xdr:colOff>
                <xdr:row>43</xdr:row>
                <xdr:rowOff>76200</xdr:rowOff>
              </from>
              <to>
                <xdr:col>11</xdr:col>
                <xdr:colOff>561975</xdr:colOff>
                <xdr:row>43</xdr:row>
                <xdr:rowOff>276225</xdr:rowOff>
              </to>
            </anchor>
          </controlPr>
        </control>
      </mc:Choice>
      <mc:Fallback>
        <control shapeId="11373" r:id="rId53" name="OptionButton84"/>
      </mc:Fallback>
    </mc:AlternateContent>
    <mc:AlternateContent xmlns:mc="http://schemas.openxmlformats.org/markup-compatibility/2006">
      <mc:Choice Requires="x14">
        <control shapeId="11372" r:id="rId54" name="OptionButton83">
          <controlPr defaultSize="0" autoLine="0" linkedCell="G44" r:id="rId42">
            <anchor moveWithCells="1">
              <from>
                <xdr:col>6</xdr:col>
                <xdr:colOff>238125</xdr:colOff>
                <xdr:row>43</xdr:row>
                <xdr:rowOff>66675</xdr:rowOff>
              </from>
              <to>
                <xdr:col>6</xdr:col>
                <xdr:colOff>590550</xdr:colOff>
                <xdr:row>43</xdr:row>
                <xdr:rowOff>276225</xdr:rowOff>
              </to>
            </anchor>
          </controlPr>
        </control>
      </mc:Choice>
      <mc:Fallback>
        <control shapeId="11372" r:id="rId54" name="OptionButton83"/>
      </mc:Fallback>
    </mc:AlternateContent>
    <mc:AlternateContent xmlns:mc="http://schemas.openxmlformats.org/markup-compatibility/2006">
      <mc:Choice Requires="x14">
        <control shapeId="11371" r:id="rId55" name="OptionButton82">
          <controlPr defaultSize="0" autoLine="0" linkedCell="B44" r:id="rId48">
            <anchor moveWithCells="1">
              <from>
                <xdr:col>1</xdr:col>
                <xdr:colOff>266700</xdr:colOff>
                <xdr:row>43</xdr:row>
                <xdr:rowOff>85725</xdr:rowOff>
              </from>
              <to>
                <xdr:col>1</xdr:col>
                <xdr:colOff>590550</xdr:colOff>
                <xdr:row>43</xdr:row>
                <xdr:rowOff>266700</xdr:rowOff>
              </to>
            </anchor>
          </controlPr>
        </control>
      </mc:Choice>
      <mc:Fallback>
        <control shapeId="11371" r:id="rId55" name="OptionButton82"/>
      </mc:Fallback>
    </mc:AlternateContent>
    <mc:AlternateContent xmlns:mc="http://schemas.openxmlformats.org/markup-compatibility/2006">
      <mc:Choice Requires="x14">
        <control shapeId="11370" r:id="rId56" name="OptionButton81">
          <controlPr defaultSize="0" autoLine="0" linkedCell="L43" r:id="rId5">
            <anchor moveWithCells="1">
              <from>
                <xdr:col>11</xdr:col>
                <xdr:colOff>285750</xdr:colOff>
                <xdr:row>42</xdr:row>
                <xdr:rowOff>76200</xdr:rowOff>
              </from>
              <to>
                <xdr:col>11</xdr:col>
                <xdr:colOff>561975</xdr:colOff>
                <xdr:row>42</xdr:row>
                <xdr:rowOff>276225</xdr:rowOff>
              </to>
            </anchor>
          </controlPr>
        </control>
      </mc:Choice>
      <mc:Fallback>
        <control shapeId="11370" r:id="rId56" name="OptionButton81"/>
      </mc:Fallback>
    </mc:AlternateContent>
    <mc:AlternateContent xmlns:mc="http://schemas.openxmlformats.org/markup-compatibility/2006">
      <mc:Choice Requires="x14">
        <control shapeId="11369" r:id="rId57" name="OptionButton80">
          <controlPr defaultSize="0" autoLine="0" linkedCell="G43" r:id="rId42">
            <anchor moveWithCells="1">
              <from>
                <xdr:col>6</xdr:col>
                <xdr:colOff>238125</xdr:colOff>
                <xdr:row>42</xdr:row>
                <xdr:rowOff>66675</xdr:rowOff>
              </from>
              <to>
                <xdr:col>6</xdr:col>
                <xdr:colOff>590550</xdr:colOff>
                <xdr:row>42</xdr:row>
                <xdr:rowOff>276225</xdr:rowOff>
              </to>
            </anchor>
          </controlPr>
        </control>
      </mc:Choice>
      <mc:Fallback>
        <control shapeId="11369" r:id="rId57" name="OptionButton80"/>
      </mc:Fallback>
    </mc:AlternateContent>
    <mc:AlternateContent xmlns:mc="http://schemas.openxmlformats.org/markup-compatibility/2006">
      <mc:Choice Requires="x14">
        <control shapeId="11368" r:id="rId58" name="OptionButton79">
          <controlPr defaultSize="0" autoLine="0" linkedCell="B43" r:id="rId48">
            <anchor moveWithCells="1">
              <from>
                <xdr:col>1</xdr:col>
                <xdr:colOff>266700</xdr:colOff>
                <xdr:row>42</xdr:row>
                <xdr:rowOff>85725</xdr:rowOff>
              </from>
              <to>
                <xdr:col>1</xdr:col>
                <xdr:colOff>590550</xdr:colOff>
                <xdr:row>42</xdr:row>
                <xdr:rowOff>266700</xdr:rowOff>
              </to>
            </anchor>
          </controlPr>
        </control>
      </mc:Choice>
      <mc:Fallback>
        <control shapeId="11368" r:id="rId58" name="OptionButton79"/>
      </mc:Fallback>
    </mc:AlternateContent>
    <mc:AlternateContent xmlns:mc="http://schemas.openxmlformats.org/markup-compatibility/2006">
      <mc:Choice Requires="x14">
        <control shapeId="11364" r:id="rId59" name="OptionButton78">
          <controlPr defaultSize="0" autoLine="0" linkedCell="L42" r:id="rId5">
            <anchor moveWithCells="1">
              <from>
                <xdr:col>11</xdr:col>
                <xdr:colOff>285750</xdr:colOff>
                <xdr:row>41</xdr:row>
                <xdr:rowOff>76200</xdr:rowOff>
              </from>
              <to>
                <xdr:col>11</xdr:col>
                <xdr:colOff>561975</xdr:colOff>
                <xdr:row>41</xdr:row>
                <xdr:rowOff>276225</xdr:rowOff>
              </to>
            </anchor>
          </controlPr>
        </control>
      </mc:Choice>
      <mc:Fallback>
        <control shapeId="11364" r:id="rId59" name="OptionButton78"/>
      </mc:Fallback>
    </mc:AlternateContent>
    <mc:AlternateContent xmlns:mc="http://schemas.openxmlformats.org/markup-compatibility/2006">
      <mc:Choice Requires="x14">
        <control shapeId="11363" r:id="rId60" name="OptionButton77">
          <controlPr defaultSize="0" autoLine="0" linkedCell="G42" r:id="rId42">
            <anchor moveWithCells="1">
              <from>
                <xdr:col>6</xdr:col>
                <xdr:colOff>238125</xdr:colOff>
                <xdr:row>41</xdr:row>
                <xdr:rowOff>66675</xdr:rowOff>
              </from>
              <to>
                <xdr:col>6</xdr:col>
                <xdr:colOff>590550</xdr:colOff>
                <xdr:row>41</xdr:row>
                <xdr:rowOff>276225</xdr:rowOff>
              </to>
            </anchor>
          </controlPr>
        </control>
      </mc:Choice>
      <mc:Fallback>
        <control shapeId="11363" r:id="rId60" name="OptionButton77"/>
      </mc:Fallback>
    </mc:AlternateContent>
    <mc:AlternateContent xmlns:mc="http://schemas.openxmlformats.org/markup-compatibility/2006">
      <mc:Choice Requires="x14">
        <control shapeId="11362" r:id="rId61" name="OptionButton76">
          <controlPr defaultSize="0" autoLine="0" linkedCell="B42" r:id="rId48">
            <anchor moveWithCells="1">
              <from>
                <xdr:col>1</xdr:col>
                <xdr:colOff>266700</xdr:colOff>
                <xdr:row>41</xdr:row>
                <xdr:rowOff>85725</xdr:rowOff>
              </from>
              <to>
                <xdr:col>1</xdr:col>
                <xdr:colOff>590550</xdr:colOff>
                <xdr:row>41</xdr:row>
                <xdr:rowOff>266700</xdr:rowOff>
              </to>
            </anchor>
          </controlPr>
        </control>
      </mc:Choice>
      <mc:Fallback>
        <control shapeId="11362" r:id="rId61" name="OptionButton76"/>
      </mc:Fallback>
    </mc:AlternateContent>
    <mc:AlternateContent xmlns:mc="http://schemas.openxmlformats.org/markup-compatibility/2006">
      <mc:Choice Requires="x14">
        <control shapeId="11361" r:id="rId62" name="OptionButton75">
          <controlPr defaultSize="0" autoLine="0" linkedCell="L41" r:id="rId5">
            <anchor moveWithCells="1">
              <from>
                <xdr:col>11</xdr:col>
                <xdr:colOff>285750</xdr:colOff>
                <xdr:row>40</xdr:row>
                <xdr:rowOff>76200</xdr:rowOff>
              </from>
              <to>
                <xdr:col>11</xdr:col>
                <xdr:colOff>561975</xdr:colOff>
                <xdr:row>40</xdr:row>
                <xdr:rowOff>276225</xdr:rowOff>
              </to>
            </anchor>
          </controlPr>
        </control>
      </mc:Choice>
      <mc:Fallback>
        <control shapeId="11361" r:id="rId62" name="OptionButton75"/>
      </mc:Fallback>
    </mc:AlternateContent>
    <mc:AlternateContent xmlns:mc="http://schemas.openxmlformats.org/markup-compatibility/2006">
      <mc:Choice Requires="x14">
        <control shapeId="11360" r:id="rId63" name="OptionButton74">
          <controlPr defaultSize="0" autoLine="0" linkedCell="G41" r:id="rId42">
            <anchor moveWithCells="1">
              <from>
                <xdr:col>6</xdr:col>
                <xdr:colOff>238125</xdr:colOff>
                <xdr:row>40</xdr:row>
                <xdr:rowOff>66675</xdr:rowOff>
              </from>
              <to>
                <xdr:col>6</xdr:col>
                <xdr:colOff>590550</xdr:colOff>
                <xdr:row>40</xdr:row>
                <xdr:rowOff>276225</xdr:rowOff>
              </to>
            </anchor>
          </controlPr>
        </control>
      </mc:Choice>
      <mc:Fallback>
        <control shapeId="11360" r:id="rId63" name="OptionButton74"/>
      </mc:Fallback>
    </mc:AlternateContent>
    <mc:AlternateContent xmlns:mc="http://schemas.openxmlformats.org/markup-compatibility/2006">
      <mc:Choice Requires="x14">
        <control shapeId="11359" r:id="rId64" name="OptionButton73">
          <controlPr defaultSize="0" autoLine="0" linkedCell="B41" r:id="rId48">
            <anchor moveWithCells="1">
              <from>
                <xdr:col>1</xdr:col>
                <xdr:colOff>266700</xdr:colOff>
                <xdr:row>40</xdr:row>
                <xdr:rowOff>85725</xdr:rowOff>
              </from>
              <to>
                <xdr:col>1</xdr:col>
                <xdr:colOff>590550</xdr:colOff>
                <xdr:row>40</xdr:row>
                <xdr:rowOff>266700</xdr:rowOff>
              </to>
            </anchor>
          </controlPr>
        </control>
      </mc:Choice>
      <mc:Fallback>
        <control shapeId="11359" r:id="rId64" name="OptionButton73"/>
      </mc:Fallback>
    </mc:AlternateContent>
    <mc:AlternateContent xmlns:mc="http://schemas.openxmlformats.org/markup-compatibility/2006">
      <mc:Choice Requires="x14">
        <control shapeId="11358" r:id="rId65" name="OptionButton72">
          <controlPr defaultSize="0" autoLine="0" linkedCell="L40" r:id="rId5">
            <anchor moveWithCells="1">
              <from>
                <xdr:col>11</xdr:col>
                <xdr:colOff>285750</xdr:colOff>
                <xdr:row>39</xdr:row>
                <xdr:rowOff>76200</xdr:rowOff>
              </from>
              <to>
                <xdr:col>11</xdr:col>
                <xdr:colOff>561975</xdr:colOff>
                <xdr:row>39</xdr:row>
                <xdr:rowOff>276225</xdr:rowOff>
              </to>
            </anchor>
          </controlPr>
        </control>
      </mc:Choice>
      <mc:Fallback>
        <control shapeId="11358" r:id="rId65" name="OptionButton72"/>
      </mc:Fallback>
    </mc:AlternateContent>
    <mc:AlternateContent xmlns:mc="http://schemas.openxmlformats.org/markup-compatibility/2006">
      <mc:Choice Requires="x14">
        <control shapeId="11357" r:id="rId66" name="OptionButton71">
          <controlPr defaultSize="0" autoLine="0" linkedCell="L39" r:id="rId5">
            <anchor moveWithCells="1">
              <from>
                <xdr:col>11</xdr:col>
                <xdr:colOff>285750</xdr:colOff>
                <xdr:row>38</xdr:row>
                <xdr:rowOff>76200</xdr:rowOff>
              </from>
              <to>
                <xdr:col>11</xdr:col>
                <xdr:colOff>561975</xdr:colOff>
                <xdr:row>38</xdr:row>
                <xdr:rowOff>276225</xdr:rowOff>
              </to>
            </anchor>
          </controlPr>
        </control>
      </mc:Choice>
      <mc:Fallback>
        <control shapeId="11357" r:id="rId66" name="OptionButton71"/>
      </mc:Fallback>
    </mc:AlternateContent>
    <mc:AlternateContent xmlns:mc="http://schemas.openxmlformats.org/markup-compatibility/2006">
      <mc:Choice Requires="x14">
        <control shapeId="11356" r:id="rId67" name="OptionButton70">
          <controlPr defaultSize="0" autoLine="0" linkedCell="L38" r:id="rId5">
            <anchor moveWithCells="1">
              <from>
                <xdr:col>11</xdr:col>
                <xdr:colOff>285750</xdr:colOff>
                <xdr:row>37</xdr:row>
                <xdr:rowOff>76200</xdr:rowOff>
              </from>
              <to>
                <xdr:col>11</xdr:col>
                <xdr:colOff>561975</xdr:colOff>
                <xdr:row>37</xdr:row>
                <xdr:rowOff>276225</xdr:rowOff>
              </to>
            </anchor>
          </controlPr>
        </control>
      </mc:Choice>
      <mc:Fallback>
        <control shapeId="11356" r:id="rId67" name="OptionButton70"/>
      </mc:Fallback>
    </mc:AlternateContent>
    <mc:AlternateContent xmlns:mc="http://schemas.openxmlformats.org/markup-compatibility/2006">
      <mc:Choice Requires="x14">
        <control shapeId="11355" r:id="rId68" name="OptionButton69">
          <controlPr defaultSize="0" autoLine="0" linkedCell="L37" r:id="rId5">
            <anchor moveWithCells="1">
              <from>
                <xdr:col>11</xdr:col>
                <xdr:colOff>285750</xdr:colOff>
                <xdr:row>36</xdr:row>
                <xdr:rowOff>76200</xdr:rowOff>
              </from>
              <to>
                <xdr:col>11</xdr:col>
                <xdr:colOff>561975</xdr:colOff>
                <xdr:row>36</xdr:row>
                <xdr:rowOff>276225</xdr:rowOff>
              </to>
            </anchor>
          </controlPr>
        </control>
      </mc:Choice>
      <mc:Fallback>
        <control shapeId="11355" r:id="rId68" name="OptionButton69"/>
      </mc:Fallback>
    </mc:AlternateContent>
    <mc:AlternateContent xmlns:mc="http://schemas.openxmlformats.org/markup-compatibility/2006">
      <mc:Choice Requires="x14">
        <control shapeId="11354" r:id="rId69" name="OptionButton68">
          <controlPr defaultSize="0" autoLine="0" linkedCell="L36" r:id="rId5">
            <anchor moveWithCells="1">
              <from>
                <xdr:col>11</xdr:col>
                <xdr:colOff>285750</xdr:colOff>
                <xdr:row>35</xdr:row>
                <xdr:rowOff>76200</xdr:rowOff>
              </from>
              <to>
                <xdr:col>11</xdr:col>
                <xdr:colOff>561975</xdr:colOff>
                <xdr:row>35</xdr:row>
                <xdr:rowOff>276225</xdr:rowOff>
              </to>
            </anchor>
          </controlPr>
        </control>
      </mc:Choice>
      <mc:Fallback>
        <control shapeId="11354" r:id="rId69" name="OptionButton68"/>
      </mc:Fallback>
    </mc:AlternateContent>
    <mc:AlternateContent xmlns:mc="http://schemas.openxmlformats.org/markup-compatibility/2006">
      <mc:Choice Requires="x14">
        <control shapeId="11353" r:id="rId70" name="OptionButton67">
          <controlPr defaultSize="0" autoLine="0" linkedCell="L35" r:id="rId5">
            <anchor moveWithCells="1">
              <from>
                <xdr:col>11</xdr:col>
                <xdr:colOff>285750</xdr:colOff>
                <xdr:row>34</xdr:row>
                <xdr:rowOff>76200</xdr:rowOff>
              </from>
              <to>
                <xdr:col>11</xdr:col>
                <xdr:colOff>561975</xdr:colOff>
                <xdr:row>34</xdr:row>
                <xdr:rowOff>276225</xdr:rowOff>
              </to>
            </anchor>
          </controlPr>
        </control>
      </mc:Choice>
      <mc:Fallback>
        <control shapeId="11353" r:id="rId70" name="OptionButton67"/>
      </mc:Fallback>
    </mc:AlternateContent>
    <mc:AlternateContent xmlns:mc="http://schemas.openxmlformats.org/markup-compatibility/2006">
      <mc:Choice Requires="x14">
        <control shapeId="11352" r:id="rId71" name="OptionButton66">
          <controlPr defaultSize="0" autoLine="0" linkedCell="L34" r:id="rId5">
            <anchor moveWithCells="1">
              <from>
                <xdr:col>11</xdr:col>
                <xdr:colOff>285750</xdr:colOff>
                <xdr:row>33</xdr:row>
                <xdr:rowOff>76200</xdr:rowOff>
              </from>
              <to>
                <xdr:col>11</xdr:col>
                <xdr:colOff>561975</xdr:colOff>
                <xdr:row>33</xdr:row>
                <xdr:rowOff>276225</xdr:rowOff>
              </to>
            </anchor>
          </controlPr>
        </control>
      </mc:Choice>
      <mc:Fallback>
        <control shapeId="11352" r:id="rId71" name="OptionButton66"/>
      </mc:Fallback>
    </mc:AlternateContent>
    <mc:AlternateContent xmlns:mc="http://schemas.openxmlformats.org/markup-compatibility/2006">
      <mc:Choice Requires="x14">
        <control shapeId="11351" r:id="rId72" name="OptionButton65">
          <controlPr defaultSize="0" autoLine="0" linkedCell="L33" r:id="rId5">
            <anchor moveWithCells="1">
              <from>
                <xdr:col>11</xdr:col>
                <xdr:colOff>285750</xdr:colOff>
                <xdr:row>32</xdr:row>
                <xdr:rowOff>76200</xdr:rowOff>
              </from>
              <to>
                <xdr:col>11</xdr:col>
                <xdr:colOff>561975</xdr:colOff>
                <xdr:row>32</xdr:row>
                <xdr:rowOff>276225</xdr:rowOff>
              </to>
            </anchor>
          </controlPr>
        </control>
      </mc:Choice>
      <mc:Fallback>
        <control shapeId="11351" r:id="rId72" name="OptionButton65"/>
      </mc:Fallback>
    </mc:AlternateContent>
    <mc:AlternateContent xmlns:mc="http://schemas.openxmlformats.org/markup-compatibility/2006">
      <mc:Choice Requires="x14">
        <control shapeId="11350" r:id="rId73" name="OptionButton64">
          <controlPr defaultSize="0" autoLine="0" linkedCell="L32" r:id="rId5">
            <anchor moveWithCells="1">
              <from>
                <xdr:col>11</xdr:col>
                <xdr:colOff>285750</xdr:colOff>
                <xdr:row>31</xdr:row>
                <xdr:rowOff>76200</xdr:rowOff>
              </from>
              <to>
                <xdr:col>11</xdr:col>
                <xdr:colOff>561975</xdr:colOff>
                <xdr:row>31</xdr:row>
                <xdr:rowOff>276225</xdr:rowOff>
              </to>
            </anchor>
          </controlPr>
        </control>
      </mc:Choice>
      <mc:Fallback>
        <control shapeId="11350" r:id="rId73" name="OptionButton64"/>
      </mc:Fallback>
    </mc:AlternateContent>
    <mc:AlternateContent xmlns:mc="http://schemas.openxmlformats.org/markup-compatibility/2006">
      <mc:Choice Requires="x14">
        <control shapeId="11349" r:id="rId74" name="OptionButton63">
          <controlPr defaultSize="0" autoLine="0" linkedCell="L31" r:id="rId5">
            <anchor moveWithCells="1">
              <from>
                <xdr:col>11</xdr:col>
                <xdr:colOff>285750</xdr:colOff>
                <xdr:row>30</xdr:row>
                <xdr:rowOff>76200</xdr:rowOff>
              </from>
              <to>
                <xdr:col>11</xdr:col>
                <xdr:colOff>561975</xdr:colOff>
                <xdr:row>30</xdr:row>
                <xdr:rowOff>276225</xdr:rowOff>
              </to>
            </anchor>
          </controlPr>
        </control>
      </mc:Choice>
      <mc:Fallback>
        <control shapeId="11349" r:id="rId74" name="OptionButton63"/>
      </mc:Fallback>
    </mc:AlternateContent>
    <mc:AlternateContent xmlns:mc="http://schemas.openxmlformats.org/markup-compatibility/2006">
      <mc:Choice Requires="x14">
        <control shapeId="11348" r:id="rId75" name="OptionButton62">
          <controlPr defaultSize="0" autoLine="0" linkedCell="L30" r:id="rId5">
            <anchor moveWithCells="1">
              <from>
                <xdr:col>11</xdr:col>
                <xdr:colOff>285750</xdr:colOff>
                <xdr:row>29</xdr:row>
                <xdr:rowOff>76200</xdr:rowOff>
              </from>
              <to>
                <xdr:col>11</xdr:col>
                <xdr:colOff>561975</xdr:colOff>
                <xdr:row>29</xdr:row>
                <xdr:rowOff>276225</xdr:rowOff>
              </to>
            </anchor>
          </controlPr>
        </control>
      </mc:Choice>
      <mc:Fallback>
        <control shapeId="11348" r:id="rId75" name="OptionButton62"/>
      </mc:Fallback>
    </mc:AlternateContent>
    <mc:AlternateContent xmlns:mc="http://schemas.openxmlformats.org/markup-compatibility/2006">
      <mc:Choice Requires="x14">
        <control shapeId="11347" r:id="rId76" name="OptionButton61">
          <controlPr defaultSize="0" autoLine="0" linkedCell="L29" r:id="rId5">
            <anchor moveWithCells="1">
              <from>
                <xdr:col>11</xdr:col>
                <xdr:colOff>285750</xdr:colOff>
                <xdr:row>28</xdr:row>
                <xdr:rowOff>76200</xdr:rowOff>
              </from>
              <to>
                <xdr:col>11</xdr:col>
                <xdr:colOff>561975</xdr:colOff>
                <xdr:row>28</xdr:row>
                <xdr:rowOff>276225</xdr:rowOff>
              </to>
            </anchor>
          </controlPr>
        </control>
      </mc:Choice>
      <mc:Fallback>
        <control shapeId="11347" r:id="rId76" name="OptionButton61"/>
      </mc:Fallback>
    </mc:AlternateContent>
    <mc:AlternateContent xmlns:mc="http://schemas.openxmlformats.org/markup-compatibility/2006">
      <mc:Choice Requires="x14">
        <control shapeId="11346" r:id="rId77" name="OptionButton60">
          <controlPr defaultSize="0" autoLine="0" linkedCell="L28" r:id="rId5">
            <anchor moveWithCells="1">
              <from>
                <xdr:col>11</xdr:col>
                <xdr:colOff>285750</xdr:colOff>
                <xdr:row>27</xdr:row>
                <xdr:rowOff>76200</xdr:rowOff>
              </from>
              <to>
                <xdr:col>11</xdr:col>
                <xdr:colOff>561975</xdr:colOff>
                <xdr:row>27</xdr:row>
                <xdr:rowOff>276225</xdr:rowOff>
              </to>
            </anchor>
          </controlPr>
        </control>
      </mc:Choice>
      <mc:Fallback>
        <control shapeId="11346" r:id="rId77" name="OptionButton60"/>
      </mc:Fallback>
    </mc:AlternateContent>
    <mc:AlternateContent xmlns:mc="http://schemas.openxmlformats.org/markup-compatibility/2006">
      <mc:Choice Requires="x14">
        <control shapeId="11345" r:id="rId78" name="OptionButton59">
          <controlPr defaultSize="0" autoLine="0" linkedCell="L27" r:id="rId5">
            <anchor moveWithCells="1">
              <from>
                <xdr:col>11</xdr:col>
                <xdr:colOff>285750</xdr:colOff>
                <xdr:row>26</xdr:row>
                <xdr:rowOff>76200</xdr:rowOff>
              </from>
              <to>
                <xdr:col>11</xdr:col>
                <xdr:colOff>561975</xdr:colOff>
                <xdr:row>26</xdr:row>
                <xdr:rowOff>276225</xdr:rowOff>
              </to>
            </anchor>
          </controlPr>
        </control>
      </mc:Choice>
      <mc:Fallback>
        <control shapeId="11345" r:id="rId78" name="OptionButton59"/>
      </mc:Fallback>
    </mc:AlternateContent>
    <mc:AlternateContent xmlns:mc="http://schemas.openxmlformats.org/markup-compatibility/2006">
      <mc:Choice Requires="x14">
        <control shapeId="11344" r:id="rId79" name="OptionButton58">
          <controlPr defaultSize="0" autoLine="0" linkedCell="L26" r:id="rId5">
            <anchor moveWithCells="1">
              <from>
                <xdr:col>11</xdr:col>
                <xdr:colOff>285750</xdr:colOff>
                <xdr:row>25</xdr:row>
                <xdr:rowOff>76200</xdr:rowOff>
              </from>
              <to>
                <xdr:col>11</xdr:col>
                <xdr:colOff>561975</xdr:colOff>
                <xdr:row>25</xdr:row>
                <xdr:rowOff>276225</xdr:rowOff>
              </to>
            </anchor>
          </controlPr>
        </control>
      </mc:Choice>
      <mc:Fallback>
        <control shapeId="11344" r:id="rId79" name="OptionButton58"/>
      </mc:Fallback>
    </mc:AlternateContent>
    <mc:AlternateContent xmlns:mc="http://schemas.openxmlformats.org/markup-compatibility/2006">
      <mc:Choice Requires="x14">
        <control shapeId="11343" r:id="rId80" name="OptionButton57">
          <controlPr defaultSize="0" autoLine="0" linkedCell="L25" r:id="rId5">
            <anchor moveWithCells="1">
              <from>
                <xdr:col>11</xdr:col>
                <xdr:colOff>285750</xdr:colOff>
                <xdr:row>24</xdr:row>
                <xdr:rowOff>76200</xdr:rowOff>
              </from>
              <to>
                <xdr:col>11</xdr:col>
                <xdr:colOff>561975</xdr:colOff>
                <xdr:row>24</xdr:row>
                <xdr:rowOff>276225</xdr:rowOff>
              </to>
            </anchor>
          </controlPr>
        </control>
      </mc:Choice>
      <mc:Fallback>
        <control shapeId="11343" r:id="rId80" name="OptionButton57"/>
      </mc:Fallback>
    </mc:AlternateContent>
    <mc:AlternateContent xmlns:mc="http://schemas.openxmlformats.org/markup-compatibility/2006">
      <mc:Choice Requires="x14">
        <control shapeId="11342" r:id="rId81" name="OptionButton56">
          <controlPr defaultSize="0" autoLine="0" linkedCell="L24" r:id="rId5">
            <anchor moveWithCells="1">
              <from>
                <xdr:col>11</xdr:col>
                <xdr:colOff>285750</xdr:colOff>
                <xdr:row>23</xdr:row>
                <xdr:rowOff>76200</xdr:rowOff>
              </from>
              <to>
                <xdr:col>11</xdr:col>
                <xdr:colOff>561975</xdr:colOff>
                <xdr:row>23</xdr:row>
                <xdr:rowOff>276225</xdr:rowOff>
              </to>
            </anchor>
          </controlPr>
        </control>
      </mc:Choice>
      <mc:Fallback>
        <control shapeId="11342" r:id="rId81" name="OptionButton56"/>
      </mc:Fallback>
    </mc:AlternateContent>
    <mc:AlternateContent xmlns:mc="http://schemas.openxmlformats.org/markup-compatibility/2006">
      <mc:Choice Requires="x14">
        <control shapeId="11341" r:id="rId82" name="OptionButton55">
          <controlPr defaultSize="0" autoLine="0" linkedCell="L23" r:id="rId5">
            <anchor moveWithCells="1">
              <from>
                <xdr:col>11</xdr:col>
                <xdr:colOff>285750</xdr:colOff>
                <xdr:row>22</xdr:row>
                <xdr:rowOff>76200</xdr:rowOff>
              </from>
              <to>
                <xdr:col>11</xdr:col>
                <xdr:colOff>561975</xdr:colOff>
                <xdr:row>22</xdr:row>
                <xdr:rowOff>276225</xdr:rowOff>
              </to>
            </anchor>
          </controlPr>
        </control>
      </mc:Choice>
      <mc:Fallback>
        <control shapeId="11341" r:id="rId82" name="OptionButton55"/>
      </mc:Fallback>
    </mc:AlternateContent>
    <mc:AlternateContent xmlns:mc="http://schemas.openxmlformats.org/markup-compatibility/2006">
      <mc:Choice Requires="x14">
        <control shapeId="11340" r:id="rId83" name="OptionButton54">
          <controlPr defaultSize="0" autoLine="0" linkedCell="L22" r:id="rId5">
            <anchor moveWithCells="1">
              <from>
                <xdr:col>11</xdr:col>
                <xdr:colOff>285750</xdr:colOff>
                <xdr:row>21</xdr:row>
                <xdr:rowOff>76200</xdr:rowOff>
              </from>
              <to>
                <xdr:col>11</xdr:col>
                <xdr:colOff>561975</xdr:colOff>
                <xdr:row>21</xdr:row>
                <xdr:rowOff>276225</xdr:rowOff>
              </to>
            </anchor>
          </controlPr>
        </control>
      </mc:Choice>
      <mc:Fallback>
        <control shapeId="11340" r:id="rId83" name="OptionButton54"/>
      </mc:Fallback>
    </mc:AlternateContent>
    <mc:AlternateContent xmlns:mc="http://schemas.openxmlformats.org/markup-compatibility/2006">
      <mc:Choice Requires="x14">
        <control shapeId="11339" r:id="rId84" name="OptionButton53">
          <controlPr defaultSize="0" autoLine="0" linkedCell="L21" r:id="rId5">
            <anchor moveWithCells="1">
              <from>
                <xdr:col>11</xdr:col>
                <xdr:colOff>285750</xdr:colOff>
                <xdr:row>20</xdr:row>
                <xdr:rowOff>76200</xdr:rowOff>
              </from>
              <to>
                <xdr:col>11</xdr:col>
                <xdr:colOff>561975</xdr:colOff>
                <xdr:row>20</xdr:row>
                <xdr:rowOff>276225</xdr:rowOff>
              </to>
            </anchor>
          </controlPr>
        </control>
      </mc:Choice>
      <mc:Fallback>
        <control shapeId="11339" r:id="rId84" name="OptionButton53"/>
      </mc:Fallback>
    </mc:AlternateContent>
    <mc:AlternateContent xmlns:mc="http://schemas.openxmlformats.org/markup-compatibility/2006">
      <mc:Choice Requires="x14">
        <control shapeId="11338" r:id="rId85" name="OptionButton52">
          <controlPr defaultSize="0" autoLine="0" linkedCell="L20" r:id="rId5">
            <anchor moveWithCells="1">
              <from>
                <xdr:col>11</xdr:col>
                <xdr:colOff>285750</xdr:colOff>
                <xdr:row>19</xdr:row>
                <xdr:rowOff>76200</xdr:rowOff>
              </from>
              <to>
                <xdr:col>11</xdr:col>
                <xdr:colOff>561975</xdr:colOff>
                <xdr:row>19</xdr:row>
                <xdr:rowOff>276225</xdr:rowOff>
              </to>
            </anchor>
          </controlPr>
        </control>
      </mc:Choice>
      <mc:Fallback>
        <control shapeId="11338" r:id="rId85" name="OptionButton52"/>
      </mc:Fallback>
    </mc:AlternateContent>
    <mc:AlternateContent xmlns:mc="http://schemas.openxmlformats.org/markup-compatibility/2006">
      <mc:Choice Requires="x14">
        <control shapeId="11337" r:id="rId86" name="OptionButton51">
          <controlPr defaultSize="0" autoLine="0" linkedCell="L19" r:id="rId5">
            <anchor moveWithCells="1">
              <from>
                <xdr:col>11</xdr:col>
                <xdr:colOff>285750</xdr:colOff>
                <xdr:row>18</xdr:row>
                <xdr:rowOff>76200</xdr:rowOff>
              </from>
              <to>
                <xdr:col>11</xdr:col>
                <xdr:colOff>561975</xdr:colOff>
                <xdr:row>18</xdr:row>
                <xdr:rowOff>276225</xdr:rowOff>
              </to>
            </anchor>
          </controlPr>
        </control>
      </mc:Choice>
      <mc:Fallback>
        <control shapeId="11337" r:id="rId86" name="OptionButton51"/>
      </mc:Fallback>
    </mc:AlternateContent>
    <mc:AlternateContent xmlns:mc="http://schemas.openxmlformats.org/markup-compatibility/2006">
      <mc:Choice Requires="x14">
        <control shapeId="11336" r:id="rId87" name="OptionButton50">
          <controlPr defaultSize="0" autoLine="0" linkedCell="L18" r:id="rId5">
            <anchor moveWithCells="1">
              <from>
                <xdr:col>11</xdr:col>
                <xdr:colOff>285750</xdr:colOff>
                <xdr:row>17</xdr:row>
                <xdr:rowOff>76200</xdr:rowOff>
              </from>
              <to>
                <xdr:col>11</xdr:col>
                <xdr:colOff>561975</xdr:colOff>
                <xdr:row>17</xdr:row>
                <xdr:rowOff>276225</xdr:rowOff>
              </to>
            </anchor>
          </controlPr>
        </control>
      </mc:Choice>
      <mc:Fallback>
        <control shapeId="11336" r:id="rId87" name="OptionButton50"/>
      </mc:Fallback>
    </mc:AlternateContent>
    <mc:AlternateContent xmlns:mc="http://schemas.openxmlformats.org/markup-compatibility/2006">
      <mc:Choice Requires="x14">
        <control shapeId="11335" r:id="rId88" name="OptionButton49">
          <controlPr defaultSize="0" autoLine="0" linkedCell="L17" r:id="rId89">
            <anchor moveWithCells="1">
              <from>
                <xdr:col>11</xdr:col>
                <xdr:colOff>285750</xdr:colOff>
                <xdr:row>16</xdr:row>
                <xdr:rowOff>76200</xdr:rowOff>
              </from>
              <to>
                <xdr:col>11</xdr:col>
                <xdr:colOff>561975</xdr:colOff>
                <xdr:row>16</xdr:row>
                <xdr:rowOff>276225</xdr:rowOff>
              </to>
            </anchor>
          </controlPr>
        </control>
      </mc:Choice>
      <mc:Fallback>
        <control shapeId="11335" r:id="rId88" name="OptionButton49"/>
      </mc:Fallback>
    </mc:AlternateContent>
    <mc:AlternateContent xmlns:mc="http://schemas.openxmlformats.org/markup-compatibility/2006">
      <mc:Choice Requires="x14">
        <control shapeId="11334" r:id="rId90" name="OptionButton28">
          <controlPr defaultSize="0" autoLine="0" linkedCell="G20" r:id="rId42">
            <anchor moveWithCells="1">
              <from>
                <xdr:col>6</xdr:col>
                <xdr:colOff>238125</xdr:colOff>
                <xdr:row>19</xdr:row>
                <xdr:rowOff>66675</xdr:rowOff>
              </from>
              <to>
                <xdr:col>6</xdr:col>
                <xdr:colOff>590550</xdr:colOff>
                <xdr:row>19</xdr:row>
                <xdr:rowOff>276225</xdr:rowOff>
              </to>
            </anchor>
          </controlPr>
        </control>
      </mc:Choice>
      <mc:Fallback>
        <control shapeId="11334" r:id="rId90" name="OptionButton28"/>
      </mc:Fallback>
    </mc:AlternateContent>
    <mc:AlternateContent xmlns:mc="http://schemas.openxmlformats.org/markup-compatibility/2006">
      <mc:Choice Requires="x14">
        <control shapeId="11333" r:id="rId91" name="OptionButton27">
          <controlPr defaultSize="0" autoLine="0" linkedCell="G19" r:id="rId42">
            <anchor moveWithCells="1">
              <from>
                <xdr:col>6</xdr:col>
                <xdr:colOff>238125</xdr:colOff>
                <xdr:row>18</xdr:row>
                <xdr:rowOff>66675</xdr:rowOff>
              </from>
              <to>
                <xdr:col>6</xdr:col>
                <xdr:colOff>590550</xdr:colOff>
                <xdr:row>18</xdr:row>
                <xdr:rowOff>276225</xdr:rowOff>
              </to>
            </anchor>
          </controlPr>
        </control>
      </mc:Choice>
      <mc:Fallback>
        <control shapeId="11333" r:id="rId91" name="OptionButton27"/>
      </mc:Fallback>
    </mc:AlternateContent>
    <mc:AlternateContent xmlns:mc="http://schemas.openxmlformats.org/markup-compatibility/2006">
      <mc:Choice Requires="x14">
        <control shapeId="11332" r:id="rId92" name="OptionButton26">
          <controlPr defaultSize="0" autoLine="0" linkedCell="G18" r:id="rId42">
            <anchor moveWithCells="1">
              <from>
                <xdr:col>6</xdr:col>
                <xdr:colOff>238125</xdr:colOff>
                <xdr:row>17</xdr:row>
                <xdr:rowOff>66675</xdr:rowOff>
              </from>
              <to>
                <xdr:col>6</xdr:col>
                <xdr:colOff>590550</xdr:colOff>
                <xdr:row>17</xdr:row>
                <xdr:rowOff>276225</xdr:rowOff>
              </to>
            </anchor>
          </controlPr>
        </control>
      </mc:Choice>
      <mc:Fallback>
        <control shapeId="11332" r:id="rId92" name="OptionButton26"/>
      </mc:Fallback>
    </mc:AlternateContent>
    <mc:AlternateContent xmlns:mc="http://schemas.openxmlformats.org/markup-compatibility/2006">
      <mc:Choice Requires="x14">
        <control shapeId="11331" r:id="rId93" name="OptionButton48">
          <controlPr defaultSize="0" autoLine="0" linkedCell="G40" r:id="rId42">
            <anchor moveWithCells="1">
              <from>
                <xdr:col>6</xdr:col>
                <xdr:colOff>238125</xdr:colOff>
                <xdr:row>39</xdr:row>
                <xdr:rowOff>66675</xdr:rowOff>
              </from>
              <to>
                <xdr:col>6</xdr:col>
                <xdr:colOff>590550</xdr:colOff>
                <xdr:row>39</xdr:row>
                <xdr:rowOff>276225</xdr:rowOff>
              </to>
            </anchor>
          </controlPr>
        </control>
      </mc:Choice>
      <mc:Fallback>
        <control shapeId="11331" r:id="rId93" name="OptionButton48"/>
      </mc:Fallback>
    </mc:AlternateContent>
    <mc:AlternateContent xmlns:mc="http://schemas.openxmlformats.org/markup-compatibility/2006">
      <mc:Choice Requires="x14">
        <control shapeId="11330" r:id="rId94" name="OptionButton47">
          <controlPr defaultSize="0" autoLine="0" linkedCell="G39" r:id="rId42">
            <anchor moveWithCells="1">
              <from>
                <xdr:col>6</xdr:col>
                <xdr:colOff>238125</xdr:colOff>
                <xdr:row>38</xdr:row>
                <xdr:rowOff>66675</xdr:rowOff>
              </from>
              <to>
                <xdr:col>6</xdr:col>
                <xdr:colOff>590550</xdr:colOff>
                <xdr:row>38</xdr:row>
                <xdr:rowOff>276225</xdr:rowOff>
              </to>
            </anchor>
          </controlPr>
        </control>
      </mc:Choice>
      <mc:Fallback>
        <control shapeId="11330" r:id="rId94" name="OptionButton47"/>
      </mc:Fallback>
    </mc:AlternateContent>
    <mc:AlternateContent xmlns:mc="http://schemas.openxmlformats.org/markup-compatibility/2006">
      <mc:Choice Requires="x14">
        <control shapeId="11329" r:id="rId95" name="OptionButton46">
          <controlPr defaultSize="0" autoLine="0" linkedCell="G38" r:id="rId42">
            <anchor moveWithCells="1">
              <from>
                <xdr:col>6</xdr:col>
                <xdr:colOff>238125</xdr:colOff>
                <xdr:row>37</xdr:row>
                <xdr:rowOff>66675</xdr:rowOff>
              </from>
              <to>
                <xdr:col>6</xdr:col>
                <xdr:colOff>590550</xdr:colOff>
                <xdr:row>37</xdr:row>
                <xdr:rowOff>276225</xdr:rowOff>
              </to>
            </anchor>
          </controlPr>
        </control>
      </mc:Choice>
      <mc:Fallback>
        <control shapeId="11329" r:id="rId95" name="OptionButton46"/>
      </mc:Fallback>
    </mc:AlternateContent>
    <mc:AlternateContent xmlns:mc="http://schemas.openxmlformats.org/markup-compatibility/2006">
      <mc:Choice Requires="x14">
        <control shapeId="11328" r:id="rId96" name="OptionButton45">
          <controlPr defaultSize="0" autoLine="0" linkedCell="G37" r:id="rId42">
            <anchor moveWithCells="1">
              <from>
                <xdr:col>6</xdr:col>
                <xdr:colOff>238125</xdr:colOff>
                <xdr:row>36</xdr:row>
                <xdr:rowOff>66675</xdr:rowOff>
              </from>
              <to>
                <xdr:col>6</xdr:col>
                <xdr:colOff>590550</xdr:colOff>
                <xdr:row>36</xdr:row>
                <xdr:rowOff>276225</xdr:rowOff>
              </to>
            </anchor>
          </controlPr>
        </control>
      </mc:Choice>
      <mc:Fallback>
        <control shapeId="11328" r:id="rId96" name="OptionButton45"/>
      </mc:Fallback>
    </mc:AlternateContent>
    <mc:AlternateContent xmlns:mc="http://schemas.openxmlformats.org/markup-compatibility/2006">
      <mc:Choice Requires="x14">
        <control shapeId="11327" r:id="rId97" name="OptionButton44">
          <controlPr defaultSize="0" autoLine="0" linkedCell="G36" r:id="rId42">
            <anchor moveWithCells="1">
              <from>
                <xdr:col>6</xdr:col>
                <xdr:colOff>238125</xdr:colOff>
                <xdr:row>35</xdr:row>
                <xdr:rowOff>66675</xdr:rowOff>
              </from>
              <to>
                <xdr:col>6</xdr:col>
                <xdr:colOff>590550</xdr:colOff>
                <xdr:row>35</xdr:row>
                <xdr:rowOff>276225</xdr:rowOff>
              </to>
            </anchor>
          </controlPr>
        </control>
      </mc:Choice>
      <mc:Fallback>
        <control shapeId="11327" r:id="rId97" name="OptionButton44"/>
      </mc:Fallback>
    </mc:AlternateContent>
    <mc:AlternateContent xmlns:mc="http://schemas.openxmlformats.org/markup-compatibility/2006">
      <mc:Choice Requires="x14">
        <control shapeId="11326" r:id="rId98" name="OptionButton43">
          <controlPr defaultSize="0" autoLine="0" linkedCell="G35" r:id="rId42">
            <anchor moveWithCells="1">
              <from>
                <xdr:col>6</xdr:col>
                <xdr:colOff>238125</xdr:colOff>
                <xdr:row>34</xdr:row>
                <xdr:rowOff>66675</xdr:rowOff>
              </from>
              <to>
                <xdr:col>6</xdr:col>
                <xdr:colOff>590550</xdr:colOff>
                <xdr:row>34</xdr:row>
                <xdr:rowOff>276225</xdr:rowOff>
              </to>
            </anchor>
          </controlPr>
        </control>
      </mc:Choice>
      <mc:Fallback>
        <control shapeId="11326" r:id="rId98" name="OptionButton43"/>
      </mc:Fallback>
    </mc:AlternateContent>
    <mc:AlternateContent xmlns:mc="http://schemas.openxmlformats.org/markup-compatibility/2006">
      <mc:Choice Requires="x14">
        <control shapeId="11325" r:id="rId99" name="OptionButton42">
          <controlPr defaultSize="0" autoLine="0" linkedCell="G34" r:id="rId42">
            <anchor moveWithCells="1">
              <from>
                <xdr:col>6</xdr:col>
                <xdr:colOff>238125</xdr:colOff>
                <xdr:row>33</xdr:row>
                <xdr:rowOff>66675</xdr:rowOff>
              </from>
              <to>
                <xdr:col>6</xdr:col>
                <xdr:colOff>590550</xdr:colOff>
                <xdr:row>33</xdr:row>
                <xdr:rowOff>276225</xdr:rowOff>
              </to>
            </anchor>
          </controlPr>
        </control>
      </mc:Choice>
      <mc:Fallback>
        <control shapeId="11325" r:id="rId99" name="OptionButton42"/>
      </mc:Fallback>
    </mc:AlternateContent>
    <mc:AlternateContent xmlns:mc="http://schemas.openxmlformats.org/markup-compatibility/2006">
      <mc:Choice Requires="x14">
        <control shapeId="11324" r:id="rId100" name="OptionButton41">
          <controlPr defaultSize="0" autoLine="0" linkedCell="G33" r:id="rId42">
            <anchor moveWithCells="1">
              <from>
                <xdr:col>6</xdr:col>
                <xdr:colOff>238125</xdr:colOff>
                <xdr:row>32</xdr:row>
                <xdr:rowOff>66675</xdr:rowOff>
              </from>
              <to>
                <xdr:col>6</xdr:col>
                <xdr:colOff>590550</xdr:colOff>
                <xdr:row>32</xdr:row>
                <xdr:rowOff>276225</xdr:rowOff>
              </to>
            </anchor>
          </controlPr>
        </control>
      </mc:Choice>
      <mc:Fallback>
        <control shapeId="11324" r:id="rId100" name="OptionButton41"/>
      </mc:Fallback>
    </mc:AlternateContent>
    <mc:AlternateContent xmlns:mc="http://schemas.openxmlformats.org/markup-compatibility/2006">
      <mc:Choice Requires="x14">
        <control shapeId="11323" r:id="rId101" name="OptionButton40">
          <controlPr defaultSize="0" autoLine="0" linkedCell="G32" r:id="rId42">
            <anchor moveWithCells="1">
              <from>
                <xdr:col>6</xdr:col>
                <xdr:colOff>238125</xdr:colOff>
                <xdr:row>31</xdr:row>
                <xdr:rowOff>66675</xdr:rowOff>
              </from>
              <to>
                <xdr:col>6</xdr:col>
                <xdr:colOff>590550</xdr:colOff>
                <xdr:row>31</xdr:row>
                <xdr:rowOff>276225</xdr:rowOff>
              </to>
            </anchor>
          </controlPr>
        </control>
      </mc:Choice>
      <mc:Fallback>
        <control shapeId="11323" r:id="rId101" name="OptionButton40"/>
      </mc:Fallback>
    </mc:AlternateContent>
    <mc:AlternateContent xmlns:mc="http://schemas.openxmlformats.org/markup-compatibility/2006">
      <mc:Choice Requires="x14">
        <control shapeId="11322" r:id="rId102" name="OptionButton39">
          <controlPr defaultSize="0" autoLine="0" linkedCell="G31" r:id="rId42">
            <anchor moveWithCells="1">
              <from>
                <xdr:col>6</xdr:col>
                <xdr:colOff>238125</xdr:colOff>
                <xdr:row>30</xdr:row>
                <xdr:rowOff>66675</xdr:rowOff>
              </from>
              <to>
                <xdr:col>6</xdr:col>
                <xdr:colOff>590550</xdr:colOff>
                <xdr:row>30</xdr:row>
                <xdr:rowOff>276225</xdr:rowOff>
              </to>
            </anchor>
          </controlPr>
        </control>
      </mc:Choice>
      <mc:Fallback>
        <control shapeId="11322" r:id="rId102" name="OptionButton39"/>
      </mc:Fallback>
    </mc:AlternateContent>
    <mc:AlternateContent xmlns:mc="http://schemas.openxmlformats.org/markup-compatibility/2006">
      <mc:Choice Requires="x14">
        <control shapeId="11321" r:id="rId103" name="OptionButton38">
          <controlPr defaultSize="0" autoLine="0" linkedCell="G30" r:id="rId42">
            <anchor moveWithCells="1">
              <from>
                <xdr:col>6</xdr:col>
                <xdr:colOff>238125</xdr:colOff>
                <xdr:row>29</xdr:row>
                <xdr:rowOff>66675</xdr:rowOff>
              </from>
              <to>
                <xdr:col>6</xdr:col>
                <xdr:colOff>590550</xdr:colOff>
                <xdr:row>29</xdr:row>
                <xdr:rowOff>276225</xdr:rowOff>
              </to>
            </anchor>
          </controlPr>
        </control>
      </mc:Choice>
      <mc:Fallback>
        <control shapeId="11321" r:id="rId103" name="OptionButton38"/>
      </mc:Fallback>
    </mc:AlternateContent>
    <mc:AlternateContent xmlns:mc="http://schemas.openxmlformats.org/markup-compatibility/2006">
      <mc:Choice Requires="x14">
        <control shapeId="11320" r:id="rId104" name="OptionButton37">
          <controlPr defaultSize="0" autoLine="0" linkedCell="G29" r:id="rId42">
            <anchor moveWithCells="1">
              <from>
                <xdr:col>6</xdr:col>
                <xdr:colOff>238125</xdr:colOff>
                <xdr:row>28</xdr:row>
                <xdr:rowOff>66675</xdr:rowOff>
              </from>
              <to>
                <xdr:col>6</xdr:col>
                <xdr:colOff>590550</xdr:colOff>
                <xdr:row>28</xdr:row>
                <xdr:rowOff>276225</xdr:rowOff>
              </to>
            </anchor>
          </controlPr>
        </control>
      </mc:Choice>
      <mc:Fallback>
        <control shapeId="11320" r:id="rId104" name="OptionButton37"/>
      </mc:Fallback>
    </mc:AlternateContent>
    <mc:AlternateContent xmlns:mc="http://schemas.openxmlformats.org/markup-compatibility/2006">
      <mc:Choice Requires="x14">
        <control shapeId="11319" r:id="rId105" name="OptionButton36">
          <controlPr defaultSize="0" autoLine="0" linkedCell="G28" r:id="rId42">
            <anchor moveWithCells="1">
              <from>
                <xdr:col>6</xdr:col>
                <xdr:colOff>238125</xdr:colOff>
                <xdr:row>27</xdr:row>
                <xdr:rowOff>66675</xdr:rowOff>
              </from>
              <to>
                <xdr:col>6</xdr:col>
                <xdr:colOff>590550</xdr:colOff>
                <xdr:row>27</xdr:row>
                <xdr:rowOff>276225</xdr:rowOff>
              </to>
            </anchor>
          </controlPr>
        </control>
      </mc:Choice>
      <mc:Fallback>
        <control shapeId="11319" r:id="rId105" name="OptionButton36"/>
      </mc:Fallback>
    </mc:AlternateContent>
    <mc:AlternateContent xmlns:mc="http://schemas.openxmlformats.org/markup-compatibility/2006">
      <mc:Choice Requires="x14">
        <control shapeId="11318" r:id="rId106" name="OptionButton35">
          <controlPr defaultSize="0" autoLine="0" linkedCell="G27" r:id="rId42">
            <anchor moveWithCells="1">
              <from>
                <xdr:col>6</xdr:col>
                <xdr:colOff>238125</xdr:colOff>
                <xdr:row>26</xdr:row>
                <xdr:rowOff>66675</xdr:rowOff>
              </from>
              <to>
                <xdr:col>6</xdr:col>
                <xdr:colOff>590550</xdr:colOff>
                <xdr:row>26</xdr:row>
                <xdr:rowOff>276225</xdr:rowOff>
              </to>
            </anchor>
          </controlPr>
        </control>
      </mc:Choice>
      <mc:Fallback>
        <control shapeId="11318" r:id="rId106" name="OptionButton35"/>
      </mc:Fallback>
    </mc:AlternateContent>
    <mc:AlternateContent xmlns:mc="http://schemas.openxmlformats.org/markup-compatibility/2006">
      <mc:Choice Requires="x14">
        <control shapeId="11317" r:id="rId107" name="OptionButton34">
          <controlPr defaultSize="0" autoLine="0" linkedCell="G26" r:id="rId42">
            <anchor moveWithCells="1">
              <from>
                <xdr:col>6</xdr:col>
                <xdr:colOff>238125</xdr:colOff>
                <xdr:row>25</xdr:row>
                <xdr:rowOff>66675</xdr:rowOff>
              </from>
              <to>
                <xdr:col>6</xdr:col>
                <xdr:colOff>590550</xdr:colOff>
                <xdr:row>25</xdr:row>
                <xdr:rowOff>276225</xdr:rowOff>
              </to>
            </anchor>
          </controlPr>
        </control>
      </mc:Choice>
      <mc:Fallback>
        <control shapeId="11317" r:id="rId107" name="OptionButton34"/>
      </mc:Fallback>
    </mc:AlternateContent>
    <mc:AlternateContent xmlns:mc="http://schemas.openxmlformats.org/markup-compatibility/2006">
      <mc:Choice Requires="x14">
        <control shapeId="11316" r:id="rId108" name="OptionButton33">
          <controlPr defaultSize="0" autoLine="0" linkedCell="G25" r:id="rId42">
            <anchor moveWithCells="1">
              <from>
                <xdr:col>6</xdr:col>
                <xdr:colOff>238125</xdr:colOff>
                <xdr:row>24</xdr:row>
                <xdr:rowOff>66675</xdr:rowOff>
              </from>
              <to>
                <xdr:col>6</xdr:col>
                <xdr:colOff>590550</xdr:colOff>
                <xdr:row>24</xdr:row>
                <xdr:rowOff>276225</xdr:rowOff>
              </to>
            </anchor>
          </controlPr>
        </control>
      </mc:Choice>
      <mc:Fallback>
        <control shapeId="11316" r:id="rId108" name="OptionButton33"/>
      </mc:Fallback>
    </mc:AlternateContent>
    <mc:AlternateContent xmlns:mc="http://schemas.openxmlformats.org/markup-compatibility/2006">
      <mc:Choice Requires="x14">
        <control shapeId="11315" r:id="rId109" name="OptionButton32">
          <controlPr defaultSize="0" autoLine="0" linkedCell="G24" r:id="rId42">
            <anchor moveWithCells="1">
              <from>
                <xdr:col>6</xdr:col>
                <xdr:colOff>238125</xdr:colOff>
                <xdr:row>23</xdr:row>
                <xdr:rowOff>66675</xdr:rowOff>
              </from>
              <to>
                <xdr:col>6</xdr:col>
                <xdr:colOff>590550</xdr:colOff>
                <xdr:row>23</xdr:row>
                <xdr:rowOff>276225</xdr:rowOff>
              </to>
            </anchor>
          </controlPr>
        </control>
      </mc:Choice>
      <mc:Fallback>
        <control shapeId="11315" r:id="rId109" name="OptionButton32"/>
      </mc:Fallback>
    </mc:AlternateContent>
    <mc:AlternateContent xmlns:mc="http://schemas.openxmlformats.org/markup-compatibility/2006">
      <mc:Choice Requires="x14">
        <control shapeId="11314" r:id="rId110" name="OptionButton31">
          <controlPr defaultSize="0" autoLine="0" linkedCell="G23" r:id="rId42">
            <anchor moveWithCells="1">
              <from>
                <xdr:col>6</xdr:col>
                <xdr:colOff>238125</xdr:colOff>
                <xdr:row>22</xdr:row>
                <xdr:rowOff>66675</xdr:rowOff>
              </from>
              <to>
                <xdr:col>6</xdr:col>
                <xdr:colOff>590550</xdr:colOff>
                <xdr:row>22</xdr:row>
                <xdr:rowOff>276225</xdr:rowOff>
              </to>
            </anchor>
          </controlPr>
        </control>
      </mc:Choice>
      <mc:Fallback>
        <control shapeId="11314" r:id="rId110" name="OptionButton31"/>
      </mc:Fallback>
    </mc:AlternateContent>
    <mc:AlternateContent xmlns:mc="http://schemas.openxmlformats.org/markup-compatibility/2006">
      <mc:Choice Requires="x14">
        <control shapeId="11313" r:id="rId111" name="OptionButton30">
          <controlPr defaultSize="0" autoLine="0" linkedCell="G22" r:id="rId42">
            <anchor moveWithCells="1">
              <from>
                <xdr:col>6</xdr:col>
                <xdr:colOff>238125</xdr:colOff>
                <xdr:row>21</xdr:row>
                <xdr:rowOff>66675</xdr:rowOff>
              </from>
              <to>
                <xdr:col>6</xdr:col>
                <xdr:colOff>590550</xdr:colOff>
                <xdr:row>21</xdr:row>
                <xdr:rowOff>276225</xdr:rowOff>
              </to>
            </anchor>
          </controlPr>
        </control>
      </mc:Choice>
      <mc:Fallback>
        <control shapeId="11313" r:id="rId111" name="OptionButton30"/>
      </mc:Fallback>
    </mc:AlternateContent>
    <mc:AlternateContent xmlns:mc="http://schemas.openxmlformats.org/markup-compatibility/2006">
      <mc:Choice Requires="x14">
        <control shapeId="11312" r:id="rId112" name="OptionButton29">
          <controlPr defaultSize="0" autoLine="0" linkedCell="G21" r:id="rId42">
            <anchor moveWithCells="1">
              <from>
                <xdr:col>6</xdr:col>
                <xdr:colOff>238125</xdr:colOff>
                <xdr:row>20</xdr:row>
                <xdr:rowOff>66675</xdr:rowOff>
              </from>
              <to>
                <xdr:col>6</xdr:col>
                <xdr:colOff>590550</xdr:colOff>
                <xdr:row>20</xdr:row>
                <xdr:rowOff>276225</xdr:rowOff>
              </to>
            </anchor>
          </controlPr>
        </control>
      </mc:Choice>
      <mc:Fallback>
        <control shapeId="11312" r:id="rId112" name="OptionButton29"/>
      </mc:Fallback>
    </mc:AlternateContent>
    <mc:AlternateContent xmlns:mc="http://schemas.openxmlformats.org/markup-compatibility/2006">
      <mc:Choice Requires="x14">
        <control shapeId="11308" r:id="rId113" name="OptionButton25">
          <controlPr defaultSize="0" autoLine="0" linkedCell="G17" r:id="rId114">
            <anchor moveWithCells="1">
              <from>
                <xdr:col>6</xdr:col>
                <xdr:colOff>238125</xdr:colOff>
                <xdr:row>16</xdr:row>
                <xdr:rowOff>66675</xdr:rowOff>
              </from>
              <to>
                <xdr:col>6</xdr:col>
                <xdr:colOff>590550</xdr:colOff>
                <xdr:row>16</xdr:row>
                <xdr:rowOff>276225</xdr:rowOff>
              </to>
            </anchor>
          </controlPr>
        </control>
      </mc:Choice>
      <mc:Fallback>
        <control shapeId="11308" r:id="rId113" name="OptionButton25"/>
      </mc:Fallback>
    </mc:AlternateContent>
    <mc:AlternateContent xmlns:mc="http://schemas.openxmlformats.org/markup-compatibility/2006">
      <mc:Choice Requires="x14">
        <control shapeId="11307" r:id="rId115" name="OptionButton24">
          <controlPr defaultSize="0" autoLine="0" linkedCell="B40" r:id="rId48">
            <anchor moveWithCells="1">
              <from>
                <xdr:col>1</xdr:col>
                <xdr:colOff>266700</xdr:colOff>
                <xdr:row>39</xdr:row>
                <xdr:rowOff>85725</xdr:rowOff>
              </from>
              <to>
                <xdr:col>1</xdr:col>
                <xdr:colOff>590550</xdr:colOff>
                <xdr:row>39</xdr:row>
                <xdr:rowOff>266700</xdr:rowOff>
              </to>
            </anchor>
          </controlPr>
        </control>
      </mc:Choice>
      <mc:Fallback>
        <control shapeId="11307" r:id="rId115" name="OptionButton24"/>
      </mc:Fallback>
    </mc:AlternateContent>
    <mc:AlternateContent xmlns:mc="http://schemas.openxmlformats.org/markup-compatibility/2006">
      <mc:Choice Requires="x14">
        <control shapeId="11306" r:id="rId116" name="OptionButton23">
          <controlPr defaultSize="0" autoLine="0" linkedCell="B39" r:id="rId48">
            <anchor moveWithCells="1">
              <from>
                <xdr:col>1</xdr:col>
                <xdr:colOff>266700</xdr:colOff>
                <xdr:row>38</xdr:row>
                <xdr:rowOff>85725</xdr:rowOff>
              </from>
              <to>
                <xdr:col>1</xdr:col>
                <xdr:colOff>590550</xdr:colOff>
                <xdr:row>38</xdr:row>
                <xdr:rowOff>266700</xdr:rowOff>
              </to>
            </anchor>
          </controlPr>
        </control>
      </mc:Choice>
      <mc:Fallback>
        <control shapeId="11306" r:id="rId116" name="OptionButton23"/>
      </mc:Fallback>
    </mc:AlternateContent>
    <mc:AlternateContent xmlns:mc="http://schemas.openxmlformats.org/markup-compatibility/2006">
      <mc:Choice Requires="x14">
        <control shapeId="11305" r:id="rId117" name="OptionButton22">
          <controlPr defaultSize="0" autoLine="0" linkedCell="B38" r:id="rId48">
            <anchor moveWithCells="1">
              <from>
                <xdr:col>1</xdr:col>
                <xdr:colOff>266700</xdr:colOff>
                <xdr:row>37</xdr:row>
                <xdr:rowOff>85725</xdr:rowOff>
              </from>
              <to>
                <xdr:col>1</xdr:col>
                <xdr:colOff>590550</xdr:colOff>
                <xdr:row>37</xdr:row>
                <xdr:rowOff>266700</xdr:rowOff>
              </to>
            </anchor>
          </controlPr>
        </control>
      </mc:Choice>
      <mc:Fallback>
        <control shapeId="11305" r:id="rId117" name="OptionButton22"/>
      </mc:Fallback>
    </mc:AlternateContent>
    <mc:AlternateContent xmlns:mc="http://schemas.openxmlformats.org/markup-compatibility/2006">
      <mc:Choice Requires="x14">
        <control shapeId="11304" r:id="rId118" name="OptionButton21">
          <controlPr defaultSize="0" autoLine="0" linkedCell="B37" r:id="rId48">
            <anchor moveWithCells="1">
              <from>
                <xdr:col>1</xdr:col>
                <xdr:colOff>266700</xdr:colOff>
                <xdr:row>36</xdr:row>
                <xdr:rowOff>85725</xdr:rowOff>
              </from>
              <to>
                <xdr:col>1</xdr:col>
                <xdr:colOff>590550</xdr:colOff>
                <xdr:row>36</xdr:row>
                <xdr:rowOff>266700</xdr:rowOff>
              </to>
            </anchor>
          </controlPr>
        </control>
      </mc:Choice>
      <mc:Fallback>
        <control shapeId="11304" r:id="rId118" name="OptionButton21"/>
      </mc:Fallback>
    </mc:AlternateContent>
    <mc:AlternateContent xmlns:mc="http://schemas.openxmlformats.org/markup-compatibility/2006">
      <mc:Choice Requires="x14">
        <control shapeId="11303" r:id="rId119" name="OptionButton20">
          <controlPr defaultSize="0" autoLine="0" linkedCell="B36" r:id="rId48">
            <anchor moveWithCells="1">
              <from>
                <xdr:col>1</xdr:col>
                <xdr:colOff>266700</xdr:colOff>
                <xdr:row>35</xdr:row>
                <xdr:rowOff>85725</xdr:rowOff>
              </from>
              <to>
                <xdr:col>1</xdr:col>
                <xdr:colOff>590550</xdr:colOff>
                <xdr:row>35</xdr:row>
                <xdr:rowOff>266700</xdr:rowOff>
              </to>
            </anchor>
          </controlPr>
        </control>
      </mc:Choice>
      <mc:Fallback>
        <control shapeId="11303" r:id="rId119" name="OptionButton20"/>
      </mc:Fallback>
    </mc:AlternateContent>
    <mc:AlternateContent xmlns:mc="http://schemas.openxmlformats.org/markup-compatibility/2006">
      <mc:Choice Requires="x14">
        <control shapeId="11302" r:id="rId120" name="OptionButton19">
          <controlPr defaultSize="0" autoLine="0" linkedCell="B35" r:id="rId48">
            <anchor moveWithCells="1">
              <from>
                <xdr:col>1</xdr:col>
                <xdr:colOff>266700</xdr:colOff>
                <xdr:row>34</xdr:row>
                <xdr:rowOff>85725</xdr:rowOff>
              </from>
              <to>
                <xdr:col>1</xdr:col>
                <xdr:colOff>590550</xdr:colOff>
                <xdr:row>34</xdr:row>
                <xdr:rowOff>266700</xdr:rowOff>
              </to>
            </anchor>
          </controlPr>
        </control>
      </mc:Choice>
      <mc:Fallback>
        <control shapeId="11302" r:id="rId120" name="OptionButton19"/>
      </mc:Fallback>
    </mc:AlternateContent>
    <mc:AlternateContent xmlns:mc="http://schemas.openxmlformats.org/markup-compatibility/2006">
      <mc:Choice Requires="x14">
        <control shapeId="11301" r:id="rId121" name="OptionButton18">
          <controlPr defaultSize="0" autoLine="0" linkedCell="B34" r:id="rId48">
            <anchor moveWithCells="1">
              <from>
                <xdr:col>1</xdr:col>
                <xdr:colOff>266700</xdr:colOff>
                <xdr:row>33</xdr:row>
                <xdr:rowOff>85725</xdr:rowOff>
              </from>
              <to>
                <xdr:col>1</xdr:col>
                <xdr:colOff>590550</xdr:colOff>
                <xdr:row>33</xdr:row>
                <xdr:rowOff>266700</xdr:rowOff>
              </to>
            </anchor>
          </controlPr>
        </control>
      </mc:Choice>
      <mc:Fallback>
        <control shapeId="11301" r:id="rId121" name="OptionButton18"/>
      </mc:Fallback>
    </mc:AlternateContent>
    <mc:AlternateContent xmlns:mc="http://schemas.openxmlformats.org/markup-compatibility/2006">
      <mc:Choice Requires="x14">
        <control shapeId="11300" r:id="rId122" name="OptionButton17">
          <controlPr defaultSize="0" autoLine="0" linkedCell="B33" r:id="rId48">
            <anchor moveWithCells="1">
              <from>
                <xdr:col>1</xdr:col>
                <xdr:colOff>266700</xdr:colOff>
                <xdr:row>32</xdr:row>
                <xdr:rowOff>85725</xdr:rowOff>
              </from>
              <to>
                <xdr:col>1</xdr:col>
                <xdr:colOff>590550</xdr:colOff>
                <xdr:row>32</xdr:row>
                <xdr:rowOff>266700</xdr:rowOff>
              </to>
            </anchor>
          </controlPr>
        </control>
      </mc:Choice>
      <mc:Fallback>
        <control shapeId="11300" r:id="rId122" name="OptionButton17"/>
      </mc:Fallback>
    </mc:AlternateContent>
    <mc:AlternateContent xmlns:mc="http://schemas.openxmlformats.org/markup-compatibility/2006">
      <mc:Choice Requires="x14">
        <control shapeId="11299" r:id="rId123" name="OptionButton16">
          <controlPr defaultSize="0" autoLine="0" linkedCell="B32" r:id="rId48">
            <anchor moveWithCells="1">
              <from>
                <xdr:col>1</xdr:col>
                <xdr:colOff>266700</xdr:colOff>
                <xdr:row>31</xdr:row>
                <xdr:rowOff>85725</xdr:rowOff>
              </from>
              <to>
                <xdr:col>1</xdr:col>
                <xdr:colOff>590550</xdr:colOff>
                <xdr:row>31</xdr:row>
                <xdr:rowOff>266700</xdr:rowOff>
              </to>
            </anchor>
          </controlPr>
        </control>
      </mc:Choice>
      <mc:Fallback>
        <control shapeId="11299" r:id="rId123" name="OptionButton16"/>
      </mc:Fallback>
    </mc:AlternateContent>
    <mc:AlternateContent xmlns:mc="http://schemas.openxmlformats.org/markup-compatibility/2006">
      <mc:Choice Requires="x14">
        <control shapeId="11298" r:id="rId124" name="OptionButton15">
          <controlPr defaultSize="0" autoLine="0" linkedCell="B31" r:id="rId48">
            <anchor moveWithCells="1">
              <from>
                <xdr:col>1</xdr:col>
                <xdr:colOff>266700</xdr:colOff>
                <xdr:row>30</xdr:row>
                <xdr:rowOff>85725</xdr:rowOff>
              </from>
              <to>
                <xdr:col>1</xdr:col>
                <xdr:colOff>590550</xdr:colOff>
                <xdr:row>30</xdr:row>
                <xdr:rowOff>266700</xdr:rowOff>
              </to>
            </anchor>
          </controlPr>
        </control>
      </mc:Choice>
      <mc:Fallback>
        <control shapeId="11298" r:id="rId124" name="OptionButton15"/>
      </mc:Fallback>
    </mc:AlternateContent>
    <mc:AlternateContent xmlns:mc="http://schemas.openxmlformats.org/markup-compatibility/2006">
      <mc:Choice Requires="x14">
        <control shapeId="11297" r:id="rId125" name="OptionButton14">
          <controlPr defaultSize="0" autoLine="0" linkedCell="B30" r:id="rId48">
            <anchor moveWithCells="1">
              <from>
                <xdr:col>1</xdr:col>
                <xdr:colOff>266700</xdr:colOff>
                <xdr:row>29</xdr:row>
                <xdr:rowOff>85725</xdr:rowOff>
              </from>
              <to>
                <xdr:col>1</xdr:col>
                <xdr:colOff>590550</xdr:colOff>
                <xdr:row>29</xdr:row>
                <xdr:rowOff>266700</xdr:rowOff>
              </to>
            </anchor>
          </controlPr>
        </control>
      </mc:Choice>
      <mc:Fallback>
        <control shapeId="11297" r:id="rId125" name="OptionButton14"/>
      </mc:Fallback>
    </mc:AlternateContent>
    <mc:AlternateContent xmlns:mc="http://schemas.openxmlformats.org/markup-compatibility/2006">
      <mc:Choice Requires="x14">
        <control shapeId="11296" r:id="rId126" name="OptionButton13">
          <controlPr defaultSize="0" autoLine="0" linkedCell="B29" r:id="rId48">
            <anchor moveWithCells="1">
              <from>
                <xdr:col>1</xdr:col>
                <xdr:colOff>266700</xdr:colOff>
                <xdr:row>28</xdr:row>
                <xdr:rowOff>85725</xdr:rowOff>
              </from>
              <to>
                <xdr:col>1</xdr:col>
                <xdr:colOff>590550</xdr:colOff>
                <xdr:row>28</xdr:row>
                <xdr:rowOff>266700</xdr:rowOff>
              </to>
            </anchor>
          </controlPr>
        </control>
      </mc:Choice>
      <mc:Fallback>
        <control shapeId="11296" r:id="rId126" name="OptionButton13"/>
      </mc:Fallback>
    </mc:AlternateContent>
    <mc:AlternateContent xmlns:mc="http://schemas.openxmlformats.org/markup-compatibility/2006">
      <mc:Choice Requires="x14">
        <control shapeId="11295" r:id="rId127" name="OptionButton12">
          <controlPr defaultSize="0" autoLine="0" linkedCell="B28" r:id="rId48">
            <anchor moveWithCells="1">
              <from>
                <xdr:col>1</xdr:col>
                <xdr:colOff>266700</xdr:colOff>
                <xdr:row>27</xdr:row>
                <xdr:rowOff>85725</xdr:rowOff>
              </from>
              <to>
                <xdr:col>1</xdr:col>
                <xdr:colOff>590550</xdr:colOff>
                <xdr:row>27</xdr:row>
                <xdr:rowOff>266700</xdr:rowOff>
              </to>
            </anchor>
          </controlPr>
        </control>
      </mc:Choice>
      <mc:Fallback>
        <control shapeId="11295" r:id="rId127" name="OptionButton12"/>
      </mc:Fallback>
    </mc:AlternateContent>
    <mc:AlternateContent xmlns:mc="http://schemas.openxmlformats.org/markup-compatibility/2006">
      <mc:Choice Requires="x14">
        <control shapeId="11294" r:id="rId128" name="OptionButton11">
          <controlPr defaultSize="0" autoLine="0" linkedCell="B27" r:id="rId48">
            <anchor moveWithCells="1">
              <from>
                <xdr:col>1</xdr:col>
                <xdr:colOff>266700</xdr:colOff>
                <xdr:row>26</xdr:row>
                <xdr:rowOff>85725</xdr:rowOff>
              </from>
              <to>
                <xdr:col>1</xdr:col>
                <xdr:colOff>590550</xdr:colOff>
                <xdr:row>26</xdr:row>
                <xdr:rowOff>266700</xdr:rowOff>
              </to>
            </anchor>
          </controlPr>
        </control>
      </mc:Choice>
      <mc:Fallback>
        <control shapeId="11294" r:id="rId128" name="OptionButton11"/>
      </mc:Fallback>
    </mc:AlternateContent>
    <mc:AlternateContent xmlns:mc="http://schemas.openxmlformats.org/markup-compatibility/2006">
      <mc:Choice Requires="x14">
        <control shapeId="11293" r:id="rId129" name="OptionButton10">
          <controlPr defaultSize="0" autoLine="0" linkedCell="B26" r:id="rId48">
            <anchor moveWithCells="1">
              <from>
                <xdr:col>1</xdr:col>
                <xdr:colOff>266700</xdr:colOff>
                <xdr:row>25</xdr:row>
                <xdr:rowOff>85725</xdr:rowOff>
              </from>
              <to>
                <xdr:col>1</xdr:col>
                <xdr:colOff>590550</xdr:colOff>
                <xdr:row>25</xdr:row>
                <xdr:rowOff>266700</xdr:rowOff>
              </to>
            </anchor>
          </controlPr>
        </control>
      </mc:Choice>
      <mc:Fallback>
        <control shapeId="11293" r:id="rId129" name="OptionButton10"/>
      </mc:Fallback>
    </mc:AlternateContent>
    <mc:AlternateContent xmlns:mc="http://schemas.openxmlformats.org/markup-compatibility/2006">
      <mc:Choice Requires="x14">
        <control shapeId="11292" r:id="rId130" name="OptionButton9">
          <controlPr defaultSize="0" autoLine="0" linkedCell="B25" r:id="rId48">
            <anchor moveWithCells="1">
              <from>
                <xdr:col>1</xdr:col>
                <xdr:colOff>266700</xdr:colOff>
                <xdr:row>24</xdr:row>
                <xdr:rowOff>85725</xdr:rowOff>
              </from>
              <to>
                <xdr:col>1</xdr:col>
                <xdr:colOff>590550</xdr:colOff>
                <xdr:row>24</xdr:row>
                <xdr:rowOff>266700</xdr:rowOff>
              </to>
            </anchor>
          </controlPr>
        </control>
      </mc:Choice>
      <mc:Fallback>
        <control shapeId="11292" r:id="rId130" name="OptionButton9"/>
      </mc:Fallback>
    </mc:AlternateContent>
    <mc:AlternateContent xmlns:mc="http://schemas.openxmlformats.org/markup-compatibility/2006">
      <mc:Choice Requires="x14">
        <control shapeId="11291" r:id="rId131" name="OptionButton8">
          <controlPr defaultSize="0" autoLine="0" linkedCell="B24" r:id="rId48">
            <anchor moveWithCells="1">
              <from>
                <xdr:col>1</xdr:col>
                <xdr:colOff>266700</xdr:colOff>
                <xdr:row>23</xdr:row>
                <xdr:rowOff>85725</xdr:rowOff>
              </from>
              <to>
                <xdr:col>1</xdr:col>
                <xdr:colOff>590550</xdr:colOff>
                <xdr:row>23</xdr:row>
                <xdr:rowOff>266700</xdr:rowOff>
              </to>
            </anchor>
          </controlPr>
        </control>
      </mc:Choice>
      <mc:Fallback>
        <control shapeId="11291" r:id="rId131" name="OptionButton8"/>
      </mc:Fallback>
    </mc:AlternateContent>
    <mc:AlternateContent xmlns:mc="http://schemas.openxmlformats.org/markup-compatibility/2006">
      <mc:Choice Requires="x14">
        <control shapeId="11290" r:id="rId132" name="OptionButton7">
          <controlPr defaultSize="0" autoLine="0" linkedCell="B23" r:id="rId48">
            <anchor moveWithCells="1">
              <from>
                <xdr:col>1</xdr:col>
                <xdr:colOff>266700</xdr:colOff>
                <xdr:row>22</xdr:row>
                <xdr:rowOff>85725</xdr:rowOff>
              </from>
              <to>
                <xdr:col>1</xdr:col>
                <xdr:colOff>590550</xdr:colOff>
                <xdr:row>22</xdr:row>
                <xdr:rowOff>266700</xdr:rowOff>
              </to>
            </anchor>
          </controlPr>
        </control>
      </mc:Choice>
      <mc:Fallback>
        <control shapeId="11290" r:id="rId132" name="OptionButton7"/>
      </mc:Fallback>
    </mc:AlternateContent>
    <mc:AlternateContent xmlns:mc="http://schemas.openxmlformats.org/markup-compatibility/2006">
      <mc:Choice Requires="x14">
        <control shapeId="11289" r:id="rId133" name="OptionButton6">
          <controlPr defaultSize="0" autoLine="0" linkedCell="B22" r:id="rId48">
            <anchor moveWithCells="1">
              <from>
                <xdr:col>1</xdr:col>
                <xdr:colOff>266700</xdr:colOff>
                <xdr:row>21</xdr:row>
                <xdr:rowOff>85725</xdr:rowOff>
              </from>
              <to>
                <xdr:col>1</xdr:col>
                <xdr:colOff>590550</xdr:colOff>
                <xdr:row>21</xdr:row>
                <xdr:rowOff>266700</xdr:rowOff>
              </to>
            </anchor>
          </controlPr>
        </control>
      </mc:Choice>
      <mc:Fallback>
        <control shapeId="11289" r:id="rId133" name="OptionButton6"/>
      </mc:Fallback>
    </mc:AlternateContent>
    <mc:AlternateContent xmlns:mc="http://schemas.openxmlformats.org/markup-compatibility/2006">
      <mc:Choice Requires="x14">
        <control shapeId="11288" r:id="rId134" name="OptionButton5">
          <controlPr defaultSize="0" autoLine="0" linkedCell="B21" r:id="rId48">
            <anchor moveWithCells="1">
              <from>
                <xdr:col>1</xdr:col>
                <xdr:colOff>266700</xdr:colOff>
                <xdr:row>20</xdr:row>
                <xdr:rowOff>85725</xdr:rowOff>
              </from>
              <to>
                <xdr:col>1</xdr:col>
                <xdr:colOff>590550</xdr:colOff>
                <xdr:row>20</xdr:row>
                <xdr:rowOff>266700</xdr:rowOff>
              </to>
            </anchor>
          </controlPr>
        </control>
      </mc:Choice>
      <mc:Fallback>
        <control shapeId="11288" r:id="rId134" name="OptionButton5"/>
      </mc:Fallback>
    </mc:AlternateContent>
    <mc:AlternateContent xmlns:mc="http://schemas.openxmlformats.org/markup-compatibility/2006">
      <mc:Choice Requires="x14">
        <control shapeId="11287" r:id="rId135" name="OptionButton4">
          <controlPr defaultSize="0" autoLine="0" linkedCell="B20" r:id="rId48">
            <anchor moveWithCells="1">
              <from>
                <xdr:col>1</xdr:col>
                <xdr:colOff>266700</xdr:colOff>
                <xdr:row>19</xdr:row>
                <xdr:rowOff>85725</xdr:rowOff>
              </from>
              <to>
                <xdr:col>1</xdr:col>
                <xdr:colOff>590550</xdr:colOff>
                <xdr:row>19</xdr:row>
                <xdr:rowOff>266700</xdr:rowOff>
              </to>
            </anchor>
          </controlPr>
        </control>
      </mc:Choice>
      <mc:Fallback>
        <control shapeId="11287" r:id="rId135" name="OptionButton4"/>
      </mc:Fallback>
    </mc:AlternateContent>
    <mc:AlternateContent xmlns:mc="http://schemas.openxmlformats.org/markup-compatibility/2006">
      <mc:Choice Requires="x14">
        <control shapeId="11286" r:id="rId136" name="OptionButton3">
          <controlPr defaultSize="0" autoLine="0" linkedCell="B19" r:id="rId48">
            <anchor moveWithCells="1">
              <from>
                <xdr:col>1</xdr:col>
                <xdr:colOff>266700</xdr:colOff>
                <xdr:row>18</xdr:row>
                <xdr:rowOff>85725</xdr:rowOff>
              </from>
              <to>
                <xdr:col>1</xdr:col>
                <xdr:colOff>590550</xdr:colOff>
                <xdr:row>18</xdr:row>
                <xdr:rowOff>266700</xdr:rowOff>
              </to>
            </anchor>
          </controlPr>
        </control>
      </mc:Choice>
      <mc:Fallback>
        <control shapeId="11286" r:id="rId136" name="OptionButton3"/>
      </mc:Fallback>
    </mc:AlternateContent>
    <mc:AlternateContent xmlns:mc="http://schemas.openxmlformats.org/markup-compatibility/2006">
      <mc:Choice Requires="x14">
        <control shapeId="11285" r:id="rId137" name="OptionButton2">
          <controlPr defaultSize="0" autoLine="0" linkedCell="B18" r:id="rId138">
            <anchor moveWithCells="1">
              <from>
                <xdr:col>1</xdr:col>
                <xdr:colOff>266700</xdr:colOff>
                <xdr:row>17</xdr:row>
                <xdr:rowOff>85725</xdr:rowOff>
              </from>
              <to>
                <xdr:col>1</xdr:col>
                <xdr:colOff>590550</xdr:colOff>
                <xdr:row>17</xdr:row>
                <xdr:rowOff>266700</xdr:rowOff>
              </to>
            </anchor>
          </controlPr>
        </control>
      </mc:Choice>
      <mc:Fallback>
        <control shapeId="11285" r:id="rId137" name="OptionButton2"/>
      </mc:Fallback>
    </mc:AlternateContent>
    <mc:AlternateContent xmlns:mc="http://schemas.openxmlformats.org/markup-compatibility/2006">
      <mc:Choice Requires="x14">
        <control shapeId="11284" r:id="rId139" name="OptionButton1">
          <controlPr defaultSize="0" autoLine="0" linkedCell="B17" r:id="rId48">
            <anchor moveWithCells="1">
              <from>
                <xdr:col>1</xdr:col>
                <xdr:colOff>266700</xdr:colOff>
                <xdr:row>16</xdr:row>
                <xdr:rowOff>85725</xdr:rowOff>
              </from>
              <to>
                <xdr:col>1</xdr:col>
                <xdr:colOff>590550</xdr:colOff>
                <xdr:row>16</xdr:row>
                <xdr:rowOff>266700</xdr:rowOff>
              </to>
            </anchor>
          </controlPr>
        </control>
      </mc:Choice>
      <mc:Fallback>
        <control shapeId="11284" r:id="rId139" name="OptionButton1"/>
      </mc:Fallback>
    </mc:AlternateContent>
    <mc:AlternateContent xmlns:mc="http://schemas.openxmlformats.org/markup-compatibility/2006">
      <mc:Choice Requires="x14">
        <control shapeId="11877" r:id="rId140" name="OptionButton90">
          <controlPr defaultSize="0" autoLine="0" linkedCell="Q18" r:id="rId5">
            <anchor moveWithCells="1">
              <from>
                <xdr:col>16</xdr:col>
                <xdr:colOff>247650</xdr:colOff>
                <xdr:row>17</xdr:row>
                <xdr:rowOff>76200</xdr:rowOff>
              </from>
              <to>
                <xdr:col>16</xdr:col>
                <xdr:colOff>523875</xdr:colOff>
                <xdr:row>17</xdr:row>
                <xdr:rowOff>276225</xdr:rowOff>
              </to>
            </anchor>
          </controlPr>
        </control>
      </mc:Choice>
      <mc:Fallback>
        <control shapeId="11877" r:id="rId140" name="OptionButton90"/>
      </mc:Fallback>
    </mc:AlternateContent>
    <mc:AlternateContent xmlns:mc="http://schemas.openxmlformats.org/markup-compatibility/2006">
      <mc:Choice Requires="x14">
        <control shapeId="11878" r:id="rId141" name="OptionButton91">
          <controlPr defaultSize="0" autoLine="0" linkedCell="Q17" r:id="rId89">
            <anchor moveWithCells="1">
              <from>
                <xdr:col>16</xdr:col>
                <xdr:colOff>247650</xdr:colOff>
                <xdr:row>16</xdr:row>
                <xdr:rowOff>76200</xdr:rowOff>
              </from>
              <to>
                <xdr:col>16</xdr:col>
                <xdr:colOff>523875</xdr:colOff>
                <xdr:row>16</xdr:row>
                <xdr:rowOff>276225</xdr:rowOff>
              </to>
            </anchor>
          </controlPr>
        </control>
      </mc:Choice>
      <mc:Fallback>
        <control shapeId="11878" r:id="rId141" name="OptionButton91"/>
      </mc:Fallback>
    </mc:AlternateContent>
    <mc:AlternateContent xmlns:mc="http://schemas.openxmlformats.org/markup-compatibility/2006">
      <mc:Choice Requires="x14">
        <control shapeId="11273" r:id="rId142" name="Button 9">
          <controlPr defaultSize="0" print="0" autoFill="0" autoPict="0" macro="[0]!_xludf.Search">
            <anchor moveWithCells="1" sizeWithCells="1">
              <from>
                <xdr:col>6</xdr:col>
                <xdr:colOff>76200</xdr:colOff>
                <xdr:row>5</xdr:row>
                <xdr:rowOff>57150</xdr:rowOff>
              </from>
              <to>
                <xdr:col>7</xdr:col>
                <xdr:colOff>0</xdr:colOff>
                <xdr:row>7</xdr:row>
                <xdr:rowOff>19050</xdr:rowOff>
              </to>
            </anchor>
          </controlPr>
        </control>
      </mc:Choice>
    </mc:AlternateContent>
    <mc:AlternateContent xmlns:mc="http://schemas.openxmlformats.org/markup-compatibility/2006">
      <mc:Choice Requires="x14">
        <control shapeId="11277" r:id="rId143" name="Button 13">
          <controlPr defaultSize="0" print="0" autoFill="0" autoPict="0" macro="[0]!_xludf.Search">
            <anchor moveWithCells="1" sizeWithCells="1">
              <from>
                <xdr:col>13</xdr:col>
                <xdr:colOff>1819275</xdr:colOff>
                <xdr:row>5</xdr:row>
                <xdr:rowOff>66675</xdr:rowOff>
              </from>
              <to>
                <xdr:col>14</xdr:col>
                <xdr:colOff>9525</xdr:colOff>
                <xdr:row>7</xdr:row>
                <xdr:rowOff>28575</xdr:rowOff>
              </to>
            </anchor>
          </controlPr>
        </control>
      </mc:Choice>
    </mc:AlternateContent>
    <mc:AlternateContent xmlns:mc="http://schemas.openxmlformats.org/markup-compatibility/2006">
      <mc:Choice Requires="x14">
        <control shapeId="11282" r:id="rId144" name="Button 18">
          <controlPr defaultSize="0" print="0" autoFill="0" autoPict="0" macro="[0]!AddKeyword">
            <anchor moveWithCells="1" sizeWithCells="1">
              <from>
                <xdr:col>8</xdr:col>
                <xdr:colOff>104775</xdr:colOff>
                <xdr:row>3</xdr:row>
                <xdr:rowOff>0</xdr:rowOff>
              </from>
              <to>
                <xdr:col>8</xdr:col>
                <xdr:colOff>1038225</xdr:colOff>
                <xdr:row>5</xdr:row>
                <xdr:rowOff>9525</xdr:rowOff>
              </to>
            </anchor>
          </controlPr>
        </control>
      </mc:Choice>
    </mc:AlternateContent>
    <mc:AlternateContent xmlns:mc="http://schemas.openxmlformats.org/markup-compatibility/2006">
      <mc:Choice Requires="x14">
        <control shapeId="11283" r:id="rId145" name="Button 19">
          <controlPr defaultSize="0" print="0" autoFill="0" autoPict="0" macro="[0]!GoToKeyWordList">
            <anchor moveWithCells="1" sizeWithCells="1">
              <from>
                <xdr:col>8</xdr:col>
                <xdr:colOff>95250</xdr:colOff>
                <xdr:row>5</xdr:row>
                <xdr:rowOff>47625</xdr:rowOff>
              </from>
              <to>
                <xdr:col>8</xdr:col>
                <xdr:colOff>1352550</xdr:colOff>
                <xdr:row>7</xdr:row>
                <xdr:rowOff>9525</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L23"/>
  <sheetViews>
    <sheetView workbookViewId="0">
      <pane xSplit="1" ySplit="5" topLeftCell="B6" activePane="bottomRight" state="frozen"/>
      <selection pane="topRight" activeCell="C1" sqref="C1"/>
      <selection pane="bottomLeft" activeCell="A4" sqref="A4"/>
      <selection pane="bottomRight" activeCell="B6" sqref="B6"/>
    </sheetView>
  </sheetViews>
  <sheetFormatPr defaultRowHeight="12.75" x14ac:dyDescent="0.2"/>
  <cols>
    <col min="1" max="1" width="37.7109375" customWidth="1"/>
  </cols>
  <sheetData>
    <row r="1" spans="1:12" x14ac:dyDescent="0.2">
      <c r="A1" s="10" t="s">
        <v>543</v>
      </c>
      <c r="B1" s="4"/>
      <c r="C1" s="4"/>
      <c r="D1" s="4"/>
      <c r="E1" s="4"/>
      <c r="F1" s="4"/>
      <c r="G1" s="4"/>
      <c r="H1" s="4"/>
      <c r="I1" s="4"/>
      <c r="J1" s="4"/>
      <c r="K1" s="4"/>
      <c r="L1" s="4"/>
    </row>
    <row r="2" spans="1:12" x14ac:dyDescent="0.2">
      <c r="A2" s="7" t="s">
        <v>531</v>
      </c>
      <c r="B2" s="4"/>
      <c r="C2" s="4"/>
      <c r="D2" s="4"/>
      <c r="E2" s="4"/>
      <c r="F2" s="4"/>
      <c r="G2" s="4"/>
      <c r="H2" s="4"/>
      <c r="I2" s="4"/>
      <c r="J2" s="4"/>
      <c r="K2" s="4"/>
      <c r="L2" s="4"/>
    </row>
    <row r="3" spans="1:12" x14ac:dyDescent="0.2">
      <c r="A3" s="4"/>
      <c r="B3" s="4"/>
      <c r="C3" s="4"/>
      <c r="D3" s="4"/>
      <c r="E3" s="4"/>
      <c r="F3" s="4"/>
      <c r="G3" s="4"/>
      <c r="H3" s="4"/>
      <c r="I3" s="4"/>
      <c r="J3" s="4"/>
      <c r="K3" s="4"/>
      <c r="L3" s="4"/>
    </row>
    <row r="4" spans="1:12" ht="13.5" thickBot="1" x14ac:dyDescent="0.25">
      <c r="A4" s="4"/>
      <c r="B4" s="4"/>
      <c r="C4" s="4"/>
      <c r="D4" s="4"/>
      <c r="E4" s="4"/>
      <c r="F4" s="4"/>
      <c r="G4" s="4"/>
      <c r="H4" s="4"/>
      <c r="I4" s="4"/>
      <c r="J4" s="4"/>
      <c r="K4" s="4"/>
      <c r="L4" s="4"/>
    </row>
    <row r="5" spans="1:12" ht="13.5" thickBot="1" x14ac:dyDescent="0.25">
      <c r="A5" s="6" t="s">
        <v>526</v>
      </c>
      <c r="B5" s="4"/>
      <c r="C5" s="5"/>
      <c r="D5" s="4"/>
      <c r="E5" s="4"/>
      <c r="F5" s="7" t="s">
        <v>542</v>
      </c>
      <c r="G5" s="8"/>
      <c r="H5" s="9">
        <f>COUNTA(A6:A2000)</f>
        <v>18</v>
      </c>
      <c r="I5" s="4"/>
      <c r="J5" s="10">
        <f>+H5+5</f>
        <v>23</v>
      </c>
      <c r="K5" s="4"/>
      <c r="L5" s="4"/>
    </row>
    <row r="6" spans="1:12" x14ac:dyDescent="0.2">
      <c r="A6" t="s">
        <v>22</v>
      </c>
    </row>
    <row r="7" spans="1:12" x14ac:dyDescent="0.2">
      <c r="A7" t="s">
        <v>1213</v>
      </c>
    </row>
    <row r="8" spans="1:12" x14ac:dyDescent="0.2">
      <c r="A8" s="3" t="s">
        <v>541</v>
      </c>
    </row>
    <row r="9" spans="1:12" x14ac:dyDescent="0.2">
      <c r="A9" t="s">
        <v>21</v>
      </c>
    </row>
    <row r="10" spans="1:12" x14ac:dyDescent="0.2">
      <c r="A10" t="s">
        <v>1100</v>
      </c>
    </row>
    <row r="11" spans="1:12" x14ac:dyDescent="0.2">
      <c r="A11" t="s">
        <v>1216</v>
      </c>
    </row>
    <row r="12" spans="1:12" x14ac:dyDescent="0.2">
      <c r="A12" t="s">
        <v>718</v>
      </c>
    </row>
    <row r="13" spans="1:12" x14ac:dyDescent="0.2">
      <c r="A13" s="3" t="s">
        <v>530</v>
      </c>
    </row>
    <row r="14" spans="1:12" x14ac:dyDescent="0.2">
      <c r="A14" s="3" t="s">
        <v>193</v>
      </c>
    </row>
    <row r="15" spans="1:12" x14ac:dyDescent="0.2">
      <c r="A15" s="3" t="s">
        <v>879</v>
      </c>
    </row>
    <row r="16" spans="1:12" x14ac:dyDescent="0.2">
      <c r="A16" t="s">
        <v>787</v>
      </c>
    </row>
    <row r="17" spans="1:1" x14ac:dyDescent="0.2">
      <c r="A17" t="s">
        <v>1215</v>
      </c>
    </row>
    <row r="18" spans="1:1" x14ac:dyDescent="0.2">
      <c r="A18" s="3" t="s">
        <v>527</v>
      </c>
    </row>
    <row r="19" spans="1:1" x14ac:dyDescent="0.2">
      <c r="A19" s="3" t="s">
        <v>250</v>
      </c>
    </row>
    <row r="20" spans="1:1" x14ac:dyDescent="0.2">
      <c r="A20" s="3" t="s">
        <v>25</v>
      </c>
    </row>
    <row r="21" spans="1:1" x14ac:dyDescent="0.2">
      <c r="A21" s="3" t="s">
        <v>1214</v>
      </c>
    </row>
    <row r="22" spans="1:1" x14ac:dyDescent="0.2">
      <c r="A22" t="s">
        <v>1212</v>
      </c>
    </row>
    <row r="23" spans="1:1" x14ac:dyDescent="0.2">
      <c r="A23" t="s">
        <v>1211</v>
      </c>
    </row>
  </sheetData>
  <sortState ref="A6:A4000">
    <sortCondition ref="A6"/>
  </sortState>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SortKeywords">
                <anchor moveWithCells="1" sizeWithCells="1">
                  <from>
                    <xdr:col>2</xdr:col>
                    <xdr:colOff>19050</xdr:colOff>
                    <xdr:row>3</xdr:row>
                    <xdr:rowOff>104775</xdr:rowOff>
                  </from>
                  <to>
                    <xdr:col>2</xdr:col>
                    <xdr:colOff>600075</xdr:colOff>
                    <xdr:row>4</xdr:row>
                    <xdr:rowOff>152400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dimension ref="B2:B29"/>
  <sheetViews>
    <sheetView workbookViewId="0">
      <selection activeCell="B30" sqref="B30"/>
    </sheetView>
  </sheetViews>
  <sheetFormatPr defaultRowHeight="12.75" x14ac:dyDescent="0.2"/>
  <sheetData>
    <row r="2" spans="2:2" x14ac:dyDescent="0.2">
      <c r="B2" t="s">
        <v>490</v>
      </c>
    </row>
    <row r="3" spans="2:2" x14ac:dyDescent="0.2">
      <c r="B3" t="s">
        <v>491</v>
      </c>
    </row>
    <row r="4" spans="2:2" x14ac:dyDescent="0.2">
      <c r="B4" s="3" t="s">
        <v>473</v>
      </c>
    </row>
    <row r="5" spans="2:2" x14ac:dyDescent="0.2">
      <c r="B5" s="3" t="s">
        <v>474</v>
      </c>
    </row>
    <row r="6" spans="2:2" x14ac:dyDescent="0.2">
      <c r="B6" s="3" t="s">
        <v>475</v>
      </c>
    </row>
    <row r="7" spans="2:2" x14ac:dyDescent="0.2">
      <c r="B7" s="3" t="s">
        <v>497</v>
      </c>
    </row>
    <row r="8" spans="2:2" x14ac:dyDescent="0.2">
      <c r="B8" s="3" t="s">
        <v>498</v>
      </c>
    </row>
    <row r="9" spans="2:2" x14ac:dyDescent="0.2">
      <c r="B9" s="3" t="s">
        <v>499</v>
      </c>
    </row>
    <row r="10" spans="2:2" x14ac:dyDescent="0.2">
      <c r="B10" s="3" t="s">
        <v>500</v>
      </c>
    </row>
    <row r="11" spans="2:2" x14ac:dyDescent="0.2">
      <c r="B11" s="3" t="s">
        <v>501</v>
      </c>
    </row>
    <row r="12" spans="2:2" x14ac:dyDescent="0.2">
      <c r="B12" s="3" t="s">
        <v>502</v>
      </c>
    </row>
    <row r="13" spans="2:2" x14ac:dyDescent="0.2">
      <c r="B13" s="3" t="s">
        <v>503</v>
      </c>
    </row>
    <row r="14" spans="2:2" x14ac:dyDescent="0.2">
      <c r="B14" s="3" t="s">
        <v>504</v>
      </c>
    </row>
    <row r="15" spans="2:2" x14ac:dyDescent="0.2">
      <c r="B15" s="3" t="s">
        <v>505</v>
      </c>
    </row>
    <row r="16" spans="2:2" x14ac:dyDescent="0.2">
      <c r="B16" s="3" t="s">
        <v>506</v>
      </c>
    </row>
    <row r="17" spans="2:2" x14ac:dyDescent="0.2">
      <c r="B17" s="3" t="s">
        <v>507</v>
      </c>
    </row>
    <row r="18" spans="2:2" x14ac:dyDescent="0.2">
      <c r="B18" s="3" t="s">
        <v>508</v>
      </c>
    </row>
    <row r="19" spans="2:2" x14ac:dyDescent="0.2">
      <c r="B19" s="3" t="s">
        <v>509</v>
      </c>
    </row>
    <row r="20" spans="2:2" x14ac:dyDescent="0.2">
      <c r="B20" s="3" t="s">
        <v>510</v>
      </c>
    </row>
    <row r="21" spans="2:2" x14ac:dyDescent="0.2">
      <c r="B21" s="3" t="s">
        <v>511</v>
      </c>
    </row>
    <row r="22" spans="2:2" x14ac:dyDescent="0.2">
      <c r="B22" s="3" t="s">
        <v>512</v>
      </c>
    </row>
    <row r="23" spans="2:2" x14ac:dyDescent="0.2">
      <c r="B23" s="3" t="s">
        <v>513</v>
      </c>
    </row>
    <row r="24" spans="2:2" x14ac:dyDescent="0.2">
      <c r="B24" s="3" t="s">
        <v>514</v>
      </c>
    </row>
    <row r="25" spans="2:2" x14ac:dyDescent="0.2">
      <c r="B25" s="3" t="s">
        <v>515</v>
      </c>
    </row>
    <row r="26" spans="2:2" x14ac:dyDescent="0.2">
      <c r="B26" s="3" t="s">
        <v>516</v>
      </c>
    </row>
    <row r="27" spans="2:2" x14ac:dyDescent="0.2">
      <c r="B27" s="3" t="s">
        <v>517</v>
      </c>
    </row>
    <row r="28" spans="2:2" x14ac:dyDescent="0.2">
      <c r="B28" s="3" t="s">
        <v>518</v>
      </c>
    </row>
    <row r="29" spans="2:2" x14ac:dyDescent="0.2">
      <c r="B29" s="3" t="s">
        <v>519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5C783B3A474AA418A3B9BF2895B2E1A" ma:contentTypeVersion="1" ma:contentTypeDescription="Create a new document." ma:contentTypeScope="" ma:versionID="fcc07525ddf8a1ba53101a65412a5163">
  <xsd:schema xmlns:xsd="http://www.w3.org/2001/XMLSchema" xmlns:xs="http://www.w3.org/2001/XMLSchema" xmlns:p="http://schemas.microsoft.com/office/2006/metadata/properties" xmlns:ns1="http://schemas.microsoft.com/sharepoint/v3" targetNamespace="http://schemas.microsoft.com/office/2006/metadata/properties" ma:root="true" ma:fieldsID="a9a80467358bdb4a620daa6a3a6c1edb" ns1:_="">
    <xsd:import namespace="http://schemas.microsoft.com/sharepoint/v3"/>
    <xsd:element name="properties">
      <xsd:complexType>
        <xsd:sequence>
          <xsd:element name="documentManagement">
            <xsd:complexType>
              <xsd:all>
                <xsd:element ref="ns1:PublishingStartDate" minOccurs="0"/>
                <xsd:element ref="ns1:PublishingExpiration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8" nillable="true" ma:displayName="Scheduling Start Date" ma:description="" ma:hidden="true" ma:internalName="PublishingStartDate">
      <xsd:simpleType>
        <xsd:restriction base="dms:Unknown"/>
      </xsd:simpleType>
    </xsd:element>
    <xsd:element name="PublishingExpirationDate" ma:index="9" nillable="true" ma:displayName="Scheduling End Date" ma:description="" ma:hidden="true" ma:internalName="PublishingExpirationDat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documentManagement>
</p:properties>
</file>

<file path=customXml/itemProps1.xml><?xml version="1.0" encoding="utf-8"?>
<ds:datastoreItem xmlns:ds="http://schemas.openxmlformats.org/officeDocument/2006/customXml" ds:itemID="{643898AC-1A65-471F-AA1A-5858C25DA5BF}"/>
</file>

<file path=customXml/itemProps2.xml><?xml version="1.0" encoding="utf-8"?>
<ds:datastoreItem xmlns:ds="http://schemas.openxmlformats.org/officeDocument/2006/customXml" ds:itemID="{0CE5FB9B-8D20-411B-A470-184E24444F6D}"/>
</file>

<file path=customXml/itemProps3.xml><?xml version="1.0" encoding="utf-8"?>
<ds:datastoreItem xmlns:ds="http://schemas.openxmlformats.org/officeDocument/2006/customXml" ds:itemID="{0B26A1EF-8668-4FD6-A66B-817EE0801252}"/>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676</vt:i4>
      </vt:variant>
    </vt:vector>
  </HeadingPairs>
  <TitlesOfParts>
    <vt:vector size="685" baseType="lpstr">
      <vt:lpstr>IATA Disclaimer</vt:lpstr>
      <vt:lpstr>Admin Instructions</vt:lpstr>
      <vt:lpstr> FAA USA</vt:lpstr>
      <vt:lpstr>TCCA Canada</vt:lpstr>
      <vt:lpstr>CASA Australia</vt:lpstr>
      <vt:lpstr>EASA EU</vt:lpstr>
      <vt:lpstr>Key Word Search</vt:lpstr>
      <vt:lpstr>Key Word List</vt:lpstr>
      <vt:lpstr>Sheet1</vt:lpstr>
      <vt:lpstr>'Admin Instructions'!_Toc492382524</vt:lpstr>
      <vt:lpstr>'Admin Instructions'!_Toc492382535</vt:lpstr>
      <vt:lpstr>'Admin Instructions'!_Toc492382557</vt:lpstr>
      <vt:lpstr>AC11_3_1__10.1</vt:lpstr>
      <vt:lpstr>AC11_3_1__10.1Info1</vt:lpstr>
      <vt:lpstr>AC11_3_1__10.2Info1</vt:lpstr>
      <vt:lpstr>AC11_3_1__10.2Q1</vt:lpstr>
      <vt:lpstr>AC11_3_1__10.2Q2</vt:lpstr>
      <vt:lpstr>AC11_3_1__10.2Q3</vt:lpstr>
      <vt:lpstr>AC11_3_1__10.2Q4</vt:lpstr>
      <vt:lpstr>AC11_3_1__10.2Q5</vt:lpstr>
      <vt:lpstr>AC11_3_1__10.2Q6</vt:lpstr>
      <vt:lpstr>AC11_3_1__10.2Q7</vt:lpstr>
      <vt:lpstr>AC11_3_1__10.2Q8</vt:lpstr>
      <vt:lpstr>AC11_3_1__10.3</vt:lpstr>
      <vt:lpstr>AC11_3_1__10.3Q1</vt:lpstr>
      <vt:lpstr>AC11_3_1__10.4</vt:lpstr>
      <vt:lpstr>AC11_3_1__10.4Q1</vt:lpstr>
      <vt:lpstr>AC11_3_1__11.1</vt:lpstr>
      <vt:lpstr>AC11_3_1__11.1Info</vt:lpstr>
      <vt:lpstr>AC11_3_1__11.2</vt:lpstr>
      <vt:lpstr>AC11_3_1__11.2Info</vt:lpstr>
      <vt:lpstr>AC11_3_1__11.3</vt:lpstr>
      <vt:lpstr>AC11_3_1__11.3Info</vt:lpstr>
      <vt:lpstr>AC11_3_1__11.4</vt:lpstr>
      <vt:lpstr>AC11_3_1__11.4Info</vt:lpstr>
      <vt:lpstr>AC11_3_1__11.5</vt:lpstr>
      <vt:lpstr>AC11_3_1__11.5Info</vt:lpstr>
      <vt:lpstr>AC11_3_1__12.1</vt:lpstr>
      <vt:lpstr>AC11_3_1__12.10</vt:lpstr>
      <vt:lpstr>AC11_3_1__12.10Info</vt:lpstr>
      <vt:lpstr>AC11_3_1__12.10Q3</vt:lpstr>
      <vt:lpstr>AC11_3_1__12.11</vt:lpstr>
      <vt:lpstr>AC11_3_1__12.11Info</vt:lpstr>
      <vt:lpstr>AC11_3_1__12.11Q1</vt:lpstr>
      <vt:lpstr>AC11_3_1__12.11Q2</vt:lpstr>
      <vt:lpstr>AC11_3_1__12.11Q3</vt:lpstr>
      <vt:lpstr>AC11_3_1__12.11Q4</vt:lpstr>
      <vt:lpstr>AC11_3_1__12.12</vt:lpstr>
      <vt:lpstr>AC11_3_1__12.12Info</vt:lpstr>
      <vt:lpstr>AC11_3_1__12.12Q1</vt:lpstr>
      <vt:lpstr>AC11_3_1__12.12Q2</vt:lpstr>
      <vt:lpstr>AC11_3_1__12.13Info</vt:lpstr>
      <vt:lpstr>AC11_3_1__12.13Q1</vt:lpstr>
      <vt:lpstr>AC11_3_1__12.13Q2</vt:lpstr>
      <vt:lpstr>AC11_3_1__12.1Q1</vt:lpstr>
      <vt:lpstr>AC11_3_1__12.2Info1</vt:lpstr>
      <vt:lpstr>AC11_3_1__12.2Q1</vt:lpstr>
      <vt:lpstr>AC11_3_1__12.2Q2</vt:lpstr>
      <vt:lpstr>AC11_3_1__12.2Q3</vt:lpstr>
      <vt:lpstr>AC11_3_1__12.2Q4</vt:lpstr>
      <vt:lpstr>AC11_3_1__12.2Q5</vt:lpstr>
      <vt:lpstr>AC11_3_1__12.2Q6</vt:lpstr>
      <vt:lpstr>AC11_3_1__12.2Q7</vt:lpstr>
      <vt:lpstr>AC11_3_1__12.2Q8</vt:lpstr>
      <vt:lpstr>AC11_3_1__12.2Q9</vt:lpstr>
      <vt:lpstr>AC11_3_1__12.3Q1</vt:lpstr>
      <vt:lpstr>AC11_3_1__12.3Q2</vt:lpstr>
      <vt:lpstr>AC11_3_1__12.4</vt:lpstr>
      <vt:lpstr>AC11_3_1__12.4Info</vt:lpstr>
      <vt:lpstr>AC11_3_1__12.5</vt:lpstr>
      <vt:lpstr>AC11_3_1__12.5Info</vt:lpstr>
      <vt:lpstr>AC11_3_1__12.5Q1</vt:lpstr>
      <vt:lpstr>AC11_3_1__12.5Q2</vt:lpstr>
      <vt:lpstr>AC11_3_1__12.5Q3</vt:lpstr>
      <vt:lpstr>AC11_3_1__12.5Q4</vt:lpstr>
      <vt:lpstr>AC11_3_1__12.5Q5</vt:lpstr>
      <vt:lpstr>AC11_3_1__12.5Q6</vt:lpstr>
      <vt:lpstr>AC11_3_1__12.6Info</vt:lpstr>
      <vt:lpstr>AC11_3_1__12.6Q1</vt:lpstr>
      <vt:lpstr>AC11_3_1__12.6Q2</vt:lpstr>
      <vt:lpstr>AC11_3_1__12.7</vt:lpstr>
      <vt:lpstr>AC11_3_1__12.7Info</vt:lpstr>
      <vt:lpstr>AC11_3_1__12.7Q1</vt:lpstr>
      <vt:lpstr>AC11_3_1__12.7Q2</vt:lpstr>
      <vt:lpstr>AC11_3_1__12.8</vt:lpstr>
      <vt:lpstr>AC11_3_1__12.8Info</vt:lpstr>
      <vt:lpstr>AC11_3_1__12.9Q1</vt:lpstr>
      <vt:lpstr>AC11_3_1__13.1Q1</vt:lpstr>
      <vt:lpstr>AC11_3_1__13.1Q2</vt:lpstr>
      <vt:lpstr>AC11_3_1__13.1Q3</vt:lpstr>
      <vt:lpstr>AC11_3_1__13.1Q4</vt:lpstr>
      <vt:lpstr>AC11_3_1__13.1Q5</vt:lpstr>
      <vt:lpstr>AC11_3_1__14.1</vt:lpstr>
      <vt:lpstr>AC11_3_1__14.1Info1</vt:lpstr>
      <vt:lpstr>AC11_3_1__14.2</vt:lpstr>
      <vt:lpstr>AC11_3_1__14.2Info1</vt:lpstr>
      <vt:lpstr>AC11_3_1__14.3</vt:lpstr>
      <vt:lpstr>AC11_3_1__14.3Q1</vt:lpstr>
      <vt:lpstr>AC11_3_1__14.3Q2</vt:lpstr>
      <vt:lpstr>AC11_3_1__14.3Q3</vt:lpstr>
      <vt:lpstr>AC11_3_1__14.4</vt:lpstr>
      <vt:lpstr>AC11_3_1__14.4Info</vt:lpstr>
      <vt:lpstr>AC11_3_1__3.1</vt:lpstr>
      <vt:lpstr>AC11_3_1__3.1Info</vt:lpstr>
      <vt:lpstr>AC11_3_1__3.1TEST</vt:lpstr>
      <vt:lpstr>AC11_3_1__3.2</vt:lpstr>
      <vt:lpstr>AC11_3_1__3.2Q1</vt:lpstr>
      <vt:lpstr>AC11_3_1__3.3</vt:lpstr>
      <vt:lpstr>AC11_3_1__3.3Info</vt:lpstr>
      <vt:lpstr>AC11_3_1__3.4</vt:lpstr>
      <vt:lpstr>AC11_3_1__3.4Info</vt:lpstr>
      <vt:lpstr>AC11_3_1__3.5</vt:lpstr>
      <vt:lpstr>AC11_3_1__3.5Info</vt:lpstr>
      <vt:lpstr>AC11_3_1__4.0</vt:lpstr>
      <vt:lpstr>AC11_3_1__4.0Info</vt:lpstr>
      <vt:lpstr>AC11_3_1__5.0Q1</vt:lpstr>
      <vt:lpstr>AC11_3_1__5.0Q2</vt:lpstr>
      <vt:lpstr>AC11_3_1__5.0Q3</vt:lpstr>
      <vt:lpstr>AC11_3_1__5.0Q4</vt:lpstr>
      <vt:lpstr>AC11_3_1__6.1</vt:lpstr>
      <vt:lpstr>AC11_3_1__6.1Info</vt:lpstr>
      <vt:lpstr>AC11_3_1__6.2</vt:lpstr>
      <vt:lpstr>AC11_3_1__6.2Info</vt:lpstr>
      <vt:lpstr>AC11_3_1__7.1</vt:lpstr>
      <vt:lpstr>AC11_3_1__7.1Info</vt:lpstr>
      <vt:lpstr>AC11_3_1__7.1Info1</vt:lpstr>
      <vt:lpstr>AC11_3_1__7.2</vt:lpstr>
      <vt:lpstr>AC11_3_1__7.2Info</vt:lpstr>
      <vt:lpstr>AC11_3_1__7.2Info1</vt:lpstr>
      <vt:lpstr>AC11_3_1__8.1</vt:lpstr>
      <vt:lpstr>AC11_3_1__8.10</vt:lpstr>
      <vt:lpstr>AC11_3_1__8.10Info1</vt:lpstr>
      <vt:lpstr>AC11_3_1__8.11</vt:lpstr>
      <vt:lpstr>AC11_3_1__8.11Info1</vt:lpstr>
      <vt:lpstr>AC11_3_1__8.12</vt:lpstr>
      <vt:lpstr>AC11_3_1__8.12Info1</vt:lpstr>
      <vt:lpstr>AC11_3_1__8.1Info</vt:lpstr>
      <vt:lpstr>AC11_3_1__8.1Info1</vt:lpstr>
      <vt:lpstr>AC11_3_1__8.2</vt:lpstr>
      <vt:lpstr>AC11_3_1__8.2Info</vt:lpstr>
      <vt:lpstr>AC11_3_1__8.2Info1</vt:lpstr>
      <vt:lpstr>AC11_3_1__8.3</vt:lpstr>
      <vt:lpstr>AC11_3_1__8.3Info</vt:lpstr>
      <vt:lpstr>AC11_3_1__8.3Info1</vt:lpstr>
      <vt:lpstr>AC11_3_1__8.4Info1</vt:lpstr>
      <vt:lpstr>AC11_3_1__8.4Info2</vt:lpstr>
      <vt:lpstr>AC11_3_1__8.4Info3</vt:lpstr>
      <vt:lpstr>AC11_3_1__8.4Info4</vt:lpstr>
      <vt:lpstr>AC11_3_1__8.4Info5</vt:lpstr>
      <vt:lpstr>AC11_3_1__8.4Q1</vt:lpstr>
      <vt:lpstr>AC11_3_1__8.4Q2</vt:lpstr>
      <vt:lpstr>AC11_3_1__8.4Q3</vt:lpstr>
      <vt:lpstr>AC11_3_1__8.4Q4</vt:lpstr>
      <vt:lpstr>AC11_3_1__8.4Q5</vt:lpstr>
      <vt:lpstr>AC11_3_1__8.5Info1</vt:lpstr>
      <vt:lpstr>AC11_3_1__8.5Info2</vt:lpstr>
      <vt:lpstr>AC11_3_1__8.5Info3</vt:lpstr>
      <vt:lpstr>AC11_3_1__8.5Q1</vt:lpstr>
      <vt:lpstr>AC11_3_1__8.5Q2</vt:lpstr>
      <vt:lpstr>AC11_3_1__8.5Q3</vt:lpstr>
      <vt:lpstr>AC11_3_1__8.6</vt:lpstr>
      <vt:lpstr>AC11_3_1__8.6Info1</vt:lpstr>
      <vt:lpstr>AC11_3_1__8.7</vt:lpstr>
      <vt:lpstr>AC11_3_1__8.7Info1</vt:lpstr>
      <vt:lpstr>AC11_3_1__8.8</vt:lpstr>
      <vt:lpstr>AC11_3_1__8.8Info</vt:lpstr>
      <vt:lpstr>AC11_3_1__8.8Info1</vt:lpstr>
      <vt:lpstr>AC11_3_1__8.9</vt:lpstr>
      <vt:lpstr>AC11_3_1__8.9Info1</vt:lpstr>
      <vt:lpstr>AC11_3_1__9.1</vt:lpstr>
      <vt:lpstr>AC11_3_1__9.1Info1</vt:lpstr>
      <vt:lpstr>AC11_3_1__9.2</vt:lpstr>
      <vt:lpstr>AC11_3_1__9.2Info1</vt:lpstr>
      <vt:lpstr>AC11_3_1__9.3</vt:lpstr>
      <vt:lpstr>AC11_3_1__9.3Info1</vt:lpstr>
      <vt:lpstr>AC120_78A_1_1Info1</vt:lpstr>
      <vt:lpstr>AC120_78A_1_1Info2</vt:lpstr>
      <vt:lpstr>AC120_78A_1_1Q1</vt:lpstr>
      <vt:lpstr>AC120_78A_1_1Q2</vt:lpstr>
      <vt:lpstr>AC120_78A_1_4</vt:lpstr>
      <vt:lpstr>AC120_78A_1_4Q1</vt:lpstr>
      <vt:lpstr>AC120_78A_1_5a</vt:lpstr>
      <vt:lpstr>AC120_78A_1_5aQ1</vt:lpstr>
      <vt:lpstr>AC120_78A_1_5b</vt:lpstr>
      <vt:lpstr>AC120_78A_1_5bQ1</vt:lpstr>
      <vt:lpstr>AC120_78A_1_5c</vt:lpstr>
      <vt:lpstr>AC120_78A_1_5cQ1</vt:lpstr>
      <vt:lpstr>AC120_78A_1_6</vt:lpstr>
      <vt:lpstr>AC120_78A_1_6Q1</vt:lpstr>
      <vt:lpstr>AC120_78A_1_7</vt:lpstr>
      <vt:lpstr>AC120_78A_1_7Q1</vt:lpstr>
      <vt:lpstr>AC120_78A_1_8a_1</vt:lpstr>
      <vt:lpstr>AC120_78A_1_8a_1_Q1</vt:lpstr>
      <vt:lpstr>AC120_78A_1_8bQ1</vt:lpstr>
      <vt:lpstr>AC120_78A_1_8bQ2</vt:lpstr>
      <vt:lpstr>AC120_78A_1_8bQ3</vt:lpstr>
      <vt:lpstr>AC120_78A_1_8c</vt:lpstr>
      <vt:lpstr>AC120_78A_1_8cInfo</vt:lpstr>
      <vt:lpstr>AC120_78A_1_8cQ1</vt:lpstr>
      <vt:lpstr>AC120_78A_1_8d</vt:lpstr>
      <vt:lpstr>AC120_78A_1_8de</vt:lpstr>
      <vt:lpstr>AC120_78A_1_8deInfo</vt:lpstr>
      <vt:lpstr>AC120_78A_1_8deQ2</vt:lpstr>
      <vt:lpstr>AC120_78A_1_8dInfo</vt:lpstr>
      <vt:lpstr>AC120_78A_1_8dQ1</vt:lpstr>
      <vt:lpstr>AC120_78A_2_1aQ1</vt:lpstr>
      <vt:lpstr>AC120_78A_2_1aQ2</vt:lpstr>
      <vt:lpstr>AC120_78A_2_1b</vt:lpstr>
      <vt:lpstr>AC120_78A_2_1bQ1</vt:lpstr>
      <vt:lpstr>AC120_78A_2_1cQ1</vt:lpstr>
      <vt:lpstr>AC120_78A_2_1cQ2</vt:lpstr>
      <vt:lpstr>AC120_78A_2_1cQ3</vt:lpstr>
      <vt:lpstr>AC120_78A_2_1cQ4</vt:lpstr>
      <vt:lpstr>AC120_78A_2_1cQ5</vt:lpstr>
      <vt:lpstr>AC120_78A_2_1cQ6</vt:lpstr>
      <vt:lpstr>AC120_78A_2_1cQ7</vt:lpstr>
      <vt:lpstr>AC120_78A_2_1cQ8</vt:lpstr>
      <vt:lpstr>AC120_78A_2_1d</vt:lpstr>
      <vt:lpstr>AC120_78A_2_1d_2</vt:lpstr>
      <vt:lpstr>AC120_78A_2_1d_2_Q1</vt:lpstr>
      <vt:lpstr>AC120_78A_2_1d_2_Q2</vt:lpstr>
      <vt:lpstr>AC120_78A_2_1dInfo1</vt:lpstr>
      <vt:lpstr>AC120_78A_2_1dQ1</vt:lpstr>
      <vt:lpstr>AC120_78A_2_2a</vt:lpstr>
      <vt:lpstr>AC120_78A_2_2aQ1</vt:lpstr>
      <vt:lpstr>AC120_78A_2_2bQ1</vt:lpstr>
      <vt:lpstr>AC120_78A_2_2bQ2</vt:lpstr>
      <vt:lpstr>AC120_78A_2_2c</vt:lpstr>
      <vt:lpstr>AC120_78A_2_2cQ1</vt:lpstr>
      <vt:lpstr>AC120_78A_2_2d</vt:lpstr>
      <vt:lpstr>AC120_78A_2_2dQ1</vt:lpstr>
      <vt:lpstr>AC120_78A_2_2e</vt:lpstr>
      <vt:lpstr>AC120_78A_2_2eQ1</vt:lpstr>
      <vt:lpstr>AC120_78A_2_2f</vt:lpstr>
      <vt:lpstr>AC120_78A_2_2f_1</vt:lpstr>
      <vt:lpstr>AC120_78A_2_2f_1_Q2</vt:lpstr>
      <vt:lpstr>AC120_78A_2_2f_2</vt:lpstr>
      <vt:lpstr>AC120_78A_2_2f_2_Q3</vt:lpstr>
      <vt:lpstr>AC120_78A_2_2fQ1</vt:lpstr>
      <vt:lpstr>AC120_78A_2_2gQ1</vt:lpstr>
      <vt:lpstr>AC120_78A_2_2gQ2</vt:lpstr>
      <vt:lpstr>AC120_78A_2_2h</vt:lpstr>
      <vt:lpstr>AC120_78A_2_2hQ1</vt:lpstr>
      <vt:lpstr>AC120_78A_2_2iQ1</vt:lpstr>
      <vt:lpstr>AC120_78A_2_2iQ2</vt:lpstr>
      <vt:lpstr>AC120_78A_2_2iQ3</vt:lpstr>
      <vt:lpstr>AC120_78A_2_2iQ4</vt:lpstr>
      <vt:lpstr>AC120_78A_2_2jQ1</vt:lpstr>
      <vt:lpstr>AC120_78A_2_2jQ2</vt:lpstr>
      <vt:lpstr>AC120_78A_2_2kQ1</vt:lpstr>
      <vt:lpstr>AC120_78A_2_2kQ2</vt:lpstr>
      <vt:lpstr>AC120_78A_2_2lQ1</vt:lpstr>
      <vt:lpstr>AC120_78A_2_2lQ2</vt:lpstr>
      <vt:lpstr>AC120_78A_2_2lQ3</vt:lpstr>
      <vt:lpstr>AC120_78A_2_2lQ4</vt:lpstr>
      <vt:lpstr>AC120_78A_2_2m</vt:lpstr>
      <vt:lpstr>AC120_78A_2_2mQ1</vt:lpstr>
      <vt:lpstr>AC120_78A_2_2n</vt:lpstr>
      <vt:lpstr>AC120_78A_2_2nQ1</vt:lpstr>
      <vt:lpstr>AC120_78A_2_2o</vt:lpstr>
      <vt:lpstr>AC120_78A_2_2o_1_Q1</vt:lpstr>
      <vt:lpstr>AC120_78A_2_2o_1_Q2</vt:lpstr>
      <vt:lpstr>AC120_78A_2_2o_1_Q3</vt:lpstr>
      <vt:lpstr>AC120_78A_2_2o_10</vt:lpstr>
      <vt:lpstr>AC120_78A_2_2o_10_Q15</vt:lpstr>
      <vt:lpstr>AC120_78A_2_2o_11_Q1</vt:lpstr>
      <vt:lpstr>AC120_78A_2_2o_11_Q16</vt:lpstr>
      <vt:lpstr>AC120_78A_2_2o_11_Q17</vt:lpstr>
      <vt:lpstr>AC120_78A_2_2o_11_Q2</vt:lpstr>
      <vt:lpstr>AC120_78A_2_2o_2_Q1</vt:lpstr>
      <vt:lpstr>AC120_78A_2_2o_2_Q2</vt:lpstr>
      <vt:lpstr>AC120_78A_2_2o_2_Q4</vt:lpstr>
      <vt:lpstr>AC120_78A_2_2o_2_Q5</vt:lpstr>
      <vt:lpstr>AC120_78A_2_2o_3_Q1</vt:lpstr>
      <vt:lpstr>AC120_78A_2_2o_3_Q2</vt:lpstr>
      <vt:lpstr>AC120_78A_2_2o_3_Q6</vt:lpstr>
      <vt:lpstr>AC120_78A_2_2o_3_Q7</vt:lpstr>
      <vt:lpstr>AC120_78A_2_2o_4</vt:lpstr>
      <vt:lpstr>AC120_78A_2_2o_4_Q8</vt:lpstr>
      <vt:lpstr>AC120_78A_2_2o_5</vt:lpstr>
      <vt:lpstr>AC120_78A_2_2o_5_Q9</vt:lpstr>
      <vt:lpstr>AC120_78A_2_2o_6</vt:lpstr>
      <vt:lpstr>AC120_78A_2_2o_6_Q10</vt:lpstr>
      <vt:lpstr>AC120_78A_2_2o_7_Q1</vt:lpstr>
      <vt:lpstr>AC120_78A_2_2o_7_Q11</vt:lpstr>
      <vt:lpstr>AC120_78A_2_2o_7_Q12</vt:lpstr>
      <vt:lpstr>AC120_78A_2_2o_7_Q2</vt:lpstr>
      <vt:lpstr>AC120_78A_2_2o_8</vt:lpstr>
      <vt:lpstr>AC120_78A_2_2o_8_Q13</vt:lpstr>
      <vt:lpstr>AC120_78A_2_2o_9</vt:lpstr>
      <vt:lpstr>AC120_78A_2_2o_9_Q14</vt:lpstr>
      <vt:lpstr>AC120_78A_2_2oQ1</vt:lpstr>
      <vt:lpstr>AC120_78A_2_3a</vt:lpstr>
      <vt:lpstr>AC120_78A_2_3aQ1</vt:lpstr>
      <vt:lpstr>AC120_78A_2_3b</vt:lpstr>
      <vt:lpstr>AC120_78A_2_3bQ1</vt:lpstr>
      <vt:lpstr>AC120_78A_2_3c</vt:lpstr>
      <vt:lpstr>AC120_78A_2_3cInfo1</vt:lpstr>
      <vt:lpstr>AC120_78A_2_3cQ1</vt:lpstr>
      <vt:lpstr>AC120_78A_2_3d</vt:lpstr>
      <vt:lpstr>AC120_78A_2_3dInfo1</vt:lpstr>
      <vt:lpstr>AC120_78A_2_3dQ1</vt:lpstr>
      <vt:lpstr>AC120_78A_3_1</vt:lpstr>
      <vt:lpstr>AC120_78A_3_1Info1</vt:lpstr>
      <vt:lpstr>AC120_78A_3_2</vt:lpstr>
      <vt:lpstr>AC120_78A_3_2Q1</vt:lpstr>
      <vt:lpstr>AC120_78A_3_3</vt:lpstr>
      <vt:lpstr>AC120_78A_3_3a_1</vt:lpstr>
      <vt:lpstr>AC120_78A_3_3a_1_Q1</vt:lpstr>
      <vt:lpstr>AC120_78A_3_3a_2</vt:lpstr>
      <vt:lpstr>AC120_78A_3_3a_2_Q2</vt:lpstr>
      <vt:lpstr>AC120_78A_3_3a_3</vt:lpstr>
      <vt:lpstr>AC120_78A_3_3a_3_Q3</vt:lpstr>
      <vt:lpstr>AC120_78A_3_3b</vt:lpstr>
      <vt:lpstr>AC120_78A_3_3b_1</vt:lpstr>
      <vt:lpstr>AC120_78A_3_3b_1_Q1</vt:lpstr>
      <vt:lpstr>AC120_78A_3_3b_10</vt:lpstr>
      <vt:lpstr>AC120_78A_3_3b_10_</vt:lpstr>
      <vt:lpstr>AC120_78A_3_3b_10_Q18</vt:lpstr>
      <vt:lpstr>AC120_78A_3_3b_2</vt:lpstr>
      <vt:lpstr>AC120_78A_3_3b_2_Q2</vt:lpstr>
      <vt:lpstr>AC120_78A_3_3b_3_Q1</vt:lpstr>
      <vt:lpstr>AC120_78A_3_3b_3_Q2</vt:lpstr>
      <vt:lpstr>AC120_78A_3_3b_3_Q3</vt:lpstr>
      <vt:lpstr>AC120_78A_3_3b_3_Q4</vt:lpstr>
      <vt:lpstr>AC120_78A_3_3b_4</vt:lpstr>
      <vt:lpstr>AC120_78A_3_3b_4_Q5</vt:lpstr>
      <vt:lpstr>AC120_78A_3_3b_5_Q1</vt:lpstr>
      <vt:lpstr>AC120_78A_3_3b_5_Q2</vt:lpstr>
      <vt:lpstr>AC120_78A_3_3b_5_Q3</vt:lpstr>
      <vt:lpstr>AC120_78A_3_3b_5_Q6</vt:lpstr>
      <vt:lpstr>AC120_78A_3_3b_5_Q7</vt:lpstr>
      <vt:lpstr>AC120_78A_3_3b_5_Q8</vt:lpstr>
      <vt:lpstr>AC120_78A_3_3b_6_Q1</vt:lpstr>
      <vt:lpstr>AC120_78A_3_3b_6_Q10</vt:lpstr>
      <vt:lpstr>AC120_78A_3_3b_6_Q11</vt:lpstr>
      <vt:lpstr>AC120_78A_3_3b_6_Q12</vt:lpstr>
      <vt:lpstr>AC120_78A_3_3b_6_Q2</vt:lpstr>
      <vt:lpstr>AC120_78A_3_3b_6_Q3</vt:lpstr>
      <vt:lpstr>AC120_78A_3_3b_6_Q4</vt:lpstr>
      <vt:lpstr>AC120_78A_3_3b_6_Q9</vt:lpstr>
      <vt:lpstr>AC120_78A_3_3b_7_Q1</vt:lpstr>
      <vt:lpstr>AC120_78A_3_3b_7_Q13</vt:lpstr>
      <vt:lpstr>AC120_78A_3_3b_7_Q14</vt:lpstr>
      <vt:lpstr>AC120_78A_3_3b_7_Q15</vt:lpstr>
      <vt:lpstr>AC120_78A_3_3b_7_Q2</vt:lpstr>
      <vt:lpstr>AC120_78A_3_3b_7_Q3</vt:lpstr>
      <vt:lpstr>AC120_78A_3_3b_8</vt:lpstr>
      <vt:lpstr>AC120_78A_3_3b_8_</vt:lpstr>
      <vt:lpstr>AC120_78A_3_3b_8_Q16</vt:lpstr>
      <vt:lpstr>AC120_78A_3_3b_9</vt:lpstr>
      <vt:lpstr>AC120_78A_3_3b_9_</vt:lpstr>
      <vt:lpstr>AC120_78A_3_3b_9_Q17</vt:lpstr>
      <vt:lpstr>AC120_78A_3_3bInfo1</vt:lpstr>
      <vt:lpstr>AC120_78A_3_3cQ1</vt:lpstr>
      <vt:lpstr>AC120_78A_3_3cQ2</vt:lpstr>
      <vt:lpstr>AC120_78A_3_3d</vt:lpstr>
      <vt:lpstr>AC120_78A_3_3d_1</vt:lpstr>
      <vt:lpstr>AC120_78A_3_3d_1_Q2</vt:lpstr>
      <vt:lpstr>AC120_78A_3_3d_2</vt:lpstr>
      <vt:lpstr>AC120_78A_3_3d_2_Q3</vt:lpstr>
      <vt:lpstr>AC120_78A_3_3d_3</vt:lpstr>
      <vt:lpstr>AC120_78A_3_3d_3_Q4</vt:lpstr>
      <vt:lpstr>AC120_78A_3_3dQ1</vt:lpstr>
      <vt:lpstr>AC120_78A_3_3e</vt:lpstr>
      <vt:lpstr>AC120_78A_3_3eQ5</vt:lpstr>
      <vt:lpstr>AC120_78A_3_3fQ1</vt:lpstr>
      <vt:lpstr>AC120_78A_3_3fQ2</vt:lpstr>
      <vt:lpstr>AC120_78A_3_3fQ6</vt:lpstr>
      <vt:lpstr>AC120_78A_3_3fQ7</vt:lpstr>
      <vt:lpstr>AC120_78A_3_3Info1</vt:lpstr>
      <vt:lpstr>AC120_78A_3_4_c</vt:lpstr>
      <vt:lpstr>AC120_78A_3_4_c_Info1</vt:lpstr>
      <vt:lpstr>AC120_78A_3_4_c_Q1</vt:lpstr>
      <vt:lpstr>AC120_78A_3_4_d</vt:lpstr>
      <vt:lpstr>AC120_78A_3_4_d_Info2</vt:lpstr>
      <vt:lpstr>AC120_78A_3_4_d_Q1</vt:lpstr>
      <vt:lpstr>AC120_78A_3_4a</vt:lpstr>
      <vt:lpstr>AC120_78A_3_4a_1</vt:lpstr>
      <vt:lpstr>AC120_78A_3_4a_1__a</vt:lpstr>
      <vt:lpstr>AC120_78A_3_4a_1__a_Q3</vt:lpstr>
      <vt:lpstr>AC120_78A_3_4a_1__b</vt:lpstr>
      <vt:lpstr>AC120_78A_3_4a_1__b_Q4</vt:lpstr>
      <vt:lpstr>AC120_78A_3_4a_1__c</vt:lpstr>
      <vt:lpstr>AC120_78A_3_4a_1__c_Q5</vt:lpstr>
      <vt:lpstr>AC120_78A_3_4a_1_Q2</vt:lpstr>
      <vt:lpstr>AC120_78A_3_4a_2</vt:lpstr>
      <vt:lpstr>AC120_78A_3_4a_2_Q6</vt:lpstr>
      <vt:lpstr>AC120_78A_3_4a_3_Q1</vt:lpstr>
      <vt:lpstr>AC120_78A_3_4a_3_Q2</vt:lpstr>
      <vt:lpstr>AC120_78A_3_4a_3_Q7</vt:lpstr>
      <vt:lpstr>AC120_78A_3_4a_3_Q8</vt:lpstr>
      <vt:lpstr>AC120_78A_3_4a_4</vt:lpstr>
      <vt:lpstr>AC120_78A_3_4a_4_Q9</vt:lpstr>
      <vt:lpstr>AC120_78A_3_4a_5</vt:lpstr>
      <vt:lpstr>AC120_78A_3_4a_5_Q10</vt:lpstr>
      <vt:lpstr>AC120_78A_3_4a_6</vt:lpstr>
      <vt:lpstr>AC120_78A_3_4a_6_Q11</vt:lpstr>
      <vt:lpstr>AC120_78A_3_4aQ1</vt:lpstr>
      <vt:lpstr>AC120_78A_3_4b</vt:lpstr>
      <vt:lpstr>AC120_78A_3_4b_1</vt:lpstr>
      <vt:lpstr>AC120_78A_3_4b_1_Q2</vt:lpstr>
      <vt:lpstr>AC120_78A_3_4b_2</vt:lpstr>
      <vt:lpstr>AC120_78A_3_4b_2_Q3</vt:lpstr>
      <vt:lpstr>AC120_78A_3_4b_3</vt:lpstr>
      <vt:lpstr>AC120_78A_3_4b_3_Q4</vt:lpstr>
      <vt:lpstr>AC120_78A_3_4b_4</vt:lpstr>
      <vt:lpstr>AC120_78A_3_4b_4_Q5</vt:lpstr>
      <vt:lpstr>AC120_78A_3_4bQ1</vt:lpstr>
      <vt:lpstr>AC120_78A_4.2</vt:lpstr>
      <vt:lpstr>AC120_78A_4.2Info1</vt:lpstr>
      <vt:lpstr>AC120_78A_4_1</vt:lpstr>
      <vt:lpstr>AC120_78A_4_1Info1</vt:lpstr>
      <vt:lpstr>AC120_78A_4_2a</vt:lpstr>
      <vt:lpstr>AC120_78A_4_2aQ1</vt:lpstr>
      <vt:lpstr>AC120_78A_4_2b</vt:lpstr>
      <vt:lpstr>AC120_78A_4_2bQ1</vt:lpstr>
      <vt:lpstr>AC120_78A_4_2c</vt:lpstr>
      <vt:lpstr>AC120_78A_4_2cQ1</vt:lpstr>
      <vt:lpstr>AC120_78A_4_2d</vt:lpstr>
      <vt:lpstr>AC120_78A_4_2dInfo1</vt:lpstr>
      <vt:lpstr>AC120_78A_4_2e</vt:lpstr>
      <vt:lpstr>AC120_78A_4_2eQ1</vt:lpstr>
      <vt:lpstr>AC120_78A_4_2f</vt:lpstr>
      <vt:lpstr>AC120_78A_4_2fQ1</vt:lpstr>
      <vt:lpstr>AC120_78A_4_2gQ1</vt:lpstr>
      <vt:lpstr>AC120_78A_4_2gQ2</vt:lpstr>
      <vt:lpstr>AC120_78A_4_2hQ1</vt:lpstr>
      <vt:lpstr>AC120_78A_4_2hQ2</vt:lpstr>
      <vt:lpstr>AC120_78A_4_2i</vt:lpstr>
      <vt:lpstr>AC120_78A_4_2i_1_Q1</vt:lpstr>
      <vt:lpstr>AC120_78A_4_2i_1_Q2</vt:lpstr>
      <vt:lpstr>AC120_78A_4_2i_1_Q3</vt:lpstr>
      <vt:lpstr>AC120_78A_4_2i_1_Q4</vt:lpstr>
      <vt:lpstr>AC120_78A_4_2i_1_Q5</vt:lpstr>
      <vt:lpstr>AC120_78A_4_2i_2_Q1</vt:lpstr>
      <vt:lpstr>AC120_78A_4_2i_2_Q2</vt:lpstr>
      <vt:lpstr>AC120_78A_4_2i_3</vt:lpstr>
      <vt:lpstr>AC120_78A_4_2i_3_Q3</vt:lpstr>
      <vt:lpstr>AC120_78A_4_2i_4_Q1</vt:lpstr>
      <vt:lpstr>AC120_78A_4_2i_4_Q2</vt:lpstr>
      <vt:lpstr>AC120_78A_4_2i_5__a</vt:lpstr>
      <vt:lpstr>AC120_78A_4_2i_5__a_Q3</vt:lpstr>
      <vt:lpstr>AC120_78A_4_2i_5__b</vt:lpstr>
      <vt:lpstr>AC120_78A_4_2i_5__b_Q4</vt:lpstr>
      <vt:lpstr>AC120_78A_4_2iInfo1</vt:lpstr>
      <vt:lpstr>AC120_78A_4_2j</vt:lpstr>
      <vt:lpstr>AC120_78A_4_2jQ1</vt:lpstr>
      <vt:lpstr>AC120_78A_4_2k_2__a_Q4</vt:lpstr>
      <vt:lpstr>AC120_78A_4_2k_2_Info2</vt:lpstr>
      <vt:lpstr>AC120_78A_4_2k_2_Q1</vt:lpstr>
      <vt:lpstr>AC120_78A_4_2k_2_Q2</vt:lpstr>
      <vt:lpstr>AC120_78A_4_2k_2_Q3</vt:lpstr>
      <vt:lpstr>AC120_78A_4_2k_2_Q5</vt:lpstr>
      <vt:lpstr>AC120_78A_4_2k_2_Q6</vt:lpstr>
      <vt:lpstr>AC120_78A_4_2kInfo1</vt:lpstr>
      <vt:lpstr>AC120_78A_4_2kQ1</vt:lpstr>
      <vt:lpstr>AC120_78A_4_2kQ2</vt:lpstr>
      <vt:lpstr>AC120_78A_4_2l</vt:lpstr>
      <vt:lpstr>AC120_78A_4_2mQ1</vt:lpstr>
      <vt:lpstr>AC120_78A_4_2mQ2</vt:lpstr>
      <vt:lpstr>AC120_78A_4_2nInfo1</vt:lpstr>
      <vt:lpstr>AC120_78A_4_2nQ1</vt:lpstr>
      <vt:lpstr>AC120_78A_4_2nQ2</vt:lpstr>
      <vt:lpstr>AC120_78A_4_2o_1</vt:lpstr>
      <vt:lpstr>AC120_78A_4_2o_1_Q2</vt:lpstr>
      <vt:lpstr>AC120_78A_4_2o_2</vt:lpstr>
      <vt:lpstr>AC120_78A_4_2o_2_Q3</vt:lpstr>
      <vt:lpstr>AC120_78A_4_2o_3</vt:lpstr>
      <vt:lpstr>AC120_78A_4_2o_3_Q4</vt:lpstr>
      <vt:lpstr>AC120_78A_4_2o_4</vt:lpstr>
      <vt:lpstr>AC120_78A_4_2o_4_Info2</vt:lpstr>
      <vt:lpstr>AC120_78A_4_2oInfo1</vt:lpstr>
      <vt:lpstr>AC120_78A_4_2oQ1</vt:lpstr>
      <vt:lpstr>AC120_78A_4_2oQ2</vt:lpstr>
      <vt:lpstr>AC120_78A_4_2pQ1</vt:lpstr>
      <vt:lpstr>AC120_78A_4_2pQ2</vt:lpstr>
      <vt:lpstr>AC120_78A_4_2q</vt:lpstr>
      <vt:lpstr>AC120_78A_4_2qQ1</vt:lpstr>
      <vt:lpstr>AC120_78A_4_2r</vt:lpstr>
      <vt:lpstr>AC120_78A_4_2rQ1</vt:lpstr>
      <vt:lpstr>AC120_78A_4_3a</vt:lpstr>
      <vt:lpstr>AC120_78A_4_3a_1</vt:lpstr>
      <vt:lpstr>AC120_78A_4_3a_1_Q2</vt:lpstr>
      <vt:lpstr>AC120_78A_4_3a_2</vt:lpstr>
      <vt:lpstr>AC120_78A_4_3a_2_Q3</vt:lpstr>
      <vt:lpstr>AC120_78A_4_3a_3</vt:lpstr>
      <vt:lpstr>AC120_78A_4_3a_3_Q4</vt:lpstr>
      <vt:lpstr>AC120_78A_4_3a_4</vt:lpstr>
      <vt:lpstr>AC120_78A_4_3a_4_Q5</vt:lpstr>
      <vt:lpstr>AC120_78A_4_3a_5</vt:lpstr>
      <vt:lpstr>AC120_78A_4_3a_5_Q6</vt:lpstr>
      <vt:lpstr>AC120_78A_4_3a_6</vt:lpstr>
      <vt:lpstr>AC120_78A_4_3a_6_Q7</vt:lpstr>
      <vt:lpstr>AC120_78A_4_3aQ1</vt:lpstr>
      <vt:lpstr>AC120_78A_4_3b</vt:lpstr>
      <vt:lpstr>AC120_78A_4_3bQ1</vt:lpstr>
      <vt:lpstr>AC120_78A_4_3c</vt:lpstr>
      <vt:lpstr>AC120_78A_4_3cInfo1</vt:lpstr>
      <vt:lpstr>AC120_78A_4_3d</vt:lpstr>
      <vt:lpstr>AC120_78A_4_3dInfo1</vt:lpstr>
      <vt:lpstr>AC120_78A_5_1a_1</vt:lpstr>
      <vt:lpstr>AC120_78A_5_1a_1_Q3</vt:lpstr>
      <vt:lpstr>AC120_78A_5_1a_2</vt:lpstr>
      <vt:lpstr>AC120_78A_5_1a_2_Q4</vt:lpstr>
      <vt:lpstr>AC120_78A_5_1a_3</vt:lpstr>
      <vt:lpstr>AC120_78A_5_1a_3_Q5</vt:lpstr>
      <vt:lpstr>AC120_78A_5_1a_4</vt:lpstr>
      <vt:lpstr>AC120_78A_5_1a_4_Q6</vt:lpstr>
      <vt:lpstr>AC120_78A_5_1b_1</vt:lpstr>
      <vt:lpstr>AC120_78A_5_1b_1_Q1</vt:lpstr>
      <vt:lpstr>AC120_78A_5_1b_2_Q1</vt:lpstr>
      <vt:lpstr>AC120_78A_5_1b_2_Q2</vt:lpstr>
      <vt:lpstr>AC120_78A_5_1b_2_Q3</vt:lpstr>
      <vt:lpstr>AC120_78A_5_1c_1</vt:lpstr>
      <vt:lpstr>AC120_78A_5_1c_1_Q1</vt:lpstr>
      <vt:lpstr>AC120_78A_5_1c_2_Q1</vt:lpstr>
      <vt:lpstr>AC120_78A_5_1c_2_Q2</vt:lpstr>
      <vt:lpstr>AC120_78A_5_1c_2_Q3</vt:lpstr>
      <vt:lpstr>AC120_78A_5_1Q1</vt:lpstr>
      <vt:lpstr>AC120_78A_5_1Q2</vt:lpstr>
      <vt:lpstr>AC120_78A_6_1</vt:lpstr>
      <vt:lpstr>AC120_78A_6_1Info1</vt:lpstr>
      <vt:lpstr>AC120_78A_6_2</vt:lpstr>
      <vt:lpstr>AC120_78A_6_2Info1</vt:lpstr>
      <vt:lpstr>AC571_006_1.0</vt:lpstr>
      <vt:lpstr>AC571_006_1.0Info1</vt:lpstr>
      <vt:lpstr>AC571_006_1.1</vt:lpstr>
      <vt:lpstr>AC571_006_1.1Info2</vt:lpstr>
      <vt:lpstr>AC571_006_1.2</vt:lpstr>
      <vt:lpstr>AC571_006_1.2Info3</vt:lpstr>
      <vt:lpstr>AC571_006_2.1</vt:lpstr>
      <vt:lpstr>AC571_006_2.1Info1</vt:lpstr>
      <vt:lpstr>AC571_006_2.3_1</vt:lpstr>
      <vt:lpstr>AC571_006_2.3_1__a</vt:lpstr>
      <vt:lpstr>AC571_006_2.3_1__a_Info2</vt:lpstr>
      <vt:lpstr>AC571_006_2.3_1__b</vt:lpstr>
      <vt:lpstr>AC571_006_2.3_1__b_Info3</vt:lpstr>
      <vt:lpstr>AC571_006_2.3_1__c</vt:lpstr>
      <vt:lpstr>AC571_006_2.3_1__c_Info4</vt:lpstr>
      <vt:lpstr>AC571_006_2.3_1__d</vt:lpstr>
      <vt:lpstr>AC571_006_2.3_1__d_Info5</vt:lpstr>
      <vt:lpstr>AC571_006_2.3_1__e</vt:lpstr>
      <vt:lpstr>AC571_006_2.3_1__e_Info6</vt:lpstr>
      <vt:lpstr>AC571_006_2.3_1__f</vt:lpstr>
      <vt:lpstr>AC571_006_2.3_1__f_Info7</vt:lpstr>
      <vt:lpstr>AC571_006_2.3_1__g</vt:lpstr>
      <vt:lpstr>AC571_006_2.3_1__g_Info8</vt:lpstr>
      <vt:lpstr>AC571_006_2.3_1_Info1</vt:lpstr>
      <vt:lpstr>AC571_006_2.3_2_Info1</vt:lpstr>
      <vt:lpstr>AC571_006_2.3_2_Q2</vt:lpstr>
      <vt:lpstr>AC571_006_3.0_1</vt:lpstr>
      <vt:lpstr>AC571_006_3.0_1_Info1</vt:lpstr>
      <vt:lpstr>AC571_006_3.0_2</vt:lpstr>
      <vt:lpstr>AC571_006_3.0_2_Info2</vt:lpstr>
      <vt:lpstr>AC571_006_3.0_3</vt:lpstr>
      <vt:lpstr>AC571_006_3.0_3_Info3</vt:lpstr>
      <vt:lpstr>AC571_006_4.2_1</vt:lpstr>
      <vt:lpstr>AC571_006_4.2_1_Info1</vt:lpstr>
      <vt:lpstr>AC571_006_4_1_1</vt:lpstr>
      <vt:lpstr>AC571_006_4_1_1_Info1</vt:lpstr>
      <vt:lpstr>AC571_006_5.2_1__a</vt:lpstr>
      <vt:lpstr>AC571_006_5.2_1__a_Info1</vt:lpstr>
      <vt:lpstr>AC571_006_5.2_1__b</vt:lpstr>
      <vt:lpstr>AC571_006_5.2_1__b_Q1</vt:lpstr>
      <vt:lpstr>AC571_006_5.2_1__c</vt:lpstr>
      <vt:lpstr>AC571_006_5.2_1__c_Q2</vt:lpstr>
      <vt:lpstr>AC571_006_5.2_1__d</vt:lpstr>
      <vt:lpstr>AC571_006_5.2_1__d_Q2</vt:lpstr>
      <vt:lpstr>AC571_006_5.2_2</vt:lpstr>
      <vt:lpstr>AC571_006_5.2_2__a</vt:lpstr>
      <vt:lpstr>AC571_006_5.2_2__a_Info2</vt:lpstr>
      <vt:lpstr>AC571_006_5.2_2__b</vt:lpstr>
      <vt:lpstr>AC571_006_5.2_2__b_Q5</vt:lpstr>
      <vt:lpstr>AC571_006_5.2_2_Q4</vt:lpstr>
      <vt:lpstr>AC571_006_5.3_1</vt:lpstr>
      <vt:lpstr>AC571_006_5.3_1__a</vt:lpstr>
      <vt:lpstr>AC571_006_5.3_1__a_Q1</vt:lpstr>
      <vt:lpstr>AC571_006_5.3_1__b</vt:lpstr>
      <vt:lpstr>AC571_006_5.3_1__b_Q2</vt:lpstr>
      <vt:lpstr>AC571_006_5.3_1__c</vt:lpstr>
      <vt:lpstr>AC571_006_5.3_1__c_Q3</vt:lpstr>
      <vt:lpstr>AC571_006_5.3_1__d</vt:lpstr>
      <vt:lpstr>AC571_006_5.3_1__d_Q4</vt:lpstr>
      <vt:lpstr>AC571_006_5.3_1__e</vt:lpstr>
      <vt:lpstr>AC571_006_5.3_1__e_Q5</vt:lpstr>
      <vt:lpstr>AC571_006_5.3_1__f</vt:lpstr>
      <vt:lpstr>AC571_006_5.3_1__f_Q6</vt:lpstr>
      <vt:lpstr>AC571_006_5.3_1_Info1</vt:lpstr>
      <vt:lpstr>AC571_006_5_1_1</vt:lpstr>
      <vt:lpstr>AC571_006_5_1_1_Info1</vt:lpstr>
      <vt:lpstr>AC571_006_5_1_2</vt:lpstr>
      <vt:lpstr>AC571_006_5_1_2_Info2</vt:lpstr>
      <vt:lpstr>AC571_006_5_1_3</vt:lpstr>
      <vt:lpstr>AC571_006_5_1_3_Info3</vt:lpstr>
      <vt:lpstr>AC571_006_6.1_1</vt:lpstr>
      <vt:lpstr>AC571_006_6.1_1_Q1</vt:lpstr>
      <vt:lpstr>AC571_006_6.1_2</vt:lpstr>
      <vt:lpstr>AC571_006_6.1_2_Q2</vt:lpstr>
      <vt:lpstr>AC571_006_6.1_3</vt:lpstr>
      <vt:lpstr>AC571_006_6.1_3_Q3</vt:lpstr>
      <vt:lpstr>AC571_006_6.1_4</vt:lpstr>
      <vt:lpstr>AC571_006_6.1_4_Info1</vt:lpstr>
      <vt:lpstr>AC571_006_6.1_5</vt:lpstr>
      <vt:lpstr>AC571_006_6.1_5_Q1</vt:lpstr>
      <vt:lpstr>AC571_006_6.2_1</vt:lpstr>
      <vt:lpstr>AC571_006_6.2_1__a</vt:lpstr>
      <vt:lpstr>AC571_006_6.2_1__a_Q1</vt:lpstr>
      <vt:lpstr>AC571_006_6.2_1__b</vt:lpstr>
      <vt:lpstr>AC571_006_6.2_1__b_Q2</vt:lpstr>
      <vt:lpstr>AC571_006_6.2_1__c</vt:lpstr>
      <vt:lpstr>AC571_006_6.2_1__c_Q3</vt:lpstr>
      <vt:lpstr>AC571_006_6.2_1__d</vt:lpstr>
      <vt:lpstr>AC571_006_6.2_1__d_Q4</vt:lpstr>
      <vt:lpstr>AC571_006_6.2_1_Info1</vt:lpstr>
      <vt:lpstr>AC571_006_6.3_1</vt:lpstr>
      <vt:lpstr>AC571_006_6.3_1_Q1</vt:lpstr>
      <vt:lpstr>AC571_006_6.3_2</vt:lpstr>
      <vt:lpstr>AC571_006_6.3_2_Q2</vt:lpstr>
      <vt:lpstr>AC571_006_6.3_3</vt:lpstr>
      <vt:lpstr>AC571_006_6.3_3_Q3</vt:lpstr>
      <vt:lpstr>AC571_006_7.0_1</vt:lpstr>
      <vt:lpstr>AC571_006_7.0_1_Q1</vt:lpstr>
      <vt:lpstr>AC571_006_7.0_1_Q2</vt:lpstr>
      <vt:lpstr>AC571_006_7.0_1_Q3</vt:lpstr>
      <vt:lpstr>AC571_006_7.0_1_Q4</vt:lpstr>
      <vt:lpstr>AC571_007_4.2_1__a</vt:lpstr>
      <vt:lpstr>AC571_007_4.2_1__a_Q1</vt:lpstr>
      <vt:lpstr>AC571_007_4_1_1__a</vt:lpstr>
      <vt:lpstr>AC571_007_4_1_1__a_Q1</vt:lpstr>
      <vt:lpstr>AC571_008_4.2_1__b</vt:lpstr>
      <vt:lpstr>AC571_008_4.2_1__b_Q2</vt:lpstr>
      <vt:lpstr>AC571_008_4_1_1__b</vt:lpstr>
      <vt:lpstr>AC571_008_4_1_1__b_Q2</vt:lpstr>
      <vt:lpstr>AC571_009_4.2_1__c</vt:lpstr>
      <vt:lpstr>AC571_009_4.2_1__c_Q3</vt:lpstr>
      <vt:lpstr>AC571_009_4_1_1__c</vt:lpstr>
      <vt:lpstr>AC571_009_4_1_1__c_Q3</vt:lpstr>
      <vt:lpstr>AC571_010_4.2_1__d_Q1</vt:lpstr>
      <vt:lpstr>AC571_010_4.2_1__d_Q2</vt:lpstr>
      <vt:lpstr>AC571_010_4.2_1__d_Q4</vt:lpstr>
      <vt:lpstr>AC571_010_4.2_1__d_Q5</vt:lpstr>
      <vt:lpstr>AC571_010_4_1_1__d</vt:lpstr>
      <vt:lpstr>AC571_010_4_1_1__d_Q4</vt:lpstr>
      <vt:lpstr>AC571_011_4.2_1__e</vt:lpstr>
      <vt:lpstr>AC571_011_4.2_1__e_Q6</vt:lpstr>
      <vt:lpstr>AC571_011_4_1_1__e</vt:lpstr>
      <vt:lpstr>AC571_011_4_1_1__e_Q5</vt:lpstr>
      <vt:lpstr>AC571_012_4.2_1__f_Q1</vt:lpstr>
      <vt:lpstr>AC571_012_4.2_1__f_Q2</vt:lpstr>
      <vt:lpstr>AC571_012_4.2_1__f_Q6</vt:lpstr>
      <vt:lpstr>AC571_012_4.2_1__f_Q7</vt:lpstr>
      <vt:lpstr>AC571_012_4_1_1__f</vt:lpstr>
      <vt:lpstr>AC571_012_4_1_1__f_Q6</vt:lpstr>
      <vt:lpstr>AC571_013_4.2_1__g</vt:lpstr>
      <vt:lpstr>AC571_013_4.2_1__g_Q8</vt:lpstr>
      <vt:lpstr>AC571_013_4_1_1__g</vt:lpstr>
      <vt:lpstr>AC571_013_4_1_1__g_Q7</vt:lpstr>
      <vt:lpstr>AC571_014_4.2_1__h</vt:lpstr>
      <vt:lpstr>AC571_014_4.2_1__h_Q9</vt:lpstr>
      <vt:lpstr>AMCtoAppendixIItoPart_M_2a_Info1</vt:lpstr>
      <vt:lpstr>AMCtoAppendixIItoPart_M_2b_Info1</vt:lpstr>
      <vt:lpstr>AMCtoAppendixIItoPart_M_2b_Info2</vt:lpstr>
      <vt:lpstr>AMCtoAppendixIItoPart_M_2b_Info3</vt:lpstr>
      <vt:lpstr>AMCtoAppendixIItoPart_M_2b_Q1</vt:lpstr>
      <vt:lpstr>AMCtoAppendixIItoPart_M_2b_Q10</vt:lpstr>
      <vt:lpstr>AMCtoAppendixIItoPart_M_2b_Q11</vt:lpstr>
      <vt:lpstr>AMCtoAppendixIItoPart_M_2b_Q12</vt:lpstr>
      <vt:lpstr>AMCtoAppendixIItoPart_M_2b_Q13</vt:lpstr>
      <vt:lpstr>AMCtoAppendixIItoPart_M_2b_Q2</vt:lpstr>
      <vt:lpstr>AMCtoAppendixIItoPart_M_2b_Q3</vt:lpstr>
      <vt:lpstr>AMCtoAppendixIItoPart_M_2b_Q4</vt:lpstr>
      <vt:lpstr>AMCtoAppendixIItoPart_M_2b_Q5</vt:lpstr>
      <vt:lpstr>AMCtoAppendixIItoPart_M_2b_Q6</vt:lpstr>
      <vt:lpstr>AMCtoAppendixIItoPart_M_2b_Q7</vt:lpstr>
      <vt:lpstr>AMCtoAppendixIItoPart_M_2b_Q9</vt:lpstr>
      <vt:lpstr>CASA_ID</vt:lpstr>
      <vt:lpstr>FAA_ID</vt:lpstr>
      <vt:lpstr>' FAA USA'!Print_Area</vt:lpstr>
      <vt:lpstr>'CASA Australia'!Print_Area</vt:lpstr>
      <vt:lpstr>'TCCA Canada'!Print_Area</vt:lpstr>
      <vt:lpstr>' FAA USA'!Print_Titles</vt:lpstr>
      <vt:lpstr>'CASA Australia'!Print_Titles</vt:lpstr>
      <vt:lpstr>'TCCA Canada'!Print_Titles</vt:lpstr>
      <vt:lpstr>TCCA_ID</vt:lpstr>
    </vt:vector>
  </TitlesOfParts>
  <Manager>Peter.Nikolic@casa.gov.au</Manager>
  <Company>Civil Aviation Safety Authority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IATA PAO:TO Best Practice Checklist</dc:title>
  <dc:creator>David Edwards</dc:creator>
  <cp:lastModifiedBy>David Edwards</cp:lastModifiedBy>
  <cp:lastPrinted>2016-11-19T01:12:34Z</cp:lastPrinted>
  <dcterms:created xsi:type="dcterms:W3CDTF">2009-05-14T06:01:17Z</dcterms:created>
  <dcterms:modified xsi:type="dcterms:W3CDTF">2017-09-09T19:49:42Z</dcterms:modified>
  <cp:category>Technical Assessor Guidance</cp:category>
  <cp:contentStatus>version 1.0 August 2014</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0x010100C5C783B3A474AA418A3B9BF2895B2E1A</vt:lpwstr>
  </property>
</Properties>
</file>