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HW5\"/>
    </mc:Choice>
  </mc:AlternateContent>
  <xr:revisionPtr revIDLastSave="0" documentId="13_ncr:40009_{BC503D8E-3317-4162-B31B-D9D2C5487CB1}" xr6:coauthVersionLast="47" xr6:coauthVersionMax="47" xr10:uidLastSave="{00000000-0000-0000-0000-000000000000}"/>
  <bookViews>
    <workbookView xWindow="-108" yWindow="-108" windowWidth="23256" windowHeight="12456"/>
  </bookViews>
  <sheets>
    <sheet name="tableConvert.com_vssyir" sheetId="1" r:id="rId1"/>
  </sheets>
  <calcPr calcId="0"/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2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161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09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56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E161" i="1"/>
  <c r="AD161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E109" i="1"/>
  <c r="AD109" i="1"/>
  <c r="AF109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E56" i="1"/>
  <c r="AD5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E2" i="1"/>
  <c r="AD2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  <c r="Y5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AF161" i="1" l="1"/>
</calcChain>
</file>

<file path=xl/sharedStrings.xml><?xml version="1.0" encoding="utf-8"?>
<sst xmlns="http://schemas.openxmlformats.org/spreadsheetml/2006/main" count="491" uniqueCount="44">
  <si>
    <t>sepal.length</t>
  </si>
  <si>
    <t>sepal.width</t>
  </si>
  <si>
    <t>petal.length</t>
  </si>
  <si>
    <t>petal.width</t>
  </si>
  <si>
    <t>variety</t>
  </si>
  <si>
    <t>sepal-width</t>
  </si>
  <si>
    <t>petal-length</t>
  </si>
  <si>
    <t>petal-width</t>
  </si>
  <si>
    <t>Class</t>
  </si>
  <si>
    <t>Class-label</t>
  </si>
  <si>
    <t>label-SL</t>
  </si>
  <si>
    <t>label-SW</t>
  </si>
  <si>
    <t>label-PL</t>
  </si>
  <si>
    <t>label-PW</t>
  </si>
  <si>
    <t>Q2(2):</t>
  </si>
  <si>
    <t>SL</t>
  </si>
  <si>
    <t>SW</t>
  </si>
  <si>
    <t>PL</t>
  </si>
  <si>
    <t>PW</t>
  </si>
  <si>
    <t>123 SL</t>
  </si>
  <si>
    <t>124 SW</t>
  </si>
  <si>
    <t>134 PL</t>
  </si>
  <si>
    <t>234 PW</t>
  </si>
  <si>
    <t>setosa</t>
  </si>
  <si>
    <t>Iris-versicolor</t>
  </si>
  <si>
    <t>TN</t>
  </si>
  <si>
    <t>FP</t>
  </si>
  <si>
    <t>Iris-virginica</t>
  </si>
  <si>
    <t>FN</t>
  </si>
  <si>
    <t>TP</t>
  </si>
  <si>
    <t>versicolor</t>
  </si>
  <si>
    <t>virginica</t>
  </si>
  <si>
    <t>NUM</t>
  </si>
  <si>
    <t>CLASS</t>
  </si>
  <si>
    <t>training set:</t>
  </si>
  <si>
    <t>sepal-length</t>
    <phoneticPr fontId="18" type="noConversion"/>
  </si>
  <si>
    <t>Iris-versicolor</t>
    <phoneticPr fontId="18" type="noConversion"/>
  </si>
  <si>
    <t>Q3:</t>
    <phoneticPr fontId="18" type="noConversion"/>
  </si>
  <si>
    <t>P_0</t>
    <phoneticPr fontId="18" type="noConversion"/>
  </si>
  <si>
    <t>P_1</t>
    <phoneticPr fontId="18" type="noConversion"/>
  </si>
  <si>
    <t>SL(P0&gt;=P1)</t>
    <phoneticPr fontId="18" type="noConversion"/>
  </si>
  <si>
    <t>SW(P0&lt;=P1)</t>
    <phoneticPr fontId="18" type="noConversion"/>
  </si>
  <si>
    <t>PL(P0-P1)&gt;=0</t>
    <phoneticPr fontId="18" type="noConversion"/>
  </si>
  <si>
    <t>PW(P0-P1&lt;=0)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</si>
</sst>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0"/>
  <sheetViews>
    <sheetView tabSelected="1" topLeftCell="F1" zoomScale="115" zoomScaleNormal="115" workbookViewId="0">
      <selection activeCell="AL18" sqref="AL18"/>
    </sheetView>
  </sheetViews>
  <sheetFormatPr defaultRowHeight="13.8"/>
  <cols>
    <col min="1" max="1" width="11.88671875" bestFit="1" customWidth="1"/>
    <col min="7" max="7" width="11.6640625" bestFit="1" customWidth="1"/>
    <col min="8" max="8" width="12.5546875" bestFit="1" customWidth="1"/>
    <col min="9" max="9" width="11.77734375" hidden="1" customWidth="1"/>
    <col min="10" max="10" width="12.44140625" hidden="1" customWidth="1"/>
    <col min="11" max="11" width="11.6640625" hidden="1" customWidth="1"/>
    <col min="12" max="12" width="13.109375" hidden="1" customWidth="1"/>
    <col min="13" max="13" width="10.88671875" hidden="1" customWidth="1"/>
    <col min="14" max="28" width="0" hidden="1" customWidth="1"/>
    <col min="33" max="33" width="12.6640625" bestFit="1" customWidth="1"/>
    <col min="34" max="34" width="16.44140625" bestFit="1" customWidth="1"/>
    <col min="35" max="35" width="14.44140625" bestFit="1" customWidth="1"/>
    <col min="36" max="36" width="13.6640625" bestFit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34</v>
      </c>
      <c r="H1" t="s">
        <v>35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37</v>
      </c>
      <c r="Y1" t="s">
        <v>19</v>
      </c>
      <c r="Z1" t="s">
        <v>20</v>
      </c>
      <c r="AA1" t="s">
        <v>21</v>
      </c>
      <c r="AB1" t="s">
        <v>22</v>
      </c>
      <c r="AD1" t="s">
        <v>38</v>
      </c>
      <c r="AE1" t="s">
        <v>39</v>
      </c>
      <c r="AG1" t="s">
        <v>40</v>
      </c>
      <c r="AH1" t="s">
        <v>41</v>
      </c>
      <c r="AI1" t="s">
        <v>42</v>
      </c>
      <c r="AJ1" t="s">
        <v>43</v>
      </c>
    </row>
    <row r="2" spans="1:36">
      <c r="A2">
        <v>5.0999999999999996</v>
      </c>
      <c r="B2">
        <v>3.5</v>
      </c>
      <c r="C2">
        <v>1.4</v>
      </c>
      <c r="D2">
        <v>0.2</v>
      </c>
      <c r="E2" t="s">
        <v>23</v>
      </c>
      <c r="G2">
        <v>96</v>
      </c>
      <c r="H2">
        <v>5.7</v>
      </c>
      <c r="I2">
        <v>2.9</v>
      </c>
      <c r="J2">
        <v>4.2</v>
      </c>
      <c r="K2">
        <v>1.3</v>
      </c>
      <c r="L2" t="s">
        <v>36</v>
      </c>
      <c r="M2">
        <f>IF(L2="Iris-versicolor",0,1)</f>
        <v>0</v>
      </c>
      <c r="N2">
        <f>IF(H2&gt;5,0,1)</f>
        <v>0</v>
      </c>
      <c r="O2">
        <f>IF(I2&gt;3,0,1)</f>
        <v>1</v>
      </c>
      <c r="P2">
        <f>IF(J2&gt;4,0,1)</f>
        <v>0</v>
      </c>
      <c r="Q2">
        <f>IF(K2&gt;2,0,1)</f>
        <v>1</v>
      </c>
      <c r="S2" t="s">
        <v>25</v>
      </c>
      <c r="T2" t="s">
        <v>26</v>
      </c>
      <c r="U2" t="s">
        <v>26</v>
      </c>
      <c r="V2" t="s">
        <v>26</v>
      </c>
      <c r="Y2">
        <f>IF(H2&gt;5,IF(H2&gt;3,IF(H2&gt;4,0,1),1),1)</f>
        <v>0</v>
      </c>
      <c r="Z2">
        <f>IF(I2&gt;5,IF(I2&gt;3,IF(I2&gt;2,0,1),1),1)</f>
        <v>1</v>
      </c>
      <c r="AA2">
        <f>IF(J2&gt;5,IF(J2&gt;4,IF(J2&gt;2,0,1),1),1)</f>
        <v>1</v>
      </c>
      <c r="AB2">
        <f>IF(K2&gt;3,IF(K2&gt;4,IF(K2&gt;2,0,1),1),1)</f>
        <v>1</v>
      </c>
      <c r="AD2">
        <f>(H2-5.936)/0.516171</f>
        <v>-0.45721282288233889</v>
      </c>
      <c r="AE2">
        <f>(H2-6.588)/0.63588</f>
        <v>-1.3964899037554255</v>
      </c>
      <c r="AG2">
        <f>IF(AD2&gt;=AE2,0,1)</f>
        <v>0</v>
      </c>
      <c r="AH2">
        <f>IF(AD56&lt;=AE56,0,1)</f>
        <v>1</v>
      </c>
      <c r="AI2">
        <f>IF(AF109&gt;=0,0,1)</f>
        <v>0</v>
      </c>
      <c r="AJ2">
        <f>IF(AF161&lt;=0,0,1)</f>
        <v>1</v>
      </c>
    </row>
    <row r="3" spans="1:36">
      <c r="A3">
        <v>4.9000000000000004</v>
      </c>
      <c r="B3">
        <v>3</v>
      </c>
      <c r="C3">
        <v>1.4</v>
      </c>
      <c r="D3">
        <v>0.2</v>
      </c>
      <c r="E3" t="s">
        <v>23</v>
      </c>
      <c r="G3">
        <v>77</v>
      </c>
      <c r="H3">
        <v>6.7</v>
      </c>
      <c r="I3">
        <v>3</v>
      </c>
      <c r="J3">
        <v>5</v>
      </c>
      <c r="K3">
        <v>1.7</v>
      </c>
      <c r="L3" t="s">
        <v>24</v>
      </c>
      <c r="M3">
        <f t="shared" ref="M3:M51" si="0">IF(L3="Iris-versicolor",0,1)</f>
        <v>0</v>
      </c>
      <c r="N3">
        <f t="shared" ref="N3:N51" si="1">IF(H3&gt;5,0,1)</f>
        <v>0</v>
      </c>
      <c r="O3">
        <f>IF(I3&gt;3,0,1)</f>
        <v>1</v>
      </c>
      <c r="P3">
        <f t="shared" ref="P3:P51" si="2">IF(J3&gt;4,0,1)</f>
        <v>0</v>
      </c>
      <c r="Q3">
        <f t="shared" ref="Q3:Q51" si="3">IF(K3&gt;2,0,1)</f>
        <v>1</v>
      </c>
      <c r="S3" t="s">
        <v>26</v>
      </c>
      <c r="T3" t="s">
        <v>26</v>
      </c>
      <c r="U3" t="s">
        <v>26</v>
      </c>
      <c r="V3" t="s">
        <v>26</v>
      </c>
      <c r="Y3">
        <f>IF(H3&gt;5,IF(H3&gt;3,IF(H3&gt;4,0,1),1),1)</f>
        <v>0</v>
      </c>
      <c r="Z3">
        <f>IF(I3&gt;5,IF(I3&gt;3,IF(I3&gt;2,0,1),1),1)</f>
        <v>1</v>
      </c>
      <c r="AA3">
        <f t="shared" ref="AA3:AA51" si="4">IF(J3&gt;5,IF(J3&gt;4,IF(J3&gt;2,0,1),1),1)</f>
        <v>1</v>
      </c>
      <c r="AB3">
        <f t="shared" ref="AB3:AB51" si="5">IF(K3&gt;3,IF(K3&gt;4,IF(K3&gt;2,0,1),1),1)</f>
        <v>1</v>
      </c>
      <c r="AD3">
        <f t="shared" ref="AD3:AD56" si="6">(H3-5.936)/0.516171</f>
        <v>1.480129646958082</v>
      </c>
      <c r="AE3">
        <f t="shared" ref="AE3:AE56" si="7">(H3-6.588)/0.63588</f>
        <v>0.17613386173491868</v>
      </c>
      <c r="AG3">
        <f t="shared" ref="AG3:AG51" si="8">IF(AD3&gt;=AE3,0,1)</f>
        <v>0</v>
      </c>
      <c r="AH3">
        <f t="shared" ref="AH3:AH51" si="9">IF(AD57&lt;=AE57,0,1)</f>
        <v>1</v>
      </c>
      <c r="AI3">
        <f t="shared" ref="AI3:AI51" si="10">IF(AF110&gt;=0,0,1)</f>
        <v>0</v>
      </c>
      <c r="AJ3">
        <f t="shared" ref="AJ3:AJ51" si="11">IF(AF162&lt;=0,0,1)</f>
        <v>1</v>
      </c>
    </row>
    <row r="4" spans="1:36">
      <c r="A4">
        <v>4.7</v>
      </c>
      <c r="B4">
        <v>3.2</v>
      </c>
      <c r="C4">
        <v>1.3</v>
      </c>
      <c r="D4">
        <v>0.2</v>
      </c>
      <c r="E4" t="s">
        <v>23</v>
      </c>
      <c r="G4">
        <v>131</v>
      </c>
      <c r="H4">
        <v>7.9</v>
      </c>
      <c r="I4">
        <v>3.8</v>
      </c>
      <c r="J4">
        <v>6.4</v>
      </c>
      <c r="K4">
        <v>2</v>
      </c>
      <c r="L4" t="s">
        <v>27</v>
      </c>
      <c r="M4">
        <f t="shared" si="0"/>
        <v>1</v>
      </c>
      <c r="N4">
        <f t="shared" si="1"/>
        <v>0</v>
      </c>
      <c r="O4">
        <f>IF(I4&gt;3,0,1)</f>
        <v>0</v>
      </c>
      <c r="P4">
        <f t="shared" si="2"/>
        <v>0</v>
      </c>
      <c r="Q4">
        <f t="shared" si="3"/>
        <v>1</v>
      </c>
      <c r="S4" t="s">
        <v>26</v>
      </c>
      <c r="T4" t="s">
        <v>26</v>
      </c>
      <c r="U4" t="s">
        <v>26</v>
      </c>
      <c r="V4" t="s">
        <v>26</v>
      </c>
      <c r="Y4">
        <f t="shared" ref="Y4:Y51" si="12">IF(H4&gt;5,IF(H4&gt;3,IF(H4&gt;4,0,1),1),1)</f>
        <v>0</v>
      </c>
      <c r="Z4">
        <f>IF(I4&gt;5,IF(I4&gt;3,IF(I4&gt;2,0,1),1),1)</f>
        <v>1</v>
      </c>
      <c r="AA4">
        <f t="shared" si="4"/>
        <v>0</v>
      </c>
      <c r="AB4">
        <f t="shared" si="5"/>
        <v>1</v>
      </c>
      <c r="AD4">
        <f t="shared" si="6"/>
        <v>3.8049406107665873</v>
      </c>
      <c r="AE4">
        <f t="shared" si="7"/>
        <v>2.063282380323332</v>
      </c>
      <c r="AG4">
        <f t="shared" si="8"/>
        <v>0</v>
      </c>
      <c r="AH4">
        <f t="shared" si="9"/>
        <v>1</v>
      </c>
      <c r="AI4">
        <f t="shared" si="10"/>
        <v>0</v>
      </c>
      <c r="AJ4">
        <f t="shared" si="11"/>
        <v>1</v>
      </c>
    </row>
    <row r="5" spans="1:36">
      <c r="A5">
        <v>4.5999999999999996</v>
      </c>
      <c r="B5">
        <v>3.1</v>
      </c>
      <c r="C5">
        <v>1.5</v>
      </c>
      <c r="D5">
        <v>0.2</v>
      </c>
      <c r="E5" t="s">
        <v>23</v>
      </c>
      <c r="G5">
        <v>51</v>
      </c>
      <c r="H5">
        <v>6.4</v>
      </c>
      <c r="I5">
        <v>3.2</v>
      </c>
      <c r="J5">
        <v>4.5</v>
      </c>
      <c r="K5">
        <v>1.5</v>
      </c>
      <c r="L5" t="s">
        <v>24</v>
      </c>
      <c r="M5">
        <f t="shared" si="0"/>
        <v>0</v>
      </c>
      <c r="N5">
        <f t="shared" si="1"/>
        <v>0</v>
      </c>
      <c r="O5">
        <f>IF(I5&gt;3,0,1)</f>
        <v>0</v>
      </c>
      <c r="P5">
        <f t="shared" si="2"/>
        <v>0</v>
      </c>
      <c r="Q5">
        <f t="shared" si="3"/>
        <v>1</v>
      </c>
      <c r="S5" t="s">
        <v>26</v>
      </c>
      <c r="T5" t="s">
        <v>26</v>
      </c>
      <c r="U5" t="s">
        <v>26</v>
      </c>
      <c r="V5" t="s">
        <v>26</v>
      </c>
      <c r="Y5">
        <f t="shared" si="12"/>
        <v>0</v>
      </c>
      <c r="Z5">
        <f>IF(I5&gt;5,IF(I5&gt;3,IF(I5&gt;2,0,1),1),1)</f>
        <v>1</v>
      </c>
      <c r="AA5">
        <f t="shared" si="4"/>
        <v>1</v>
      </c>
      <c r="AB5">
        <f t="shared" si="5"/>
        <v>1</v>
      </c>
      <c r="AD5">
        <f t="shared" si="6"/>
        <v>0.89892690600595615</v>
      </c>
      <c r="AE5">
        <f t="shared" si="7"/>
        <v>-0.29565326791218427</v>
      </c>
      <c r="AG5">
        <f t="shared" si="8"/>
        <v>0</v>
      </c>
      <c r="AH5">
        <f t="shared" si="9"/>
        <v>1</v>
      </c>
      <c r="AI5">
        <f t="shared" si="10"/>
        <v>0</v>
      </c>
      <c r="AJ5">
        <f t="shared" si="11"/>
        <v>1</v>
      </c>
    </row>
    <row r="6" spans="1:36">
      <c r="A6">
        <v>5</v>
      </c>
      <c r="B6">
        <v>3.6</v>
      </c>
      <c r="C6">
        <v>1.4</v>
      </c>
      <c r="D6">
        <v>0.2</v>
      </c>
      <c r="E6" t="s">
        <v>23</v>
      </c>
      <c r="G6">
        <v>101</v>
      </c>
      <c r="H6">
        <v>5.8</v>
      </c>
      <c r="I6">
        <v>2.7</v>
      </c>
      <c r="J6">
        <v>5.0999999999999996</v>
      </c>
      <c r="K6">
        <v>1.9</v>
      </c>
      <c r="L6" t="s">
        <v>27</v>
      </c>
      <c r="M6">
        <f t="shared" si="0"/>
        <v>1</v>
      </c>
      <c r="N6">
        <f t="shared" si="1"/>
        <v>0</v>
      </c>
      <c r="O6">
        <f>IF(I6&gt;3,0,1)</f>
        <v>1</v>
      </c>
      <c r="P6">
        <f t="shared" si="2"/>
        <v>0</v>
      </c>
      <c r="Q6">
        <f t="shared" si="3"/>
        <v>1</v>
      </c>
      <c r="S6" t="s">
        <v>26</v>
      </c>
      <c r="T6" t="s">
        <v>26</v>
      </c>
      <c r="U6" t="s">
        <v>26</v>
      </c>
      <c r="V6" t="s">
        <v>26</v>
      </c>
      <c r="Y6">
        <f t="shared" si="12"/>
        <v>0</v>
      </c>
      <c r="Z6">
        <f>IF(I6&gt;5,IF(I6&gt;3,IF(I6&gt;2,0,1),1),1)</f>
        <v>1</v>
      </c>
      <c r="AA6">
        <f t="shared" si="4"/>
        <v>0</v>
      </c>
      <c r="AB6">
        <f t="shared" si="5"/>
        <v>1</v>
      </c>
      <c r="AD6">
        <f t="shared" si="6"/>
        <v>-0.26347857589829748</v>
      </c>
      <c r="AE6">
        <f t="shared" si="7"/>
        <v>-1.2392275272063915</v>
      </c>
      <c r="AG6">
        <f t="shared" si="8"/>
        <v>0</v>
      </c>
      <c r="AH6">
        <f t="shared" si="9"/>
        <v>1</v>
      </c>
      <c r="AI6">
        <f t="shared" si="10"/>
        <v>0</v>
      </c>
      <c r="AJ6">
        <f t="shared" si="11"/>
        <v>1</v>
      </c>
    </row>
    <row r="7" spans="1:36">
      <c r="A7">
        <v>5.4</v>
      </c>
      <c r="B7">
        <v>3.9</v>
      </c>
      <c r="C7">
        <v>1.7</v>
      </c>
      <c r="D7">
        <v>0.4</v>
      </c>
      <c r="E7" t="s">
        <v>23</v>
      </c>
      <c r="G7">
        <v>55</v>
      </c>
      <c r="H7">
        <v>5.7</v>
      </c>
      <c r="I7">
        <v>2.8</v>
      </c>
      <c r="J7">
        <v>4.5</v>
      </c>
      <c r="K7">
        <v>1.3</v>
      </c>
      <c r="L7" t="s">
        <v>24</v>
      </c>
      <c r="M7">
        <f t="shared" si="0"/>
        <v>0</v>
      </c>
      <c r="N7">
        <f t="shared" si="1"/>
        <v>0</v>
      </c>
      <c r="O7">
        <f>IF(I7&gt;3,0,1)</f>
        <v>1</v>
      </c>
      <c r="P7">
        <f t="shared" si="2"/>
        <v>0</v>
      </c>
      <c r="Q7">
        <f t="shared" si="3"/>
        <v>1</v>
      </c>
      <c r="S7" t="s">
        <v>28</v>
      </c>
      <c r="T7" t="s">
        <v>28</v>
      </c>
      <c r="U7" t="s">
        <v>28</v>
      </c>
      <c r="V7" t="s">
        <v>28</v>
      </c>
      <c r="Y7">
        <f t="shared" si="12"/>
        <v>0</v>
      </c>
      <c r="Z7">
        <f>IF(I7&gt;5,IF(I7&gt;3,IF(I7&gt;2,0,1),1),1)</f>
        <v>1</v>
      </c>
      <c r="AA7">
        <f t="shared" si="4"/>
        <v>1</v>
      </c>
      <c r="AB7">
        <f t="shared" si="5"/>
        <v>1</v>
      </c>
      <c r="AD7">
        <f t="shared" si="6"/>
        <v>-0.45721282288233889</v>
      </c>
      <c r="AE7">
        <f t="shared" si="7"/>
        <v>-1.3964899037554255</v>
      </c>
      <c r="AG7">
        <f t="shared" si="8"/>
        <v>0</v>
      </c>
      <c r="AH7">
        <f t="shared" si="9"/>
        <v>1</v>
      </c>
      <c r="AI7">
        <f t="shared" si="10"/>
        <v>0</v>
      </c>
      <c r="AJ7">
        <f t="shared" si="11"/>
        <v>1</v>
      </c>
    </row>
    <row r="8" spans="1:36">
      <c r="A8">
        <v>4.5999999999999996</v>
      </c>
      <c r="B8">
        <v>3.4</v>
      </c>
      <c r="C8">
        <v>1.4</v>
      </c>
      <c r="D8">
        <v>0.3</v>
      </c>
      <c r="E8" t="s">
        <v>23</v>
      </c>
      <c r="G8">
        <v>73</v>
      </c>
      <c r="H8">
        <v>6.1</v>
      </c>
      <c r="I8">
        <v>2.8</v>
      </c>
      <c r="J8">
        <v>4.7</v>
      </c>
      <c r="K8">
        <v>1.2</v>
      </c>
      <c r="L8" t="s">
        <v>24</v>
      </c>
      <c r="M8">
        <f t="shared" si="0"/>
        <v>0</v>
      </c>
      <c r="N8">
        <f t="shared" si="1"/>
        <v>0</v>
      </c>
      <c r="O8">
        <f>IF(I8&gt;3,0,1)</f>
        <v>1</v>
      </c>
      <c r="P8">
        <f t="shared" si="2"/>
        <v>0</v>
      </c>
      <c r="Q8">
        <f t="shared" si="3"/>
        <v>1</v>
      </c>
      <c r="S8" t="s">
        <v>28</v>
      </c>
      <c r="T8" t="s">
        <v>28</v>
      </c>
      <c r="U8" t="s">
        <v>28</v>
      </c>
      <c r="V8" t="s">
        <v>28</v>
      </c>
      <c r="Y8">
        <f t="shared" si="12"/>
        <v>0</v>
      </c>
      <c r="Z8">
        <f>IF(I8&gt;5,IF(I8&gt;3,IF(I8&gt;2,0,1),1),1)</f>
        <v>1</v>
      </c>
      <c r="AA8">
        <f t="shared" si="4"/>
        <v>1</v>
      </c>
      <c r="AB8">
        <f t="shared" si="5"/>
        <v>1</v>
      </c>
      <c r="AD8">
        <f t="shared" si="6"/>
        <v>0.31772416505382844</v>
      </c>
      <c r="AE8">
        <f t="shared" si="7"/>
        <v>-0.76744039755928861</v>
      </c>
      <c r="AG8">
        <f t="shared" si="8"/>
        <v>0</v>
      </c>
      <c r="AH8">
        <f t="shared" si="9"/>
        <v>1</v>
      </c>
      <c r="AI8">
        <f t="shared" si="10"/>
        <v>0</v>
      </c>
      <c r="AJ8">
        <f t="shared" si="11"/>
        <v>1</v>
      </c>
    </row>
    <row r="9" spans="1:36">
      <c r="A9">
        <v>5</v>
      </c>
      <c r="B9">
        <v>3.4</v>
      </c>
      <c r="C9">
        <v>1.5</v>
      </c>
      <c r="D9">
        <v>0.2</v>
      </c>
      <c r="E9" t="s">
        <v>23</v>
      </c>
      <c r="G9">
        <v>116</v>
      </c>
      <c r="H9">
        <v>6.5</v>
      </c>
      <c r="I9">
        <v>3</v>
      </c>
      <c r="J9">
        <v>5.5</v>
      </c>
      <c r="K9">
        <v>1.8</v>
      </c>
      <c r="L9" t="s">
        <v>27</v>
      </c>
      <c r="M9">
        <f t="shared" si="0"/>
        <v>1</v>
      </c>
      <c r="N9">
        <f t="shared" si="1"/>
        <v>0</v>
      </c>
      <c r="O9">
        <f>IF(I9&gt;3,0,1)</f>
        <v>1</v>
      </c>
      <c r="P9">
        <f t="shared" si="2"/>
        <v>0</v>
      </c>
      <c r="Q9">
        <f t="shared" si="3"/>
        <v>1</v>
      </c>
      <c r="S9" t="s">
        <v>26</v>
      </c>
      <c r="T9" t="s">
        <v>26</v>
      </c>
      <c r="U9" t="s">
        <v>26</v>
      </c>
      <c r="V9" t="s">
        <v>26</v>
      </c>
      <c r="Y9">
        <f t="shared" si="12"/>
        <v>0</v>
      </c>
      <c r="Z9">
        <f>IF(I9&gt;5,IF(I9&gt;3,IF(I9&gt;2,0,1),1),1)</f>
        <v>1</v>
      </c>
      <c r="AA9">
        <f t="shared" si="4"/>
        <v>0</v>
      </c>
      <c r="AB9">
        <f t="shared" si="5"/>
        <v>1</v>
      </c>
      <c r="AD9">
        <f t="shared" si="6"/>
        <v>1.0926611529899974</v>
      </c>
      <c r="AE9">
        <f t="shared" si="7"/>
        <v>-0.13839089136315041</v>
      </c>
      <c r="AG9">
        <f t="shared" si="8"/>
        <v>0</v>
      </c>
      <c r="AH9">
        <f t="shared" si="9"/>
        <v>1</v>
      </c>
      <c r="AI9">
        <f t="shared" si="10"/>
        <v>0</v>
      </c>
      <c r="AJ9">
        <f t="shared" si="11"/>
        <v>1</v>
      </c>
    </row>
    <row r="10" spans="1:36">
      <c r="A10">
        <v>4.4000000000000004</v>
      </c>
      <c r="B10">
        <v>2.9</v>
      </c>
      <c r="C10">
        <v>1.4</v>
      </c>
      <c r="D10">
        <v>0.2</v>
      </c>
      <c r="E10" t="s">
        <v>23</v>
      </c>
      <c r="G10">
        <v>136</v>
      </c>
      <c r="H10">
        <v>6.3</v>
      </c>
      <c r="I10">
        <v>3.4</v>
      </c>
      <c r="J10">
        <v>5.6</v>
      </c>
      <c r="K10">
        <v>2.4</v>
      </c>
      <c r="L10" t="s">
        <v>27</v>
      </c>
      <c r="M10">
        <f t="shared" si="0"/>
        <v>1</v>
      </c>
      <c r="N10">
        <f t="shared" si="1"/>
        <v>0</v>
      </c>
      <c r="O10">
        <f>IF(I10&gt;3,0,1)</f>
        <v>0</v>
      </c>
      <c r="P10">
        <f t="shared" si="2"/>
        <v>0</v>
      </c>
      <c r="Q10">
        <f t="shared" si="3"/>
        <v>0</v>
      </c>
      <c r="S10" t="s">
        <v>29</v>
      </c>
      <c r="T10" t="s">
        <v>29</v>
      </c>
      <c r="U10" t="s">
        <v>29</v>
      </c>
      <c r="V10" t="s">
        <v>29</v>
      </c>
      <c r="Y10">
        <f t="shared" si="12"/>
        <v>0</v>
      </c>
      <c r="Z10">
        <f>IF(I10&gt;5,IF(I10&gt;3,IF(I10&gt;2,0,1),1),1)</f>
        <v>1</v>
      </c>
      <c r="AA10">
        <f t="shared" si="4"/>
        <v>0</v>
      </c>
      <c r="AB10">
        <f t="shared" si="5"/>
        <v>1</v>
      </c>
      <c r="AD10">
        <f t="shared" si="6"/>
        <v>0.70519265902191297</v>
      </c>
      <c r="AE10">
        <f t="shared" si="7"/>
        <v>-0.45291564446121951</v>
      </c>
      <c r="AG10">
        <f t="shared" si="8"/>
        <v>0</v>
      </c>
      <c r="AH10">
        <f t="shared" si="9"/>
        <v>1</v>
      </c>
      <c r="AI10">
        <f t="shared" si="10"/>
        <v>0</v>
      </c>
      <c r="AJ10">
        <f t="shared" si="11"/>
        <v>1</v>
      </c>
    </row>
    <row r="11" spans="1:36">
      <c r="A11">
        <v>4.9000000000000004</v>
      </c>
      <c r="B11">
        <v>3.1</v>
      </c>
      <c r="C11">
        <v>1.5</v>
      </c>
      <c r="D11">
        <v>0.1</v>
      </c>
      <c r="E11" t="s">
        <v>23</v>
      </c>
      <c r="G11">
        <v>147</v>
      </c>
      <c r="H11">
        <v>6.5</v>
      </c>
      <c r="I11">
        <v>3</v>
      </c>
      <c r="J11">
        <v>5.2</v>
      </c>
      <c r="K11">
        <v>2</v>
      </c>
      <c r="L11" t="s">
        <v>27</v>
      </c>
      <c r="M11">
        <f t="shared" si="0"/>
        <v>1</v>
      </c>
      <c r="N11">
        <f t="shared" si="1"/>
        <v>0</v>
      </c>
      <c r="O11">
        <f>IF(I11&gt;3,0,1)</f>
        <v>1</v>
      </c>
      <c r="P11">
        <f t="shared" si="2"/>
        <v>0</v>
      </c>
      <c r="Q11">
        <f t="shared" si="3"/>
        <v>1</v>
      </c>
      <c r="S11" t="s">
        <v>26</v>
      </c>
      <c r="T11" t="s">
        <v>26</v>
      </c>
      <c r="U11" t="s">
        <v>26</v>
      </c>
      <c r="V11" t="s">
        <v>26</v>
      </c>
      <c r="Y11">
        <f t="shared" si="12"/>
        <v>0</v>
      </c>
      <c r="Z11">
        <f>IF(I11&gt;5,IF(I11&gt;3,IF(I11&gt;2,0,1),1),1)</f>
        <v>1</v>
      </c>
      <c r="AA11">
        <f t="shared" si="4"/>
        <v>0</v>
      </c>
      <c r="AB11">
        <f t="shared" si="5"/>
        <v>1</v>
      </c>
      <c r="AD11">
        <f t="shared" si="6"/>
        <v>1.0926611529899974</v>
      </c>
      <c r="AE11">
        <f t="shared" si="7"/>
        <v>-0.13839089136315041</v>
      </c>
      <c r="AG11">
        <f t="shared" si="8"/>
        <v>0</v>
      </c>
      <c r="AH11">
        <f t="shared" si="9"/>
        <v>1</v>
      </c>
      <c r="AI11">
        <f t="shared" si="10"/>
        <v>0</v>
      </c>
      <c r="AJ11">
        <f t="shared" si="11"/>
        <v>1</v>
      </c>
    </row>
    <row r="12" spans="1:36">
      <c r="A12">
        <v>5.4</v>
      </c>
      <c r="B12">
        <v>3.7</v>
      </c>
      <c r="C12">
        <v>1.5</v>
      </c>
      <c r="D12">
        <v>0.2</v>
      </c>
      <c r="E12" t="s">
        <v>23</v>
      </c>
      <c r="G12">
        <v>68</v>
      </c>
      <c r="H12">
        <v>6.2</v>
      </c>
      <c r="I12">
        <v>2.2000000000000002</v>
      </c>
      <c r="J12">
        <v>4.5</v>
      </c>
      <c r="K12">
        <v>1.5</v>
      </c>
      <c r="L12" t="s">
        <v>24</v>
      </c>
      <c r="M12">
        <f t="shared" si="0"/>
        <v>0</v>
      </c>
      <c r="N12">
        <f t="shared" si="1"/>
        <v>0</v>
      </c>
      <c r="O12">
        <f>IF(I12&gt;3,0,1)</f>
        <v>1</v>
      </c>
      <c r="P12">
        <f t="shared" si="2"/>
        <v>0</v>
      </c>
      <c r="Q12">
        <f t="shared" si="3"/>
        <v>1</v>
      </c>
      <c r="S12" t="s">
        <v>29</v>
      </c>
      <c r="T12" t="s">
        <v>29</v>
      </c>
      <c r="U12" t="s">
        <v>29</v>
      </c>
      <c r="V12" t="s">
        <v>29</v>
      </c>
      <c r="Y12">
        <f t="shared" si="12"/>
        <v>0</v>
      </c>
      <c r="Z12">
        <f>IF(I12&gt;5,IF(I12&gt;3,IF(I12&gt;2,0,1),1),1)</f>
        <v>1</v>
      </c>
      <c r="AA12">
        <f t="shared" si="4"/>
        <v>1</v>
      </c>
      <c r="AB12">
        <f t="shared" si="5"/>
        <v>1</v>
      </c>
      <c r="AD12">
        <f t="shared" si="6"/>
        <v>0.51145841203787157</v>
      </c>
      <c r="AE12">
        <f t="shared" si="7"/>
        <v>-0.61017802101025331</v>
      </c>
      <c r="AG12">
        <f t="shared" si="8"/>
        <v>0</v>
      </c>
      <c r="AH12">
        <f t="shared" si="9"/>
        <v>1</v>
      </c>
      <c r="AI12">
        <f t="shared" si="10"/>
        <v>0</v>
      </c>
      <c r="AJ12">
        <f t="shared" si="11"/>
        <v>1</v>
      </c>
    </row>
    <row r="13" spans="1:36">
      <c r="A13">
        <v>4.8</v>
      </c>
      <c r="B13">
        <v>3.4</v>
      </c>
      <c r="C13">
        <v>1.6</v>
      </c>
      <c r="D13">
        <v>0.2</v>
      </c>
      <c r="E13" t="s">
        <v>23</v>
      </c>
      <c r="G13">
        <v>76</v>
      </c>
      <c r="H13">
        <v>6.8</v>
      </c>
      <c r="I13">
        <v>2.8</v>
      </c>
      <c r="J13">
        <v>4.8</v>
      </c>
      <c r="K13">
        <v>1.4</v>
      </c>
      <c r="L13" t="s">
        <v>24</v>
      </c>
      <c r="M13">
        <f t="shared" si="0"/>
        <v>0</v>
      </c>
      <c r="N13">
        <f t="shared" si="1"/>
        <v>0</v>
      </c>
      <c r="O13">
        <f>IF(I13&gt;3,0,1)</f>
        <v>1</v>
      </c>
      <c r="P13">
        <f t="shared" si="2"/>
        <v>0</v>
      </c>
      <c r="Q13">
        <f t="shared" si="3"/>
        <v>1</v>
      </c>
      <c r="S13" t="s">
        <v>28</v>
      </c>
      <c r="T13" t="s">
        <v>29</v>
      </c>
      <c r="U13" t="s">
        <v>28</v>
      </c>
      <c r="V13" t="s">
        <v>29</v>
      </c>
      <c r="Y13">
        <f t="shared" si="12"/>
        <v>0</v>
      </c>
      <c r="Z13">
        <f>IF(I13&gt;5,IF(I13&gt;3,IF(I13&gt;2,0,1),1),1)</f>
        <v>1</v>
      </c>
      <c r="AA13">
        <f t="shared" si="4"/>
        <v>1</v>
      </c>
      <c r="AB13">
        <f t="shared" si="5"/>
        <v>1</v>
      </c>
      <c r="AD13">
        <f t="shared" si="6"/>
        <v>1.6738638939421235</v>
      </c>
      <c r="AE13">
        <f t="shared" si="7"/>
        <v>0.33339623828395254</v>
      </c>
      <c r="AG13">
        <f t="shared" si="8"/>
        <v>0</v>
      </c>
      <c r="AH13">
        <f t="shared" si="9"/>
        <v>1</v>
      </c>
      <c r="AI13">
        <f t="shared" si="10"/>
        <v>0</v>
      </c>
      <c r="AJ13">
        <f t="shared" si="11"/>
        <v>1</v>
      </c>
    </row>
    <row r="14" spans="1:36">
      <c r="A14">
        <v>4.8</v>
      </c>
      <c r="B14">
        <v>3</v>
      </c>
      <c r="C14">
        <v>1.4</v>
      </c>
      <c r="D14">
        <v>0.1</v>
      </c>
      <c r="E14" t="s">
        <v>23</v>
      </c>
      <c r="G14">
        <v>61</v>
      </c>
      <c r="H14">
        <v>5.9</v>
      </c>
      <c r="I14">
        <v>3</v>
      </c>
      <c r="J14">
        <v>4.2</v>
      </c>
      <c r="K14">
        <v>1.5</v>
      </c>
      <c r="L14" t="s">
        <v>24</v>
      </c>
      <c r="M14">
        <f t="shared" si="0"/>
        <v>0</v>
      </c>
      <c r="N14">
        <f t="shared" si="1"/>
        <v>0</v>
      </c>
      <c r="O14">
        <f>IF(I14&gt;3,0,1)</f>
        <v>1</v>
      </c>
      <c r="P14">
        <f t="shared" si="2"/>
        <v>0</v>
      </c>
      <c r="Q14">
        <f t="shared" si="3"/>
        <v>1</v>
      </c>
      <c r="S14" t="s">
        <v>28</v>
      </c>
      <c r="T14" t="s">
        <v>28</v>
      </c>
      <c r="U14" t="s">
        <v>28</v>
      </c>
      <c r="V14" t="s">
        <v>28</v>
      </c>
      <c r="Y14">
        <f t="shared" si="12"/>
        <v>0</v>
      </c>
      <c r="Z14">
        <f>IF(I14&gt;5,IF(I14&gt;3,IF(I14&gt;2,0,1),1),1)</f>
        <v>1</v>
      </c>
      <c r="AA14">
        <f t="shared" si="4"/>
        <v>1</v>
      </c>
      <c r="AB14">
        <f t="shared" si="5"/>
        <v>1</v>
      </c>
      <c r="AD14">
        <f t="shared" si="6"/>
        <v>-6.9744328914254361E-2</v>
      </c>
      <c r="AE14">
        <f t="shared" si="7"/>
        <v>-1.0819651506573562</v>
      </c>
      <c r="AG14">
        <f t="shared" si="8"/>
        <v>0</v>
      </c>
      <c r="AH14">
        <f t="shared" si="9"/>
        <v>1</v>
      </c>
      <c r="AI14">
        <f t="shared" si="10"/>
        <v>0</v>
      </c>
      <c r="AJ14">
        <f t="shared" si="11"/>
        <v>1</v>
      </c>
    </row>
    <row r="15" spans="1:36">
      <c r="A15">
        <v>4.3</v>
      </c>
      <c r="B15">
        <v>3</v>
      </c>
      <c r="C15">
        <v>1.1000000000000001</v>
      </c>
      <c r="D15">
        <v>0.1</v>
      </c>
      <c r="E15" t="s">
        <v>23</v>
      </c>
      <c r="G15">
        <v>91</v>
      </c>
      <c r="H15">
        <v>6.1</v>
      </c>
      <c r="I15">
        <v>3</v>
      </c>
      <c r="J15">
        <v>4.5999999999999996</v>
      </c>
      <c r="K15">
        <v>1.4</v>
      </c>
      <c r="L15" t="s">
        <v>24</v>
      </c>
      <c r="M15">
        <f t="shared" si="0"/>
        <v>0</v>
      </c>
      <c r="N15">
        <f t="shared" si="1"/>
        <v>0</v>
      </c>
      <c r="O15">
        <f>IF(I15&gt;3,0,1)</f>
        <v>1</v>
      </c>
      <c r="P15">
        <f t="shared" si="2"/>
        <v>0</v>
      </c>
      <c r="Q15">
        <f t="shared" si="3"/>
        <v>1</v>
      </c>
      <c r="S15" t="s">
        <v>29</v>
      </c>
      <c r="T15" t="s">
        <v>29</v>
      </c>
      <c r="U15" t="s">
        <v>29</v>
      </c>
      <c r="V15" t="s">
        <v>29</v>
      </c>
      <c r="Y15">
        <f t="shared" si="12"/>
        <v>0</v>
      </c>
      <c r="Z15">
        <f>IF(I15&gt;5,IF(I15&gt;3,IF(I15&gt;2,0,1),1),1)</f>
        <v>1</v>
      </c>
      <c r="AA15">
        <f t="shared" si="4"/>
        <v>1</v>
      </c>
      <c r="AB15">
        <f t="shared" si="5"/>
        <v>1</v>
      </c>
      <c r="AD15">
        <f t="shared" si="6"/>
        <v>0.31772416505382844</v>
      </c>
      <c r="AE15">
        <f t="shared" si="7"/>
        <v>-0.76744039755928861</v>
      </c>
      <c r="AG15">
        <f t="shared" si="8"/>
        <v>0</v>
      </c>
      <c r="AH15">
        <f t="shared" si="9"/>
        <v>1</v>
      </c>
      <c r="AI15">
        <f t="shared" si="10"/>
        <v>0</v>
      </c>
      <c r="AJ15">
        <f t="shared" si="11"/>
        <v>1</v>
      </c>
    </row>
    <row r="16" spans="1:36">
      <c r="A16">
        <v>5.8</v>
      </c>
      <c r="B16">
        <v>4</v>
      </c>
      <c r="C16">
        <v>1.2</v>
      </c>
      <c r="D16">
        <v>0.2</v>
      </c>
      <c r="E16" t="s">
        <v>23</v>
      </c>
      <c r="G16">
        <v>148</v>
      </c>
      <c r="H16">
        <v>6.2</v>
      </c>
      <c r="I16">
        <v>3.4</v>
      </c>
      <c r="J16">
        <v>5.4</v>
      </c>
      <c r="K16">
        <v>2.2999999999999998</v>
      </c>
      <c r="L16" t="s">
        <v>27</v>
      </c>
      <c r="M16">
        <f t="shared" si="0"/>
        <v>1</v>
      </c>
      <c r="N16">
        <f t="shared" si="1"/>
        <v>0</v>
      </c>
      <c r="O16">
        <f>IF(I16&gt;3,0,1)</f>
        <v>0</v>
      </c>
      <c r="P16">
        <f t="shared" si="2"/>
        <v>0</v>
      </c>
      <c r="Q16">
        <f t="shared" si="3"/>
        <v>0</v>
      </c>
      <c r="S16" t="s">
        <v>26</v>
      </c>
      <c r="T16" t="s">
        <v>26</v>
      </c>
      <c r="U16" t="s">
        <v>26</v>
      </c>
      <c r="V16" t="s">
        <v>26</v>
      </c>
      <c r="Y16">
        <f t="shared" si="12"/>
        <v>0</v>
      </c>
      <c r="Z16">
        <f>IF(I16&gt;5,IF(I16&gt;3,IF(I16&gt;2,0,1),1),1)</f>
        <v>1</v>
      </c>
      <c r="AA16">
        <f t="shared" si="4"/>
        <v>0</v>
      </c>
      <c r="AB16">
        <f t="shared" si="5"/>
        <v>1</v>
      </c>
      <c r="AD16">
        <f t="shared" si="6"/>
        <v>0.51145841203787157</v>
      </c>
      <c r="AE16">
        <f t="shared" si="7"/>
        <v>-0.61017802101025331</v>
      </c>
      <c r="AG16">
        <f t="shared" si="8"/>
        <v>0</v>
      </c>
      <c r="AH16">
        <f t="shared" si="9"/>
        <v>1</v>
      </c>
      <c r="AI16">
        <f t="shared" si="10"/>
        <v>0</v>
      </c>
      <c r="AJ16">
        <f t="shared" si="11"/>
        <v>1</v>
      </c>
    </row>
    <row r="17" spans="1:36">
      <c r="A17">
        <v>5.7</v>
      </c>
      <c r="B17">
        <v>4.4000000000000004</v>
      </c>
      <c r="C17">
        <v>1.5</v>
      </c>
      <c r="D17">
        <v>0.4</v>
      </c>
      <c r="E17" t="s">
        <v>23</v>
      </c>
      <c r="G17">
        <v>100</v>
      </c>
      <c r="H17">
        <v>6.3</v>
      </c>
      <c r="I17">
        <v>3.3</v>
      </c>
      <c r="J17">
        <v>6</v>
      </c>
      <c r="K17">
        <v>2.5</v>
      </c>
      <c r="L17" t="s">
        <v>27</v>
      </c>
      <c r="M17">
        <f t="shared" si="0"/>
        <v>1</v>
      </c>
      <c r="N17">
        <f t="shared" si="1"/>
        <v>0</v>
      </c>
      <c r="O17">
        <f>IF(I17&gt;3,0,1)</f>
        <v>0</v>
      </c>
      <c r="P17">
        <f t="shared" si="2"/>
        <v>0</v>
      </c>
      <c r="Q17">
        <f t="shared" si="3"/>
        <v>0</v>
      </c>
      <c r="S17" t="s">
        <v>28</v>
      </c>
      <c r="T17" t="s">
        <v>28</v>
      </c>
      <c r="U17" t="s">
        <v>28</v>
      </c>
      <c r="V17" t="s">
        <v>29</v>
      </c>
      <c r="Y17">
        <f t="shared" si="12"/>
        <v>0</v>
      </c>
      <c r="Z17">
        <f>IF(I17&gt;5,IF(I17&gt;3,IF(I17&gt;2,0,1),1),1)</f>
        <v>1</v>
      </c>
      <c r="AA17">
        <f t="shared" si="4"/>
        <v>0</v>
      </c>
      <c r="AB17">
        <f t="shared" si="5"/>
        <v>1</v>
      </c>
      <c r="AD17">
        <f t="shared" si="6"/>
        <v>0.70519265902191297</v>
      </c>
      <c r="AE17">
        <f t="shared" si="7"/>
        <v>-0.45291564446121951</v>
      </c>
      <c r="AG17">
        <f t="shared" si="8"/>
        <v>0</v>
      </c>
      <c r="AH17">
        <f t="shared" si="9"/>
        <v>1</v>
      </c>
      <c r="AI17">
        <f t="shared" si="10"/>
        <v>0</v>
      </c>
      <c r="AJ17">
        <f t="shared" si="11"/>
        <v>1</v>
      </c>
    </row>
    <row r="18" spans="1:36">
      <c r="A18">
        <v>5.4</v>
      </c>
      <c r="B18">
        <v>3.9</v>
      </c>
      <c r="C18">
        <v>1.3</v>
      </c>
      <c r="D18">
        <v>0.4</v>
      </c>
      <c r="E18" t="s">
        <v>23</v>
      </c>
      <c r="G18">
        <v>128</v>
      </c>
      <c r="H18">
        <v>6.4</v>
      </c>
      <c r="I18">
        <v>2.8</v>
      </c>
      <c r="J18">
        <v>5.6</v>
      </c>
      <c r="K18">
        <v>2.1</v>
      </c>
      <c r="L18" t="s">
        <v>27</v>
      </c>
      <c r="M18">
        <f t="shared" si="0"/>
        <v>1</v>
      </c>
      <c r="N18">
        <f t="shared" si="1"/>
        <v>0</v>
      </c>
      <c r="O18">
        <f>IF(I18&gt;3,0,1)</f>
        <v>1</v>
      </c>
      <c r="P18">
        <f t="shared" si="2"/>
        <v>0</v>
      </c>
      <c r="Q18">
        <f t="shared" si="3"/>
        <v>0</v>
      </c>
      <c r="S18" t="s">
        <v>28</v>
      </c>
      <c r="T18" t="s">
        <v>29</v>
      </c>
      <c r="U18" t="s">
        <v>28</v>
      </c>
      <c r="V18" t="s">
        <v>28</v>
      </c>
      <c r="Y18">
        <f t="shared" si="12"/>
        <v>0</v>
      </c>
      <c r="Z18">
        <f>IF(I18&gt;5,IF(I18&gt;3,IF(I18&gt;2,0,1),1),1)</f>
        <v>1</v>
      </c>
      <c r="AA18">
        <f t="shared" si="4"/>
        <v>0</v>
      </c>
      <c r="AB18">
        <f t="shared" si="5"/>
        <v>1</v>
      </c>
      <c r="AD18">
        <f t="shared" si="6"/>
        <v>0.89892690600595615</v>
      </c>
      <c r="AE18">
        <f t="shared" si="7"/>
        <v>-0.29565326791218427</v>
      </c>
      <c r="AG18">
        <f t="shared" si="8"/>
        <v>0</v>
      </c>
      <c r="AH18">
        <f t="shared" si="9"/>
        <v>1</v>
      </c>
      <c r="AI18">
        <f t="shared" si="10"/>
        <v>0</v>
      </c>
      <c r="AJ18">
        <f t="shared" si="11"/>
        <v>1</v>
      </c>
    </row>
    <row r="19" spans="1:36">
      <c r="A19">
        <v>5.0999999999999996</v>
      </c>
      <c r="B19">
        <v>3.5</v>
      </c>
      <c r="C19">
        <v>1.4</v>
      </c>
      <c r="D19">
        <v>0.3</v>
      </c>
      <c r="E19" t="s">
        <v>23</v>
      </c>
      <c r="G19">
        <v>113</v>
      </c>
      <c r="H19">
        <v>5.7</v>
      </c>
      <c r="I19">
        <v>2.5</v>
      </c>
      <c r="J19">
        <v>5</v>
      </c>
      <c r="K19">
        <v>2</v>
      </c>
      <c r="L19" t="s">
        <v>27</v>
      </c>
      <c r="M19">
        <f t="shared" si="0"/>
        <v>1</v>
      </c>
      <c r="N19">
        <f t="shared" si="1"/>
        <v>0</v>
      </c>
      <c r="O19">
        <f>IF(I19&gt;3,0,1)</f>
        <v>1</v>
      </c>
      <c r="P19">
        <f t="shared" si="2"/>
        <v>0</v>
      </c>
      <c r="Q19">
        <f t="shared" si="3"/>
        <v>1</v>
      </c>
      <c r="S19" t="s">
        <v>28</v>
      </c>
      <c r="T19" t="s">
        <v>28</v>
      </c>
      <c r="U19" t="s">
        <v>28</v>
      </c>
      <c r="V19" t="s">
        <v>28</v>
      </c>
      <c r="Y19">
        <f t="shared" si="12"/>
        <v>0</v>
      </c>
      <c r="Z19">
        <f>IF(I19&gt;5,IF(I19&gt;3,IF(I19&gt;2,0,1),1),1)</f>
        <v>1</v>
      </c>
      <c r="AA19">
        <f t="shared" si="4"/>
        <v>1</v>
      </c>
      <c r="AB19">
        <f t="shared" si="5"/>
        <v>1</v>
      </c>
      <c r="AD19">
        <f t="shared" si="6"/>
        <v>-0.45721282288233889</v>
      </c>
      <c r="AE19">
        <f t="shared" si="7"/>
        <v>-1.3964899037554255</v>
      </c>
      <c r="AG19">
        <f t="shared" si="8"/>
        <v>0</v>
      </c>
      <c r="AH19">
        <f t="shared" si="9"/>
        <v>1</v>
      </c>
      <c r="AI19">
        <f t="shared" si="10"/>
        <v>0</v>
      </c>
      <c r="AJ19">
        <f t="shared" si="11"/>
        <v>1</v>
      </c>
    </row>
    <row r="20" spans="1:36">
      <c r="A20">
        <v>5.7</v>
      </c>
      <c r="B20">
        <v>3.8</v>
      </c>
      <c r="C20">
        <v>1.7</v>
      </c>
      <c r="D20">
        <v>0.3</v>
      </c>
      <c r="E20" t="s">
        <v>23</v>
      </c>
      <c r="G20">
        <v>81</v>
      </c>
      <c r="H20">
        <v>5.5</v>
      </c>
      <c r="I20">
        <v>2.4</v>
      </c>
      <c r="J20">
        <v>3.7</v>
      </c>
      <c r="K20">
        <v>1</v>
      </c>
      <c r="L20" t="s">
        <v>24</v>
      </c>
      <c r="M20">
        <f t="shared" si="0"/>
        <v>0</v>
      </c>
      <c r="N20">
        <f t="shared" si="1"/>
        <v>0</v>
      </c>
      <c r="O20">
        <f>IF(I20&gt;3,0,1)</f>
        <v>1</v>
      </c>
      <c r="P20">
        <f t="shared" si="2"/>
        <v>1</v>
      </c>
      <c r="Q20">
        <f t="shared" si="3"/>
        <v>1</v>
      </c>
      <c r="S20" t="s">
        <v>28</v>
      </c>
      <c r="T20" t="s">
        <v>29</v>
      </c>
      <c r="U20" t="s">
        <v>28</v>
      </c>
      <c r="V20" t="s">
        <v>29</v>
      </c>
      <c r="Y20">
        <f t="shared" si="12"/>
        <v>0</v>
      </c>
      <c r="Z20">
        <f>IF(I20&gt;5,IF(I20&gt;3,IF(I20&gt;2,0,1),1),1)</f>
        <v>1</v>
      </c>
      <c r="AA20">
        <f t="shared" si="4"/>
        <v>1</v>
      </c>
      <c r="AB20">
        <f t="shared" si="5"/>
        <v>1</v>
      </c>
      <c r="AD20">
        <f t="shared" si="6"/>
        <v>-0.84468131685042347</v>
      </c>
      <c r="AE20">
        <f t="shared" si="7"/>
        <v>-1.7110146568534945</v>
      </c>
      <c r="AG20">
        <f t="shared" si="8"/>
        <v>0</v>
      </c>
      <c r="AH20">
        <f t="shared" si="9"/>
        <v>1</v>
      </c>
      <c r="AI20">
        <f t="shared" si="10"/>
        <v>0</v>
      </c>
      <c r="AJ20">
        <f t="shared" si="11"/>
        <v>1</v>
      </c>
    </row>
    <row r="21" spans="1:36">
      <c r="A21">
        <v>5.0999999999999996</v>
      </c>
      <c r="B21">
        <v>3.8</v>
      </c>
      <c r="C21">
        <v>1.5</v>
      </c>
      <c r="D21">
        <v>0.3</v>
      </c>
      <c r="E21" t="s">
        <v>23</v>
      </c>
      <c r="G21">
        <v>59</v>
      </c>
      <c r="H21">
        <v>5.2</v>
      </c>
      <c r="I21">
        <v>2.7</v>
      </c>
      <c r="J21">
        <v>3.9</v>
      </c>
      <c r="K21">
        <v>1.4</v>
      </c>
      <c r="L21" t="s">
        <v>24</v>
      </c>
      <c r="M21">
        <f t="shared" si="0"/>
        <v>0</v>
      </c>
      <c r="N21">
        <f t="shared" si="1"/>
        <v>0</v>
      </c>
      <c r="O21">
        <f>IF(I21&gt;3,0,1)</f>
        <v>1</v>
      </c>
      <c r="P21">
        <f t="shared" si="2"/>
        <v>1</v>
      </c>
      <c r="Q21">
        <f t="shared" si="3"/>
        <v>1</v>
      </c>
      <c r="S21" t="s">
        <v>28</v>
      </c>
      <c r="T21" t="s">
        <v>28</v>
      </c>
      <c r="U21" t="s">
        <v>28</v>
      </c>
      <c r="V21" t="s">
        <v>28</v>
      </c>
      <c r="Y21">
        <f t="shared" si="12"/>
        <v>0</v>
      </c>
      <c r="Z21">
        <f>IF(I21&gt;5,IF(I21&gt;3,IF(I21&gt;2,0,1),1),1)</f>
        <v>1</v>
      </c>
      <c r="AA21">
        <f t="shared" si="4"/>
        <v>1</v>
      </c>
      <c r="AB21">
        <f t="shared" si="5"/>
        <v>1</v>
      </c>
      <c r="AD21">
        <f t="shared" si="6"/>
        <v>-1.4258840578025493</v>
      </c>
      <c r="AE21">
        <f t="shared" si="7"/>
        <v>-2.1828017865005975</v>
      </c>
      <c r="AG21">
        <f t="shared" si="8"/>
        <v>0</v>
      </c>
      <c r="AH21">
        <f t="shared" si="9"/>
        <v>1</v>
      </c>
      <c r="AI21">
        <f t="shared" si="10"/>
        <v>0</v>
      </c>
      <c r="AJ21">
        <f t="shared" si="11"/>
        <v>1</v>
      </c>
    </row>
    <row r="22" spans="1:36">
      <c r="A22">
        <v>5.4</v>
      </c>
      <c r="B22">
        <v>3.4</v>
      </c>
      <c r="C22">
        <v>1.7</v>
      </c>
      <c r="D22">
        <v>0.2</v>
      </c>
      <c r="E22" t="s">
        <v>23</v>
      </c>
      <c r="G22">
        <v>57</v>
      </c>
      <c r="H22">
        <v>4.9000000000000004</v>
      </c>
      <c r="I22">
        <v>2.4</v>
      </c>
      <c r="J22">
        <v>3.3</v>
      </c>
      <c r="K22">
        <v>1</v>
      </c>
      <c r="L22" t="s">
        <v>24</v>
      </c>
      <c r="M22">
        <f t="shared" si="0"/>
        <v>0</v>
      </c>
      <c r="N22">
        <f t="shared" si="1"/>
        <v>1</v>
      </c>
      <c r="O22">
        <f>IF(I22&gt;3,0,1)</f>
        <v>1</v>
      </c>
      <c r="P22">
        <f t="shared" si="2"/>
        <v>1</v>
      </c>
      <c r="Q22">
        <f t="shared" si="3"/>
        <v>1</v>
      </c>
      <c r="S22" t="s">
        <v>25</v>
      </c>
      <c r="T22" t="s">
        <v>26</v>
      </c>
      <c r="U22" t="s">
        <v>26</v>
      </c>
      <c r="V22" t="s">
        <v>26</v>
      </c>
      <c r="Y22">
        <f t="shared" si="12"/>
        <v>1</v>
      </c>
      <c r="Z22">
        <f>IF(I22&gt;5,IF(I22&gt;3,IF(I22&gt;2,0,1),1),1)</f>
        <v>1</v>
      </c>
      <c r="AA22">
        <f t="shared" si="4"/>
        <v>1</v>
      </c>
      <c r="AB22">
        <f t="shared" si="5"/>
        <v>1</v>
      </c>
      <c r="AD22">
        <f t="shared" si="6"/>
        <v>-2.0070867987546754</v>
      </c>
      <c r="AE22">
        <f t="shared" si="7"/>
        <v>-2.6545889161477003</v>
      </c>
      <c r="AG22">
        <f t="shared" si="8"/>
        <v>0</v>
      </c>
      <c r="AH22">
        <f t="shared" si="9"/>
        <v>1</v>
      </c>
      <c r="AI22">
        <f t="shared" si="10"/>
        <v>0</v>
      </c>
      <c r="AJ22">
        <f t="shared" si="11"/>
        <v>1</v>
      </c>
    </row>
    <row r="23" spans="1:36">
      <c r="A23">
        <v>5.0999999999999996</v>
      </c>
      <c r="B23">
        <v>3.7</v>
      </c>
      <c r="C23">
        <v>1.5</v>
      </c>
      <c r="D23">
        <v>0.4</v>
      </c>
      <c r="E23" t="s">
        <v>23</v>
      </c>
      <c r="G23">
        <v>52</v>
      </c>
      <c r="H23">
        <v>6.9</v>
      </c>
      <c r="I23">
        <v>3.1</v>
      </c>
      <c r="J23">
        <v>4.9000000000000004</v>
      </c>
      <c r="K23">
        <v>1.5</v>
      </c>
      <c r="L23" t="s">
        <v>24</v>
      </c>
      <c r="M23">
        <f t="shared" si="0"/>
        <v>0</v>
      </c>
      <c r="N23">
        <f t="shared" si="1"/>
        <v>0</v>
      </c>
      <c r="O23">
        <f>IF(I23&gt;3,0,1)</f>
        <v>0</v>
      </c>
      <c r="P23">
        <f t="shared" si="2"/>
        <v>0</v>
      </c>
      <c r="Q23">
        <f t="shared" si="3"/>
        <v>1</v>
      </c>
      <c r="S23" t="s">
        <v>26</v>
      </c>
      <c r="T23" t="s">
        <v>26</v>
      </c>
      <c r="U23" t="s">
        <v>26</v>
      </c>
      <c r="V23" t="s">
        <v>26</v>
      </c>
      <c r="Y23">
        <f t="shared" si="12"/>
        <v>0</v>
      </c>
      <c r="Z23">
        <f>IF(I23&gt;5,IF(I23&gt;3,IF(I23&gt;2,0,1),1),1)</f>
        <v>1</v>
      </c>
      <c r="AA23">
        <f t="shared" si="4"/>
        <v>1</v>
      </c>
      <c r="AB23">
        <f t="shared" si="5"/>
        <v>1</v>
      </c>
      <c r="AD23">
        <f t="shared" si="6"/>
        <v>1.8675981409261666</v>
      </c>
      <c r="AE23">
        <f t="shared" si="7"/>
        <v>0.49065861483298778</v>
      </c>
      <c r="AG23">
        <f t="shared" si="8"/>
        <v>0</v>
      </c>
      <c r="AH23">
        <f t="shared" si="9"/>
        <v>1</v>
      </c>
      <c r="AI23">
        <f t="shared" si="10"/>
        <v>0</v>
      </c>
      <c r="AJ23">
        <f t="shared" si="11"/>
        <v>1</v>
      </c>
    </row>
    <row r="24" spans="1:36">
      <c r="A24">
        <v>4.5999999999999996</v>
      </c>
      <c r="B24">
        <v>3.6</v>
      </c>
      <c r="C24">
        <v>1</v>
      </c>
      <c r="D24">
        <v>0.2</v>
      </c>
      <c r="E24" t="s">
        <v>23</v>
      </c>
      <c r="G24">
        <v>133</v>
      </c>
      <c r="H24">
        <v>6.3</v>
      </c>
      <c r="I24">
        <v>2.8</v>
      </c>
      <c r="J24">
        <v>5.0999999999999996</v>
      </c>
      <c r="K24">
        <v>1.5</v>
      </c>
      <c r="L24" t="s">
        <v>27</v>
      </c>
      <c r="M24">
        <f t="shared" si="0"/>
        <v>1</v>
      </c>
      <c r="N24">
        <f t="shared" si="1"/>
        <v>0</v>
      </c>
      <c r="O24">
        <f>IF(I24&gt;3,0,1)</f>
        <v>1</v>
      </c>
      <c r="P24">
        <f t="shared" si="2"/>
        <v>0</v>
      </c>
      <c r="Q24">
        <f t="shared" si="3"/>
        <v>1</v>
      </c>
      <c r="S24" t="s">
        <v>26</v>
      </c>
      <c r="T24" t="s">
        <v>26</v>
      </c>
      <c r="U24" t="s">
        <v>26</v>
      </c>
      <c r="V24" t="s">
        <v>26</v>
      </c>
      <c r="Y24">
        <f t="shared" si="12"/>
        <v>0</v>
      </c>
      <c r="Z24">
        <f>IF(I24&gt;5,IF(I24&gt;3,IF(I24&gt;2,0,1),1),1)</f>
        <v>1</v>
      </c>
      <c r="AA24">
        <f t="shared" si="4"/>
        <v>0</v>
      </c>
      <c r="AB24">
        <f t="shared" si="5"/>
        <v>1</v>
      </c>
      <c r="AD24">
        <f t="shared" si="6"/>
        <v>0.70519265902191297</v>
      </c>
      <c r="AE24">
        <f t="shared" si="7"/>
        <v>-0.45291564446121951</v>
      </c>
      <c r="AG24">
        <f t="shared" si="8"/>
        <v>0</v>
      </c>
      <c r="AH24">
        <f t="shared" si="9"/>
        <v>1</v>
      </c>
      <c r="AI24">
        <f t="shared" si="10"/>
        <v>0</v>
      </c>
      <c r="AJ24">
        <f t="shared" si="11"/>
        <v>1</v>
      </c>
    </row>
    <row r="25" spans="1:36">
      <c r="A25">
        <v>5.0999999999999996</v>
      </c>
      <c r="B25">
        <v>3.3</v>
      </c>
      <c r="C25">
        <v>1.7</v>
      </c>
      <c r="D25">
        <v>0.5</v>
      </c>
      <c r="E25" t="s">
        <v>23</v>
      </c>
      <c r="G25">
        <v>89</v>
      </c>
      <c r="H25">
        <v>5.5</v>
      </c>
      <c r="I25">
        <v>2.5</v>
      </c>
      <c r="J25">
        <v>4</v>
      </c>
      <c r="K25">
        <v>1.3</v>
      </c>
      <c r="L25" t="s">
        <v>24</v>
      </c>
      <c r="M25">
        <f t="shared" si="0"/>
        <v>0</v>
      </c>
      <c r="N25">
        <f t="shared" si="1"/>
        <v>0</v>
      </c>
      <c r="O25">
        <f>IF(I25&gt;3,0,1)</f>
        <v>1</v>
      </c>
      <c r="P25">
        <f t="shared" si="2"/>
        <v>1</v>
      </c>
      <c r="Q25">
        <f t="shared" si="3"/>
        <v>1</v>
      </c>
      <c r="S25" t="s">
        <v>28</v>
      </c>
      <c r="T25" t="s">
        <v>29</v>
      </c>
      <c r="U25" t="s">
        <v>28</v>
      </c>
      <c r="V25" t="s">
        <v>29</v>
      </c>
      <c r="Y25">
        <f t="shared" si="12"/>
        <v>0</v>
      </c>
      <c r="Z25">
        <f>IF(I25&gt;5,IF(I25&gt;3,IF(I25&gt;2,0,1),1),1)</f>
        <v>1</v>
      </c>
      <c r="AA25">
        <f t="shared" si="4"/>
        <v>1</v>
      </c>
      <c r="AB25">
        <f t="shared" si="5"/>
        <v>1</v>
      </c>
      <c r="AD25">
        <f t="shared" si="6"/>
        <v>-0.84468131685042347</v>
      </c>
      <c r="AE25">
        <f t="shared" si="7"/>
        <v>-1.7110146568534945</v>
      </c>
      <c r="AG25">
        <f t="shared" si="8"/>
        <v>0</v>
      </c>
      <c r="AH25">
        <f t="shared" si="9"/>
        <v>1</v>
      </c>
      <c r="AI25">
        <f t="shared" si="10"/>
        <v>0</v>
      </c>
      <c r="AJ25">
        <f t="shared" si="11"/>
        <v>1</v>
      </c>
    </row>
    <row r="26" spans="1:36">
      <c r="A26">
        <v>4.8</v>
      </c>
      <c r="B26">
        <v>3.4</v>
      </c>
      <c r="C26">
        <v>1.9</v>
      </c>
      <c r="D26">
        <v>0.2</v>
      </c>
      <c r="E26" t="s">
        <v>23</v>
      </c>
      <c r="G26">
        <v>92</v>
      </c>
      <c r="H26">
        <v>5.8</v>
      </c>
      <c r="I26">
        <v>2.6</v>
      </c>
      <c r="J26">
        <v>4</v>
      </c>
      <c r="K26">
        <v>1.2</v>
      </c>
      <c r="L26" t="s">
        <v>24</v>
      </c>
      <c r="M26">
        <f t="shared" si="0"/>
        <v>0</v>
      </c>
      <c r="N26">
        <f t="shared" si="1"/>
        <v>0</v>
      </c>
      <c r="O26">
        <f>IF(I26&gt;3,0,1)</f>
        <v>1</v>
      </c>
      <c r="P26">
        <f t="shared" si="2"/>
        <v>1</v>
      </c>
      <c r="Q26">
        <f t="shared" si="3"/>
        <v>1</v>
      </c>
      <c r="S26" t="s">
        <v>28</v>
      </c>
      <c r="T26" t="s">
        <v>28</v>
      </c>
      <c r="U26" t="s">
        <v>28</v>
      </c>
      <c r="V26" t="s">
        <v>28</v>
      </c>
      <c r="Y26">
        <f t="shared" si="12"/>
        <v>0</v>
      </c>
      <c r="Z26">
        <f>IF(I26&gt;5,IF(I26&gt;3,IF(I26&gt;2,0,1),1),1)</f>
        <v>1</v>
      </c>
      <c r="AA26">
        <f t="shared" si="4"/>
        <v>1</v>
      </c>
      <c r="AB26">
        <f t="shared" si="5"/>
        <v>1</v>
      </c>
      <c r="AD26">
        <f t="shared" si="6"/>
        <v>-0.26347857589829748</v>
      </c>
      <c r="AE26">
        <f t="shared" si="7"/>
        <v>-1.2392275272063915</v>
      </c>
      <c r="AG26">
        <f t="shared" si="8"/>
        <v>0</v>
      </c>
      <c r="AH26">
        <f t="shared" si="9"/>
        <v>1</v>
      </c>
      <c r="AI26">
        <f t="shared" si="10"/>
        <v>0</v>
      </c>
      <c r="AJ26">
        <f t="shared" si="11"/>
        <v>1</v>
      </c>
    </row>
    <row r="27" spans="1:36">
      <c r="A27">
        <v>5</v>
      </c>
      <c r="B27">
        <v>3</v>
      </c>
      <c r="C27">
        <v>1.6</v>
      </c>
      <c r="D27">
        <v>0.2</v>
      </c>
      <c r="E27" t="s">
        <v>23</v>
      </c>
      <c r="G27">
        <v>107</v>
      </c>
      <c r="H27">
        <v>7.3</v>
      </c>
      <c r="I27">
        <v>2.9</v>
      </c>
      <c r="J27">
        <v>6.3</v>
      </c>
      <c r="K27">
        <v>1.8</v>
      </c>
      <c r="L27" t="s">
        <v>27</v>
      </c>
      <c r="M27">
        <f t="shared" si="0"/>
        <v>1</v>
      </c>
      <c r="N27">
        <f t="shared" si="1"/>
        <v>0</v>
      </c>
      <c r="O27">
        <f>IF(I27&gt;3,0,1)</f>
        <v>1</v>
      </c>
      <c r="P27">
        <f t="shared" si="2"/>
        <v>0</v>
      </c>
      <c r="Q27">
        <f t="shared" si="3"/>
        <v>1</v>
      </c>
      <c r="S27" t="s">
        <v>28</v>
      </c>
      <c r="T27" t="s">
        <v>29</v>
      </c>
      <c r="U27" t="s">
        <v>28</v>
      </c>
      <c r="V27" t="s">
        <v>28</v>
      </c>
      <c r="Y27">
        <f t="shared" si="12"/>
        <v>0</v>
      </c>
      <c r="Z27">
        <f>IF(I27&gt;5,IF(I27&gt;3,IF(I27&gt;2,0,1),1),1)</f>
        <v>1</v>
      </c>
      <c r="AA27">
        <f t="shared" si="4"/>
        <v>0</v>
      </c>
      <c r="AB27">
        <f t="shared" si="5"/>
        <v>1</v>
      </c>
      <c r="AD27">
        <f t="shared" si="6"/>
        <v>2.6425351288623338</v>
      </c>
      <c r="AE27">
        <f t="shared" si="7"/>
        <v>1.1197081210291246</v>
      </c>
      <c r="AG27">
        <f t="shared" si="8"/>
        <v>0</v>
      </c>
      <c r="AH27">
        <f t="shared" si="9"/>
        <v>1</v>
      </c>
      <c r="AI27">
        <f t="shared" si="10"/>
        <v>0</v>
      </c>
      <c r="AJ27">
        <f t="shared" si="11"/>
        <v>1</v>
      </c>
    </row>
    <row r="28" spans="1:36">
      <c r="A28">
        <v>5</v>
      </c>
      <c r="B28">
        <v>3.4</v>
      </c>
      <c r="C28">
        <v>1.6</v>
      </c>
      <c r="D28">
        <v>0.4</v>
      </c>
      <c r="E28" t="s">
        <v>23</v>
      </c>
      <c r="G28">
        <v>145</v>
      </c>
      <c r="H28">
        <v>6.7</v>
      </c>
      <c r="I28">
        <v>3</v>
      </c>
      <c r="J28">
        <v>5.2</v>
      </c>
      <c r="K28">
        <v>2.2999999999999998</v>
      </c>
      <c r="L28" t="s">
        <v>27</v>
      </c>
      <c r="M28">
        <f t="shared" si="0"/>
        <v>1</v>
      </c>
      <c r="N28">
        <f t="shared" si="1"/>
        <v>0</v>
      </c>
      <c r="O28">
        <f>IF(I28&gt;3,0,1)</f>
        <v>1</v>
      </c>
      <c r="P28">
        <f t="shared" si="2"/>
        <v>0</v>
      </c>
      <c r="Q28">
        <f t="shared" si="3"/>
        <v>0</v>
      </c>
      <c r="S28" t="s">
        <v>25</v>
      </c>
      <c r="T28" t="s">
        <v>26</v>
      </c>
      <c r="U28" t="s">
        <v>26</v>
      </c>
      <c r="V28" t="s">
        <v>26</v>
      </c>
      <c r="Y28">
        <f t="shared" si="12"/>
        <v>0</v>
      </c>
      <c r="Z28">
        <f>IF(I28&gt;5,IF(I28&gt;3,IF(I28&gt;2,0,1),1),1)</f>
        <v>1</v>
      </c>
      <c r="AA28">
        <f t="shared" si="4"/>
        <v>0</v>
      </c>
      <c r="AB28">
        <f t="shared" si="5"/>
        <v>1</v>
      </c>
      <c r="AD28">
        <f t="shared" si="6"/>
        <v>1.480129646958082</v>
      </c>
      <c r="AE28">
        <f t="shared" si="7"/>
        <v>0.17613386173491868</v>
      </c>
      <c r="AG28">
        <f t="shared" si="8"/>
        <v>0</v>
      </c>
      <c r="AH28">
        <f t="shared" si="9"/>
        <v>1</v>
      </c>
      <c r="AI28">
        <f t="shared" si="10"/>
        <v>0</v>
      </c>
      <c r="AJ28">
        <f t="shared" si="11"/>
        <v>1</v>
      </c>
    </row>
    <row r="29" spans="1:36">
      <c r="A29">
        <v>5.2</v>
      </c>
      <c r="B29">
        <v>3.5</v>
      </c>
      <c r="C29">
        <v>1.5</v>
      </c>
      <c r="D29">
        <v>0.2</v>
      </c>
      <c r="E29" t="s">
        <v>23</v>
      </c>
      <c r="G29">
        <v>95</v>
      </c>
      <c r="H29">
        <v>5.7</v>
      </c>
      <c r="I29">
        <v>3</v>
      </c>
      <c r="J29">
        <v>4.2</v>
      </c>
      <c r="K29">
        <v>1.2</v>
      </c>
      <c r="L29" t="s">
        <v>24</v>
      </c>
      <c r="M29">
        <f t="shared" si="0"/>
        <v>0</v>
      </c>
      <c r="N29">
        <f t="shared" si="1"/>
        <v>0</v>
      </c>
      <c r="O29">
        <f>IF(I29&gt;3,0,1)</f>
        <v>1</v>
      </c>
      <c r="P29">
        <f t="shared" si="2"/>
        <v>0</v>
      </c>
      <c r="Q29">
        <f t="shared" si="3"/>
        <v>1</v>
      </c>
      <c r="S29" t="s">
        <v>25</v>
      </c>
      <c r="T29" t="s">
        <v>25</v>
      </c>
      <c r="U29" t="s">
        <v>26</v>
      </c>
      <c r="V29" t="s">
        <v>26</v>
      </c>
      <c r="Y29">
        <f t="shared" si="12"/>
        <v>0</v>
      </c>
      <c r="Z29">
        <f>IF(I29&gt;5,IF(I29&gt;3,IF(I29&gt;2,0,1),1),1)</f>
        <v>1</v>
      </c>
      <c r="AA29">
        <f t="shared" si="4"/>
        <v>1</v>
      </c>
      <c r="AB29">
        <f t="shared" si="5"/>
        <v>1</v>
      </c>
      <c r="AD29">
        <f t="shared" si="6"/>
        <v>-0.45721282288233889</v>
      </c>
      <c r="AE29">
        <f t="shared" si="7"/>
        <v>-1.3964899037554255</v>
      </c>
      <c r="AG29">
        <f t="shared" si="8"/>
        <v>0</v>
      </c>
      <c r="AH29">
        <f t="shared" si="9"/>
        <v>1</v>
      </c>
      <c r="AI29">
        <f t="shared" si="10"/>
        <v>0</v>
      </c>
      <c r="AJ29">
        <f t="shared" si="11"/>
        <v>1</v>
      </c>
    </row>
    <row r="30" spans="1:36">
      <c r="A30">
        <v>5.2</v>
      </c>
      <c r="B30">
        <v>3.4</v>
      </c>
      <c r="C30">
        <v>1.4</v>
      </c>
      <c r="D30">
        <v>0.2</v>
      </c>
      <c r="E30" t="s">
        <v>23</v>
      </c>
      <c r="G30">
        <v>134</v>
      </c>
      <c r="H30">
        <v>6.1</v>
      </c>
      <c r="I30">
        <v>2.6</v>
      </c>
      <c r="J30">
        <v>5.6</v>
      </c>
      <c r="K30">
        <v>1.4</v>
      </c>
      <c r="L30" t="s">
        <v>27</v>
      </c>
      <c r="M30">
        <f t="shared" si="0"/>
        <v>1</v>
      </c>
      <c r="N30">
        <f t="shared" si="1"/>
        <v>0</v>
      </c>
      <c r="O30">
        <f>IF(I30&gt;3,0,1)</f>
        <v>1</v>
      </c>
      <c r="P30">
        <f t="shared" si="2"/>
        <v>0</v>
      </c>
      <c r="Q30">
        <f t="shared" si="3"/>
        <v>1</v>
      </c>
      <c r="S30" t="s">
        <v>26</v>
      </c>
      <c r="T30" t="s">
        <v>26</v>
      </c>
      <c r="U30" t="s">
        <v>26</v>
      </c>
      <c r="V30" t="s">
        <v>26</v>
      </c>
      <c r="Y30">
        <f t="shared" si="12"/>
        <v>0</v>
      </c>
      <c r="Z30">
        <f>IF(I30&gt;5,IF(I30&gt;3,IF(I30&gt;2,0,1),1),1)</f>
        <v>1</v>
      </c>
      <c r="AA30">
        <f t="shared" si="4"/>
        <v>0</v>
      </c>
      <c r="AB30">
        <f t="shared" si="5"/>
        <v>1</v>
      </c>
      <c r="AD30">
        <f t="shared" si="6"/>
        <v>0.31772416505382844</v>
      </c>
      <c r="AE30">
        <f t="shared" si="7"/>
        <v>-0.76744039755928861</v>
      </c>
      <c r="AG30">
        <f t="shared" si="8"/>
        <v>0</v>
      </c>
      <c r="AH30">
        <f t="shared" si="9"/>
        <v>1</v>
      </c>
      <c r="AI30">
        <f t="shared" si="10"/>
        <v>0</v>
      </c>
      <c r="AJ30">
        <f t="shared" si="11"/>
        <v>1</v>
      </c>
    </row>
    <row r="31" spans="1:36">
      <c r="A31">
        <v>4.7</v>
      </c>
      <c r="B31">
        <v>3.2</v>
      </c>
      <c r="C31">
        <v>1.6</v>
      </c>
      <c r="D31">
        <v>0.2</v>
      </c>
      <c r="E31" t="s">
        <v>23</v>
      </c>
      <c r="G31">
        <v>93</v>
      </c>
      <c r="H31">
        <v>5</v>
      </c>
      <c r="I31">
        <v>2.2999999999999998</v>
      </c>
      <c r="J31">
        <v>3.3</v>
      </c>
      <c r="K31">
        <v>1</v>
      </c>
      <c r="L31" t="s">
        <v>24</v>
      </c>
      <c r="M31">
        <f t="shared" si="0"/>
        <v>0</v>
      </c>
      <c r="N31">
        <f t="shared" si="1"/>
        <v>1</v>
      </c>
      <c r="O31">
        <f>IF(I31&gt;3,0,1)</f>
        <v>1</v>
      </c>
      <c r="P31">
        <f t="shared" si="2"/>
        <v>1</v>
      </c>
      <c r="Q31">
        <f t="shared" si="3"/>
        <v>1</v>
      </c>
      <c r="S31" t="s">
        <v>25</v>
      </c>
      <c r="T31" t="s">
        <v>26</v>
      </c>
      <c r="U31" t="s">
        <v>26</v>
      </c>
      <c r="V31" t="s">
        <v>26</v>
      </c>
      <c r="Y31">
        <f t="shared" si="12"/>
        <v>1</v>
      </c>
      <c r="Z31">
        <f>IF(I31&gt;5,IF(I31&gt;3,IF(I31&gt;2,0,1),1),1)</f>
        <v>1</v>
      </c>
      <c r="AA31">
        <f t="shared" si="4"/>
        <v>1</v>
      </c>
      <c r="AB31">
        <f t="shared" si="5"/>
        <v>1</v>
      </c>
      <c r="AD31">
        <f t="shared" si="6"/>
        <v>-1.8133525517706339</v>
      </c>
      <c r="AE31">
        <f t="shared" si="7"/>
        <v>-2.4973265395986664</v>
      </c>
      <c r="AG31">
        <f t="shared" si="8"/>
        <v>0</v>
      </c>
      <c r="AH31">
        <f t="shared" si="9"/>
        <v>1</v>
      </c>
      <c r="AI31">
        <f t="shared" si="10"/>
        <v>0</v>
      </c>
      <c r="AJ31">
        <f t="shared" si="11"/>
        <v>1</v>
      </c>
    </row>
    <row r="32" spans="1:36">
      <c r="A32">
        <v>4.8</v>
      </c>
      <c r="B32">
        <v>3.1</v>
      </c>
      <c r="C32">
        <v>1.6</v>
      </c>
      <c r="D32">
        <v>0.2</v>
      </c>
      <c r="E32" t="s">
        <v>23</v>
      </c>
      <c r="G32">
        <v>86</v>
      </c>
      <c r="H32">
        <v>6.7</v>
      </c>
      <c r="I32">
        <v>3.1</v>
      </c>
      <c r="J32">
        <v>4.7</v>
      </c>
      <c r="K32">
        <v>1.5</v>
      </c>
      <c r="L32" t="s">
        <v>24</v>
      </c>
      <c r="M32">
        <f t="shared" si="0"/>
        <v>0</v>
      </c>
      <c r="N32">
        <f t="shared" si="1"/>
        <v>0</v>
      </c>
      <c r="O32">
        <f>IF(I32&gt;3,0,1)</f>
        <v>0</v>
      </c>
      <c r="P32">
        <f t="shared" si="2"/>
        <v>0</v>
      </c>
      <c r="Q32">
        <f t="shared" si="3"/>
        <v>1</v>
      </c>
      <c r="S32" t="s">
        <v>25</v>
      </c>
      <c r="T32" t="s">
        <v>26</v>
      </c>
      <c r="U32" t="s">
        <v>26</v>
      </c>
      <c r="V32" t="s">
        <v>26</v>
      </c>
      <c r="Y32">
        <f t="shared" si="12"/>
        <v>0</v>
      </c>
      <c r="Z32">
        <f>IF(I32&gt;5,IF(I32&gt;3,IF(I32&gt;2,0,1),1),1)</f>
        <v>1</v>
      </c>
      <c r="AA32">
        <f t="shared" si="4"/>
        <v>1</v>
      </c>
      <c r="AB32">
        <f t="shared" si="5"/>
        <v>1</v>
      </c>
      <c r="AD32">
        <f t="shared" si="6"/>
        <v>1.480129646958082</v>
      </c>
      <c r="AE32">
        <f t="shared" si="7"/>
        <v>0.17613386173491868</v>
      </c>
      <c r="AG32">
        <f t="shared" si="8"/>
        <v>0</v>
      </c>
      <c r="AH32">
        <f t="shared" si="9"/>
        <v>1</v>
      </c>
      <c r="AI32">
        <f t="shared" si="10"/>
        <v>0</v>
      </c>
      <c r="AJ32">
        <f t="shared" si="11"/>
        <v>1</v>
      </c>
    </row>
    <row r="33" spans="1:36">
      <c r="A33">
        <v>5.4</v>
      </c>
      <c r="B33">
        <v>3.4</v>
      </c>
      <c r="C33">
        <v>1.5</v>
      </c>
      <c r="D33">
        <v>0.4</v>
      </c>
      <c r="E33" t="s">
        <v>23</v>
      </c>
      <c r="G33">
        <v>97</v>
      </c>
      <c r="H33">
        <v>6.2</v>
      </c>
      <c r="I33">
        <v>2.9</v>
      </c>
      <c r="J33">
        <v>4.3</v>
      </c>
      <c r="K33">
        <v>1.3</v>
      </c>
      <c r="L33" t="s">
        <v>24</v>
      </c>
      <c r="M33">
        <f t="shared" si="0"/>
        <v>0</v>
      </c>
      <c r="N33">
        <f t="shared" si="1"/>
        <v>0</v>
      </c>
      <c r="O33">
        <f>IF(I33&gt;3,0,1)</f>
        <v>1</v>
      </c>
      <c r="P33">
        <f t="shared" si="2"/>
        <v>0</v>
      </c>
      <c r="Q33">
        <f t="shared" si="3"/>
        <v>1</v>
      </c>
      <c r="S33" t="s">
        <v>25</v>
      </c>
      <c r="T33" t="s">
        <v>25</v>
      </c>
      <c r="U33" t="s">
        <v>26</v>
      </c>
      <c r="V33" t="s">
        <v>26</v>
      </c>
      <c r="Y33">
        <f t="shared" si="12"/>
        <v>0</v>
      </c>
      <c r="Z33">
        <f>IF(I33&gt;5,IF(I33&gt;3,IF(I33&gt;2,0,1),1),1)</f>
        <v>1</v>
      </c>
      <c r="AA33">
        <f t="shared" si="4"/>
        <v>1</v>
      </c>
      <c r="AB33">
        <f t="shared" si="5"/>
        <v>1</v>
      </c>
      <c r="AD33">
        <f t="shared" si="6"/>
        <v>0.51145841203787157</v>
      </c>
      <c r="AE33">
        <f t="shared" si="7"/>
        <v>-0.61017802101025331</v>
      </c>
      <c r="AG33">
        <f t="shared" si="8"/>
        <v>0</v>
      </c>
      <c r="AH33">
        <f t="shared" si="9"/>
        <v>1</v>
      </c>
      <c r="AI33">
        <f t="shared" si="10"/>
        <v>0</v>
      </c>
      <c r="AJ33">
        <f t="shared" si="11"/>
        <v>1</v>
      </c>
    </row>
    <row r="34" spans="1:36">
      <c r="A34">
        <v>5.2</v>
      </c>
      <c r="B34">
        <v>4.0999999999999996</v>
      </c>
      <c r="C34">
        <v>1.5</v>
      </c>
      <c r="D34">
        <v>0.1</v>
      </c>
      <c r="E34" t="s">
        <v>23</v>
      </c>
      <c r="G34">
        <v>135</v>
      </c>
      <c r="H34">
        <v>7.7</v>
      </c>
      <c r="I34">
        <v>3</v>
      </c>
      <c r="J34">
        <v>6.1</v>
      </c>
      <c r="K34">
        <v>2.2999999999999998</v>
      </c>
      <c r="L34" t="s">
        <v>27</v>
      </c>
      <c r="M34">
        <f t="shared" si="0"/>
        <v>1</v>
      </c>
      <c r="N34">
        <f t="shared" si="1"/>
        <v>0</v>
      </c>
      <c r="O34">
        <f>IF(I34&gt;3,0,1)</f>
        <v>1</v>
      </c>
      <c r="P34">
        <f t="shared" si="2"/>
        <v>0</v>
      </c>
      <c r="Q34">
        <f t="shared" si="3"/>
        <v>0</v>
      </c>
      <c r="S34" t="s">
        <v>26</v>
      </c>
      <c r="T34" t="s">
        <v>26</v>
      </c>
      <c r="U34" t="s">
        <v>26</v>
      </c>
      <c r="V34" t="s">
        <v>26</v>
      </c>
      <c r="Y34">
        <f t="shared" si="12"/>
        <v>0</v>
      </c>
      <c r="Z34">
        <f>IF(I34&gt;5,IF(I34&gt;3,IF(I34&gt;2,0,1),1),1)</f>
        <v>1</v>
      </c>
      <c r="AA34">
        <f t="shared" si="4"/>
        <v>0</v>
      </c>
      <c r="AB34">
        <f t="shared" si="5"/>
        <v>1</v>
      </c>
      <c r="AD34">
        <f t="shared" si="6"/>
        <v>3.4174721167985029</v>
      </c>
      <c r="AE34">
        <f t="shared" si="7"/>
        <v>1.7487576272252627</v>
      </c>
      <c r="AG34">
        <f t="shared" si="8"/>
        <v>0</v>
      </c>
      <c r="AH34">
        <f t="shared" si="9"/>
        <v>1</v>
      </c>
      <c r="AI34">
        <f t="shared" si="10"/>
        <v>0</v>
      </c>
      <c r="AJ34">
        <f t="shared" si="11"/>
        <v>1</v>
      </c>
    </row>
    <row r="35" spans="1:36">
      <c r="A35">
        <v>5.5</v>
      </c>
      <c r="B35">
        <v>4.2</v>
      </c>
      <c r="C35">
        <v>1.4</v>
      </c>
      <c r="D35">
        <v>0.2</v>
      </c>
      <c r="E35" t="s">
        <v>23</v>
      </c>
      <c r="G35">
        <v>82</v>
      </c>
      <c r="H35">
        <v>5.8</v>
      </c>
      <c r="I35">
        <v>2.7</v>
      </c>
      <c r="J35">
        <v>3.9</v>
      </c>
      <c r="K35">
        <v>1.2</v>
      </c>
      <c r="L35" t="s">
        <v>24</v>
      </c>
      <c r="M35">
        <f t="shared" si="0"/>
        <v>0</v>
      </c>
      <c r="N35">
        <f t="shared" si="1"/>
        <v>0</v>
      </c>
      <c r="O35">
        <f>IF(I35&gt;3,0,1)</f>
        <v>1</v>
      </c>
      <c r="P35">
        <f t="shared" si="2"/>
        <v>1</v>
      </c>
      <c r="Q35">
        <f t="shared" si="3"/>
        <v>1</v>
      </c>
      <c r="S35" t="s">
        <v>26</v>
      </c>
      <c r="T35" t="s">
        <v>26</v>
      </c>
      <c r="U35" t="s">
        <v>26</v>
      </c>
      <c r="V35" t="s">
        <v>26</v>
      </c>
      <c r="Y35">
        <f t="shared" si="12"/>
        <v>0</v>
      </c>
      <c r="Z35">
        <f>IF(I35&gt;5,IF(I35&gt;3,IF(I35&gt;2,0,1),1),1)</f>
        <v>1</v>
      </c>
      <c r="AA35">
        <f t="shared" si="4"/>
        <v>1</v>
      </c>
      <c r="AB35">
        <f t="shared" si="5"/>
        <v>1</v>
      </c>
      <c r="AD35">
        <f t="shared" si="6"/>
        <v>-0.26347857589829748</v>
      </c>
      <c r="AE35">
        <f t="shared" si="7"/>
        <v>-1.2392275272063915</v>
      </c>
      <c r="AG35">
        <f t="shared" si="8"/>
        <v>0</v>
      </c>
      <c r="AH35">
        <f t="shared" si="9"/>
        <v>1</v>
      </c>
      <c r="AI35">
        <f t="shared" si="10"/>
        <v>0</v>
      </c>
      <c r="AJ35">
        <f t="shared" si="11"/>
        <v>1</v>
      </c>
    </row>
    <row r="36" spans="1:36">
      <c r="A36">
        <v>4.9000000000000004</v>
      </c>
      <c r="B36">
        <v>3.1</v>
      </c>
      <c r="C36">
        <v>1.5</v>
      </c>
      <c r="D36">
        <v>0.2</v>
      </c>
      <c r="E36" t="s">
        <v>23</v>
      </c>
      <c r="G36">
        <v>110</v>
      </c>
      <c r="H36">
        <v>6.5</v>
      </c>
      <c r="I36">
        <v>3.2</v>
      </c>
      <c r="J36">
        <v>5.0999999999999996</v>
      </c>
      <c r="K36">
        <v>2</v>
      </c>
      <c r="L36" t="s">
        <v>27</v>
      </c>
      <c r="M36">
        <f t="shared" si="0"/>
        <v>1</v>
      </c>
      <c r="N36">
        <f t="shared" si="1"/>
        <v>0</v>
      </c>
      <c r="O36">
        <f>IF(I36&gt;3,0,1)</f>
        <v>0</v>
      </c>
      <c r="P36">
        <f t="shared" si="2"/>
        <v>0</v>
      </c>
      <c r="Q36">
        <f t="shared" si="3"/>
        <v>1</v>
      </c>
      <c r="S36" t="s">
        <v>28</v>
      </c>
      <c r="T36" t="s">
        <v>29</v>
      </c>
      <c r="U36" t="s">
        <v>28</v>
      </c>
      <c r="V36" t="s">
        <v>29</v>
      </c>
      <c r="Y36">
        <f t="shared" si="12"/>
        <v>0</v>
      </c>
      <c r="Z36">
        <f>IF(I36&gt;5,IF(I36&gt;3,IF(I36&gt;2,0,1),1),1)</f>
        <v>1</v>
      </c>
      <c r="AA36">
        <f t="shared" si="4"/>
        <v>0</v>
      </c>
      <c r="AB36">
        <f t="shared" si="5"/>
        <v>1</v>
      </c>
      <c r="AD36">
        <f t="shared" si="6"/>
        <v>1.0926611529899974</v>
      </c>
      <c r="AE36">
        <f t="shared" si="7"/>
        <v>-0.13839089136315041</v>
      </c>
      <c r="AG36">
        <f t="shared" si="8"/>
        <v>0</v>
      </c>
      <c r="AH36">
        <f t="shared" si="9"/>
        <v>1</v>
      </c>
      <c r="AI36">
        <f t="shared" si="10"/>
        <v>0</v>
      </c>
      <c r="AJ36">
        <f t="shared" si="11"/>
        <v>1</v>
      </c>
    </row>
    <row r="37" spans="1:36">
      <c r="A37">
        <v>5</v>
      </c>
      <c r="B37">
        <v>3.2</v>
      </c>
      <c r="C37">
        <v>1.2</v>
      </c>
      <c r="D37">
        <v>0.2</v>
      </c>
      <c r="E37" t="s">
        <v>23</v>
      </c>
      <c r="G37">
        <v>117</v>
      </c>
      <c r="H37">
        <v>7.7</v>
      </c>
      <c r="I37">
        <v>3.8</v>
      </c>
      <c r="J37">
        <v>6.7</v>
      </c>
      <c r="K37">
        <v>2.2000000000000002</v>
      </c>
      <c r="L37" t="s">
        <v>27</v>
      </c>
      <c r="M37">
        <f t="shared" si="0"/>
        <v>1</v>
      </c>
      <c r="N37">
        <f t="shared" si="1"/>
        <v>0</v>
      </c>
      <c r="O37">
        <f>IF(I37&gt;3,0,1)</f>
        <v>0</v>
      </c>
      <c r="P37">
        <f t="shared" si="2"/>
        <v>0</v>
      </c>
      <c r="Q37">
        <f t="shared" si="3"/>
        <v>0</v>
      </c>
      <c r="S37" t="s">
        <v>28</v>
      </c>
      <c r="T37" t="s">
        <v>28</v>
      </c>
      <c r="U37" t="s">
        <v>28</v>
      </c>
      <c r="V37" t="s">
        <v>29</v>
      </c>
      <c r="Y37">
        <f t="shared" si="12"/>
        <v>0</v>
      </c>
      <c r="Z37">
        <f>IF(I37&gt;5,IF(I37&gt;3,IF(I37&gt;2,0,1),1),1)</f>
        <v>1</v>
      </c>
      <c r="AA37">
        <f t="shared" si="4"/>
        <v>0</v>
      </c>
      <c r="AB37">
        <f t="shared" si="5"/>
        <v>1</v>
      </c>
      <c r="AD37">
        <f t="shared" si="6"/>
        <v>3.4174721167985029</v>
      </c>
      <c r="AE37">
        <f t="shared" si="7"/>
        <v>1.7487576272252627</v>
      </c>
      <c r="AG37">
        <f t="shared" si="8"/>
        <v>0</v>
      </c>
      <c r="AH37">
        <f t="shared" si="9"/>
        <v>1</v>
      </c>
      <c r="AI37">
        <f t="shared" si="10"/>
        <v>0</v>
      </c>
      <c r="AJ37">
        <f t="shared" si="11"/>
        <v>1</v>
      </c>
    </row>
    <row r="38" spans="1:36">
      <c r="A38">
        <v>5.5</v>
      </c>
      <c r="B38">
        <v>3.5</v>
      </c>
      <c r="C38">
        <v>1.3</v>
      </c>
      <c r="D38">
        <v>0.2</v>
      </c>
      <c r="E38" t="s">
        <v>23</v>
      </c>
      <c r="G38">
        <v>104</v>
      </c>
      <c r="H38">
        <v>6.5</v>
      </c>
      <c r="I38">
        <v>3</v>
      </c>
      <c r="J38">
        <v>5.8</v>
      </c>
      <c r="K38">
        <v>2.2000000000000002</v>
      </c>
      <c r="L38" t="s">
        <v>27</v>
      </c>
      <c r="M38">
        <f t="shared" si="0"/>
        <v>1</v>
      </c>
      <c r="N38">
        <f t="shared" si="1"/>
        <v>0</v>
      </c>
      <c r="O38">
        <f>IF(I38&gt;3,0,1)</f>
        <v>1</v>
      </c>
      <c r="P38">
        <f t="shared" si="2"/>
        <v>0</v>
      </c>
      <c r="Q38">
        <f t="shared" si="3"/>
        <v>0</v>
      </c>
      <c r="S38" t="s">
        <v>25</v>
      </c>
      <c r="T38" t="s">
        <v>25</v>
      </c>
      <c r="U38" t="s">
        <v>26</v>
      </c>
      <c r="V38" t="s">
        <v>26</v>
      </c>
      <c r="Y38">
        <f t="shared" si="12"/>
        <v>0</v>
      </c>
      <c r="Z38">
        <f>IF(I38&gt;5,IF(I38&gt;3,IF(I38&gt;2,0,1),1),1)</f>
        <v>1</v>
      </c>
      <c r="AA38">
        <f t="shared" si="4"/>
        <v>0</v>
      </c>
      <c r="AB38">
        <f t="shared" si="5"/>
        <v>1</v>
      </c>
      <c r="AD38">
        <f t="shared" si="6"/>
        <v>1.0926611529899974</v>
      </c>
      <c r="AE38">
        <f t="shared" si="7"/>
        <v>-0.13839089136315041</v>
      </c>
      <c r="AG38">
        <f t="shared" si="8"/>
        <v>0</v>
      </c>
      <c r="AH38">
        <f t="shared" si="9"/>
        <v>1</v>
      </c>
      <c r="AI38">
        <f t="shared" si="10"/>
        <v>0</v>
      </c>
      <c r="AJ38">
        <f t="shared" si="11"/>
        <v>1</v>
      </c>
    </row>
    <row r="39" spans="1:36">
      <c r="A39">
        <v>4.9000000000000004</v>
      </c>
      <c r="B39">
        <v>3.6</v>
      </c>
      <c r="C39">
        <v>1.4</v>
      </c>
      <c r="D39">
        <v>0.1</v>
      </c>
      <c r="E39" t="s">
        <v>23</v>
      </c>
      <c r="G39">
        <v>139</v>
      </c>
      <c r="H39">
        <v>6.9</v>
      </c>
      <c r="I39">
        <v>3.1</v>
      </c>
      <c r="J39">
        <v>5.4</v>
      </c>
      <c r="K39">
        <v>2.1</v>
      </c>
      <c r="L39" t="s">
        <v>27</v>
      </c>
      <c r="M39">
        <f t="shared" si="0"/>
        <v>1</v>
      </c>
      <c r="N39">
        <f t="shared" si="1"/>
        <v>0</v>
      </c>
      <c r="O39">
        <f>IF(I39&gt;3,0,1)</f>
        <v>0</v>
      </c>
      <c r="P39">
        <f t="shared" si="2"/>
        <v>0</v>
      </c>
      <c r="Q39">
        <f t="shared" si="3"/>
        <v>0</v>
      </c>
      <c r="S39" t="s">
        <v>28</v>
      </c>
      <c r="T39" t="s">
        <v>28</v>
      </c>
      <c r="U39" t="s">
        <v>28</v>
      </c>
      <c r="V39" t="s">
        <v>28</v>
      </c>
      <c r="Y39">
        <f t="shared" si="12"/>
        <v>0</v>
      </c>
      <c r="Z39">
        <f>IF(I39&gt;5,IF(I39&gt;3,IF(I39&gt;2,0,1),1),1)</f>
        <v>1</v>
      </c>
      <c r="AA39">
        <f t="shared" si="4"/>
        <v>0</v>
      </c>
      <c r="AB39">
        <f t="shared" si="5"/>
        <v>1</v>
      </c>
      <c r="AD39">
        <f t="shared" si="6"/>
        <v>1.8675981409261666</v>
      </c>
      <c r="AE39">
        <f t="shared" si="7"/>
        <v>0.49065861483298778</v>
      </c>
      <c r="AG39">
        <f t="shared" si="8"/>
        <v>0</v>
      </c>
      <c r="AH39">
        <f t="shared" si="9"/>
        <v>1</v>
      </c>
      <c r="AI39">
        <f t="shared" si="10"/>
        <v>0</v>
      </c>
      <c r="AJ39">
        <f t="shared" si="11"/>
        <v>1</v>
      </c>
    </row>
    <row r="40" spans="1:36">
      <c r="A40">
        <v>4.4000000000000004</v>
      </c>
      <c r="B40">
        <v>3</v>
      </c>
      <c r="C40">
        <v>1.3</v>
      </c>
      <c r="D40">
        <v>0.2</v>
      </c>
      <c r="E40" t="s">
        <v>23</v>
      </c>
      <c r="G40">
        <v>94</v>
      </c>
      <c r="H40">
        <v>5.6</v>
      </c>
      <c r="I40">
        <v>2.7</v>
      </c>
      <c r="J40">
        <v>4.2</v>
      </c>
      <c r="K40">
        <v>1.3</v>
      </c>
      <c r="L40" t="s">
        <v>24</v>
      </c>
      <c r="M40">
        <f t="shared" si="0"/>
        <v>0</v>
      </c>
      <c r="N40">
        <f t="shared" si="1"/>
        <v>0</v>
      </c>
      <c r="O40">
        <f>IF(I40&gt;3,0,1)</f>
        <v>1</v>
      </c>
      <c r="P40">
        <f t="shared" si="2"/>
        <v>0</v>
      </c>
      <c r="Q40">
        <f t="shared" si="3"/>
        <v>1</v>
      </c>
      <c r="S40" t="s">
        <v>26</v>
      </c>
      <c r="T40" t="s">
        <v>26</v>
      </c>
      <c r="U40" t="s">
        <v>26</v>
      </c>
      <c r="V40" t="s">
        <v>26</v>
      </c>
      <c r="Y40">
        <f t="shared" si="12"/>
        <v>0</v>
      </c>
      <c r="Z40">
        <f>IF(I40&gt;5,IF(I40&gt;3,IF(I40&gt;2,0,1),1),1)</f>
        <v>1</v>
      </c>
      <c r="AA40">
        <f t="shared" si="4"/>
        <v>1</v>
      </c>
      <c r="AB40">
        <f t="shared" si="5"/>
        <v>1</v>
      </c>
      <c r="AD40">
        <f t="shared" si="6"/>
        <v>-0.65094706986638196</v>
      </c>
      <c r="AE40">
        <f t="shared" si="7"/>
        <v>-1.5537522803044606</v>
      </c>
      <c r="AG40">
        <f t="shared" si="8"/>
        <v>0</v>
      </c>
      <c r="AH40">
        <f t="shared" si="9"/>
        <v>1</v>
      </c>
      <c r="AI40">
        <f t="shared" si="10"/>
        <v>0</v>
      </c>
      <c r="AJ40">
        <f t="shared" si="11"/>
        <v>1</v>
      </c>
    </row>
    <row r="41" spans="1:36">
      <c r="A41">
        <v>5.0999999999999996</v>
      </c>
      <c r="B41">
        <v>3.4</v>
      </c>
      <c r="C41">
        <v>1.5</v>
      </c>
      <c r="D41">
        <v>0.2</v>
      </c>
      <c r="E41" t="s">
        <v>23</v>
      </c>
      <c r="G41">
        <v>90</v>
      </c>
      <c r="H41">
        <v>5.5</v>
      </c>
      <c r="I41">
        <v>2.6</v>
      </c>
      <c r="J41">
        <v>4.4000000000000004</v>
      </c>
      <c r="K41">
        <v>1.2</v>
      </c>
      <c r="L41" t="s">
        <v>24</v>
      </c>
      <c r="M41">
        <f t="shared" si="0"/>
        <v>0</v>
      </c>
      <c r="N41">
        <f t="shared" si="1"/>
        <v>0</v>
      </c>
      <c r="O41">
        <f>IF(I41&gt;3,0,1)</f>
        <v>1</v>
      </c>
      <c r="P41">
        <f t="shared" si="2"/>
        <v>0</v>
      </c>
      <c r="Q41">
        <f t="shared" si="3"/>
        <v>1</v>
      </c>
      <c r="S41" t="s">
        <v>26</v>
      </c>
      <c r="T41" t="s">
        <v>26</v>
      </c>
      <c r="U41" t="s">
        <v>26</v>
      </c>
      <c r="V41" t="s">
        <v>26</v>
      </c>
      <c r="Y41">
        <f t="shared" si="12"/>
        <v>0</v>
      </c>
      <c r="Z41">
        <f>IF(I41&gt;5,IF(I41&gt;3,IF(I41&gt;2,0,1),1),1)</f>
        <v>1</v>
      </c>
      <c r="AA41">
        <f t="shared" si="4"/>
        <v>1</v>
      </c>
      <c r="AB41">
        <f t="shared" si="5"/>
        <v>1</v>
      </c>
      <c r="AD41">
        <f t="shared" si="6"/>
        <v>-0.84468131685042347</v>
      </c>
      <c r="AE41">
        <f t="shared" si="7"/>
        <v>-1.7110146568534945</v>
      </c>
      <c r="AG41">
        <f t="shared" si="8"/>
        <v>0</v>
      </c>
      <c r="AH41">
        <f t="shared" si="9"/>
        <v>1</v>
      </c>
      <c r="AI41">
        <f t="shared" si="10"/>
        <v>0</v>
      </c>
      <c r="AJ41">
        <f t="shared" si="11"/>
        <v>1</v>
      </c>
    </row>
    <row r="42" spans="1:36">
      <c r="A42">
        <v>5</v>
      </c>
      <c r="B42">
        <v>3.5</v>
      </c>
      <c r="C42">
        <v>1.3</v>
      </c>
      <c r="D42">
        <v>0.3</v>
      </c>
      <c r="E42" t="s">
        <v>23</v>
      </c>
      <c r="G42">
        <v>137</v>
      </c>
      <c r="H42">
        <v>6.4</v>
      </c>
      <c r="I42">
        <v>3.1</v>
      </c>
      <c r="J42">
        <v>5.5</v>
      </c>
      <c r="K42">
        <v>1.8</v>
      </c>
      <c r="L42" t="s">
        <v>27</v>
      </c>
      <c r="M42">
        <f t="shared" si="0"/>
        <v>1</v>
      </c>
      <c r="N42">
        <f t="shared" si="1"/>
        <v>0</v>
      </c>
      <c r="O42">
        <f>IF(I42&gt;3,0,1)</f>
        <v>0</v>
      </c>
      <c r="P42">
        <f t="shared" si="2"/>
        <v>0</v>
      </c>
      <c r="Q42">
        <f t="shared" si="3"/>
        <v>1</v>
      </c>
      <c r="S42" t="s">
        <v>28</v>
      </c>
      <c r="T42" t="s">
        <v>29</v>
      </c>
      <c r="U42" t="s">
        <v>28</v>
      </c>
      <c r="V42" t="s">
        <v>29</v>
      </c>
      <c r="Y42">
        <f t="shared" si="12"/>
        <v>0</v>
      </c>
      <c r="Z42">
        <f>IF(I42&gt;5,IF(I42&gt;3,IF(I42&gt;2,0,1),1),1)</f>
        <v>1</v>
      </c>
      <c r="AA42">
        <f t="shared" si="4"/>
        <v>0</v>
      </c>
      <c r="AB42">
        <f t="shared" si="5"/>
        <v>1</v>
      </c>
      <c r="AD42">
        <f t="shared" si="6"/>
        <v>0.89892690600595615</v>
      </c>
      <c r="AE42">
        <f t="shared" si="7"/>
        <v>-0.29565326791218427</v>
      </c>
      <c r="AG42">
        <f t="shared" si="8"/>
        <v>0</v>
      </c>
      <c r="AH42">
        <f t="shared" si="9"/>
        <v>1</v>
      </c>
      <c r="AI42">
        <f t="shared" si="10"/>
        <v>0</v>
      </c>
      <c r="AJ42">
        <f t="shared" si="11"/>
        <v>1</v>
      </c>
    </row>
    <row r="43" spans="1:36">
      <c r="A43">
        <v>4.5</v>
      </c>
      <c r="B43">
        <v>2.2999999999999998</v>
      </c>
      <c r="C43">
        <v>1.3</v>
      </c>
      <c r="D43">
        <v>0.3</v>
      </c>
      <c r="E43" t="s">
        <v>23</v>
      </c>
      <c r="G43">
        <v>83</v>
      </c>
      <c r="H43">
        <v>6</v>
      </c>
      <c r="I43">
        <v>2.7</v>
      </c>
      <c r="J43">
        <v>5.0999999999999996</v>
      </c>
      <c r="K43">
        <v>1.6</v>
      </c>
      <c r="L43" t="s">
        <v>24</v>
      </c>
      <c r="M43">
        <f t="shared" si="0"/>
        <v>0</v>
      </c>
      <c r="N43">
        <f t="shared" si="1"/>
        <v>0</v>
      </c>
      <c r="O43">
        <f>IF(I43&gt;3,0,1)</f>
        <v>1</v>
      </c>
      <c r="P43">
        <f t="shared" si="2"/>
        <v>0</v>
      </c>
      <c r="Q43">
        <f t="shared" si="3"/>
        <v>1</v>
      </c>
      <c r="S43" t="s">
        <v>28</v>
      </c>
      <c r="T43" t="s">
        <v>29</v>
      </c>
      <c r="U43" t="s">
        <v>28</v>
      </c>
      <c r="V43" t="s">
        <v>29</v>
      </c>
      <c r="Y43">
        <f t="shared" si="12"/>
        <v>0</v>
      </c>
      <c r="Z43">
        <f>IF(I43&gt;5,IF(I43&gt;3,IF(I43&gt;2,0,1),1),1)</f>
        <v>1</v>
      </c>
      <c r="AA43">
        <f t="shared" si="4"/>
        <v>0</v>
      </c>
      <c r="AB43">
        <f t="shared" si="5"/>
        <v>1</v>
      </c>
      <c r="AD43">
        <f t="shared" si="6"/>
        <v>0.12398991806978706</v>
      </c>
      <c r="AE43">
        <f t="shared" si="7"/>
        <v>-0.92470277410832247</v>
      </c>
      <c r="AG43">
        <f t="shared" si="8"/>
        <v>0</v>
      </c>
      <c r="AH43">
        <f t="shared" si="9"/>
        <v>1</v>
      </c>
      <c r="AI43">
        <f t="shared" si="10"/>
        <v>0</v>
      </c>
      <c r="AJ43">
        <f t="shared" si="11"/>
        <v>1</v>
      </c>
    </row>
    <row r="44" spans="1:36">
      <c r="A44">
        <v>4.4000000000000004</v>
      </c>
      <c r="B44">
        <v>3.2</v>
      </c>
      <c r="C44">
        <v>1.3</v>
      </c>
      <c r="D44">
        <v>0.2</v>
      </c>
      <c r="E44" t="s">
        <v>23</v>
      </c>
      <c r="G44">
        <v>84</v>
      </c>
      <c r="H44">
        <v>5.4</v>
      </c>
      <c r="I44">
        <v>3</v>
      </c>
      <c r="J44">
        <v>4.5</v>
      </c>
      <c r="K44">
        <v>1.5</v>
      </c>
      <c r="L44" t="s">
        <v>24</v>
      </c>
      <c r="M44">
        <f t="shared" si="0"/>
        <v>0</v>
      </c>
      <c r="N44">
        <f t="shared" si="1"/>
        <v>0</v>
      </c>
      <c r="O44">
        <f>IF(I44&gt;3,0,1)</f>
        <v>1</v>
      </c>
      <c r="P44">
        <f t="shared" si="2"/>
        <v>0</v>
      </c>
      <c r="Q44">
        <f t="shared" si="3"/>
        <v>1</v>
      </c>
      <c r="S44" t="s">
        <v>28</v>
      </c>
      <c r="T44" t="s">
        <v>29</v>
      </c>
      <c r="U44" t="s">
        <v>28</v>
      </c>
      <c r="V44" t="s">
        <v>28</v>
      </c>
      <c r="Y44">
        <f t="shared" si="12"/>
        <v>0</v>
      </c>
      <c r="Z44">
        <f>IF(I44&gt;5,IF(I44&gt;3,IF(I44&gt;2,0,1),1),1)</f>
        <v>1</v>
      </c>
      <c r="AA44">
        <f t="shared" si="4"/>
        <v>1</v>
      </c>
      <c r="AB44">
        <f t="shared" si="5"/>
        <v>1</v>
      </c>
      <c r="AD44">
        <f t="shared" si="6"/>
        <v>-1.0384155638344648</v>
      </c>
      <c r="AE44">
        <f t="shared" si="7"/>
        <v>-1.8682770334025283</v>
      </c>
      <c r="AG44">
        <f t="shared" si="8"/>
        <v>0</v>
      </c>
      <c r="AH44">
        <f t="shared" si="9"/>
        <v>1</v>
      </c>
      <c r="AI44">
        <f t="shared" si="10"/>
        <v>0</v>
      </c>
      <c r="AJ44">
        <f t="shared" si="11"/>
        <v>1</v>
      </c>
    </row>
    <row r="45" spans="1:36">
      <c r="A45">
        <v>5</v>
      </c>
      <c r="B45">
        <v>3.5</v>
      </c>
      <c r="C45">
        <v>1.6</v>
      </c>
      <c r="D45">
        <v>0.6</v>
      </c>
      <c r="E45" t="s">
        <v>23</v>
      </c>
      <c r="G45">
        <v>67</v>
      </c>
      <c r="H45">
        <v>5.8</v>
      </c>
      <c r="I45">
        <v>2.7</v>
      </c>
      <c r="J45">
        <v>4.0999999999999996</v>
      </c>
      <c r="K45">
        <v>1</v>
      </c>
      <c r="L45" t="s">
        <v>24</v>
      </c>
      <c r="M45">
        <f t="shared" si="0"/>
        <v>0</v>
      </c>
      <c r="N45">
        <f t="shared" si="1"/>
        <v>0</v>
      </c>
      <c r="O45">
        <f>IF(I45&gt;3,0,1)</f>
        <v>1</v>
      </c>
      <c r="P45">
        <f t="shared" si="2"/>
        <v>0</v>
      </c>
      <c r="Q45">
        <f t="shared" si="3"/>
        <v>1</v>
      </c>
      <c r="S45" t="s">
        <v>26</v>
      </c>
      <c r="T45" t="s">
        <v>26</v>
      </c>
      <c r="U45" t="s">
        <v>26</v>
      </c>
      <c r="V45" t="s">
        <v>26</v>
      </c>
      <c r="Y45">
        <f t="shared" si="12"/>
        <v>0</v>
      </c>
      <c r="Z45">
        <f>IF(I45&gt;5,IF(I45&gt;3,IF(I45&gt;2,0,1),1),1)</f>
        <v>1</v>
      </c>
      <c r="AA45">
        <f t="shared" si="4"/>
        <v>1</v>
      </c>
      <c r="AB45">
        <f t="shared" si="5"/>
        <v>1</v>
      </c>
      <c r="AD45">
        <f t="shared" si="6"/>
        <v>-0.26347857589829748</v>
      </c>
      <c r="AE45">
        <f t="shared" si="7"/>
        <v>-1.2392275272063915</v>
      </c>
      <c r="AG45">
        <f t="shared" si="8"/>
        <v>0</v>
      </c>
      <c r="AH45">
        <f t="shared" si="9"/>
        <v>1</v>
      </c>
      <c r="AI45">
        <f t="shared" si="10"/>
        <v>0</v>
      </c>
      <c r="AJ45">
        <f t="shared" si="11"/>
        <v>1</v>
      </c>
    </row>
    <row r="46" spans="1:36">
      <c r="A46">
        <v>5.0999999999999996</v>
      </c>
      <c r="B46">
        <v>3.8</v>
      </c>
      <c r="C46">
        <v>1.9</v>
      </c>
      <c r="D46">
        <v>0.4</v>
      </c>
      <c r="E46" t="s">
        <v>23</v>
      </c>
      <c r="G46">
        <v>122</v>
      </c>
      <c r="H46">
        <v>7.7</v>
      </c>
      <c r="I46">
        <v>2.8</v>
      </c>
      <c r="J46">
        <v>6.7</v>
      </c>
      <c r="K46">
        <v>2</v>
      </c>
      <c r="L46" t="s">
        <v>27</v>
      </c>
      <c r="M46">
        <f t="shared" si="0"/>
        <v>1</v>
      </c>
      <c r="N46">
        <f t="shared" si="1"/>
        <v>0</v>
      </c>
      <c r="O46">
        <f>IF(I46&gt;3,0,1)</f>
        <v>1</v>
      </c>
      <c r="P46">
        <f t="shared" si="2"/>
        <v>0</v>
      </c>
      <c r="Q46">
        <f t="shared" si="3"/>
        <v>1</v>
      </c>
      <c r="S46" t="s">
        <v>26</v>
      </c>
      <c r="T46" t="s">
        <v>26</v>
      </c>
      <c r="U46" t="s">
        <v>26</v>
      </c>
      <c r="V46" t="s">
        <v>26</v>
      </c>
      <c r="Y46">
        <f t="shared" si="12"/>
        <v>0</v>
      </c>
      <c r="Z46">
        <f>IF(I46&gt;5,IF(I46&gt;3,IF(I46&gt;2,0,1),1),1)</f>
        <v>1</v>
      </c>
      <c r="AA46">
        <f t="shared" si="4"/>
        <v>0</v>
      </c>
      <c r="AB46">
        <f t="shared" si="5"/>
        <v>1</v>
      </c>
      <c r="AD46">
        <f t="shared" si="6"/>
        <v>3.4174721167985029</v>
      </c>
      <c r="AE46">
        <f t="shared" si="7"/>
        <v>1.7487576272252627</v>
      </c>
      <c r="AG46">
        <f t="shared" si="8"/>
        <v>0</v>
      </c>
      <c r="AH46">
        <f t="shared" si="9"/>
        <v>1</v>
      </c>
      <c r="AI46">
        <f t="shared" si="10"/>
        <v>0</v>
      </c>
      <c r="AJ46">
        <f t="shared" si="11"/>
        <v>1</v>
      </c>
    </row>
    <row r="47" spans="1:36">
      <c r="A47">
        <v>4.8</v>
      </c>
      <c r="B47">
        <v>3</v>
      </c>
      <c r="C47">
        <v>1.4</v>
      </c>
      <c r="D47">
        <v>0.3</v>
      </c>
      <c r="E47" t="s">
        <v>23</v>
      </c>
      <c r="G47">
        <v>65</v>
      </c>
      <c r="H47">
        <v>6.7</v>
      </c>
      <c r="I47">
        <v>3.1</v>
      </c>
      <c r="J47">
        <v>4.4000000000000004</v>
      </c>
      <c r="K47">
        <v>1.4</v>
      </c>
      <c r="L47" t="s">
        <v>24</v>
      </c>
      <c r="M47">
        <f t="shared" si="0"/>
        <v>0</v>
      </c>
      <c r="N47">
        <f t="shared" si="1"/>
        <v>0</v>
      </c>
      <c r="O47">
        <f>IF(I47&gt;3,0,1)</f>
        <v>0</v>
      </c>
      <c r="P47">
        <f t="shared" si="2"/>
        <v>0</v>
      </c>
      <c r="Q47">
        <f t="shared" si="3"/>
        <v>1</v>
      </c>
      <c r="S47" t="s">
        <v>28</v>
      </c>
      <c r="T47" t="s">
        <v>29</v>
      </c>
      <c r="U47" t="s">
        <v>28</v>
      </c>
      <c r="V47" t="s">
        <v>29</v>
      </c>
      <c r="Y47">
        <f t="shared" si="12"/>
        <v>0</v>
      </c>
      <c r="Z47">
        <f>IF(I47&gt;5,IF(I47&gt;3,IF(I47&gt;2,0,1),1),1)</f>
        <v>1</v>
      </c>
      <c r="AA47">
        <f t="shared" si="4"/>
        <v>1</v>
      </c>
      <c r="AB47">
        <f t="shared" si="5"/>
        <v>1</v>
      </c>
      <c r="AD47">
        <f t="shared" si="6"/>
        <v>1.480129646958082</v>
      </c>
      <c r="AE47">
        <f t="shared" si="7"/>
        <v>0.17613386173491868</v>
      </c>
      <c r="AG47">
        <f t="shared" si="8"/>
        <v>0</v>
      </c>
      <c r="AH47">
        <f t="shared" si="9"/>
        <v>1</v>
      </c>
      <c r="AI47">
        <f t="shared" si="10"/>
        <v>0</v>
      </c>
      <c r="AJ47">
        <f t="shared" si="11"/>
        <v>1</v>
      </c>
    </row>
    <row r="48" spans="1:36">
      <c r="A48">
        <v>5.0999999999999996</v>
      </c>
      <c r="B48">
        <v>3.8</v>
      </c>
      <c r="C48">
        <v>1.6</v>
      </c>
      <c r="D48">
        <v>0.2</v>
      </c>
      <c r="E48" t="s">
        <v>23</v>
      </c>
      <c r="G48">
        <v>60</v>
      </c>
      <c r="H48">
        <v>5</v>
      </c>
      <c r="I48">
        <v>2</v>
      </c>
      <c r="J48">
        <v>3.5</v>
      </c>
      <c r="K48">
        <v>1</v>
      </c>
      <c r="L48" t="s">
        <v>24</v>
      </c>
      <c r="M48">
        <f t="shared" si="0"/>
        <v>0</v>
      </c>
      <c r="N48">
        <f t="shared" si="1"/>
        <v>1</v>
      </c>
      <c r="O48">
        <f>IF(I48&gt;3,0,1)</f>
        <v>1</v>
      </c>
      <c r="P48">
        <f t="shared" si="2"/>
        <v>1</v>
      </c>
      <c r="Q48">
        <f t="shared" si="3"/>
        <v>1</v>
      </c>
      <c r="S48" t="s">
        <v>28</v>
      </c>
      <c r="T48" t="s">
        <v>28</v>
      </c>
      <c r="U48" t="s">
        <v>28</v>
      </c>
      <c r="V48" t="s">
        <v>29</v>
      </c>
      <c r="Y48">
        <f t="shared" si="12"/>
        <v>1</v>
      </c>
      <c r="Z48">
        <f>IF(I48&gt;5,IF(I48&gt;3,IF(I48&gt;2,0,1),1),1)</f>
        <v>1</v>
      </c>
      <c r="AA48">
        <f t="shared" si="4"/>
        <v>1</v>
      </c>
      <c r="AB48">
        <f t="shared" si="5"/>
        <v>1</v>
      </c>
      <c r="AD48">
        <f t="shared" si="6"/>
        <v>-1.8133525517706339</v>
      </c>
      <c r="AE48">
        <f t="shared" si="7"/>
        <v>-2.4973265395986664</v>
      </c>
      <c r="AG48">
        <f t="shared" si="8"/>
        <v>0</v>
      </c>
      <c r="AH48">
        <f t="shared" si="9"/>
        <v>1</v>
      </c>
      <c r="AI48">
        <f t="shared" si="10"/>
        <v>0</v>
      </c>
      <c r="AJ48">
        <f t="shared" si="11"/>
        <v>1</v>
      </c>
    </row>
    <row r="49" spans="1:36">
      <c r="A49">
        <v>4.5999999999999996</v>
      </c>
      <c r="B49">
        <v>3.2</v>
      </c>
      <c r="C49">
        <v>1.4</v>
      </c>
      <c r="D49">
        <v>0.2</v>
      </c>
      <c r="E49" t="s">
        <v>23</v>
      </c>
      <c r="G49">
        <v>120</v>
      </c>
      <c r="H49">
        <v>6.9</v>
      </c>
      <c r="I49">
        <v>3.2</v>
      </c>
      <c r="J49">
        <v>5.7</v>
      </c>
      <c r="K49">
        <v>2.2999999999999998</v>
      </c>
      <c r="L49" t="s">
        <v>27</v>
      </c>
      <c r="M49">
        <f t="shared" si="0"/>
        <v>1</v>
      </c>
      <c r="N49">
        <f t="shared" si="1"/>
        <v>0</v>
      </c>
      <c r="O49">
        <f>IF(I49&gt;3,0,1)</f>
        <v>0</v>
      </c>
      <c r="P49">
        <f t="shared" si="2"/>
        <v>0</v>
      </c>
      <c r="Q49">
        <f t="shared" si="3"/>
        <v>0</v>
      </c>
      <c r="S49" t="s">
        <v>28</v>
      </c>
      <c r="T49" t="s">
        <v>28</v>
      </c>
      <c r="U49" t="s">
        <v>28</v>
      </c>
      <c r="V49" t="s">
        <v>28</v>
      </c>
      <c r="Y49">
        <f t="shared" si="12"/>
        <v>0</v>
      </c>
      <c r="Z49">
        <f>IF(I49&gt;5,IF(I49&gt;3,IF(I49&gt;2,0,1),1),1)</f>
        <v>1</v>
      </c>
      <c r="AA49">
        <f t="shared" si="4"/>
        <v>0</v>
      </c>
      <c r="AB49">
        <f t="shared" si="5"/>
        <v>1</v>
      </c>
      <c r="AD49">
        <f t="shared" si="6"/>
        <v>1.8675981409261666</v>
      </c>
      <c r="AE49">
        <f t="shared" si="7"/>
        <v>0.49065861483298778</v>
      </c>
      <c r="AG49">
        <f t="shared" si="8"/>
        <v>0</v>
      </c>
      <c r="AH49">
        <f t="shared" si="9"/>
        <v>1</v>
      </c>
      <c r="AI49">
        <f t="shared" si="10"/>
        <v>0</v>
      </c>
      <c r="AJ49">
        <f t="shared" si="11"/>
        <v>1</v>
      </c>
    </row>
    <row r="50" spans="1:36">
      <c r="A50">
        <v>5.3</v>
      </c>
      <c r="B50">
        <v>3.7</v>
      </c>
      <c r="C50">
        <v>1.5</v>
      </c>
      <c r="D50">
        <v>0.2</v>
      </c>
      <c r="E50" t="s">
        <v>23</v>
      </c>
      <c r="G50">
        <v>115</v>
      </c>
      <c r="H50">
        <v>6.4</v>
      </c>
      <c r="I50">
        <v>3.2</v>
      </c>
      <c r="J50">
        <v>5.3</v>
      </c>
      <c r="K50">
        <v>2.2999999999999998</v>
      </c>
      <c r="L50" t="s">
        <v>27</v>
      </c>
      <c r="M50">
        <f t="shared" si="0"/>
        <v>1</v>
      </c>
      <c r="N50">
        <f t="shared" si="1"/>
        <v>0</v>
      </c>
      <c r="O50">
        <f>IF(I50&gt;3,0,1)</f>
        <v>0</v>
      </c>
      <c r="P50">
        <f t="shared" si="2"/>
        <v>0</v>
      </c>
      <c r="Q50">
        <f t="shared" si="3"/>
        <v>0</v>
      </c>
      <c r="S50" t="s">
        <v>25</v>
      </c>
      <c r="T50" t="s">
        <v>26</v>
      </c>
      <c r="U50" t="s">
        <v>26</v>
      </c>
      <c r="V50" t="s">
        <v>26</v>
      </c>
      <c r="Y50">
        <f t="shared" si="12"/>
        <v>0</v>
      </c>
      <c r="Z50">
        <f>IF(I50&gt;5,IF(I50&gt;3,IF(I50&gt;2,0,1),1),1)</f>
        <v>1</v>
      </c>
      <c r="AA50">
        <f t="shared" si="4"/>
        <v>0</v>
      </c>
      <c r="AB50">
        <f t="shared" si="5"/>
        <v>1</v>
      </c>
      <c r="AD50">
        <f t="shared" si="6"/>
        <v>0.89892690600595615</v>
      </c>
      <c r="AE50">
        <f t="shared" si="7"/>
        <v>-0.29565326791218427</v>
      </c>
      <c r="AG50">
        <f t="shared" si="8"/>
        <v>0</v>
      </c>
      <c r="AH50">
        <f t="shared" si="9"/>
        <v>1</v>
      </c>
      <c r="AI50">
        <f t="shared" si="10"/>
        <v>0</v>
      </c>
      <c r="AJ50">
        <f t="shared" si="11"/>
        <v>1</v>
      </c>
    </row>
    <row r="51" spans="1:36">
      <c r="A51">
        <v>5</v>
      </c>
      <c r="B51">
        <v>3.3</v>
      </c>
      <c r="C51">
        <v>1.4</v>
      </c>
      <c r="D51">
        <v>0.2</v>
      </c>
      <c r="E51" t="s">
        <v>23</v>
      </c>
      <c r="G51">
        <v>127</v>
      </c>
      <c r="H51">
        <v>6.1</v>
      </c>
      <c r="I51">
        <v>3</v>
      </c>
      <c r="J51">
        <v>4.9000000000000004</v>
      </c>
      <c r="K51">
        <v>1.8</v>
      </c>
      <c r="L51" t="s">
        <v>27</v>
      </c>
      <c r="M51">
        <f t="shared" si="0"/>
        <v>1</v>
      </c>
      <c r="N51">
        <f t="shared" si="1"/>
        <v>0</v>
      </c>
      <c r="O51">
        <f>IF(I51&gt;3,0,1)</f>
        <v>1</v>
      </c>
      <c r="P51">
        <f t="shared" si="2"/>
        <v>0</v>
      </c>
      <c r="Q51">
        <f t="shared" si="3"/>
        <v>1</v>
      </c>
      <c r="S51" t="s">
        <v>25</v>
      </c>
      <c r="T51" t="s">
        <v>26</v>
      </c>
      <c r="U51" t="s">
        <v>26</v>
      </c>
      <c r="V51" t="s">
        <v>26</v>
      </c>
      <c r="Y51">
        <f t="shared" si="12"/>
        <v>0</v>
      </c>
      <c r="Z51">
        <f>IF(I51&gt;5,IF(I51&gt;3,IF(I51&gt;2,0,1),1),1)</f>
        <v>1</v>
      </c>
      <c r="AA51">
        <f t="shared" si="4"/>
        <v>1</v>
      </c>
      <c r="AB51">
        <f t="shared" si="5"/>
        <v>1</v>
      </c>
      <c r="AD51">
        <f t="shared" si="6"/>
        <v>0.31772416505382844</v>
      </c>
      <c r="AE51">
        <f t="shared" si="7"/>
        <v>-0.76744039755928861</v>
      </c>
      <c r="AG51">
        <f t="shared" si="8"/>
        <v>0</v>
      </c>
      <c r="AH51">
        <f t="shared" si="9"/>
        <v>1</v>
      </c>
      <c r="AI51">
        <f t="shared" si="10"/>
        <v>0</v>
      </c>
      <c r="AJ51">
        <f t="shared" si="11"/>
        <v>1</v>
      </c>
    </row>
    <row r="52" spans="1:36">
      <c r="A52">
        <v>7</v>
      </c>
      <c r="B52">
        <v>3.2</v>
      </c>
      <c r="C52">
        <v>4.7</v>
      </c>
      <c r="D52">
        <v>1.4</v>
      </c>
      <c r="E52" t="s">
        <v>30</v>
      </c>
    </row>
    <row r="53" spans="1:36">
      <c r="A53">
        <v>6.4</v>
      </c>
      <c r="B53">
        <v>3.2</v>
      </c>
      <c r="C53">
        <v>4.5</v>
      </c>
      <c r="D53">
        <v>1.5</v>
      </c>
      <c r="E53" t="s">
        <v>30</v>
      </c>
    </row>
    <row r="54" spans="1:36">
      <c r="A54">
        <v>6.9</v>
      </c>
      <c r="B54">
        <v>3.1</v>
      </c>
      <c r="C54">
        <v>4.9000000000000004</v>
      </c>
      <c r="D54">
        <v>1.5</v>
      </c>
      <c r="E54" t="s">
        <v>30</v>
      </c>
    </row>
    <row r="55" spans="1:36">
      <c r="A55">
        <v>5.5</v>
      </c>
      <c r="B55">
        <v>2.2999999999999998</v>
      </c>
      <c r="C55">
        <v>4</v>
      </c>
      <c r="D55">
        <v>1.3</v>
      </c>
      <c r="E55" t="s">
        <v>30</v>
      </c>
      <c r="H55" t="s">
        <v>5</v>
      </c>
    </row>
    <row r="56" spans="1:36">
      <c r="A56">
        <v>6.5</v>
      </c>
      <c r="B56">
        <v>2.8</v>
      </c>
      <c r="C56">
        <v>4.5999999999999996</v>
      </c>
      <c r="D56">
        <v>1.5</v>
      </c>
      <c r="E56" t="s">
        <v>30</v>
      </c>
      <c r="H56">
        <v>2.9</v>
      </c>
      <c r="AD56">
        <f>(H56-2.77)/0.313798</f>
        <v>0.41427924970841079</v>
      </c>
      <c r="AE56">
        <f>(H56-2.974)/0.322497</f>
        <v>-0.2294594988480522</v>
      </c>
      <c r="AF56">
        <f t="shared" ref="AF3:AF66" si="13">(AD56-AE56)</f>
        <v>0.64373874855646296</v>
      </c>
      <c r="AG56">
        <f>AF56-AD56</f>
        <v>0.22945949884805217</v>
      </c>
    </row>
    <row r="57" spans="1:36">
      <c r="A57">
        <v>5.7</v>
      </c>
      <c r="B57">
        <v>2.8</v>
      </c>
      <c r="C57">
        <v>4.5</v>
      </c>
      <c r="D57">
        <v>1.3</v>
      </c>
      <c r="E57" t="s">
        <v>30</v>
      </c>
      <c r="H57">
        <v>3</v>
      </c>
      <c r="AD57">
        <f t="shared" ref="AD57:AD109" si="14">(H57-2.77)/0.313798</f>
        <v>0.73295559563795809</v>
      </c>
      <c r="AE57">
        <f t="shared" ref="AE57:AE109" si="15">(H57-2.974)/0.322497</f>
        <v>8.0620905000666057E-2</v>
      </c>
      <c r="AF57">
        <f t="shared" si="13"/>
        <v>0.65233469063729199</v>
      </c>
      <c r="AG57">
        <f t="shared" ref="AG57:AG105" si="16">AF57-AD57</f>
        <v>-8.0620905000666099E-2</v>
      </c>
    </row>
    <row r="58" spans="1:36">
      <c r="A58">
        <v>6.3</v>
      </c>
      <c r="B58">
        <v>3.3</v>
      </c>
      <c r="C58">
        <v>4.7</v>
      </c>
      <c r="D58">
        <v>1.6</v>
      </c>
      <c r="E58" t="s">
        <v>30</v>
      </c>
      <c r="H58">
        <v>3.8</v>
      </c>
      <c r="AD58">
        <f t="shared" si="14"/>
        <v>3.2823663630743334</v>
      </c>
      <c r="AE58">
        <f t="shared" si="15"/>
        <v>2.5612641357904096</v>
      </c>
      <c r="AF58">
        <f t="shared" si="13"/>
        <v>0.72110222728392381</v>
      </c>
      <c r="AG58">
        <f t="shared" si="16"/>
        <v>-2.5612641357904096</v>
      </c>
    </row>
    <row r="59" spans="1:36">
      <c r="A59">
        <v>4.9000000000000004</v>
      </c>
      <c r="B59">
        <v>2.4</v>
      </c>
      <c r="C59">
        <v>3.3</v>
      </c>
      <c r="D59">
        <v>1</v>
      </c>
      <c r="E59" t="s">
        <v>30</v>
      </c>
      <c r="H59">
        <v>3.2</v>
      </c>
      <c r="AD59">
        <f t="shared" si="14"/>
        <v>1.3703082874970527</v>
      </c>
      <c r="AE59">
        <f t="shared" si="15"/>
        <v>0.70078171269810263</v>
      </c>
      <c r="AF59">
        <f t="shared" si="13"/>
        <v>0.66952657479895006</v>
      </c>
      <c r="AG59">
        <f t="shared" si="16"/>
        <v>-0.70078171269810263</v>
      </c>
    </row>
    <row r="60" spans="1:36">
      <c r="A60">
        <v>6.6</v>
      </c>
      <c r="B60">
        <v>2.9</v>
      </c>
      <c r="C60">
        <v>4.5999999999999996</v>
      </c>
      <c r="D60">
        <v>1.3</v>
      </c>
      <c r="E60" t="s">
        <v>30</v>
      </c>
      <c r="H60">
        <v>2.7</v>
      </c>
      <c r="AD60">
        <f t="shared" si="14"/>
        <v>-0.22307344215068239</v>
      </c>
      <c r="AE60">
        <f t="shared" si="15"/>
        <v>-0.84962030654548737</v>
      </c>
      <c r="AF60">
        <f t="shared" si="13"/>
        <v>0.626546864394805</v>
      </c>
      <c r="AG60">
        <f t="shared" si="16"/>
        <v>0.84962030654548737</v>
      </c>
    </row>
    <row r="61" spans="1:36">
      <c r="A61">
        <v>5.2</v>
      </c>
      <c r="B61">
        <v>2.7</v>
      </c>
      <c r="C61">
        <v>3.9</v>
      </c>
      <c r="D61">
        <v>1.4</v>
      </c>
      <c r="E61" t="s">
        <v>30</v>
      </c>
      <c r="H61">
        <v>2.8</v>
      </c>
      <c r="AD61">
        <f t="shared" si="14"/>
        <v>9.5602903778863477E-2</v>
      </c>
      <c r="AE61">
        <f t="shared" si="15"/>
        <v>-0.53953990269677043</v>
      </c>
      <c r="AF61">
        <f t="shared" si="13"/>
        <v>0.63514280647563393</v>
      </c>
      <c r="AG61">
        <f t="shared" si="16"/>
        <v>0.53953990269677043</v>
      </c>
    </row>
    <row r="62" spans="1:36">
      <c r="A62">
        <v>5</v>
      </c>
      <c r="B62">
        <v>2</v>
      </c>
      <c r="C62">
        <v>3.5</v>
      </c>
      <c r="D62">
        <v>1</v>
      </c>
      <c r="E62" t="s">
        <v>30</v>
      </c>
      <c r="H62">
        <v>2.8</v>
      </c>
      <c r="AD62">
        <f t="shared" si="14"/>
        <v>9.5602903778863477E-2</v>
      </c>
      <c r="AE62">
        <f t="shared" si="15"/>
        <v>-0.53953990269677043</v>
      </c>
      <c r="AF62">
        <f t="shared" si="13"/>
        <v>0.63514280647563393</v>
      </c>
      <c r="AG62">
        <f t="shared" si="16"/>
        <v>0.53953990269677043</v>
      </c>
    </row>
    <row r="63" spans="1:36">
      <c r="A63">
        <v>5.9</v>
      </c>
      <c r="B63">
        <v>3</v>
      </c>
      <c r="C63">
        <v>4.2</v>
      </c>
      <c r="D63">
        <v>1.5</v>
      </c>
      <c r="E63" t="s">
        <v>30</v>
      </c>
      <c r="H63">
        <v>3</v>
      </c>
      <c r="AD63">
        <f t="shared" si="14"/>
        <v>0.73295559563795809</v>
      </c>
      <c r="AE63">
        <f t="shared" si="15"/>
        <v>8.0620905000666057E-2</v>
      </c>
      <c r="AF63">
        <f t="shared" si="13"/>
        <v>0.65233469063729199</v>
      </c>
      <c r="AG63">
        <f t="shared" si="16"/>
        <v>-8.0620905000666099E-2</v>
      </c>
    </row>
    <row r="64" spans="1:36">
      <c r="A64">
        <v>6</v>
      </c>
      <c r="B64">
        <v>2.2000000000000002</v>
      </c>
      <c r="C64">
        <v>4</v>
      </c>
      <c r="D64">
        <v>1</v>
      </c>
      <c r="E64" t="s">
        <v>30</v>
      </c>
      <c r="H64">
        <v>3.4</v>
      </c>
      <c r="AD64">
        <f t="shared" si="14"/>
        <v>2.007660979356146</v>
      </c>
      <c r="AE64">
        <f t="shared" si="15"/>
        <v>1.3209425203955378</v>
      </c>
      <c r="AF64">
        <f t="shared" si="13"/>
        <v>0.68671845896060812</v>
      </c>
      <c r="AG64">
        <f t="shared" si="16"/>
        <v>-1.3209425203955378</v>
      </c>
    </row>
    <row r="65" spans="1:33">
      <c r="A65">
        <v>6.1</v>
      </c>
      <c r="B65">
        <v>2.9</v>
      </c>
      <c r="C65">
        <v>4.7</v>
      </c>
      <c r="D65">
        <v>1.4</v>
      </c>
      <c r="E65" t="s">
        <v>30</v>
      </c>
      <c r="H65">
        <v>3</v>
      </c>
      <c r="AD65">
        <f t="shared" si="14"/>
        <v>0.73295559563795809</v>
      </c>
      <c r="AE65">
        <f t="shared" si="15"/>
        <v>8.0620905000666057E-2</v>
      </c>
      <c r="AF65">
        <f t="shared" si="13"/>
        <v>0.65233469063729199</v>
      </c>
      <c r="AG65">
        <f t="shared" si="16"/>
        <v>-8.0620905000666099E-2</v>
      </c>
    </row>
    <row r="66" spans="1:33">
      <c r="A66">
        <v>5.6</v>
      </c>
      <c r="B66">
        <v>2.9</v>
      </c>
      <c r="C66">
        <v>3.6</v>
      </c>
      <c r="D66">
        <v>1.3</v>
      </c>
      <c r="E66" t="s">
        <v>30</v>
      </c>
      <c r="H66">
        <v>2.2000000000000002</v>
      </c>
      <c r="AD66">
        <f t="shared" si="14"/>
        <v>-1.8164551717984174</v>
      </c>
      <c r="AE66">
        <f t="shared" si="15"/>
        <v>-2.4000223257890774</v>
      </c>
      <c r="AF66">
        <f t="shared" si="13"/>
        <v>0.58356715399065995</v>
      </c>
      <c r="AG66">
        <f t="shared" si="16"/>
        <v>2.4000223257890774</v>
      </c>
    </row>
    <row r="67" spans="1:33">
      <c r="A67">
        <v>6.7</v>
      </c>
      <c r="B67">
        <v>3.1</v>
      </c>
      <c r="C67">
        <v>4.4000000000000004</v>
      </c>
      <c r="D67">
        <v>1.4</v>
      </c>
      <c r="E67" t="s">
        <v>30</v>
      </c>
      <c r="H67">
        <v>2.8</v>
      </c>
      <c r="AD67">
        <f t="shared" si="14"/>
        <v>9.5602903778863477E-2</v>
      </c>
      <c r="AE67">
        <f t="shared" si="15"/>
        <v>-0.53953990269677043</v>
      </c>
      <c r="AF67">
        <f t="shared" ref="AF67:AF130" si="17">(AD67-AE67)</f>
        <v>0.63514280647563393</v>
      </c>
      <c r="AG67">
        <f t="shared" si="16"/>
        <v>0.53953990269677043</v>
      </c>
    </row>
    <row r="68" spans="1:33">
      <c r="A68">
        <v>5.6</v>
      </c>
      <c r="B68">
        <v>3</v>
      </c>
      <c r="C68">
        <v>4.5</v>
      </c>
      <c r="D68">
        <v>1.5</v>
      </c>
      <c r="E68" t="s">
        <v>30</v>
      </c>
      <c r="H68">
        <v>3</v>
      </c>
      <c r="AD68">
        <f t="shared" si="14"/>
        <v>0.73295559563795809</v>
      </c>
      <c r="AE68">
        <f t="shared" si="15"/>
        <v>8.0620905000666057E-2</v>
      </c>
      <c r="AF68">
        <f t="shared" si="17"/>
        <v>0.65233469063729199</v>
      </c>
      <c r="AG68">
        <f t="shared" si="16"/>
        <v>-8.0620905000666099E-2</v>
      </c>
    </row>
    <row r="69" spans="1:33">
      <c r="A69">
        <v>5.8</v>
      </c>
      <c r="B69">
        <v>2.7</v>
      </c>
      <c r="C69">
        <v>4.0999999999999996</v>
      </c>
      <c r="D69">
        <v>1</v>
      </c>
      <c r="E69" t="s">
        <v>30</v>
      </c>
      <c r="H69">
        <v>3</v>
      </c>
      <c r="AD69">
        <f t="shared" si="14"/>
        <v>0.73295559563795809</v>
      </c>
      <c r="AE69">
        <f t="shared" si="15"/>
        <v>8.0620905000666057E-2</v>
      </c>
      <c r="AF69">
        <f t="shared" si="17"/>
        <v>0.65233469063729199</v>
      </c>
      <c r="AG69">
        <f t="shared" si="16"/>
        <v>-8.0620905000666099E-2</v>
      </c>
    </row>
    <row r="70" spans="1:33">
      <c r="A70">
        <v>6.2</v>
      </c>
      <c r="B70">
        <v>2.2000000000000002</v>
      </c>
      <c r="C70">
        <v>4.5</v>
      </c>
      <c r="D70">
        <v>1.5</v>
      </c>
      <c r="E70" t="s">
        <v>30</v>
      </c>
      <c r="H70">
        <v>3.4</v>
      </c>
      <c r="AD70">
        <f t="shared" si="14"/>
        <v>2.007660979356146</v>
      </c>
      <c r="AE70">
        <f t="shared" si="15"/>
        <v>1.3209425203955378</v>
      </c>
      <c r="AF70">
        <f t="shared" si="17"/>
        <v>0.68671845896060812</v>
      </c>
      <c r="AG70">
        <f t="shared" si="16"/>
        <v>-1.3209425203955378</v>
      </c>
    </row>
    <row r="71" spans="1:33">
      <c r="A71">
        <v>5.6</v>
      </c>
      <c r="B71">
        <v>2.5</v>
      </c>
      <c r="C71">
        <v>3.9</v>
      </c>
      <c r="D71">
        <v>1.1000000000000001</v>
      </c>
      <c r="E71" t="s">
        <v>30</v>
      </c>
      <c r="H71">
        <v>3.3</v>
      </c>
      <c r="AD71">
        <f t="shared" si="14"/>
        <v>1.6889846334265985</v>
      </c>
      <c r="AE71">
        <f t="shared" si="15"/>
        <v>1.0108621165468195</v>
      </c>
      <c r="AF71">
        <f t="shared" si="17"/>
        <v>0.67812251687977909</v>
      </c>
      <c r="AG71">
        <f t="shared" si="16"/>
        <v>-1.0108621165468195</v>
      </c>
    </row>
    <row r="72" spans="1:33">
      <c r="A72">
        <v>5.9</v>
      </c>
      <c r="B72">
        <v>3.2</v>
      </c>
      <c r="C72">
        <v>4.8</v>
      </c>
      <c r="D72">
        <v>1.8</v>
      </c>
      <c r="E72" t="s">
        <v>30</v>
      </c>
      <c r="H72">
        <v>2.8</v>
      </c>
      <c r="AD72">
        <f t="shared" si="14"/>
        <v>9.5602903778863477E-2</v>
      </c>
      <c r="AE72">
        <f t="shared" si="15"/>
        <v>-0.53953990269677043</v>
      </c>
      <c r="AF72">
        <f t="shared" si="17"/>
        <v>0.63514280647563393</v>
      </c>
      <c r="AG72">
        <f t="shared" si="16"/>
        <v>0.53953990269677043</v>
      </c>
    </row>
    <row r="73" spans="1:33">
      <c r="A73">
        <v>6.1</v>
      </c>
      <c r="B73">
        <v>2.8</v>
      </c>
      <c r="C73">
        <v>4</v>
      </c>
      <c r="D73">
        <v>1.3</v>
      </c>
      <c r="E73" t="s">
        <v>30</v>
      </c>
      <c r="H73">
        <v>2.5</v>
      </c>
      <c r="AD73">
        <f t="shared" si="14"/>
        <v>-0.86042613400977697</v>
      </c>
      <c r="AE73">
        <f t="shared" si="15"/>
        <v>-1.469781114242924</v>
      </c>
      <c r="AF73">
        <f t="shared" si="17"/>
        <v>0.60935498023314705</v>
      </c>
      <c r="AG73">
        <f t="shared" si="16"/>
        <v>1.469781114242924</v>
      </c>
    </row>
    <row r="74" spans="1:33">
      <c r="A74">
        <v>6.3</v>
      </c>
      <c r="B74">
        <v>2.5</v>
      </c>
      <c r="C74">
        <v>4.9000000000000004</v>
      </c>
      <c r="D74">
        <v>1.5</v>
      </c>
      <c r="E74" t="s">
        <v>30</v>
      </c>
      <c r="H74">
        <v>2.4</v>
      </c>
      <c r="AD74">
        <f t="shared" si="14"/>
        <v>-1.1791024799393244</v>
      </c>
      <c r="AE74">
        <f t="shared" si="15"/>
        <v>-1.7798615180916422</v>
      </c>
      <c r="AF74">
        <f t="shared" si="17"/>
        <v>0.60075903815231779</v>
      </c>
      <c r="AG74">
        <f t="shared" si="16"/>
        <v>1.7798615180916422</v>
      </c>
    </row>
    <row r="75" spans="1:33">
      <c r="A75">
        <v>6.1</v>
      </c>
      <c r="B75">
        <v>2.8</v>
      </c>
      <c r="C75">
        <v>4.7</v>
      </c>
      <c r="D75">
        <v>1.2</v>
      </c>
      <c r="E75" t="s">
        <v>30</v>
      </c>
      <c r="H75">
        <v>2.7</v>
      </c>
      <c r="AD75">
        <f t="shared" si="14"/>
        <v>-0.22307344215068239</v>
      </c>
      <c r="AE75">
        <f t="shared" si="15"/>
        <v>-0.84962030654548737</v>
      </c>
      <c r="AF75">
        <f t="shared" si="17"/>
        <v>0.626546864394805</v>
      </c>
      <c r="AG75">
        <f t="shared" si="16"/>
        <v>0.84962030654548737</v>
      </c>
    </row>
    <row r="76" spans="1:33">
      <c r="A76">
        <v>6.4</v>
      </c>
      <c r="B76">
        <v>2.9</v>
      </c>
      <c r="C76">
        <v>4.3</v>
      </c>
      <c r="D76">
        <v>1.3</v>
      </c>
      <c r="E76" t="s">
        <v>30</v>
      </c>
      <c r="H76">
        <v>2.4</v>
      </c>
      <c r="AD76">
        <f t="shared" si="14"/>
        <v>-1.1791024799393244</v>
      </c>
      <c r="AE76">
        <f t="shared" si="15"/>
        <v>-1.7798615180916422</v>
      </c>
      <c r="AF76">
        <f t="shared" si="17"/>
        <v>0.60075903815231779</v>
      </c>
      <c r="AG76">
        <f t="shared" si="16"/>
        <v>1.7798615180916422</v>
      </c>
    </row>
    <row r="77" spans="1:33">
      <c r="A77">
        <v>6.6</v>
      </c>
      <c r="B77">
        <v>3</v>
      </c>
      <c r="C77">
        <v>4.4000000000000004</v>
      </c>
      <c r="D77">
        <v>1.4</v>
      </c>
      <c r="E77" t="s">
        <v>30</v>
      </c>
      <c r="H77">
        <v>3.1</v>
      </c>
      <c r="AD77">
        <f t="shared" si="14"/>
        <v>1.0516319415675053</v>
      </c>
      <c r="AE77">
        <f t="shared" si="15"/>
        <v>0.39070130884938431</v>
      </c>
      <c r="AF77">
        <f t="shared" si="17"/>
        <v>0.66093063271812102</v>
      </c>
      <c r="AG77">
        <f t="shared" si="16"/>
        <v>-0.39070130884938425</v>
      </c>
    </row>
    <row r="78" spans="1:33">
      <c r="A78">
        <v>6.8</v>
      </c>
      <c r="B78">
        <v>2.8</v>
      </c>
      <c r="C78">
        <v>4.8</v>
      </c>
      <c r="D78">
        <v>1.4</v>
      </c>
      <c r="E78" t="s">
        <v>30</v>
      </c>
      <c r="H78">
        <v>2.8</v>
      </c>
      <c r="AD78">
        <f t="shared" si="14"/>
        <v>9.5602903778863477E-2</v>
      </c>
      <c r="AE78">
        <f t="shared" si="15"/>
        <v>-0.53953990269677043</v>
      </c>
      <c r="AF78">
        <f t="shared" si="17"/>
        <v>0.63514280647563393</v>
      </c>
      <c r="AG78">
        <f t="shared" si="16"/>
        <v>0.53953990269677043</v>
      </c>
    </row>
    <row r="79" spans="1:33">
      <c r="A79">
        <v>6.7</v>
      </c>
      <c r="B79">
        <v>3</v>
      </c>
      <c r="C79">
        <v>5</v>
      </c>
      <c r="D79">
        <v>1.7</v>
      </c>
      <c r="E79" t="s">
        <v>30</v>
      </c>
      <c r="H79">
        <v>2.5</v>
      </c>
      <c r="AD79">
        <f t="shared" si="14"/>
        <v>-0.86042613400977697</v>
      </c>
      <c r="AE79">
        <f t="shared" si="15"/>
        <v>-1.469781114242924</v>
      </c>
      <c r="AF79">
        <f t="shared" si="17"/>
        <v>0.60935498023314705</v>
      </c>
      <c r="AG79">
        <f t="shared" si="16"/>
        <v>1.469781114242924</v>
      </c>
    </row>
    <row r="80" spans="1:33">
      <c r="A80">
        <v>6</v>
      </c>
      <c r="B80">
        <v>2.9</v>
      </c>
      <c r="C80">
        <v>4.5</v>
      </c>
      <c r="D80">
        <v>1.5</v>
      </c>
      <c r="E80" t="s">
        <v>30</v>
      </c>
      <c r="H80">
        <v>2.6</v>
      </c>
      <c r="AD80">
        <f t="shared" si="14"/>
        <v>-0.54174978808022967</v>
      </c>
      <c r="AE80">
        <f t="shared" si="15"/>
        <v>-1.1597007103942056</v>
      </c>
      <c r="AF80">
        <f t="shared" si="17"/>
        <v>0.61795092231397597</v>
      </c>
      <c r="AG80">
        <f t="shared" si="16"/>
        <v>1.1597007103942056</v>
      </c>
    </row>
    <row r="81" spans="1:33">
      <c r="A81">
        <v>5.7</v>
      </c>
      <c r="B81">
        <v>2.6</v>
      </c>
      <c r="C81">
        <v>3.5</v>
      </c>
      <c r="D81">
        <v>1</v>
      </c>
      <c r="E81" t="s">
        <v>30</v>
      </c>
      <c r="H81">
        <v>2.9</v>
      </c>
      <c r="AD81">
        <f t="shared" si="14"/>
        <v>0.41427924970841079</v>
      </c>
      <c r="AE81">
        <f t="shared" si="15"/>
        <v>-0.2294594988480522</v>
      </c>
      <c r="AF81">
        <f t="shared" si="17"/>
        <v>0.64373874855646296</v>
      </c>
      <c r="AG81">
        <f t="shared" si="16"/>
        <v>0.22945949884805217</v>
      </c>
    </row>
    <row r="82" spans="1:33">
      <c r="A82">
        <v>5.5</v>
      </c>
      <c r="B82">
        <v>2.4</v>
      </c>
      <c r="C82">
        <v>3.8</v>
      </c>
      <c r="D82">
        <v>1.1000000000000001</v>
      </c>
      <c r="E82" t="s">
        <v>30</v>
      </c>
      <c r="H82">
        <v>3</v>
      </c>
      <c r="AD82">
        <f t="shared" si="14"/>
        <v>0.73295559563795809</v>
      </c>
      <c r="AE82">
        <f t="shared" si="15"/>
        <v>8.0620905000666057E-2</v>
      </c>
      <c r="AF82">
        <f t="shared" si="17"/>
        <v>0.65233469063729199</v>
      </c>
      <c r="AG82">
        <f t="shared" si="16"/>
        <v>-8.0620905000666099E-2</v>
      </c>
    </row>
    <row r="83" spans="1:33">
      <c r="A83">
        <v>5.5</v>
      </c>
      <c r="B83">
        <v>2.4</v>
      </c>
      <c r="C83">
        <v>3.7</v>
      </c>
      <c r="D83">
        <v>1</v>
      </c>
      <c r="E83" t="s">
        <v>30</v>
      </c>
      <c r="H83">
        <v>3</v>
      </c>
      <c r="AD83">
        <f t="shared" si="14"/>
        <v>0.73295559563795809</v>
      </c>
      <c r="AE83">
        <f t="shared" si="15"/>
        <v>8.0620905000666057E-2</v>
      </c>
      <c r="AF83">
        <f t="shared" si="17"/>
        <v>0.65233469063729199</v>
      </c>
      <c r="AG83">
        <f t="shared" si="16"/>
        <v>-8.0620905000666099E-2</v>
      </c>
    </row>
    <row r="84" spans="1:33">
      <c r="A84">
        <v>5.8</v>
      </c>
      <c r="B84">
        <v>2.7</v>
      </c>
      <c r="C84">
        <v>3.9</v>
      </c>
      <c r="D84">
        <v>1.2</v>
      </c>
      <c r="E84" t="s">
        <v>30</v>
      </c>
      <c r="H84">
        <v>2.6</v>
      </c>
      <c r="AD84">
        <f t="shared" si="14"/>
        <v>-0.54174978808022967</v>
      </c>
      <c r="AE84">
        <f t="shared" si="15"/>
        <v>-1.1597007103942056</v>
      </c>
      <c r="AF84">
        <f t="shared" si="17"/>
        <v>0.61795092231397597</v>
      </c>
      <c r="AG84">
        <f t="shared" si="16"/>
        <v>1.1597007103942056</v>
      </c>
    </row>
    <row r="85" spans="1:33">
      <c r="A85">
        <v>6</v>
      </c>
      <c r="B85">
        <v>2.7</v>
      </c>
      <c r="C85">
        <v>5.0999999999999996</v>
      </c>
      <c r="D85">
        <v>1.6</v>
      </c>
      <c r="E85" t="s">
        <v>30</v>
      </c>
      <c r="H85">
        <v>2.2999999999999998</v>
      </c>
      <c r="AD85">
        <f t="shared" si="14"/>
        <v>-1.4977788258688716</v>
      </c>
      <c r="AE85">
        <f t="shared" si="15"/>
        <v>-2.0899419219403605</v>
      </c>
      <c r="AF85">
        <f t="shared" si="17"/>
        <v>0.59216309607148898</v>
      </c>
      <c r="AG85">
        <f t="shared" si="16"/>
        <v>2.0899419219403605</v>
      </c>
    </row>
    <row r="86" spans="1:33">
      <c r="A86">
        <v>5.4</v>
      </c>
      <c r="B86">
        <v>3</v>
      </c>
      <c r="C86">
        <v>4.5</v>
      </c>
      <c r="D86">
        <v>1.5</v>
      </c>
      <c r="E86" t="s">
        <v>30</v>
      </c>
      <c r="H86">
        <v>3.1</v>
      </c>
      <c r="AD86">
        <f t="shared" si="14"/>
        <v>1.0516319415675053</v>
      </c>
      <c r="AE86">
        <f t="shared" si="15"/>
        <v>0.39070130884938431</v>
      </c>
      <c r="AF86">
        <f t="shared" si="17"/>
        <v>0.66093063271812102</v>
      </c>
      <c r="AG86">
        <f t="shared" si="16"/>
        <v>-0.39070130884938425</v>
      </c>
    </row>
    <row r="87" spans="1:33">
      <c r="A87">
        <v>6</v>
      </c>
      <c r="B87">
        <v>3.4</v>
      </c>
      <c r="C87">
        <v>4.5</v>
      </c>
      <c r="D87">
        <v>1.6</v>
      </c>
      <c r="E87" t="s">
        <v>30</v>
      </c>
      <c r="H87">
        <v>2.9</v>
      </c>
      <c r="AD87">
        <f t="shared" si="14"/>
        <v>0.41427924970841079</v>
      </c>
      <c r="AE87">
        <f t="shared" si="15"/>
        <v>-0.2294594988480522</v>
      </c>
      <c r="AF87">
        <f t="shared" si="17"/>
        <v>0.64373874855646296</v>
      </c>
      <c r="AG87">
        <f t="shared" si="16"/>
        <v>0.22945949884805217</v>
      </c>
    </row>
    <row r="88" spans="1:33">
      <c r="A88">
        <v>6.7</v>
      </c>
      <c r="B88">
        <v>3.1</v>
      </c>
      <c r="C88">
        <v>4.7</v>
      </c>
      <c r="D88">
        <v>1.5</v>
      </c>
      <c r="E88" t="s">
        <v>30</v>
      </c>
      <c r="H88">
        <v>3</v>
      </c>
      <c r="AD88">
        <f t="shared" si="14"/>
        <v>0.73295559563795809</v>
      </c>
      <c r="AE88">
        <f t="shared" si="15"/>
        <v>8.0620905000666057E-2</v>
      </c>
      <c r="AF88">
        <f t="shared" si="17"/>
        <v>0.65233469063729199</v>
      </c>
      <c r="AG88">
        <f t="shared" si="16"/>
        <v>-8.0620905000666099E-2</v>
      </c>
    </row>
    <row r="89" spans="1:33">
      <c r="A89">
        <v>6.3</v>
      </c>
      <c r="B89">
        <v>2.2999999999999998</v>
      </c>
      <c r="C89">
        <v>4.4000000000000004</v>
      </c>
      <c r="D89">
        <v>1.3</v>
      </c>
      <c r="E89" t="s">
        <v>30</v>
      </c>
      <c r="H89">
        <v>2.7</v>
      </c>
      <c r="AD89">
        <f t="shared" si="14"/>
        <v>-0.22307344215068239</v>
      </c>
      <c r="AE89">
        <f t="shared" si="15"/>
        <v>-0.84962030654548737</v>
      </c>
      <c r="AF89">
        <f t="shared" si="17"/>
        <v>0.626546864394805</v>
      </c>
      <c r="AG89">
        <f t="shared" si="16"/>
        <v>0.84962030654548737</v>
      </c>
    </row>
    <row r="90" spans="1:33">
      <c r="A90">
        <v>5.6</v>
      </c>
      <c r="B90">
        <v>3</v>
      </c>
      <c r="C90">
        <v>4.0999999999999996</v>
      </c>
      <c r="D90">
        <v>1.3</v>
      </c>
      <c r="E90" t="s">
        <v>30</v>
      </c>
      <c r="H90">
        <v>3.2</v>
      </c>
      <c r="AD90">
        <f t="shared" si="14"/>
        <v>1.3703082874970527</v>
      </c>
      <c r="AE90">
        <f t="shared" si="15"/>
        <v>0.70078171269810263</v>
      </c>
      <c r="AF90">
        <f t="shared" si="17"/>
        <v>0.66952657479895006</v>
      </c>
      <c r="AG90">
        <f t="shared" si="16"/>
        <v>-0.70078171269810263</v>
      </c>
    </row>
    <row r="91" spans="1:33">
      <c r="A91">
        <v>5.5</v>
      </c>
      <c r="B91">
        <v>2.5</v>
      </c>
      <c r="C91">
        <v>4</v>
      </c>
      <c r="D91">
        <v>1.3</v>
      </c>
      <c r="E91" t="s">
        <v>30</v>
      </c>
      <c r="H91">
        <v>3.8</v>
      </c>
      <c r="AD91">
        <f t="shared" si="14"/>
        <v>3.2823663630743334</v>
      </c>
      <c r="AE91">
        <f t="shared" si="15"/>
        <v>2.5612641357904096</v>
      </c>
      <c r="AF91">
        <f t="shared" si="17"/>
        <v>0.72110222728392381</v>
      </c>
      <c r="AG91">
        <f t="shared" si="16"/>
        <v>-2.5612641357904096</v>
      </c>
    </row>
    <row r="92" spans="1:33">
      <c r="A92">
        <v>5.5</v>
      </c>
      <c r="B92">
        <v>2.6</v>
      </c>
      <c r="C92">
        <v>4.4000000000000004</v>
      </c>
      <c r="D92">
        <v>1.2</v>
      </c>
      <c r="E92" t="s">
        <v>30</v>
      </c>
      <c r="H92">
        <v>3</v>
      </c>
      <c r="AD92">
        <f t="shared" si="14"/>
        <v>0.73295559563795809</v>
      </c>
      <c r="AE92">
        <f t="shared" si="15"/>
        <v>8.0620905000666057E-2</v>
      </c>
      <c r="AF92">
        <f t="shared" si="17"/>
        <v>0.65233469063729199</v>
      </c>
      <c r="AG92">
        <f t="shared" si="16"/>
        <v>-8.0620905000666099E-2</v>
      </c>
    </row>
    <row r="93" spans="1:33">
      <c r="A93">
        <v>6.1</v>
      </c>
      <c r="B93">
        <v>3</v>
      </c>
      <c r="C93">
        <v>4.5999999999999996</v>
      </c>
      <c r="D93">
        <v>1.4</v>
      </c>
      <c r="E93" t="s">
        <v>30</v>
      </c>
      <c r="H93">
        <v>3.1</v>
      </c>
      <c r="AD93">
        <f t="shared" si="14"/>
        <v>1.0516319415675053</v>
      </c>
      <c r="AE93">
        <f t="shared" si="15"/>
        <v>0.39070130884938431</v>
      </c>
      <c r="AF93">
        <f t="shared" si="17"/>
        <v>0.66093063271812102</v>
      </c>
      <c r="AG93">
        <f t="shared" si="16"/>
        <v>-0.39070130884938425</v>
      </c>
    </row>
    <row r="94" spans="1:33">
      <c r="A94">
        <v>5.8</v>
      </c>
      <c r="B94">
        <v>2.6</v>
      </c>
      <c r="C94">
        <v>4</v>
      </c>
      <c r="D94">
        <v>1.2</v>
      </c>
      <c r="E94" t="s">
        <v>30</v>
      </c>
      <c r="H94">
        <v>2.7</v>
      </c>
      <c r="AD94">
        <f t="shared" si="14"/>
        <v>-0.22307344215068239</v>
      </c>
      <c r="AE94">
        <f t="shared" si="15"/>
        <v>-0.84962030654548737</v>
      </c>
      <c r="AF94">
        <f t="shared" si="17"/>
        <v>0.626546864394805</v>
      </c>
      <c r="AG94">
        <f t="shared" si="16"/>
        <v>0.84962030654548737</v>
      </c>
    </row>
    <row r="95" spans="1:33">
      <c r="A95">
        <v>5</v>
      </c>
      <c r="B95">
        <v>2.2999999999999998</v>
      </c>
      <c r="C95">
        <v>3.3</v>
      </c>
      <c r="D95">
        <v>1</v>
      </c>
      <c r="E95" t="s">
        <v>30</v>
      </c>
      <c r="H95">
        <v>2.6</v>
      </c>
      <c r="AD95">
        <f t="shared" si="14"/>
        <v>-0.54174978808022967</v>
      </c>
      <c r="AE95">
        <f t="shared" si="15"/>
        <v>-1.1597007103942056</v>
      </c>
      <c r="AF95">
        <f t="shared" si="17"/>
        <v>0.61795092231397597</v>
      </c>
      <c r="AG95">
        <f t="shared" si="16"/>
        <v>1.1597007103942056</v>
      </c>
    </row>
    <row r="96" spans="1:33">
      <c r="A96">
        <v>5.6</v>
      </c>
      <c r="B96">
        <v>2.7</v>
      </c>
      <c r="C96">
        <v>4.2</v>
      </c>
      <c r="D96">
        <v>1.3</v>
      </c>
      <c r="E96" t="s">
        <v>30</v>
      </c>
      <c r="H96">
        <v>3.1</v>
      </c>
      <c r="AD96">
        <f t="shared" si="14"/>
        <v>1.0516319415675053</v>
      </c>
      <c r="AE96">
        <f t="shared" si="15"/>
        <v>0.39070130884938431</v>
      </c>
      <c r="AF96">
        <f t="shared" si="17"/>
        <v>0.66093063271812102</v>
      </c>
      <c r="AG96">
        <f t="shared" si="16"/>
        <v>-0.39070130884938425</v>
      </c>
    </row>
    <row r="97" spans="1:33">
      <c r="A97">
        <v>5.7</v>
      </c>
      <c r="B97">
        <v>3</v>
      </c>
      <c r="C97">
        <v>4.2</v>
      </c>
      <c r="D97">
        <v>1.2</v>
      </c>
      <c r="E97" t="s">
        <v>30</v>
      </c>
      <c r="H97">
        <v>2.7</v>
      </c>
      <c r="AD97">
        <f t="shared" si="14"/>
        <v>-0.22307344215068239</v>
      </c>
      <c r="AE97">
        <f t="shared" si="15"/>
        <v>-0.84962030654548737</v>
      </c>
      <c r="AF97">
        <f t="shared" si="17"/>
        <v>0.626546864394805</v>
      </c>
      <c r="AG97">
        <f t="shared" si="16"/>
        <v>0.84962030654548737</v>
      </c>
    </row>
    <row r="98" spans="1:33">
      <c r="A98">
        <v>5.7</v>
      </c>
      <c r="B98">
        <v>2.9</v>
      </c>
      <c r="C98">
        <v>4.2</v>
      </c>
      <c r="D98">
        <v>1.3</v>
      </c>
      <c r="E98" t="s">
        <v>30</v>
      </c>
      <c r="H98">
        <v>3</v>
      </c>
      <c r="AD98">
        <f t="shared" si="14"/>
        <v>0.73295559563795809</v>
      </c>
      <c r="AE98">
        <f t="shared" si="15"/>
        <v>8.0620905000666057E-2</v>
      </c>
      <c r="AF98">
        <f t="shared" si="17"/>
        <v>0.65233469063729199</v>
      </c>
      <c r="AG98">
        <f t="shared" si="16"/>
        <v>-8.0620905000666099E-2</v>
      </c>
    </row>
    <row r="99" spans="1:33">
      <c r="A99">
        <v>6.2</v>
      </c>
      <c r="B99">
        <v>2.9</v>
      </c>
      <c r="C99">
        <v>4.3</v>
      </c>
      <c r="D99">
        <v>1.3</v>
      </c>
      <c r="E99" t="s">
        <v>30</v>
      </c>
      <c r="H99">
        <v>2.7</v>
      </c>
      <c r="AD99">
        <f t="shared" si="14"/>
        <v>-0.22307344215068239</v>
      </c>
      <c r="AE99">
        <f t="shared" si="15"/>
        <v>-0.84962030654548737</v>
      </c>
      <c r="AF99">
        <f t="shared" si="17"/>
        <v>0.626546864394805</v>
      </c>
      <c r="AG99">
        <f t="shared" si="16"/>
        <v>0.84962030654548737</v>
      </c>
    </row>
    <row r="100" spans="1:33">
      <c r="A100">
        <v>5.0999999999999996</v>
      </c>
      <c r="B100">
        <v>2.5</v>
      </c>
      <c r="C100">
        <v>3</v>
      </c>
      <c r="D100">
        <v>1.1000000000000001</v>
      </c>
      <c r="E100" t="s">
        <v>30</v>
      </c>
      <c r="H100">
        <v>2.8</v>
      </c>
      <c r="AD100">
        <f t="shared" si="14"/>
        <v>9.5602903778863477E-2</v>
      </c>
      <c r="AE100">
        <f t="shared" si="15"/>
        <v>-0.53953990269677043</v>
      </c>
      <c r="AF100">
        <f t="shared" si="17"/>
        <v>0.63514280647563393</v>
      </c>
      <c r="AG100">
        <f t="shared" si="16"/>
        <v>0.53953990269677043</v>
      </c>
    </row>
    <row r="101" spans="1:33">
      <c r="A101">
        <v>5.7</v>
      </c>
      <c r="B101">
        <v>2.8</v>
      </c>
      <c r="C101">
        <v>4.0999999999999996</v>
      </c>
      <c r="D101">
        <v>1.3</v>
      </c>
      <c r="E101" t="s">
        <v>30</v>
      </c>
      <c r="H101">
        <v>3.1</v>
      </c>
      <c r="AD101">
        <f t="shared" si="14"/>
        <v>1.0516319415675053</v>
      </c>
      <c r="AE101">
        <f t="shared" si="15"/>
        <v>0.39070130884938431</v>
      </c>
      <c r="AF101">
        <f t="shared" si="17"/>
        <v>0.66093063271812102</v>
      </c>
      <c r="AG101">
        <f t="shared" si="16"/>
        <v>-0.39070130884938425</v>
      </c>
    </row>
    <row r="102" spans="1:33">
      <c r="A102">
        <v>6.3</v>
      </c>
      <c r="B102">
        <v>3.3</v>
      </c>
      <c r="C102">
        <v>6</v>
      </c>
      <c r="D102">
        <v>2.5</v>
      </c>
      <c r="E102" t="s">
        <v>31</v>
      </c>
      <c r="H102">
        <v>2</v>
      </c>
      <c r="AD102">
        <f t="shared" si="14"/>
        <v>-2.453807863657512</v>
      </c>
      <c r="AE102">
        <f t="shared" si="15"/>
        <v>-3.0201831334865137</v>
      </c>
      <c r="AF102">
        <f t="shared" si="17"/>
        <v>0.56637526982900166</v>
      </c>
      <c r="AG102">
        <f t="shared" si="16"/>
        <v>3.0201831334865137</v>
      </c>
    </row>
    <row r="103" spans="1:33">
      <c r="A103">
        <v>5.8</v>
      </c>
      <c r="B103">
        <v>2.7</v>
      </c>
      <c r="C103">
        <v>5.0999999999999996</v>
      </c>
      <c r="D103">
        <v>1.9</v>
      </c>
      <c r="E103" t="s">
        <v>31</v>
      </c>
      <c r="H103">
        <v>3.2</v>
      </c>
      <c r="AD103">
        <f t="shared" si="14"/>
        <v>1.3703082874970527</v>
      </c>
      <c r="AE103">
        <f t="shared" si="15"/>
        <v>0.70078171269810263</v>
      </c>
      <c r="AF103">
        <f t="shared" si="17"/>
        <v>0.66952657479895006</v>
      </c>
      <c r="AG103">
        <f t="shared" si="16"/>
        <v>-0.70078171269810263</v>
      </c>
    </row>
    <row r="104" spans="1:33">
      <c r="A104">
        <v>7.1</v>
      </c>
      <c r="B104">
        <v>3</v>
      </c>
      <c r="C104">
        <v>5.9</v>
      </c>
      <c r="D104">
        <v>2.1</v>
      </c>
      <c r="E104" t="s">
        <v>31</v>
      </c>
      <c r="H104">
        <v>3.2</v>
      </c>
      <c r="AD104">
        <f t="shared" si="14"/>
        <v>1.3703082874970527</v>
      </c>
      <c r="AE104">
        <f t="shared" si="15"/>
        <v>0.70078171269810263</v>
      </c>
      <c r="AF104">
        <f t="shared" si="17"/>
        <v>0.66952657479895006</v>
      </c>
      <c r="AG104">
        <f t="shared" si="16"/>
        <v>-0.70078171269810263</v>
      </c>
    </row>
    <row r="105" spans="1:33">
      <c r="A105">
        <v>6.3</v>
      </c>
      <c r="B105">
        <v>2.9</v>
      </c>
      <c r="C105">
        <v>5.6</v>
      </c>
      <c r="D105">
        <v>1.8</v>
      </c>
      <c r="E105" t="s">
        <v>31</v>
      </c>
      <c r="H105">
        <v>3</v>
      </c>
      <c r="AD105">
        <f t="shared" si="14"/>
        <v>0.73295559563795809</v>
      </c>
      <c r="AE105">
        <f t="shared" si="15"/>
        <v>8.0620905000666057E-2</v>
      </c>
      <c r="AF105">
        <f t="shared" si="17"/>
        <v>0.65233469063729199</v>
      </c>
      <c r="AG105">
        <f t="shared" si="16"/>
        <v>-8.0620905000666099E-2</v>
      </c>
    </row>
    <row r="106" spans="1:33">
      <c r="A106">
        <v>6.5</v>
      </c>
      <c r="B106">
        <v>3</v>
      </c>
      <c r="C106">
        <v>5.8</v>
      </c>
      <c r="D106">
        <v>2.2000000000000002</v>
      </c>
      <c r="E106" t="s">
        <v>31</v>
      </c>
    </row>
    <row r="107" spans="1:33">
      <c r="A107">
        <v>7.6</v>
      </c>
      <c r="B107">
        <v>3</v>
      </c>
      <c r="C107">
        <v>6.6</v>
      </c>
      <c r="D107">
        <v>2.1</v>
      </c>
      <c r="E107" t="s">
        <v>31</v>
      </c>
    </row>
    <row r="108" spans="1:33">
      <c r="A108">
        <v>4.9000000000000004</v>
      </c>
      <c r="B108">
        <v>2.5</v>
      </c>
      <c r="C108">
        <v>4.5</v>
      </c>
      <c r="D108">
        <v>1.7</v>
      </c>
      <c r="E108" t="s">
        <v>31</v>
      </c>
      <c r="H108" t="s">
        <v>6</v>
      </c>
    </row>
    <row r="109" spans="1:33">
      <c r="A109">
        <v>7.3</v>
      </c>
      <c r="B109">
        <v>2.9</v>
      </c>
      <c r="C109">
        <v>6.3</v>
      </c>
      <c r="D109">
        <v>1.8</v>
      </c>
      <c r="E109" t="s">
        <v>31</v>
      </c>
      <c r="H109">
        <v>4.2</v>
      </c>
      <c r="AD109">
        <f>(H109-4.26)/0.469911</f>
        <v>-0.12768375288086384</v>
      </c>
      <c r="AE109">
        <f>(H109-5.552)/0.551895</f>
        <v>-2.4497413457269941</v>
      </c>
      <c r="AF109">
        <f t="shared" si="17"/>
        <v>2.3220575928461304</v>
      </c>
      <c r="AG109">
        <f>AF109-AE109</f>
        <v>4.7717989385731245</v>
      </c>
    </row>
    <row r="110" spans="1:33">
      <c r="A110">
        <v>6.7</v>
      </c>
      <c r="B110">
        <v>2.5</v>
      </c>
      <c r="C110">
        <v>5.8</v>
      </c>
      <c r="D110">
        <v>1.8</v>
      </c>
      <c r="E110" t="s">
        <v>31</v>
      </c>
      <c r="H110">
        <v>5</v>
      </c>
      <c r="AD110">
        <f t="shared" ref="AD110:AD161" si="18">(H110-4.26)/0.469911</f>
        <v>1.5747662855306648</v>
      </c>
      <c r="AE110">
        <f t="shared" ref="AE110:AE161" si="19">(H110-5.552)/0.551895</f>
        <v>-1.0001902535808433</v>
      </c>
      <c r="AF110">
        <f t="shared" si="17"/>
        <v>2.5749565391115081</v>
      </c>
      <c r="AG110">
        <f t="shared" ref="AG110:AG158" si="20">AF110-AE110</f>
        <v>3.5751467926923515</v>
      </c>
    </row>
    <row r="111" spans="1:33">
      <c r="A111">
        <v>7.2</v>
      </c>
      <c r="B111">
        <v>3.6</v>
      </c>
      <c r="C111">
        <v>6.1</v>
      </c>
      <c r="D111">
        <v>2.5</v>
      </c>
      <c r="E111" t="s">
        <v>31</v>
      </c>
      <c r="H111">
        <v>6.4</v>
      </c>
      <c r="AD111">
        <f t="shared" si="18"/>
        <v>4.5540538527508412</v>
      </c>
      <c r="AE111">
        <f t="shared" si="19"/>
        <v>1.5365241576749213</v>
      </c>
      <c r="AF111">
        <f t="shared" si="17"/>
        <v>3.0175296950759201</v>
      </c>
      <c r="AG111">
        <f t="shared" si="20"/>
        <v>1.4810055374009987</v>
      </c>
    </row>
    <row r="112" spans="1:33">
      <c r="A112">
        <v>6.5</v>
      </c>
      <c r="B112">
        <v>3.2</v>
      </c>
      <c r="C112">
        <v>5.0999999999999996</v>
      </c>
      <c r="D112">
        <v>2</v>
      </c>
      <c r="E112" t="s">
        <v>31</v>
      </c>
      <c r="H112">
        <v>4.5</v>
      </c>
      <c r="AD112">
        <f t="shared" si="18"/>
        <v>0.51073501152345913</v>
      </c>
      <c r="AE112">
        <f t="shared" si="19"/>
        <v>-1.9061596861721877</v>
      </c>
      <c r="AF112">
        <f t="shared" si="17"/>
        <v>2.4168946976956467</v>
      </c>
      <c r="AG112">
        <f t="shared" si="20"/>
        <v>4.3230543838678344</v>
      </c>
    </row>
    <row r="113" spans="1:33">
      <c r="A113">
        <v>6.4</v>
      </c>
      <c r="B113">
        <v>2.7</v>
      </c>
      <c r="C113">
        <v>5.3</v>
      </c>
      <c r="D113">
        <v>1.9</v>
      </c>
      <c r="E113" t="s">
        <v>31</v>
      </c>
      <c r="H113">
        <v>5.0999999999999996</v>
      </c>
      <c r="AD113">
        <f t="shared" si="18"/>
        <v>1.787572540332105</v>
      </c>
      <c r="AE113">
        <f t="shared" si="19"/>
        <v>-0.81899636706257517</v>
      </c>
      <c r="AF113">
        <f t="shared" si="17"/>
        <v>2.6065689073946801</v>
      </c>
      <c r="AG113">
        <f t="shared" si="20"/>
        <v>3.4255652744572553</v>
      </c>
    </row>
    <row r="114" spans="1:33">
      <c r="A114">
        <v>6.8</v>
      </c>
      <c r="B114">
        <v>3</v>
      </c>
      <c r="C114">
        <v>5.5</v>
      </c>
      <c r="D114">
        <v>2.1</v>
      </c>
      <c r="E114" t="s">
        <v>31</v>
      </c>
      <c r="H114">
        <v>4.5</v>
      </c>
      <c r="AD114">
        <f t="shared" si="18"/>
        <v>0.51073501152345913</v>
      </c>
      <c r="AE114">
        <f t="shared" si="19"/>
        <v>-1.9061596861721877</v>
      </c>
      <c r="AF114">
        <f t="shared" si="17"/>
        <v>2.4168946976956467</v>
      </c>
      <c r="AG114">
        <f t="shared" si="20"/>
        <v>4.3230543838678344</v>
      </c>
    </row>
    <row r="115" spans="1:33">
      <c r="A115">
        <v>5.7</v>
      </c>
      <c r="B115">
        <v>2.5</v>
      </c>
      <c r="C115">
        <v>5</v>
      </c>
      <c r="D115">
        <v>2</v>
      </c>
      <c r="E115" t="s">
        <v>31</v>
      </c>
      <c r="H115">
        <v>4.7</v>
      </c>
      <c r="AD115">
        <f t="shared" si="18"/>
        <v>0.93634752112634179</v>
      </c>
      <c r="AE115">
        <f t="shared" si="19"/>
        <v>-1.5437719131356498</v>
      </c>
      <c r="AF115">
        <f t="shared" si="17"/>
        <v>2.4801194342619914</v>
      </c>
      <c r="AG115">
        <f t="shared" si="20"/>
        <v>4.0238913473976412</v>
      </c>
    </row>
    <row r="116" spans="1:33">
      <c r="A116">
        <v>5.8</v>
      </c>
      <c r="B116">
        <v>2.8</v>
      </c>
      <c r="C116">
        <v>5.0999999999999996</v>
      </c>
      <c r="D116">
        <v>2.4</v>
      </c>
      <c r="E116" t="s">
        <v>31</v>
      </c>
      <c r="H116">
        <v>5.5</v>
      </c>
      <c r="AD116">
        <f t="shared" si="18"/>
        <v>2.6387975595378701</v>
      </c>
      <c r="AE116">
        <f t="shared" si="19"/>
        <v>-9.4220820989499091E-2</v>
      </c>
      <c r="AF116">
        <f t="shared" si="17"/>
        <v>2.7330183805273691</v>
      </c>
      <c r="AG116">
        <f t="shared" si="20"/>
        <v>2.8272392015168681</v>
      </c>
    </row>
    <row r="117" spans="1:33">
      <c r="A117">
        <v>6.4</v>
      </c>
      <c r="B117">
        <v>3.2</v>
      </c>
      <c r="C117">
        <v>5.3</v>
      </c>
      <c r="D117">
        <v>2.2999999999999998</v>
      </c>
      <c r="E117" t="s">
        <v>31</v>
      </c>
      <c r="H117">
        <v>5.6</v>
      </c>
      <c r="AD117">
        <f t="shared" si="18"/>
        <v>2.8516038143393105</v>
      </c>
      <c r="AE117">
        <f t="shared" si="19"/>
        <v>8.6973065528769128E-2</v>
      </c>
      <c r="AF117">
        <f t="shared" si="17"/>
        <v>2.7646307488105415</v>
      </c>
      <c r="AG117">
        <f t="shared" si="20"/>
        <v>2.6776576832817724</v>
      </c>
    </row>
    <row r="118" spans="1:33">
      <c r="A118">
        <v>6.5</v>
      </c>
      <c r="B118">
        <v>3</v>
      </c>
      <c r="C118">
        <v>5.5</v>
      </c>
      <c r="D118">
        <v>1.8</v>
      </c>
      <c r="E118" t="s">
        <v>31</v>
      </c>
      <c r="H118">
        <v>5.2</v>
      </c>
      <c r="AD118">
        <f t="shared" si="18"/>
        <v>2.0003787951335474</v>
      </c>
      <c r="AE118">
        <f t="shared" si="19"/>
        <v>-0.63780248054430533</v>
      </c>
      <c r="AF118">
        <f t="shared" si="17"/>
        <v>2.6381812756778529</v>
      </c>
      <c r="AG118">
        <f t="shared" si="20"/>
        <v>3.2759837562221583</v>
      </c>
    </row>
    <row r="119" spans="1:33">
      <c r="A119">
        <v>7.7</v>
      </c>
      <c r="B119">
        <v>3.8</v>
      </c>
      <c r="C119">
        <v>6.7</v>
      </c>
      <c r="D119">
        <v>2.2000000000000002</v>
      </c>
      <c r="E119" t="s">
        <v>31</v>
      </c>
      <c r="H119">
        <v>4.5</v>
      </c>
      <c r="AD119">
        <f t="shared" si="18"/>
        <v>0.51073501152345913</v>
      </c>
      <c r="AE119">
        <f t="shared" si="19"/>
        <v>-1.9061596861721877</v>
      </c>
      <c r="AF119">
        <f t="shared" si="17"/>
        <v>2.4168946976956467</v>
      </c>
      <c r="AG119">
        <f t="shared" si="20"/>
        <v>4.3230543838678344</v>
      </c>
    </row>
    <row r="120" spans="1:33">
      <c r="A120">
        <v>7.7</v>
      </c>
      <c r="B120">
        <v>2.6</v>
      </c>
      <c r="C120">
        <v>6.9</v>
      </c>
      <c r="D120">
        <v>2.2999999999999998</v>
      </c>
      <c r="E120" t="s">
        <v>31</v>
      </c>
      <c r="H120">
        <v>4.8</v>
      </c>
      <c r="AD120">
        <f t="shared" si="18"/>
        <v>1.1491537759277821</v>
      </c>
      <c r="AE120">
        <f t="shared" si="19"/>
        <v>-1.3625780266173815</v>
      </c>
      <c r="AF120">
        <f t="shared" si="17"/>
        <v>2.5117318025451638</v>
      </c>
      <c r="AG120">
        <f t="shared" si="20"/>
        <v>3.8743098291625451</v>
      </c>
    </row>
    <row r="121" spans="1:33">
      <c r="A121">
        <v>6</v>
      </c>
      <c r="B121">
        <v>2.2000000000000002</v>
      </c>
      <c r="C121">
        <v>5</v>
      </c>
      <c r="D121">
        <v>1.5</v>
      </c>
      <c r="E121" t="s">
        <v>31</v>
      </c>
      <c r="H121">
        <v>4.2</v>
      </c>
      <c r="AD121">
        <f t="shared" si="18"/>
        <v>-0.12768375288086384</v>
      </c>
      <c r="AE121">
        <f t="shared" si="19"/>
        <v>-2.4497413457269941</v>
      </c>
      <c r="AF121">
        <f t="shared" si="17"/>
        <v>2.3220575928461304</v>
      </c>
      <c r="AG121">
        <f t="shared" si="20"/>
        <v>4.7717989385731245</v>
      </c>
    </row>
    <row r="122" spans="1:33">
      <c r="A122">
        <v>6.9</v>
      </c>
      <c r="B122">
        <v>3.2</v>
      </c>
      <c r="C122">
        <v>5.7</v>
      </c>
      <c r="D122">
        <v>2.2999999999999998</v>
      </c>
      <c r="E122" t="s">
        <v>31</v>
      </c>
      <c r="H122">
        <v>4.5999999999999996</v>
      </c>
      <c r="AD122">
        <f t="shared" si="18"/>
        <v>0.72354126632489946</v>
      </c>
      <c r="AE122">
        <f t="shared" si="19"/>
        <v>-1.7249657996539196</v>
      </c>
      <c r="AF122">
        <f t="shared" si="17"/>
        <v>2.4485070659788191</v>
      </c>
      <c r="AG122">
        <f t="shared" si="20"/>
        <v>4.1734728656327391</v>
      </c>
    </row>
    <row r="123" spans="1:33">
      <c r="A123">
        <v>5.6</v>
      </c>
      <c r="B123">
        <v>2.8</v>
      </c>
      <c r="C123">
        <v>4.9000000000000004</v>
      </c>
      <c r="D123">
        <v>2</v>
      </c>
      <c r="E123" t="s">
        <v>31</v>
      </c>
      <c r="H123">
        <v>5.4</v>
      </c>
      <c r="AD123">
        <f t="shared" si="18"/>
        <v>2.4259913047364301</v>
      </c>
      <c r="AE123">
        <f t="shared" si="19"/>
        <v>-0.27541470750776731</v>
      </c>
      <c r="AF123">
        <f t="shared" si="17"/>
        <v>2.7014060122441972</v>
      </c>
      <c r="AG123">
        <f t="shared" si="20"/>
        <v>2.9768207197519647</v>
      </c>
    </row>
    <row r="124" spans="1:33">
      <c r="A124">
        <v>7.7</v>
      </c>
      <c r="B124">
        <v>2.8</v>
      </c>
      <c r="C124">
        <v>6.7</v>
      </c>
      <c r="D124">
        <v>2</v>
      </c>
      <c r="E124" t="s">
        <v>31</v>
      </c>
      <c r="H124">
        <v>6</v>
      </c>
      <c r="AD124">
        <f t="shared" si="18"/>
        <v>3.7028288335450759</v>
      </c>
      <c r="AE124">
        <f t="shared" si="19"/>
        <v>0.81174861160184519</v>
      </c>
      <c r="AF124">
        <f t="shared" si="17"/>
        <v>2.8910802219432306</v>
      </c>
      <c r="AG124">
        <f t="shared" si="20"/>
        <v>2.0793316103413853</v>
      </c>
    </row>
    <row r="125" spans="1:33">
      <c r="A125">
        <v>6.3</v>
      </c>
      <c r="B125">
        <v>2.7</v>
      </c>
      <c r="C125">
        <v>4.9000000000000004</v>
      </c>
      <c r="D125">
        <v>1.8</v>
      </c>
      <c r="E125" t="s">
        <v>31</v>
      </c>
      <c r="H125">
        <v>5.6</v>
      </c>
      <c r="AD125">
        <f t="shared" si="18"/>
        <v>2.8516038143393105</v>
      </c>
      <c r="AE125">
        <f t="shared" si="19"/>
        <v>8.6973065528769128E-2</v>
      </c>
      <c r="AF125">
        <f t="shared" si="17"/>
        <v>2.7646307488105415</v>
      </c>
      <c r="AG125">
        <f t="shared" si="20"/>
        <v>2.6776576832817724</v>
      </c>
    </row>
    <row r="126" spans="1:33">
      <c r="A126">
        <v>6.7</v>
      </c>
      <c r="B126">
        <v>3.3</v>
      </c>
      <c r="C126">
        <v>5.7</v>
      </c>
      <c r="D126">
        <v>2.1</v>
      </c>
      <c r="E126" t="s">
        <v>31</v>
      </c>
      <c r="H126">
        <v>5</v>
      </c>
      <c r="AD126">
        <f t="shared" si="18"/>
        <v>1.5747662855306648</v>
      </c>
      <c r="AE126">
        <f t="shared" si="19"/>
        <v>-1.0001902535808433</v>
      </c>
      <c r="AF126">
        <f t="shared" si="17"/>
        <v>2.5749565391115081</v>
      </c>
      <c r="AG126">
        <f t="shared" si="20"/>
        <v>3.5751467926923515</v>
      </c>
    </row>
    <row r="127" spans="1:33">
      <c r="A127">
        <v>7.2</v>
      </c>
      <c r="B127">
        <v>3.2</v>
      </c>
      <c r="C127">
        <v>6</v>
      </c>
      <c r="D127">
        <v>1.8</v>
      </c>
      <c r="E127" t="s">
        <v>31</v>
      </c>
      <c r="H127">
        <v>3.7</v>
      </c>
      <c r="AD127">
        <f t="shared" si="18"/>
        <v>-1.1917150268880694</v>
      </c>
      <c r="AE127">
        <f t="shared" si="19"/>
        <v>-3.3557107783183384</v>
      </c>
      <c r="AF127">
        <f t="shared" si="17"/>
        <v>2.163995751430269</v>
      </c>
      <c r="AG127">
        <f t="shared" si="20"/>
        <v>5.519706529748607</v>
      </c>
    </row>
    <row r="128" spans="1:33">
      <c r="A128">
        <v>6.2</v>
      </c>
      <c r="B128">
        <v>2.8</v>
      </c>
      <c r="C128">
        <v>4.8</v>
      </c>
      <c r="D128">
        <v>1.8</v>
      </c>
      <c r="E128" t="s">
        <v>31</v>
      </c>
      <c r="H128">
        <v>3.9</v>
      </c>
      <c r="AD128">
        <f t="shared" si="18"/>
        <v>-0.76610251728518775</v>
      </c>
      <c r="AE128">
        <f t="shared" si="19"/>
        <v>-2.993323005281801</v>
      </c>
      <c r="AF128">
        <f t="shared" si="17"/>
        <v>2.2272204879966133</v>
      </c>
      <c r="AG128">
        <f t="shared" si="20"/>
        <v>5.2205434932784147</v>
      </c>
    </row>
    <row r="129" spans="1:33">
      <c r="A129">
        <v>6.1</v>
      </c>
      <c r="B129">
        <v>3</v>
      </c>
      <c r="C129">
        <v>4.9000000000000004</v>
      </c>
      <c r="D129">
        <v>1.8</v>
      </c>
      <c r="E129" t="s">
        <v>31</v>
      </c>
      <c r="H129">
        <v>3.3</v>
      </c>
      <c r="AD129">
        <f t="shared" si="18"/>
        <v>-2.0429400460938347</v>
      </c>
      <c r="AE129">
        <f t="shared" si="19"/>
        <v>-4.0804863243914147</v>
      </c>
      <c r="AF129">
        <f t="shared" si="17"/>
        <v>2.0375462782975799</v>
      </c>
      <c r="AG129">
        <f t="shared" si="20"/>
        <v>6.1180326026889951</v>
      </c>
    </row>
    <row r="130" spans="1:33">
      <c r="A130">
        <v>6.4</v>
      </c>
      <c r="B130">
        <v>2.8</v>
      </c>
      <c r="C130">
        <v>5.6</v>
      </c>
      <c r="D130">
        <v>2.1</v>
      </c>
      <c r="E130" t="s">
        <v>31</v>
      </c>
      <c r="H130">
        <v>4.9000000000000004</v>
      </c>
      <c r="AD130">
        <f t="shared" si="18"/>
        <v>1.3619600307292243</v>
      </c>
      <c r="AE130">
        <f t="shared" si="19"/>
        <v>-1.1813841400991116</v>
      </c>
      <c r="AF130">
        <f t="shared" si="17"/>
        <v>2.5433441708283357</v>
      </c>
      <c r="AG130">
        <f t="shared" si="20"/>
        <v>3.7247283109274472</v>
      </c>
    </row>
    <row r="131" spans="1:33">
      <c r="A131">
        <v>7.2</v>
      </c>
      <c r="B131">
        <v>3</v>
      </c>
      <c r="C131">
        <v>5.8</v>
      </c>
      <c r="D131">
        <v>1.6</v>
      </c>
      <c r="E131" t="s">
        <v>31</v>
      </c>
      <c r="H131">
        <v>5.0999999999999996</v>
      </c>
      <c r="AD131">
        <f t="shared" si="18"/>
        <v>1.787572540332105</v>
      </c>
      <c r="AE131">
        <f t="shared" si="19"/>
        <v>-0.81899636706257517</v>
      </c>
      <c r="AF131">
        <f t="shared" ref="AF131:AF194" si="21">(AD131-AE131)</f>
        <v>2.6065689073946801</v>
      </c>
      <c r="AG131">
        <f t="shared" si="20"/>
        <v>3.4255652744572553</v>
      </c>
    </row>
    <row r="132" spans="1:33">
      <c r="A132">
        <v>7.4</v>
      </c>
      <c r="B132">
        <v>2.8</v>
      </c>
      <c r="C132">
        <v>6.1</v>
      </c>
      <c r="D132">
        <v>1.9</v>
      </c>
      <c r="E132" t="s">
        <v>31</v>
      </c>
      <c r="H132">
        <v>4</v>
      </c>
      <c r="AD132">
        <f t="shared" si="18"/>
        <v>-0.55329626248374641</v>
      </c>
      <c r="AE132">
        <f t="shared" si="19"/>
        <v>-2.812129118763532</v>
      </c>
      <c r="AF132">
        <f t="shared" si="21"/>
        <v>2.2588328562797857</v>
      </c>
      <c r="AG132">
        <f t="shared" si="20"/>
        <v>5.0709619750433177</v>
      </c>
    </row>
    <row r="133" spans="1:33">
      <c r="A133">
        <v>7.9</v>
      </c>
      <c r="B133">
        <v>3.8</v>
      </c>
      <c r="C133">
        <v>6.4</v>
      </c>
      <c r="D133">
        <v>2</v>
      </c>
      <c r="E133" t="s">
        <v>31</v>
      </c>
      <c r="H133">
        <v>4</v>
      </c>
      <c r="AD133">
        <f t="shared" si="18"/>
        <v>-0.55329626248374641</v>
      </c>
      <c r="AE133">
        <f t="shared" si="19"/>
        <v>-2.812129118763532</v>
      </c>
      <c r="AF133">
        <f t="shared" si="21"/>
        <v>2.2588328562797857</v>
      </c>
      <c r="AG133">
        <f t="shared" si="20"/>
        <v>5.0709619750433177</v>
      </c>
    </row>
    <row r="134" spans="1:33">
      <c r="A134">
        <v>6.4</v>
      </c>
      <c r="B134">
        <v>2.8</v>
      </c>
      <c r="C134">
        <v>5.6</v>
      </c>
      <c r="D134">
        <v>2.2000000000000002</v>
      </c>
      <c r="E134" t="s">
        <v>31</v>
      </c>
      <c r="H134">
        <v>6.3</v>
      </c>
      <c r="AD134">
        <f t="shared" si="18"/>
        <v>4.3412475979493985</v>
      </c>
      <c r="AE134">
        <f t="shared" si="19"/>
        <v>1.3553302711566515</v>
      </c>
      <c r="AF134">
        <f t="shared" si="21"/>
        <v>2.9859173267927472</v>
      </c>
      <c r="AG134">
        <f t="shared" si="20"/>
        <v>1.6305870556360957</v>
      </c>
    </row>
    <row r="135" spans="1:33">
      <c r="A135">
        <v>6.3</v>
      </c>
      <c r="B135">
        <v>2.8</v>
      </c>
      <c r="C135">
        <v>5.0999999999999996</v>
      </c>
      <c r="D135">
        <v>1.5</v>
      </c>
      <c r="E135" t="s">
        <v>31</v>
      </c>
      <c r="H135">
        <v>5.2</v>
      </c>
      <c r="AD135">
        <f t="shared" si="18"/>
        <v>2.0003787951335474</v>
      </c>
      <c r="AE135">
        <f t="shared" si="19"/>
        <v>-0.63780248054430533</v>
      </c>
      <c r="AF135">
        <f t="shared" si="21"/>
        <v>2.6381812756778529</v>
      </c>
      <c r="AG135">
        <f t="shared" si="20"/>
        <v>3.2759837562221583</v>
      </c>
    </row>
    <row r="136" spans="1:33">
      <c r="A136">
        <v>6.1</v>
      </c>
      <c r="B136">
        <v>2.6</v>
      </c>
      <c r="C136">
        <v>5.6</v>
      </c>
      <c r="D136">
        <v>1.4</v>
      </c>
      <c r="E136" t="s">
        <v>31</v>
      </c>
      <c r="H136">
        <v>4.2</v>
      </c>
      <c r="AD136">
        <f t="shared" si="18"/>
        <v>-0.12768375288086384</v>
      </c>
      <c r="AE136">
        <f t="shared" si="19"/>
        <v>-2.4497413457269941</v>
      </c>
      <c r="AF136">
        <f t="shared" si="21"/>
        <v>2.3220575928461304</v>
      </c>
      <c r="AG136">
        <f t="shared" si="20"/>
        <v>4.7717989385731245</v>
      </c>
    </row>
    <row r="137" spans="1:33">
      <c r="A137">
        <v>7.7</v>
      </c>
      <c r="B137">
        <v>3</v>
      </c>
      <c r="C137">
        <v>6.1</v>
      </c>
      <c r="D137">
        <v>2.2999999999999998</v>
      </c>
      <c r="E137" t="s">
        <v>31</v>
      </c>
      <c r="H137">
        <v>5.6</v>
      </c>
      <c r="AD137">
        <f t="shared" si="18"/>
        <v>2.8516038143393105</v>
      </c>
      <c r="AE137">
        <f t="shared" si="19"/>
        <v>8.6973065528769128E-2</v>
      </c>
      <c r="AF137">
        <f t="shared" si="21"/>
        <v>2.7646307488105415</v>
      </c>
      <c r="AG137">
        <f t="shared" si="20"/>
        <v>2.6776576832817724</v>
      </c>
    </row>
    <row r="138" spans="1:33">
      <c r="A138">
        <v>6.3</v>
      </c>
      <c r="B138">
        <v>3.4</v>
      </c>
      <c r="C138">
        <v>5.6</v>
      </c>
      <c r="D138">
        <v>2.4</v>
      </c>
      <c r="E138" t="s">
        <v>31</v>
      </c>
      <c r="H138">
        <v>3.3</v>
      </c>
      <c r="AD138">
        <f t="shared" si="18"/>
        <v>-2.0429400460938347</v>
      </c>
      <c r="AE138">
        <f t="shared" si="19"/>
        <v>-4.0804863243914147</v>
      </c>
      <c r="AF138">
        <f t="shared" si="21"/>
        <v>2.0375462782975799</v>
      </c>
      <c r="AG138">
        <f t="shared" si="20"/>
        <v>6.1180326026889951</v>
      </c>
    </row>
    <row r="139" spans="1:33">
      <c r="A139">
        <v>6.4</v>
      </c>
      <c r="B139">
        <v>3.1</v>
      </c>
      <c r="C139">
        <v>5.5</v>
      </c>
      <c r="D139">
        <v>1.8</v>
      </c>
      <c r="E139" t="s">
        <v>31</v>
      </c>
      <c r="H139">
        <v>4.7</v>
      </c>
      <c r="AD139">
        <f t="shared" si="18"/>
        <v>0.93634752112634179</v>
      </c>
      <c r="AE139">
        <f t="shared" si="19"/>
        <v>-1.5437719131356498</v>
      </c>
      <c r="AF139">
        <f t="shared" si="21"/>
        <v>2.4801194342619914</v>
      </c>
      <c r="AG139">
        <f t="shared" si="20"/>
        <v>4.0238913473976412</v>
      </c>
    </row>
    <row r="140" spans="1:33">
      <c r="A140">
        <v>6</v>
      </c>
      <c r="B140">
        <v>3</v>
      </c>
      <c r="C140">
        <v>4.8</v>
      </c>
      <c r="D140">
        <v>1.8</v>
      </c>
      <c r="E140" t="s">
        <v>31</v>
      </c>
      <c r="H140">
        <v>4.3</v>
      </c>
      <c r="AD140">
        <f t="shared" si="18"/>
        <v>8.5122501920576521E-2</v>
      </c>
      <c r="AE140">
        <f t="shared" si="19"/>
        <v>-2.2685474592087256</v>
      </c>
      <c r="AF140">
        <f t="shared" si="21"/>
        <v>2.3536699611293019</v>
      </c>
      <c r="AG140">
        <f t="shared" si="20"/>
        <v>4.6222174203380275</v>
      </c>
    </row>
    <row r="141" spans="1:33">
      <c r="A141">
        <v>6.9</v>
      </c>
      <c r="B141">
        <v>3.1</v>
      </c>
      <c r="C141">
        <v>5.4</v>
      </c>
      <c r="D141">
        <v>2.1</v>
      </c>
      <c r="E141" t="s">
        <v>31</v>
      </c>
      <c r="H141">
        <v>6.1</v>
      </c>
      <c r="AD141">
        <f t="shared" si="18"/>
        <v>3.9156350883465163</v>
      </c>
      <c r="AE141">
        <f t="shared" si="19"/>
        <v>0.99294249812011348</v>
      </c>
      <c r="AF141">
        <f t="shared" si="21"/>
        <v>2.9226925902264029</v>
      </c>
      <c r="AG141">
        <f t="shared" si="20"/>
        <v>1.9297500921062896</v>
      </c>
    </row>
    <row r="142" spans="1:33">
      <c r="A142">
        <v>6.7</v>
      </c>
      <c r="B142">
        <v>3.1</v>
      </c>
      <c r="C142">
        <v>5.6</v>
      </c>
      <c r="D142">
        <v>2.4</v>
      </c>
      <c r="E142" t="s">
        <v>31</v>
      </c>
      <c r="H142">
        <v>3.9</v>
      </c>
      <c r="AD142">
        <f t="shared" si="18"/>
        <v>-0.76610251728518775</v>
      </c>
      <c r="AE142">
        <f t="shared" si="19"/>
        <v>-2.993323005281801</v>
      </c>
      <c r="AF142">
        <f t="shared" si="21"/>
        <v>2.2272204879966133</v>
      </c>
      <c r="AG142">
        <f t="shared" si="20"/>
        <v>5.2205434932784147</v>
      </c>
    </row>
    <row r="143" spans="1:33">
      <c r="A143">
        <v>6.9</v>
      </c>
      <c r="B143">
        <v>3.1</v>
      </c>
      <c r="C143">
        <v>5.0999999999999996</v>
      </c>
      <c r="D143">
        <v>2.2999999999999998</v>
      </c>
      <c r="E143" t="s">
        <v>31</v>
      </c>
      <c r="H143">
        <v>5.0999999999999996</v>
      </c>
      <c r="AD143">
        <f t="shared" si="18"/>
        <v>1.787572540332105</v>
      </c>
      <c r="AE143">
        <f t="shared" si="19"/>
        <v>-0.81899636706257517</v>
      </c>
      <c r="AF143">
        <f t="shared" si="21"/>
        <v>2.6065689073946801</v>
      </c>
      <c r="AG143">
        <f t="shared" si="20"/>
        <v>3.4255652744572553</v>
      </c>
    </row>
    <row r="144" spans="1:33">
      <c r="A144">
        <v>5.8</v>
      </c>
      <c r="B144">
        <v>2.7</v>
      </c>
      <c r="C144">
        <v>5.0999999999999996</v>
      </c>
      <c r="D144">
        <v>1.9</v>
      </c>
      <c r="E144" t="s">
        <v>31</v>
      </c>
      <c r="H144">
        <v>6.7</v>
      </c>
      <c r="AD144">
        <f t="shared" si="18"/>
        <v>5.1924726171551638</v>
      </c>
      <c r="AE144">
        <f t="shared" si="19"/>
        <v>2.0801058172297275</v>
      </c>
      <c r="AF144">
        <f t="shared" si="21"/>
        <v>3.1123667999254363</v>
      </c>
      <c r="AG144">
        <f t="shared" si="20"/>
        <v>1.0322609826957088</v>
      </c>
    </row>
    <row r="145" spans="1:33">
      <c r="A145">
        <v>6.8</v>
      </c>
      <c r="B145">
        <v>3.2</v>
      </c>
      <c r="C145">
        <v>5.9</v>
      </c>
      <c r="D145">
        <v>2.2999999999999998</v>
      </c>
      <c r="E145" t="s">
        <v>31</v>
      </c>
      <c r="H145">
        <v>5.8</v>
      </c>
      <c r="AD145">
        <f t="shared" si="18"/>
        <v>3.2772163239421932</v>
      </c>
      <c r="AE145">
        <f t="shared" si="19"/>
        <v>0.44936083856530717</v>
      </c>
      <c r="AF145">
        <f t="shared" si="21"/>
        <v>2.8278554853768858</v>
      </c>
      <c r="AG145">
        <f t="shared" si="20"/>
        <v>2.3784946468115784</v>
      </c>
    </row>
    <row r="146" spans="1:33">
      <c r="A146">
        <v>6.7</v>
      </c>
      <c r="B146">
        <v>3.3</v>
      </c>
      <c r="C146">
        <v>5.7</v>
      </c>
      <c r="D146">
        <v>2.5</v>
      </c>
      <c r="E146" t="s">
        <v>31</v>
      </c>
      <c r="H146">
        <v>5.4</v>
      </c>
      <c r="AD146">
        <f t="shared" si="18"/>
        <v>2.4259913047364301</v>
      </c>
      <c r="AE146">
        <f t="shared" si="19"/>
        <v>-0.27541470750776731</v>
      </c>
      <c r="AF146">
        <f t="shared" si="21"/>
        <v>2.7014060122441972</v>
      </c>
      <c r="AG146">
        <f t="shared" si="20"/>
        <v>2.9768207197519647</v>
      </c>
    </row>
    <row r="147" spans="1:33">
      <c r="A147">
        <v>6.7</v>
      </c>
      <c r="B147">
        <v>3</v>
      </c>
      <c r="C147">
        <v>5.2</v>
      </c>
      <c r="D147">
        <v>2.2999999999999998</v>
      </c>
      <c r="E147" t="s">
        <v>31</v>
      </c>
      <c r="H147">
        <v>4.2</v>
      </c>
      <c r="AD147">
        <f t="shared" si="18"/>
        <v>-0.12768375288086384</v>
      </c>
      <c r="AE147">
        <f t="shared" si="19"/>
        <v>-2.4497413457269941</v>
      </c>
      <c r="AF147">
        <f t="shared" si="21"/>
        <v>2.3220575928461304</v>
      </c>
      <c r="AG147">
        <f t="shared" si="20"/>
        <v>4.7717989385731245</v>
      </c>
    </row>
    <row r="148" spans="1:33">
      <c r="A148">
        <v>6.3</v>
      </c>
      <c r="B148">
        <v>2.5</v>
      </c>
      <c r="C148">
        <v>5</v>
      </c>
      <c r="D148">
        <v>1.9</v>
      </c>
      <c r="E148" t="s">
        <v>31</v>
      </c>
      <c r="H148">
        <v>4.4000000000000004</v>
      </c>
      <c r="AD148">
        <f t="shared" si="18"/>
        <v>0.29792875672201879</v>
      </c>
      <c r="AE148">
        <f t="shared" si="19"/>
        <v>-2.0873535726904562</v>
      </c>
      <c r="AF148">
        <f t="shared" si="21"/>
        <v>2.3852823294124752</v>
      </c>
      <c r="AG148">
        <f t="shared" si="20"/>
        <v>4.4726359021029314</v>
      </c>
    </row>
    <row r="149" spans="1:33">
      <c r="A149">
        <v>6.5</v>
      </c>
      <c r="B149">
        <v>3</v>
      </c>
      <c r="C149">
        <v>5.2</v>
      </c>
      <c r="D149">
        <v>2</v>
      </c>
      <c r="E149" t="s">
        <v>31</v>
      </c>
      <c r="H149">
        <v>5.5</v>
      </c>
      <c r="AD149">
        <f t="shared" si="18"/>
        <v>2.6387975595378701</v>
      </c>
      <c r="AE149">
        <f t="shared" si="19"/>
        <v>-9.4220820989499091E-2</v>
      </c>
      <c r="AF149">
        <f t="shared" si="21"/>
        <v>2.7330183805273691</v>
      </c>
      <c r="AG149">
        <f t="shared" si="20"/>
        <v>2.8272392015168681</v>
      </c>
    </row>
    <row r="150" spans="1:33">
      <c r="A150">
        <v>6.2</v>
      </c>
      <c r="B150">
        <v>3.4</v>
      </c>
      <c r="C150">
        <v>5.4</v>
      </c>
      <c r="D150">
        <v>2.2999999999999998</v>
      </c>
      <c r="E150" t="s">
        <v>31</v>
      </c>
      <c r="H150">
        <v>5.0999999999999996</v>
      </c>
      <c r="AD150">
        <f t="shared" si="18"/>
        <v>1.787572540332105</v>
      </c>
      <c r="AE150">
        <f t="shared" si="19"/>
        <v>-0.81899636706257517</v>
      </c>
      <c r="AF150">
        <f t="shared" si="21"/>
        <v>2.6065689073946801</v>
      </c>
      <c r="AG150">
        <f t="shared" si="20"/>
        <v>3.4255652744572553</v>
      </c>
    </row>
    <row r="151" spans="1:33">
      <c r="A151">
        <v>5.9</v>
      </c>
      <c r="B151">
        <v>3</v>
      </c>
      <c r="C151">
        <v>5.0999999999999996</v>
      </c>
      <c r="D151">
        <v>1.8</v>
      </c>
      <c r="E151" t="s">
        <v>31</v>
      </c>
      <c r="H151">
        <v>4.5</v>
      </c>
      <c r="AD151">
        <f t="shared" si="18"/>
        <v>0.51073501152345913</v>
      </c>
      <c r="AE151">
        <f t="shared" si="19"/>
        <v>-1.9061596861721877</v>
      </c>
      <c r="AF151">
        <f t="shared" si="21"/>
        <v>2.4168946976956467</v>
      </c>
      <c r="AG151">
        <f t="shared" si="20"/>
        <v>4.3230543838678344</v>
      </c>
    </row>
    <row r="152" spans="1:33">
      <c r="H152">
        <v>4.0999999999999996</v>
      </c>
      <c r="AD152">
        <f t="shared" si="18"/>
        <v>-0.34049000768230608</v>
      </c>
      <c r="AE152">
        <f t="shared" si="19"/>
        <v>-2.6309352322452639</v>
      </c>
      <c r="AF152">
        <f t="shared" si="21"/>
        <v>2.2904452245629576</v>
      </c>
      <c r="AG152">
        <f t="shared" si="20"/>
        <v>4.9213804568082216</v>
      </c>
    </row>
    <row r="153" spans="1:33">
      <c r="A153">
        <v>6.2619999999999996</v>
      </c>
      <c r="B153">
        <v>2.8719999999999999</v>
      </c>
      <c r="C153">
        <v>4.9059999999999997</v>
      </c>
      <c r="D153">
        <v>1.6759999999999999</v>
      </c>
      <c r="H153">
        <v>6.7</v>
      </c>
      <c r="AD153">
        <f t="shared" si="18"/>
        <v>5.1924726171551638</v>
      </c>
      <c r="AE153">
        <f t="shared" si="19"/>
        <v>2.0801058172297275</v>
      </c>
      <c r="AF153">
        <f t="shared" si="21"/>
        <v>3.1123667999254363</v>
      </c>
      <c r="AG153">
        <f t="shared" si="20"/>
        <v>1.0322609826957088</v>
      </c>
    </row>
    <row r="154" spans="1:33">
      <c r="A154">
        <v>0.66283400000000003</v>
      </c>
      <c r="B154">
        <v>0.33275100000000002</v>
      </c>
      <c r="C154">
        <v>0.82557800000000003</v>
      </c>
      <c r="D154">
        <v>0.42476900000000001</v>
      </c>
      <c r="H154">
        <v>4.4000000000000004</v>
      </c>
      <c r="AD154">
        <f t="shared" si="18"/>
        <v>0.29792875672201879</v>
      </c>
      <c r="AE154">
        <f t="shared" si="19"/>
        <v>-2.0873535726904562</v>
      </c>
      <c r="AF154">
        <f t="shared" si="21"/>
        <v>2.3852823294124752</v>
      </c>
      <c r="AG154">
        <f t="shared" si="20"/>
        <v>4.4726359021029314</v>
      </c>
    </row>
    <row r="155" spans="1:33">
      <c r="H155">
        <v>3.5</v>
      </c>
      <c r="AD155">
        <f t="shared" si="18"/>
        <v>-1.6173275364909521</v>
      </c>
      <c r="AE155">
        <f t="shared" si="19"/>
        <v>-3.7180985513548763</v>
      </c>
      <c r="AF155">
        <f t="shared" si="21"/>
        <v>2.1007710148639243</v>
      </c>
      <c r="AG155">
        <f t="shared" si="20"/>
        <v>5.818869566218801</v>
      </c>
    </row>
    <row r="156" spans="1:33">
      <c r="H156">
        <v>5.7</v>
      </c>
      <c r="AD156">
        <f t="shared" si="18"/>
        <v>3.0644100691407528</v>
      </c>
      <c r="AE156">
        <f t="shared" si="19"/>
        <v>0.26816695204703894</v>
      </c>
      <c r="AF156">
        <f t="shared" si="21"/>
        <v>2.7962431170937139</v>
      </c>
      <c r="AG156">
        <f t="shared" si="20"/>
        <v>2.528076165046675</v>
      </c>
    </row>
    <row r="157" spans="1:33">
      <c r="A157" t="s">
        <v>32</v>
      </c>
      <c r="B157" t="s">
        <v>15</v>
      </c>
      <c r="C157" t="s">
        <v>16</v>
      </c>
      <c r="D157" t="s">
        <v>17</v>
      </c>
      <c r="E157" t="s">
        <v>18</v>
      </c>
      <c r="F157" t="s">
        <v>33</v>
      </c>
      <c r="H157">
        <v>5.3</v>
      </c>
      <c r="AD157">
        <f t="shared" si="18"/>
        <v>2.2131850499349874</v>
      </c>
      <c r="AE157">
        <f t="shared" si="19"/>
        <v>-0.45660859402603715</v>
      </c>
      <c r="AF157">
        <f t="shared" si="21"/>
        <v>2.6697936439610244</v>
      </c>
      <c r="AG157">
        <f t="shared" si="20"/>
        <v>3.1264022379870617</v>
      </c>
    </row>
    <row r="158" spans="1:33">
      <c r="A158">
        <v>87</v>
      </c>
      <c r="B158">
        <v>6.3</v>
      </c>
      <c r="C158">
        <v>2.2999999999999998</v>
      </c>
      <c r="D158">
        <v>4.4000000000000004</v>
      </c>
      <c r="E158">
        <v>1.3</v>
      </c>
      <c r="F158" t="s">
        <v>24</v>
      </c>
      <c r="H158">
        <v>4.9000000000000004</v>
      </c>
      <c r="AD158">
        <f t="shared" si="18"/>
        <v>1.3619600307292243</v>
      </c>
      <c r="AE158">
        <f t="shared" si="19"/>
        <v>-1.1813841400991116</v>
      </c>
      <c r="AF158">
        <f t="shared" si="21"/>
        <v>2.5433441708283357</v>
      </c>
      <c r="AG158">
        <f t="shared" si="20"/>
        <v>3.7247283109274472</v>
      </c>
    </row>
    <row r="159" spans="1:33">
      <c r="A159">
        <v>112</v>
      </c>
      <c r="B159">
        <v>6.8</v>
      </c>
      <c r="C159">
        <v>3</v>
      </c>
      <c r="D159">
        <v>5.5</v>
      </c>
      <c r="E159">
        <v>2.1</v>
      </c>
      <c r="F159" t="s">
        <v>27</v>
      </c>
    </row>
    <row r="160" spans="1:33">
      <c r="A160">
        <v>76</v>
      </c>
      <c r="B160">
        <v>6.8</v>
      </c>
      <c r="C160">
        <v>2.8</v>
      </c>
      <c r="D160">
        <v>4.8</v>
      </c>
      <c r="E160">
        <v>1.4</v>
      </c>
      <c r="F160" t="s">
        <v>24</v>
      </c>
      <c r="H160" t="s">
        <v>7</v>
      </c>
    </row>
    <row r="161" spans="1:33">
      <c r="A161">
        <v>91</v>
      </c>
      <c r="B161">
        <v>6.1</v>
      </c>
      <c r="C161">
        <v>3</v>
      </c>
      <c r="D161">
        <v>4.5999999999999996</v>
      </c>
      <c r="E161">
        <v>1.4</v>
      </c>
      <c r="F161" t="s">
        <v>24</v>
      </c>
      <c r="H161">
        <v>1.3</v>
      </c>
      <c r="AD161">
        <f>(H161-1.326)/0.197753</f>
        <v>-0.13147714573230251</v>
      </c>
      <c r="AE161">
        <f>(H161-2.026)/0.27465</f>
        <v>-2.6433642818132159</v>
      </c>
      <c r="AF161">
        <f t="shared" si="21"/>
        <v>2.5118871360809134</v>
      </c>
      <c r="AG161">
        <f>AF161/AD161</f>
        <v>-19.105123723900327</v>
      </c>
    </row>
    <row r="162" spans="1:33">
      <c r="A162">
        <v>85</v>
      </c>
      <c r="B162">
        <v>6</v>
      </c>
      <c r="C162">
        <v>3.4</v>
      </c>
      <c r="D162">
        <v>4.5</v>
      </c>
      <c r="E162">
        <v>1.6</v>
      </c>
      <c r="F162" t="s">
        <v>24</v>
      </c>
      <c r="H162">
        <v>1.7</v>
      </c>
      <c r="AD162">
        <f t="shared" ref="AD162:AD210" si="22">(H162-1.326)/0.197753</f>
        <v>1.8912481732261957</v>
      </c>
      <c r="AE162">
        <f t="shared" ref="AE162:AE210" si="23">(H162-2.026)/0.27465</f>
        <v>-1.1869652284726009</v>
      </c>
      <c r="AF162">
        <f t="shared" si="21"/>
        <v>3.0782134016987968</v>
      </c>
      <c r="AG162">
        <f t="shared" ref="AG162:AG210" si="24">AF162/AD162</f>
        <v>1.6276094514067978</v>
      </c>
    </row>
    <row r="163" spans="1:33">
      <c r="A163">
        <v>75</v>
      </c>
      <c r="B163">
        <v>6.6</v>
      </c>
      <c r="C163">
        <v>3</v>
      </c>
      <c r="D163">
        <v>4.4000000000000004</v>
      </c>
      <c r="E163">
        <v>1.4</v>
      </c>
      <c r="F163" t="s">
        <v>24</v>
      </c>
      <c r="H163">
        <v>2</v>
      </c>
      <c r="AD163">
        <f t="shared" si="22"/>
        <v>3.4082921624450697</v>
      </c>
      <c r="AE163">
        <f t="shared" si="23"/>
        <v>-9.4665938467139277E-2</v>
      </c>
      <c r="AF163">
        <f t="shared" si="21"/>
        <v>3.5029581009122088</v>
      </c>
      <c r="AG163">
        <f t="shared" si="24"/>
        <v>1.0277751829817392</v>
      </c>
    </row>
    <row r="164" spans="1:33">
      <c r="A164">
        <v>86</v>
      </c>
      <c r="B164">
        <v>6.7</v>
      </c>
      <c r="C164">
        <v>3.1</v>
      </c>
      <c r="D164">
        <v>4.7</v>
      </c>
      <c r="E164">
        <v>1.5</v>
      </c>
      <c r="F164" t="s">
        <v>24</v>
      </c>
      <c r="H164">
        <v>1.5</v>
      </c>
      <c r="AD164">
        <f t="shared" si="22"/>
        <v>0.87988551374694657</v>
      </c>
      <c r="AE164">
        <f t="shared" si="23"/>
        <v>-1.9151647551429083</v>
      </c>
      <c r="AF164">
        <f t="shared" si="21"/>
        <v>2.7950502688898551</v>
      </c>
      <c r="AG164">
        <f t="shared" si="24"/>
        <v>3.1766067576079067</v>
      </c>
    </row>
    <row r="165" spans="1:33">
      <c r="A165">
        <v>83</v>
      </c>
      <c r="B165">
        <v>6</v>
      </c>
      <c r="C165">
        <v>2.7</v>
      </c>
      <c r="D165">
        <v>5.0999999999999996</v>
      </c>
      <c r="E165">
        <v>1.6</v>
      </c>
      <c r="F165" t="s">
        <v>24</v>
      </c>
      <c r="H165">
        <v>1.9</v>
      </c>
      <c r="AD165">
        <f t="shared" si="22"/>
        <v>2.9026108327054447</v>
      </c>
      <c r="AE165">
        <f t="shared" si="23"/>
        <v>-0.45876570180229342</v>
      </c>
      <c r="AF165">
        <f t="shared" si="21"/>
        <v>3.361376534507738</v>
      </c>
      <c r="AG165">
        <f t="shared" si="24"/>
        <v>1.1580527767047193</v>
      </c>
    </row>
    <row r="166" spans="1:33">
      <c r="A166">
        <v>127</v>
      </c>
      <c r="B166">
        <v>6.1</v>
      </c>
      <c r="C166">
        <v>3</v>
      </c>
      <c r="D166">
        <v>4.9000000000000004</v>
      </c>
      <c r="E166">
        <v>1.8</v>
      </c>
      <c r="F166" t="s">
        <v>27</v>
      </c>
      <c r="H166">
        <v>1.3</v>
      </c>
      <c r="AD166">
        <f t="shared" si="22"/>
        <v>-0.13147714573230251</v>
      </c>
      <c r="AE166">
        <f t="shared" si="23"/>
        <v>-2.6433642818132159</v>
      </c>
      <c r="AF166">
        <f t="shared" si="21"/>
        <v>2.5118871360809134</v>
      </c>
      <c r="AG166">
        <f t="shared" si="24"/>
        <v>-19.105123723900327</v>
      </c>
    </row>
    <row r="167" spans="1:33">
      <c r="A167">
        <v>71</v>
      </c>
      <c r="B167">
        <v>6.1</v>
      </c>
      <c r="C167">
        <v>2.8</v>
      </c>
      <c r="D167">
        <v>4</v>
      </c>
      <c r="E167">
        <v>1.3</v>
      </c>
      <c r="F167" t="s">
        <v>24</v>
      </c>
      <c r="H167">
        <v>1.2</v>
      </c>
      <c r="AD167">
        <f t="shared" si="22"/>
        <v>-0.63715847547192761</v>
      </c>
      <c r="AE167">
        <f t="shared" si="23"/>
        <v>-3.0074640451483701</v>
      </c>
      <c r="AF167">
        <f t="shared" si="21"/>
        <v>2.3703055696764426</v>
      </c>
      <c r="AG167">
        <f t="shared" si="24"/>
        <v>-3.7201193438113109</v>
      </c>
    </row>
    <row r="168" spans="1:33">
      <c r="A168">
        <v>135</v>
      </c>
      <c r="B168">
        <v>7.7</v>
      </c>
      <c r="C168">
        <v>3</v>
      </c>
      <c r="D168">
        <v>6.1</v>
      </c>
      <c r="E168">
        <v>2.2999999999999998</v>
      </c>
      <c r="F168" t="s">
        <v>27</v>
      </c>
      <c r="H168">
        <v>1.8</v>
      </c>
      <c r="AD168">
        <f t="shared" si="22"/>
        <v>2.3969295029658206</v>
      </c>
      <c r="AE168">
        <f t="shared" si="23"/>
        <v>-0.82286546513744674</v>
      </c>
      <c r="AF168">
        <f t="shared" si="21"/>
        <v>3.2197949681032672</v>
      </c>
      <c r="AG168">
        <f t="shared" si="24"/>
        <v>1.3432998192559609</v>
      </c>
    </row>
    <row r="169" spans="1:33">
      <c r="A169">
        <v>100</v>
      </c>
      <c r="B169">
        <v>6.3</v>
      </c>
      <c r="C169">
        <v>3.3</v>
      </c>
      <c r="D169">
        <v>6</v>
      </c>
      <c r="E169">
        <v>2.5</v>
      </c>
      <c r="F169" t="s">
        <v>27</v>
      </c>
      <c r="H169">
        <v>2.4</v>
      </c>
      <c r="AD169">
        <f t="shared" si="22"/>
        <v>5.4310174814035683</v>
      </c>
      <c r="AE169">
        <f t="shared" si="23"/>
        <v>1.3617331148734757</v>
      </c>
      <c r="AF169">
        <f t="shared" si="21"/>
        <v>4.0692843665300931</v>
      </c>
      <c r="AG169">
        <f t="shared" si="24"/>
        <v>0.74926740347711884</v>
      </c>
    </row>
    <row r="170" spans="1:33">
      <c r="A170">
        <v>142</v>
      </c>
      <c r="B170">
        <v>5.8</v>
      </c>
      <c r="C170">
        <v>2.7</v>
      </c>
      <c r="D170">
        <v>5.0999999999999996</v>
      </c>
      <c r="E170">
        <v>1.9</v>
      </c>
      <c r="F170" t="s">
        <v>27</v>
      </c>
      <c r="H170">
        <v>2</v>
      </c>
      <c r="AD170">
        <f t="shared" si="22"/>
        <v>3.4082921624450697</v>
      </c>
      <c r="AE170">
        <f t="shared" si="23"/>
        <v>-9.4665938467139277E-2</v>
      </c>
      <c r="AF170">
        <f t="shared" si="21"/>
        <v>3.5029581009122088</v>
      </c>
      <c r="AG170">
        <f t="shared" si="24"/>
        <v>1.0277751829817392</v>
      </c>
    </row>
    <row r="171" spans="1:33">
      <c r="A171">
        <v>119</v>
      </c>
      <c r="B171">
        <v>6</v>
      </c>
      <c r="C171">
        <v>2.2000000000000002</v>
      </c>
      <c r="D171">
        <v>5</v>
      </c>
      <c r="E171">
        <v>1.5</v>
      </c>
      <c r="F171" t="s">
        <v>27</v>
      </c>
      <c r="H171">
        <v>1.5</v>
      </c>
      <c r="AD171">
        <f t="shared" si="22"/>
        <v>0.87988551374694657</v>
      </c>
      <c r="AE171">
        <f t="shared" si="23"/>
        <v>-1.9151647551429083</v>
      </c>
      <c r="AF171">
        <f t="shared" si="21"/>
        <v>2.7950502688898551</v>
      </c>
      <c r="AG171">
        <f t="shared" si="24"/>
        <v>3.1766067576079067</v>
      </c>
    </row>
    <row r="172" spans="1:33">
      <c r="A172">
        <v>146</v>
      </c>
      <c r="B172">
        <v>6.3</v>
      </c>
      <c r="C172">
        <v>2.5</v>
      </c>
      <c r="D172">
        <v>5</v>
      </c>
      <c r="E172">
        <v>1.9</v>
      </c>
      <c r="F172" t="s">
        <v>27</v>
      </c>
      <c r="H172">
        <v>1.4</v>
      </c>
      <c r="AD172">
        <f t="shared" si="22"/>
        <v>0.37420418400732147</v>
      </c>
      <c r="AE172">
        <f t="shared" si="23"/>
        <v>-2.2792645184780627</v>
      </c>
      <c r="AF172">
        <f t="shared" si="21"/>
        <v>2.6534687024853842</v>
      </c>
      <c r="AG172">
        <f t="shared" si="24"/>
        <v>7.0909648151701798</v>
      </c>
    </row>
    <row r="173" spans="1:33">
      <c r="A173">
        <v>128</v>
      </c>
      <c r="B173">
        <v>6.4</v>
      </c>
      <c r="C173">
        <v>2.8</v>
      </c>
      <c r="D173">
        <v>5.6</v>
      </c>
      <c r="E173">
        <v>2.1</v>
      </c>
      <c r="F173" t="s">
        <v>27</v>
      </c>
      <c r="H173">
        <v>1.5</v>
      </c>
      <c r="AD173">
        <f t="shared" si="22"/>
        <v>0.87988551374694657</v>
      </c>
      <c r="AE173">
        <f t="shared" si="23"/>
        <v>-1.9151647551429083</v>
      </c>
      <c r="AF173">
        <f t="shared" si="21"/>
        <v>2.7950502688898551</v>
      </c>
      <c r="AG173">
        <f t="shared" si="24"/>
        <v>3.1766067576079067</v>
      </c>
    </row>
    <row r="174" spans="1:33">
      <c r="A174">
        <v>122</v>
      </c>
      <c r="B174">
        <v>7.7</v>
      </c>
      <c r="C174">
        <v>2.8</v>
      </c>
      <c r="D174">
        <v>6.7</v>
      </c>
      <c r="E174">
        <v>2</v>
      </c>
      <c r="F174" t="s">
        <v>27</v>
      </c>
      <c r="H174">
        <v>1.4</v>
      </c>
      <c r="AD174">
        <f t="shared" si="22"/>
        <v>0.37420418400732147</v>
      </c>
      <c r="AE174">
        <f t="shared" si="23"/>
        <v>-2.2792645184780627</v>
      </c>
      <c r="AF174">
        <f t="shared" si="21"/>
        <v>2.6534687024853842</v>
      </c>
      <c r="AG174">
        <f t="shared" si="24"/>
        <v>7.0909648151701798</v>
      </c>
    </row>
    <row r="175" spans="1:33">
      <c r="A175">
        <v>55</v>
      </c>
      <c r="B175">
        <v>5.7</v>
      </c>
      <c r="C175">
        <v>2.8</v>
      </c>
      <c r="D175">
        <v>4.5</v>
      </c>
      <c r="E175">
        <v>1.3</v>
      </c>
      <c r="F175" t="s">
        <v>24</v>
      </c>
      <c r="H175">
        <v>2.2999999999999998</v>
      </c>
      <c r="AD175">
        <f t="shared" si="22"/>
        <v>4.9253361516639425</v>
      </c>
      <c r="AE175">
        <f t="shared" si="23"/>
        <v>0.99763335153832156</v>
      </c>
      <c r="AF175">
        <f t="shared" si="21"/>
        <v>3.9277028001256209</v>
      </c>
      <c r="AG175">
        <f t="shared" si="24"/>
        <v>0.79744867744686054</v>
      </c>
    </row>
    <row r="176" spans="1:33">
      <c r="A176">
        <v>90</v>
      </c>
      <c r="B176">
        <v>5.5</v>
      </c>
      <c r="C176">
        <v>2.6</v>
      </c>
      <c r="D176">
        <v>4.4000000000000004</v>
      </c>
      <c r="E176">
        <v>1.2</v>
      </c>
      <c r="F176" t="s">
        <v>24</v>
      </c>
      <c r="H176">
        <v>2.5</v>
      </c>
      <c r="AD176">
        <f t="shared" si="22"/>
        <v>5.9366988111431933</v>
      </c>
      <c r="AE176">
        <f t="shared" si="23"/>
        <v>1.7258328782086299</v>
      </c>
      <c r="AF176">
        <f t="shared" si="21"/>
        <v>4.2108659329345635</v>
      </c>
      <c r="AG176">
        <f t="shared" si="24"/>
        <v>0.70929418299455604</v>
      </c>
    </row>
    <row r="177" spans="1:33">
      <c r="A177">
        <v>61</v>
      </c>
      <c r="B177">
        <v>5.9</v>
      </c>
      <c r="C177">
        <v>3</v>
      </c>
      <c r="D177">
        <v>4.2</v>
      </c>
      <c r="E177">
        <v>1.5</v>
      </c>
      <c r="F177" t="s">
        <v>24</v>
      </c>
      <c r="H177">
        <v>2.1</v>
      </c>
      <c r="AD177">
        <f t="shared" si="22"/>
        <v>3.9139734921846947</v>
      </c>
      <c r="AE177">
        <f t="shared" si="23"/>
        <v>0.26943382486801487</v>
      </c>
      <c r="AF177">
        <f t="shared" si="21"/>
        <v>3.6445396673166797</v>
      </c>
      <c r="AG177">
        <f t="shared" si="24"/>
        <v>0.93116105016908968</v>
      </c>
    </row>
    <row r="178" spans="1:33">
      <c r="A178">
        <v>79</v>
      </c>
      <c r="B178">
        <v>5.7</v>
      </c>
      <c r="C178">
        <v>2.6</v>
      </c>
      <c r="D178">
        <v>3.5</v>
      </c>
      <c r="E178">
        <v>1</v>
      </c>
      <c r="F178" t="s">
        <v>24</v>
      </c>
      <c r="H178">
        <v>2</v>
      </c>
      <c r="AD178">
        <f t="shared" si="22"/>
        <v>3.4082921624450697</v>
      </c>
      <c r="AE178">
        <f t="shared" si="23"/>
        <v>-9.4665938467139277E-2</v>
      </c>
      <c r="AF178">
        <f t="shared" si="21"/>
        <v>3.5029581009122088</v>
      </c>
      <c r="AG178">
        <f t="shared" si="24"/>
        <v>1.0277751829817392</v>
      </c>
    </row>
    <row r="179" spans="1:33">
      <c r="A179">
        <v>133</v>
      </c>
      <c r="B179">
        <v>6.3</v>
      </c>
      <c r="C179">
        <v>2.8</v>
      </c>
      <c r="D179">
        <v>5.0999999999999996</v>
      </c>
      <c r="E179">
        <v>1.5</v>
      </c>
      <c r="F179" t="s">
        <v>27</v>
      </c>
      <c r="H179">
        <v>1</v>
      </c>
      <c r="AD179">
        <f t="shared" si="22"/>
        <v>-1.6485211349511768</v>
      </c>
      <c r="AE179">
        <f t="shared" si="23"/>
        <v>-3.7356635718186775</v>
      </c>
      <c r="AF179">
        <f t="shared" si="21"/>
        <v>2.0871424368675005</v>
      </c>
      <c r="AG179">
        <f t="shared" si="24"/>
        <v>-1.2660695653922047</v>
      </c>
    </row>
    <row r="180" spans="1:33">
      <c r="A180">
        <v>132</v>
      </c>
      <c r="B180">
        <v>6.4</v>
      </c>
      <c r="C180">
        <v>2.8</v>
      </c>
      <c r="D180">
        <v>5.6</v>
      </c>
      <c r="E180">
        <v>2.2000000000000002</v>
      </c>
      <c r="F180" t="s">
        <v>27</v>
      </c>
      <c r="H180">
        <v>1.4</v>
      </c>
      <c r="AD180">
        <f t="shared" si="22"/>
        <v>0.37420418400732147</v>
      </c>
      <c r="AE180">
        <f t="shared" si="23"/>
        <v>-2.2792645184780627</v>
      </c>
      <c r="AF180">
        <f t="shared" si="21"/>
        <v>2.6534687024853842</v>
      </c>
      <c r="AG180">
        <f t="shared" si="24"/>
        <v>7.0909648151701798</v>
      </c>
    </row>
    <row r="181" spans="1:33">
      <c r="A181">
        <v>93</v>
      </c>
      <c r="B181">
        <v>5</v>
      </c>
      <c r="C181">
        <v>2.2999999999999998</v>
      </c>
      <c r="D181">
        <v>3.3</v>
      </c>
      <c r="E181">
        <v>1</v>
      </c>
      <c r="F181" t="s">
        <v>24</v>
      </c>
      <c r="H181">
        <v>1</v>
      </c>
      <c r="AD181">
        <f t="shared" si="22"/>
        <v>-1.6485211349511768</v>
      </c>
      <c r="AE181">
        <f t="shared" si="23"/>
        <v>-3.7356635718186775</v>
      </c>
      <c r="AF181">
        <f t="shared" si="21"/>
        <v>2.0871424368675005</v>
      </c>
      <c r="AG181">
        <f t="shared" si="24"/>
        <v>-1.2660695653922047</v>
      </c>
    </row>
    <row r="182" spans="1:33">
      <c r="A182">
        <v>78</v>
      </c>
      <c r="B182">
        <v>6</v>
      </c>
      <c r="C182">
        <v>2.9</v>
      </c>
      <c r="D182">
        <v>4.5</v>
      </c>
      <c r="E182">
        <v>1.5</v>
      </c>
      <c r="F182" t="s">
        <v>24</v>
      </c>
      <c r="H182">
        <v>1.5</v>
      </c>
      <c r="AD182">
        <f t="shared" si="22"/>
        <v>0.87988551374694657</v>
      </c>
      <c r="AE182">
        <f t="shared" si="23"/>
        <v>-1.9151647551429083</v>
      </c>
      <c r="AF182">
        <f t="shared" si="21"/>
        <v>2.7950502688898551</v>
      </c>
      <c r="AG182">
        <f t="shared" si="24"/>
        <v>3.1766067576079067</v>
      </c>
    </row>
    <row r="183" spans="1:33">
      <c r="A183">
        <v>72</v>
      </c>
      <c r="B183">
        <v>6.3</v>
      </c>
      <c r="C183">
        <v>2.5</v>
      </c>
      <c r="D183">
        <v>4.9000000000000004</v>
      </c>
      <c r="E183">
        <v>1.5</v>
      </c>
      <c r="F183" t="s">
        <v>24</v>
      </c>
      <c r="H183">
        <v>1.5</v>
      </c>
      <c r="AD183">
        <f t="shared" si="22"/>
        <v>0.87988551374694657</v>
      </c>
      <c r="AE183">
        <f t="shared" si="23"/>
        <v>-1.9151647551429083</v>
      </c>
      <c r="AF183">
        <f t="shared" si="21"/>
        <v>2.7950502688898551</v>
      </c>
      <c r="AG183">
        <f t="shared" si="24"/>
        <v>3.1766067576079067</v>
      </c>
    </row>
    <row r="184" spans="1:33">
      <c r="A184">
        <v>73</v>
      </c>
      <c r="B184">
        <v>6.1</v>
      </c>
      <c r="C184">
        <v>2.8</v>
      </c>
      <c r="D184">
        <v>4.7</v>
      </c>
      <c r="E184">
        <v>1.2</v>
      </c>
      <c r="F184" t="s">
        <v>24</v>
      </c>
      <c r="H184">
        <v>1.3</v>
      </c>
      <c r="AD184">
        <f t="shared" si="22"/>
        <v>-0.13147714573230251</v>
      </c>
      <c r="AE184">
        <f t="shared" si="23"/>
        <v>-2.6433642818132159</v>
      </c>
      <c r="AF184">
        <f t="shared" si="21"/>
        <v>2.5118871360809134</v>
      </c>
      <c r="AG184">
        <f t="shared" si="24"/>
        <v>-19.105123723900327</v>
      </c>
    </row>
    <row r="185" spans="1:33">
      <c r="A185">
        <v>140</v>
      </c>
      <c r="B185">
        <v>6.7</v>
      </c>
      <c r="C185">
        <v>3.1</v>
      </c>
      <c r="D185">
        <v>5.6</v>
      </c>
      <c r="E185">
        <v>2.4</v>
      </c>
      <c r="F185" t="s">
        <v>27</v>
      </c>
      <c r="H185">
        <v>1.2</v>
      </c>
      <c r="AD185">
        <f t="shared" si="22"/>
        <v>-0.63715847547192761</v>
      </c>
      <c r="AE185">
        <f t="shared" si="23"/>
        <v>-3.0074640451483701</v>
      </c>
      <c r="AF185">
        <f t="shared" si="21"/>
        <v>2.3703055696764426</v>
      </c>
      <c r="AG185">
        <f t="shared" si="24"/>
        <v>-3.7201193438113109</v>
      </c>
    </row>
    <row r="186" spans="1:33">
      <c r="A186">
        <v>136</v>
      </c>
      <c r="B186">
        <v>6.3</v>
      </c>
      <c r="C186">
        <v>3.4</v>
      </c>
      <c r="D186">
        <v>5.6</v>
      </c>
      <c r="E186">
        <v>2.4</v>
      </c>
      <c r="F186" t="s">
        <v>27</v>
      </c>
      <c r="H186">
        <v>1.8</v>
      </c>
      <c r="AD186">
        <f t="shared" si="22"/>
        <v>2.3969295029658206</v>
      </c>
      <c r="AE186">
        <f t="shared" si="23"/>
        <v>-0.82286546513744674</v>
      </c>
      <c r="AF186">
        <f t="shared" si="21"/>
        <v>3.2197949681032672</v>
      </c>
      <c r="AG186">
        <f t="shared" si="24"/>
        <v>1.3432998192559609</v>
      </c>
    </row>
    <row r="187" spans="1:33">
      <c r="A187">
        <v>70</v>
      </c>
      <c r="B187">
        <v>5.9</v>
      </c>
      <c r="C187">
        <v>3.2</v>
      </c>
      <c r="D187">
        <v>4.8</v>
      </c>
      <c r="E187">
        <v>1.8</v>
      </c>
      <c r="F187" t="s">
        <v>24</v>
      </c>
      <c r="H187">
        <v>2.2999999999999998</v>
      </c>
      <c r="AD187">
        <f t="shared" si="22"/>
        <v>4.9253361516639425</v>
      </c>
      <c r="AE187">
        <f t="shared" si="23"/>
        <v>0.99763335153832156</v>
      </c>
      <c r="AF187">
        <f t="shared" si="21"/>
        <v>3.9277028001256209</v>
      </c>
      <c r="AG187">
        <f t="shared" si="24"/>
        <v>0.79744867744686054</v>
      </c>
    </row>
    <row r="188" spans="1:33">
      <c r="A188">
        <v>82</v>
      </c>
      <c r="B188">
        <v>5.8</v>
      </c>
      <c r="C188">
        <v>2.7</v>
      </c>
      <c r="D188">
        <v>3.9</v>
      </c>
      <c r="E188">
        <v>1.2</v>
      </c>
      <c r="F188" t="s">
        <v>24</v>
      </c>
      <c r="H188">
        <v>1.2</v>
      </c>
      <c r="AD188">
        <f t="shared" si="22"/>
        <v>-0.63715847547192761</v>
      </c>
      <c r="AE188">
        <f t="shared" si="23"/>
        <v>-3.0074640451483701</v>
      </c>
      <c r="AF188">
        <f t="shared" si="21"/>
        <v>2.3703055696764426</v>
      </c>
      <c r="AG188">
        <f t="shared" si="24"/>
        <v>-3.7201193438113109</v>
      </c>
    </row>
    <row r="189" spans="1:33">
      <c r="A189">
        <v>56</v>
      </c>
      <c r="B189">
        <v>6.3</v>
      </c>
      <c r="C189">
        <v>3.3</v>
      </c>
      <c r="D189">
        <v>4.7</v>
      </c>
      <c r="E189">
        <v>1.6</v>
      </c>
      <c r="F189" t="s">
        <v>24</v>
      </c>
      <c r="H189">
        <v>1.4</v>
      </c>
      <c r="AD189">
        <f t="shared" si="22"/>
        <v>0.37420418400732147</v>
      </c>
      <c r="AE189">
        <f t="shared" si="23"/>
        <v>-2.2792645184780627</v>
      </c>
      <c r="AF189">
        <f t="shared" si="21"/>
        <v>2.6534687024853842</v>
      </c>
      <c r="AG189">
        <f t="shared" si="24"/>
        <v>7.0909648151701798</v>
      </c>
    </row>
    <row r="190" spans="1:33">
      <c r="A190">
        <v>53</v>
      </c>
      <c r="B190">
        <v>5.5</v>
      </c>
      <c r="C190">
        <v>2.2999999999999998</v>
      </c>
      <c r="D190">
        <v>4</v>
      </c>
      <c r="E190">
        <v>1.3</v>
      </c>
      <c r="F190" t="s">
        <v>24</v>
      </c>
      <c r="H190">
        <v>1</v>
      </c>
      <c r="AD190">
        <f t="shared" si="22"/>
        <v>-1.6485211349511768</v>
      </c>
      <c r="AE190">
        <f t="shared" si="23"/>
        <v>-3.7356635718186775</v>
      </c>
      <c r="AF190">
        <f t="shared" si="21"/>
        <v>2.0871424368675005</v>
      </c>
      <c r="AG190">
        <f t="shared" si="24"/>
        <v>-1.2660695653922047</v>
      </c>
    </row>
    <row r="191" spans="1:33">
      <c r="A191">
        <v>62</v>
      </c>
      <c r="B191">
        <v>6</v>
      </c>
      <c r="C191">
        <v>2.2000000000000002</v>
      </c>
      <c r="D191">
        <v>4</v>
      </c>
      <c r="E191">
        <v>1</v>
      </c>
      <c r="F191" t="s">
        <v>24</v>
      </c>
      <c r="H191">
        <v>1.5</v>
      </c>
      <c r="AD191">
        <f t="shared" si="22"/>
        <v>0.87988551374694657</v>
      </c>
      <c r="AE191">
        <f t="shared" si="23"/>
        <v>-1.9151647551429083</v>
      </c>
      <c r="AF191">
        <f t="shared" si="21"/>
        <v>2.7950502688898551</v>
      </c>
      <c r="AG191">
        <f t="shared" si="24"/>
        <v>3.1766067576079067</v>
      </c>
    </row>
    <row r="192" spans="1:33">
      <c r="A192">
        <v>101</v>
      </c>
      <c r="B192">
        <v>5.8</v>
      </c>
      <c r="C192">
        <v>2.7</v>
      </c>
      <c r="D192">
        <v>5.0999999999999996</v>
      </c>
      <c r="E192">
        <v>1.9</v>
      </c>
      <c r="F192" t="s">
        <v>27</v>
      </c>
      <c r="H192">
        <v>1.3</v>
      </c>
      <c r="AD192">
        <f t="shared" si="22"/>
        <v>-0.13147714573230251</v>
      </c>
      <c r="AE192">
        <f t="shared" si="23"/>
        <v>-2.6433642818132159</v>
      </c>
      <c r="AF192">
        <f t="shared" si="21"/>
        <v>2.5118871360809134</v>
      </c>
      <c r="AG192">
        <f t="shared" si="24"/>
        <v>-19.105123723900327</v>
      </c>
    </row>
    <row r="193" spans="1:33">
      <c r="A193">
        <v>134</v>
      </c>
      <c r="B193">
        <v>6.1</v>
      </c>
      <c r="C193">
        <v>2.6</v>
      </c>
      <c r="D193">
        <v>5.6</v>
      </c>
      <c r="E193">
        <v>1.4</v>
      </c>
      <c r="F193" t="s">
        <v>27</v>
      </c>
      <c r="H193">
        <v>2.2999999999999998</v>
      </c>
      <c r="AD193">
        <f t="shared" si="22"/>
        <v>4.9253361516639425</v>
      </c>
      <c r="AE193">
        <f t="shared" si="23"/>
        <v>0.99763335153832156</v>
      </c>
      <c r="AF193">
        <f t="shared" si="21"/>
        <v>3.9277028001256209</v>
      </c>
      <c r="AG193">
        <f t="shared" si="24"/>
        <v>0.79744867744686054</v>
      </c>
    </row>
    <row r="194" spans="1:33">
      <c r="A194">
        <v>123</v>
      </c>
      <c r="B194">
        <v>6.3</v>
      </c>
      <c r="C194">
        <v>2.7</v>
      </c>
      <c r="D194">
        <v>4.9000000000000004</v>
      </c>
      <c r="E194">
        <v>1.8</v>
      </c>
      <c r="F194" t="s">
        <v>27</v>
      </c>
      <c r="H194">
        <v>1.2</v>
      </c>
      <c r="AD194">
        <f t="shared" si="22"/>
        <v>-0.63715847547192761</v>
      </c>
      <c r="AE194">
        <f t="shared" si="23"/>
        <v>-3.0074640451483701</v>
      </c>
      <c r="AF194">
        <f t="shared" si="21"/>
        <v>2.3703055696764426</v>
      </c>
      <c r="AG194">
        <f t="shared" si="24"/>
        <v>-3.7201193438113109</v>
      </c>
    </row>
    <row r="195" spans="1:33">
      <c r="A195">
        <v>114</v>
      </c>
      <c r="B195">
        <v>5.8</v>
      </c>
      <c r="C195">
        <v>2.8</v>
      </c>
      <c r="D195">
        <v>5.0999999999999996</v>
      </c>
      <c r="E195">
        <v>2.4</v>
      </c>
      <c r="F195" t="s">
        <v>27</v>
      </c>
      <c r="H195">
        <v>2</v>
      </c>
      <c r="AD195">
        <f t="shared" si="22"/>
        <v>3.4082921624450697</v>
      </c>
      <c r="AE195">
        <f t="shared" si="23"/>
        <v>-9.4665938467139277E-2</v>
      </c>
      <c r="AF195">
        <f t="shared" ref="AF195:AF210" si="25">(AD195-AE195)</f>
        <v>3.5029581009122088</v>
      </c>
      <c r="AG195">
        <f t="shared" si="24"/>
        <v>1.0277751829817392</v>
      </c>
    </row>
    <row r="196" spans="1:33">
      <c r="A196">
        <v>104</v>
      </c>
      <c r="B196">
        <v>6.5</v>
      </c>
      <c r="C196">
        <v>3</v>
      </c>
      <c r="D196">
        <v>5.8</v>
      </c>
      <c r="E196">
        <v>2.2000000000000002</v>
      </c>
      <c r="F196" t="s">
        <v>27</v>
      </c>
      <c r="H196">
        <v>2.2000000000000002</v>
      </c>
      <c r="AD196">
        <f t="shared" si="22"/>
        <v>4.4196548219243201</v>
      </c>
      <c r="AE196">
        <f t="shared" si="23"/>
        <v>0.63353358820316907</v>
      </c>
      <c r="AF196">
        <f t="shared" si="25"/>
        <v>3.7861212337211509</v>
      </c>
      <c r="AG196">
        <f t="shared" si="24"/>
        <v>0.85665541456757288</v>
      </c>
    </row>
    <row r="197" spans="1:33">
      <c r="A197">
        <v>118</v>
      </c>
      <c r="B197">
        <v>7.7</v>
      </c>
      <c r="C197">
        <v>2.6</v>
      </c>
      <c r="D197">
        <v>6.9</v>
      </c>
      <c r="E197">
        <v>2.2999999999999998</v>
      </c>
      <c r="F197" t="s">
        <v>27</v>
      </c>
      <c r="H197">
        <v>2.2000000000000002</v>
      </c>
      <c r="AD197">
        <f t="shared" si="22"/>
        <v>4.4196548219243201</v>
      </c>
      <c r="AE197">
        <f t="shared" si="23"/>
        <v>0.63353358820316907</v>
      </c>
      <c r="AF197">
        <f t="shared" si="25"/>
        <v>3.7861212337211509</v>
      </c>
      <c r="AG197">
        <f t="shared" si="24"/>
        <v>0.85665541456757288</v>
      </c>
    </row>
    <row r="198" spans="1:33">
      <c r="A198">
        <v>125</v>
      </c>
      <c r="B198">
        <v>7.2</v>
      </c>
      <c r="C198">
        <v>3.2</v>
      </c>
      <c r="D198">
        <v>6</v>
      </c>
      <c r="E198">
        <v>1.8</v>
      </c>
      <c r="F198" t="s">
        <v>27</v>
      </c>
      <c r="H198">
        <v>2.1</v>
      </c>
      <c r="AD198">
        <f t="shared" si="22"/>
        <v>3.9139734921846947</v>
      </c>
      <c r="AE198">
        <f t="shared" si="23"/>
        <v>0.26943382486801487</v>
      </c>
      <c r="AF198">
        <f t="shared" si="25"/>
        <v>3.6445396673166797</v>
      </c>
      <c r="AG198">
        <f t="shared" si="24"/>
        <v>0.93116105016908968</v>
      </c>
    </row>
    <row r="199" spans="1:33">
      <c r="A199">
        <v>124</v>
      </c>
      <c r="B199">
        <v>6.7</v>
      </c>
      <c r="C199">
        <v>3.3</v>
      </c>
      <c r="D199">
        <v>5.7</v>
      </c>
      <c r="E199">
        <v>2.1</v>
      </c>
      <c r="F199" t="s">
        <v>27</v>
      </c>
      <c r="H199">
        <v>1.3</v>
      </c>
      <c r="AD199">
        <f t="shared" si="22"/>
        <v>-0.13147714573230251</v>
      </c>
      <c r="AE199">
        <f t="shared" si="23"/>
        <v>-2.6433642818132159</v>
      </c>
      <c r="AF199">
        <f t="shared" si="25"/>
        <v>2.5118871360809134</v>
      </c>
      <c r="AG199">
        <f t="shared" si="24"/>
        <v>-19.105123723900327</v>
      </c>
    </row>
    <row r="200" spans="1:33">
      <c r="A200">
        <v>107</v>
      </c>
      <c r="B200">
        <v>7.3</v>
      </c>
      <c r="C200">
        <v>2.9</v>
      </c>
      <c r="D200">
        <v>6.3</v>
      </c>
      <c r="E200">
        <v>1.8</v>
      </c>
      <c r="F200" t="s">
        <v>27</v>
      </c>
      <c r="H200">
        <v>1.2</v>
      </c>
      <c r="AD200">
        <f t="shared" si="22"/>
        <v>-0.63715847547192761</v>
      </c>
      <c r="AE200">
        <f t="shared" si="23"/>
        <v>-3.0074640451483701</v>
      </c>
      <c r="AF200">
        <f t="shared" si="25"/>
        <v>2.3703055696764426</v>
      </c>
      <c r="AG200">
        <f t="shared" si="24"/>
        <v>-3.7201193438113109</v>
      </c>
    </row>
    <row r="201" spans="1:33">
      <c r="A201">
        <v>92</v>
      </c>
      <c r="B201">
        <v>5.8</v>
      </c>
      <c r="C201">
        <v>2.6</v>
      </c>
      <c r="D201">
        <v>4</v>
      </c>
      <c r="E201">
        <v>1.2</v>
      </c>
      <c r="F201" t="s">
        <v>24</v>
      </c>
      <c r="H201">
        <v>1.8</v>
      </c>
      <c r="AD201">
        <f t="shared" si="22"/>
        <v>2.3969295029658206</v>
      </c>
      <c r="AE201">
        <f t="shared" si="23"/>
        <v>-0.82286546513744674</v>
      </c>
      <c r="AF201">
        <f t="shared" si="25"/>
        <v>3.2197949681032672</v>
      </c>
      <c r="AG201">
        <f t="shared" si="24"/>
        <v>1.3432998192559609</v>
      </c>
    </row>
    <row r="202" spans="1:33">
      <c r="A202">
        <v>126</v>
      </c>
      <c r="B202">
        <v>6.2</v>
      </c>
      <c r="C202">
        <v>2.8</v>
      </c>
      <c r="D202">
        <v>4.8</v>
      </c>
      <c r="E202">
        <v>1.8</v>
      </c>
      <c r="F202" t="s">
        <v>27</v>
      </c>
      <c r="H202">
        <v>1.6</v>
      </c>
      <c r="AD202">
        <f t="shared" si="22"/>
        <v>1.3855668434865716</v>
      </c>
      <c r="AE202">
        <f t="shared" si="23"/>
        <v>-1.5510649918077541</v>
      </c>
      <c r="AF202">
        <f t="shared" si="25"/>
        <v>2.9366318352943255</v>
      </c>
      <c r="AG202">
        <f t="shared" si="24"/>
        <v>2.1194443624998494</v>
      </c>
    </row>
    <row r="203" spans="1:33">
      <c r="A203">
        <v>149</v>
      </c>
      <c r="B203">
        <v>5.9</v>
      </c>
      <c r="C203">
        <v>3</v>
      </c>
      <c r="D203">
        <v>5.0999999999999996</v>
      </c>
      <c r="E203">
        <v>1.8</v>
      </c>
      <c r="F203" t="s">
        <v>27</v>
      </c>
      <c r="H203">
        <v>1.5</v>
      </c>
      <c r="AD203">
        <f t="shared" si="22"/>
        <v>0.87988551374694657</v>
      </c>
      <c r="AE203">
        <f t="shared" si="23"/>
        <v>-1.9151647551429083</v>
      </c>
      <c r="AF203">
        <f t="shared" si="25"/>
        <v>2.7950502688898551</v>
      </c>
      <c r="AG203">
        <f t="shared" si="24"/>
        <v>3.1766067576079067</v>
      </c>
    </row>
    <row r="204" spans="1:33">
      <c r="A204">
        <v>67</v>
      </c>
      <c r="B204">
        <v>5.8</v>
      </c>
      <c r="C204">
        <v>2.7</v>
      </c>
      <c r="D204">
        <v>4.0999999999999996</v>
      </c>
      <c r="E204">
        <v>1</v>
      </c>
      <c r="F204" t="s">
        <v>24</v>
      </c>
      <c r="H204">
        <v>1</v>
      </c>
      <c r="AD204">
        <f t="shared" si="22"/>
        <v>-1.6485211349511768</v>
      </c>
      <c r="AE204">
        <f t="shared" si="23"/>
        <v>-3.7356635718186775</v>
      </c>
      <c r="AF204">
        <f t="shared" si="25"/>
        <v>2.0871424368675005</v>
      </c>
      <c r="AG204">
        <f t="shared" si="24"/>
        <v>-1.2660695653922047</v>
      </c>
    </row>
    <row r="205" spans="1:33">
      <c r="A205">
        <v>143</v>
      </c>
      <c r="B205">
        <v>6.8</v>
      </c>
      <c r="C205">
        <v>3.2</v>
      </c>
      <c r="D205">
        <v>5.9</v>
      </c>
      <c r="E205">
        <v>2.2999999999999998</v>
      </c>
      <c r="F205" t="s">
        <v>27</v>
      </c>
      <c r="H205">
        <v>2</v>
      </c>
      <c r="AD205">
        <f t="shared" si="22"/>
        <v>3.4082921624450697</v>
      </c>
      <c r="AE205">
        <f t="shared" si="23"/>
        <v>-9.4665938467139277E-2</v>
      </c>
      <c r="AF205">
        <f t="shared" si="25"/>
        <v>3.5029581009122088</v>
      </c>
      <c r="AG205">
        <f t="shared" si="24"/>
        <v>1.0277751829817392</v>
      </c>
    </row>
    <row r="206" spans="1:33">
      <c r="A206">
        <v>113</v>
      </c>
      <c r="B206">
        <v>5.7</v>
      </c>
      <c r="C206">
        <v>2.5</v>
      </c>
      <c r="D206">
        <v>5</v>
      </c>
      <c r="E206">
        <v>2</v>
      </c>
      <c r="F206" t="s">
        <v>27</v>
      </c>
      <c r="H206">
        <v>1.4</v>
      </c>
      <c r="AD206">
        <f t="shared" si="22"/>
        <v>0.37420418400732147</v>
      </c>
      <c r="AE206">
        <f t="shared" si="23"/>
        <v>-2.2792645184780627</v>
      </c>
      <c r="AF206">
        <f t="shared" si="25"/>
        <v>2.6534687024853842</v>
      </c>
      <c r="AG206">
        <f t="shared" si="24"/>
        <v>7.0909648151701798</v>
      </c>
    </row>
    <row r="207" spans="1:33">
      <c r="A207">
        <v>50</v>
      </c>
      <c r="B207">
        <v>7</v>
      </c>
      <c r="C207">
        <v>3.2</v>
      </c>
      <c r="D207">
        <v>4.7</v>
      </c>
      <c r="E207">
        <v>1.4</v>
      </c>
      <c r="F207" t="s">
        <v>24</v>
      </c>
      <c r="H207">
        <v>1</v>
      </c>
      <c r="AD207">
        <f t="shared" si="22"/>
        <v>-1.6485211349511768</v>
      </c>
      <c r="AE207">
        <f t="shared" si="23"/>
        <v>-3.7356635718186775</v>
      </c>
      <c r="AF207">
        <f t="shared" si="25"/>
        <v>2.0871424368675005</v>
      </c>
      <c r="AG207">
        <f t="shared" si="24"/>
        <v>-1.2660695653922047</v>
      </c>
    </row>
    <row r="208" spans="1:33">
      <c r="H208">
        <v>2.2999999999999998</v>
      </c>
      <c r="AD208">
        <f t="shared" si="22"/>
        <v>4.9253361516639425</v>
      </c>
      <c r="AE208">
        <f t="shared" si="23"/>
        <v>0.99763335153832156</v>
      </c>
      <c r="AF208">
        <f t="shared" si="25"/>
        <v>3.9277028001256209</v>
      </c>
      <c r="AG208">
        <f t="shared" si="24"/>
        <v>0.79744867744686054</v>
      </c>
    </row>
    <row r="209" spans="8:33">
      <c r="H209">
        <v>2.2999999999999998</v>
      </c>
      <c r="AD209">
        <f t="shared" si="22"/>
        <v>4.9253361516639425</v>
      </c>
      <c r="AE209">
        <f t="shared" si="23"/>
        <v>0.99763335153832156</v>
      </c>
      <c r="AF209">
        <f t="shared" si="25"/>
        <v>3.9277028001256209</v>
      </c>
      <c r="AG209">
        <f t="shared" si="24"/>
        <v>0.79744867744686054</v>
      </c>
    </row>
    <row r="210" spans="8:33">
      <c r="H210">
        <v>1.8</v>
      </c>
      <c r="AD210">
        <f t="shared" si="22"/>
        <v>2.3969295029658206</v>
      </c>
      <c r="AE210">
        <f t="shared" si="23"/>
        <v>-0.82286546513744674</v>
      </c>
      <c r="AF210">
        <f t="shared" si="25"/>
        <v>3.2197949681032672</v>
      </c>
      <c r="AG210">
        <f t="shared" si="24"/>
        <v>1.3432998192559609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tableConvert.com_vssyir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2022-10-10T17:43:36Z</dcterms:created>
  <dcterms:modified xsi:type="dcterms:W3CDTF">2022-10-10T22:27:26Z</dcterms:modified>
</cp:coreProperties>
</file>