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BU学习\MET CS 677 A3\XU_YUHAN_Assign_9\"/>
    </mc:Choice>
  </mc:AlternateContent>
  <xr:revisionPtr revIDLastSave="0" documentId="13_ncr:1_{2D2D38AA-D612-4D02-A09D-3C446FA379EA}" xr6:coauthVersionLast="47" xr6:coauthVersionMax="47" xr10:uidLastSave="{00000000-0000-0000-0000-000000000000}"/>
  <bookViews>
    <workbookView xWindow="-1308" yWindow="60" windowWidth="23304" windowHeight="11448" tabRatio="533" firstSheet="1" activeTab="8" xr2:uid="{00000000-000D-0000-FFFF-FFFF00000000}"/>
  </bookViews>
  <sheets>
    <sheet name="PINS_Y1" sheetId="1" r:id="rId1"/>
    <sheet name="Sheet1" sheetId="2" r:id="rId2"/>
    <sheet name="Sheet2" sheetId="3" r:id="rId3"/>
    <sheet name="Sheet5" sheetId="6" r:id="rId4"/>
    <sheet name="year2_52w" sheetId="4" r:id="rId5"/>
    <sheet name="trend_y1" sheetId="7" r:id="rId6"/>
    <sheet name="trend_y2" sheetId="8" r:id="rId7"/>
    <sheet name="lin_mod_y1" sheetId="9" r:id="rId8"/>
    <sheet name="lin_mod_y2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0" l="1"/>
  <c r="L38" i="10"/>
  <c r="I38" i="10"/>
  <c r="R26" i="10"/>
  <c r="R18" i="10"/>
  <c r="Q26" i="10"/>
  <c r="Q18" i="10"/>
  <c r="I19" i="10"/>
  <c r="I20" i="10"/>
  <c r="I21" i="10"/>
  <c r="I22" i="10"/>
  <c r="I23" i="10"/>
  <c r="I24" i="10"/>
  <c r="P18" i="10" s="1"/>
  <c r="I26" i="10"/>
  <c r="I27" i="10"/>
  <c r="I28" i="10"/>
  <c r="I29" i="10"/>
  <c r="I30" i="10"/>
  <c r="I31" i="10"/>
  <c r="I32" i="10"/>
  <c r="P26" i="10" s="1"/>
  <c r="I18" i="10"/>
  <c r="H19" i="10"/>
  <c r="H20" i="10"/>
  <c r="H21" i="10"/>
  <c r="H22" i="10"/>
  <c r="H23" i="10"/>
  <c r="H24" i="10"/>
  <c r="H26" i="10"/>
  <c r="H27" i="10"/>
  <c r="H28" i="10"/>
  <c r="H29" i="10"/>
  <c r="H30" i="10"/>
  <c r="H31" i="10"/>
  <c r="H32" i="10"/>
  <c r="H18" i="10"/>
  <c r="G19" i="10"/>
  <c r="G20" i="10"/>
  <c r="G21" i="10"/>
  <c r="G22" i="10"/>
  <c r="G23" i="10"/>
  <c r="G24" i="10"/>
  <c r="G26" i="10"/>
  <c r="G27" i="10"/>
  <c r="G28" i="10"/>
  <c r="G29" i="10"/>
  <c r="G30" i="10"/>
  <c r="G31" i="10"/>
  <c r="G32" i="10"/>
  <c r="G18" i="10"/>
  <c r="L19" i="10"/>
  <c r="L20" i="10"/>
  <c r="L21" i="10"/>
  <c r="L22" i="10"/>
  <c r="L23" i="10"/>
  <c r="L24" i="10"/>
  <c r="L26" i="10"/>
  <c r="L27" i="10"/>
  <c r="L28" i="10"/>
  <c r="L29" i="10"/>
  <c r="L30" i="10"/>
  <c r="L31" i="10"/>
  <c r="L32" i="10"/>
  <c r="L18" i="10"/>
  <c r="K19" i="10"/>
  <c r="K20" i="10"/>
  <c r="K21" i="10"/>
  <c r="K22" i="10"/>
  <c r="K23" i="10"/>
  <c r="K24" i="10"/>
  <c r="K26" i="10"/>
  <c r="K27" i="10"/>
  <c r="K28" i="10"/>
  <c r="K29" i="10"/>
  <c r="K30" i="10"/>
  <c r="K31" i="10"/>
  <c r="K32" i="10"/>
  <c r="K18" i="10"/>
  <c r="O19" i="10"/>
  <c r="O20" i="10"/>
  <c r="O21" i="10"/>
  <c r="O22" i="10"/>
  <c r="O23" i="10"/>
  <c r="O24" i="10"/>
  <c r="O26" i="10"/>
  <c r="O27" i="10"/>
  <c r="O28" i="10"/>
  <c r="O29" i="10"/>
  <c r="O30" i="10"/>
  <c r="O31" i="10"/>
  <c r="O32" i="10"/>
  <c r="O18" i="10"/>
  <c r="M23" i="10"/>
  <c r="N23" i="10" s="1"/>
  <c r="M22" i="10"/>
  <c r="M21" i="10"/>
  <c r="N21" i="10" s="1"/>
  <c r="M32" i="10"/>
  <c r="M28" i="10"/>
  <c r="N28" i="10" s="1"/>
  <c r="M20" i="10"/>
  <c r="N20" i="10" s="1"/>
  <c r="M19" i="10"/>
  <c r="N19" i="10"/>
  <c r="N22" i="10"/>
  <c r="N24" i="10"/>
  <c r="N26" i="10"/>
  <c r="N27" i="10"/>
  <c r="N29" i="10"/>
  <c r="N30" i="10"/>
  <c r="N31" i="10"/>
  <c r="N32" i="10"/>
  <c r="N18" i="10"/>
  <c r="J19" i="10"/>
  <c r="J20" i="10"/>
  <c r="J21" i="10"/>
  <c r="J22" i="10"/>
  <c r="J23" i="10"/>
  <c r="J24" i="10"/>
  <c r="J26" i="10"/>
  <c r="J27" i="10"/>
  <c r="J28" i="10"/>
  <c r="J29" i="10"/>
  <c r="J30" i="10"/>
  <c r="J31" i="10"/>
  <c r="J32" i="10"/>
  <c r="J18" i="10"/>
  <c r="J28" i="9"/>
  <c r="M26" i="10"/>
  <c r="M27" i="10"/>
  <c r="M29" i="10"/>
  <c r="M30" i="10"/>
  <c r="M31" i="10"/>
  <c r="M18" i="10"/>
  <c r="M24" i="10"/>
  <c r="M28" i="9"/>
  <c r="N28" i="9"/>
  <c r="O28" i="9" s="1"/>
  <c r="R28" i="9" s="1"/>
  <c r="F26" i="10"/>
  <c r="F27" i="10"/>
  <c r="F28" i="10"/>
  <c r="F29" i="10"/>
  <c r="F30" i="10"/>
  <c r="F31" i="10"/>
  <c r="F32" i="10"/>
  <c r="F19" i="10"/>
  <c r="F20" i="10"/>
  <c r="F21" i="10"/>
  <c r="F22" i="10"/>
  <c r="F23" i="10"/>
  <c r="F24" i="10"/>
  <c r="F18" i="10"/>
  <c r="R35" i="9"/>
  <c r="R42" i="9"/>
  <c r="R49" i="9"/>
  <c r="R56" i="9"/>
  <c r="R63" i="9"/>
  <c r="R70" i="9"/>
  <c r="R77" i="9"/>
  <c r="Q35" i="9"/>
  <c r="Q42" i="9"/>
  <c r="Q49" i="9"/>
  <c r="Q56" i="9"/>
  <c r="Q63" i="9"/>
  <c r="Q70" i="9"/>
  <c r="Q77" i="9"/>
  <c r="Q28" i="9"/>
  <c r="P35" i="9"/>
  <c r="P42" i="9"/>
  <c r="P49" i="9"/>
  <c r="P56" i="9"/>
  <c r="P63" i="9"/>
  <c r="P70" i="9"/>
  <c r="P77" i="9"/>
  <c r="P28" i="9"/>
  <c r="O89" i="9"/>
  <c r="L89" i="9"/>
  <c r="L90" i="9"/>
  <c r="N29" i="9"/>
  <c r="N30" i="9"/>
  <c r="N31" i="9"/>
  <c r="N32" i="9"/>
  <c r="N33" i="9"/>
  <c r="N34" i="9"/>
  <c r="N35" i="9"/>
  <c r="O35" i="9" s="1"/>
  <c r="N36" i="9"/>
  <c r="N37" i="9"/>
  <c r="N38" i="9"/>
  <c r="N39" i="9"/>
  <c r="N40" i="9"/>
  <c r="N41" i="9"/>
  <c r="N42" i="9"/>
  <c r="N43" i="9"/>
  <c r="O43" i="9" s="1"/>
  <c r="N44" i="9"/>
  <c r="N45" i="9"/>
  <c r="N46" i="9"/>
  <c r="N47" i="9"/>
  <c r="N48" i="9"/>
  <c r="O48" i="9" s="1"/>
  <c r="N49" i="9"/>
  <c r="N50" i="9"/>
  <c r="N51" i="9"/>
  <c r="N52" i="9"/>
  <c r="N53" i="9"/>
  <c r="N54" i="9"/>
  <c r="N55" i="9"/>
  <c r="N56" i="9"/>
  <c r="N57" i="9"/>
  <c r="N58" i="9"/>
  <c r="N59" i="9"/>
  <c r="O59" i="9" s="1"/>
  <c r="N60" i="9"/>
  <c r="N61" i="9"/>
  <c r="N62" i="9"/>
  <c r="N63" i="9"/>
  <c r="N64" i="9"/>
  <c r="N65" i="9"/>
  <c r="N66" i="9"/>
  <c r="N67" i="9"/>
  <c r="O67" i="9" s="1"/>
  <c r="N68" i="9"/>
  <c r="N69" i="9"/>
  <c r="N70" i="9"/>
  <c r="N71" i="9"/>
  <c r="N72" i="9"/>
  <c r="N73" i="9"/>
  <c r="N74" i="9"/>
  <c r="N75" i="9"/>
  <c r="O75" i="9" s="1"/>
  <c r="N76" i="9"/>
  <c r="N77" i="9"/>
  <c r="N78" i="9"/>
  <c r="N79" i="9"/>
  <c r="N80" i="9"/>
  <c r="N81" i="9"/>
  <c r="N82" i="9"/>
  <c r="N83" i="9"/>
  <c r="O83" i="9" s="1"/>
  <c r="M73" i="9"/>
  <c r="M74" i="9"/>
  <c r="M75" i="9"/>
  <c r="M76" i="9"/>
  <c r="M77" i="9"/>
  <c r="M78" i="9"/>
  <c r="O78" i="9" s="1"/>
  <c r="M72" i="9"/>
  <c r="M44" i="9"/>
  <c r="M45" i="9"/>
  <c r="M46" i="9"/>
  <c r="M47" i="9"/>
  <c r="M48" i="9"/>
  <c r="M49" i="9"/>
  <c r="M50" i="9"/>
  <c r="O50" i="9" s="1"/>
  <c r="M51" i="9"/>
  <c r="M52" i="9"/>
  <c r="M43" i="9"/>
  <c r="M33" i="9"/>
  <c r="M34" i="9"/>
  <c r="M35" i="9"/>
  <c r="M36" i="9"/>
  <c r="M32" i="9"/>
  <c r="O32" i="9" s="1"/>
  <c r="K29" i="9"/>
  <c r="K30" i="9"/>
  <c r="K31" i="9"/>
  <c r="K32" i="9"/>
  <c r="K33" i="9"/>
  <c r="K34" i="9"/>
  <c r="K35" i="9"/>
  <c r="L35" i="9" s="1"/>
  <c r="K36" i="9"/>
  <c r="L36" i="9" s="1"/>
  <c r="K37" i="9"/>
  <c r="K38" i="9"/>
  <c r="K39" i="9"/>
  <c r="K40" i="9"/>
  <c r="K41" i="9"/>
  <c r="K42" i="9"/>
  <c r="K43" i="9"/>
  <c r="K44" i="9"/>
  <c r="L44" i="9" s="1"/>
  <c r="K45" i="9"/>
  <c r="K46" i="9"/>
  <c r="K47" i="9"/>
  <c r="K48" i="9"/>
  <c r="K49" i="9"/>
  <c r="K50" i="9"/>
  <c r="K51" i="9"/>
  <c r="L51" i="9" s="1"/>
  <c r="K52" i="9"/>
  <c r="K53" i="9"/>
  <c r="K54" i="9"/>
  <c r="L54" i="9" s="1"/>
  <c r="K55" i="9"/>
  <c r="K56" i="9"/>
  <c r="K57" i="9"/>
  <c r="K58" i="9"/>
  <c r="K59" i="9"/>
  <c r="L59" i="9" s="1"/>
  <c r="K60" i="9"/>
  <c r="L60" i="9" s="1"/>
  <c r="K61" i="9"/>
  <c r="K62" i="9"/>
  <c r="L62" i="9" s="1"/>
  <c r="K63" i="9"/>
  <c r="K64" i="9"/>
  <c r="K65" i="9"/>
  <c r="K66" i="9"/>
  <c r="K67" i="9"/>
  <c r="K68" i="9"/>
  <c r="L68" i="9" s="1"/>
  <c r="K69" i="9"/>
  <c r="K70" i="9"/>
  <c r="K71" i="9"/>
  <c r="K72" i="9"/>
  <c r="K73" i="9"/>
  <c r="K74" i="9"/>
  <c r="K75" i="9"/>
  <c r="K76" i="9"/>
  <c r="L76" i="9" s="1"/>
  <c r="K77" i="9"/>
  <c r="K78" i="9"/>
  <c r="L78" i="9" s="1"/>
  <c r="K79" i="9"/>
  <c r="K80" i="9"/>
  <c r="K81" i="9"/>
  <c r="K82" i="9"/>
  <c r="K83" i="9"/>
  <c r="L83" i="9" s="1"/>
  <c r="K28" i="9"/>
  <c r="L30" i="9"/>
  <c r="L38" i="9"/>
  <c r="L41" i="9"/>
  <c r="L46" i="9"/>
  <c r="L52" i="9"/>
  <c r="L57" i="9"/>
  <c r="L65" i="9"/>
  <c r="L73" i="9"/>
  <c r="L75" i="9"/>
  <c r="L81" i="9"/>
  <c r="L33" i="9"/>
  <c r="L49" i="9"/>
  <c r="L70" i="9"/>
  <c r="O34" i="9"/>
  <c r="O45" i="9"/>
  <c r="O46" i="9"/>
  <c r="O47" i="9"/>
  <c r="O49" i="9"/>
  <c r="O72" i="9"/>
  <c r="O74" i="9"/>
  <c r="O76" i="9"/>
  <c r="O77" i="9"/>
  <c r="O29" i="9"/>
  <c r="O30" i="9"/>
  <c r="O31" i="9"/>
  <c r="O33" i="9"/>
  <c r="O36" i="9"/>
  <c r="O37" i="9"/>
  <c r="O38" i="9"/>
  <c r="O39" i="9"/>
  <c r="O40" i="9"/>
  <c r="O41" i="9"/>
  <c r="O42" i="9"/>
  <c r="O44" i="9"/>
  <c r="O52" i="9"/>
  <c r="O53" i="9"/>
  <c r="O54" i="9"/>
  <c r="O55" i="9"/>
  <c r="O56" i="9"/>
  <c r="O57" i="9"/>
  <c r="O58" i="9"/>
  <c r="O60" i="9"/>
  <c r="O61" i="9"/>
  <c r="O62" i="9"/>
  <c r="O63" i="9"/>
  <c r="O64" i="9"/>
  <c r="O65" i="9"/>
  <c r="O66" i="9"/>
  <c r="O68" i="9"/>
  <c r="O69" i="9"/>
  <c r="O70" i="9"/>
  <c r="O71" i="9"/>
  <c r="O73" i="9"/>
  <c r="O79" i="9"/>
  <c r="O80" i="9"/>
  <c r="O81" i="9"/>
  <c r="O82" i="9"/>
  <c r="M29" i="9"/>
  <c r="M30" i="9"/>
  <c r="M31" i="9"/>
  <c r="M37" i="9"/>
  <c r="M38" i="9"/>
  <c r="M39" i="9"/>
  <c r="M40" i="9"/>
  <c r="M41" i="9"/>
  <c r="M4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9" i="9"/>
  <c r="M80" i="9"/>
  <c r="M81" i="9"/>
  <c r="M82" i="9"/>
  <c r="M83" i="9"/>
  <c r="L31" i="9"/>
  <c r="L32" i="9"/>
  <c r="L34" i="9"/>
  <c r="L37" i="9"/>
  <c r="L39" i="9"/>
  <c r="L40" i="9"/>
  <c r="L42" i="9"/>
  <c r="L43" i="9"/>
  <c r="L45" i="9"/>
  <c r="L47" i="9"/>
  <c r="L48" i="9"/>
  <c r="L50" i="9"/>
  <c r="L53" i="9"/>
  <c r="L55" i="9"/>
  <c r="L56" i="9"/>
  <c r="L58" i="9"/>
  <c r="L61" i="9"/>
  <c r="L63" i="9"/>
  <c r="L64" i="9"/>
  <c r="L66" i="9"/>
  <c r="L67" i="9"/>
  <c r="L69" i="9"/>
  <c r="L71" i="9"/>
  <c r="L72" i="9"/>
  <c r="L74" i="9"/>
  <c r="L77" i="9"/>
  <c r="L79" i="9"/>
  <c r="L80" i="9"/>
  <c r="L82" i="9"/>
  <c r="I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I85" i="9"/>
  <c r="I89" i="9" s="1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G29" i="9"/>
  <c r="H29" i="9" s="1"/>
  <c r="I29" i="9" s="1"/>
  <c r="G30" i="9"/>
  <c r="H30" i="9" s="1"/>
  <c r="I30" i="9" s="1"/>
  <c r="G31" i="9"/>
  <c r="H31" i="9" s="1"/>
  <c r="I31" i="9" s="1"/>
  <c r="G32" i="9"/>
  <c r="H32" i="9" s="1"/>
  <c r="G33" i="9"/>
  <c r="H33" i="9" s="1"/>
  <c r="I33" i="9" s="1"/>
  <c r="G34" i="9"/>
  <c r="H34" i="9" s="1"/>
  <c r="G35" i="9"/>
  <c r="H35" i="9" s="1"/>
  <c r="I35" i="9" s="1"/>
  <c r="G36" i="9"/>
  <c r="H36" i="9" s="1"/>
  <c r="G37" i="9"/>
  <c r="H37" i="9" s="1"/>
  <c r="I37" i="9" s="1"/>
  <c r="G38" i="9"/>
  <c r="H38" i="9" s="1"/>
  <c r="I38" i="9" s="1"/>
  <c r="G39" i="9"/>
  <c r="H39" i="9" s="1"/>
  <c r="I39" i="9" s="1"/>
  <c r="G40" i="9"/>
  <c r="H40" i="9" s="1"/>
  <c r="G41" i="9"/>
  <c r="H41" i="9" s="1"/>
  <c r="I41" i="9" s="1"/>
  <c r="G42" i="9"/>
  <c r="H42" i="9" s="1"/>
  <c r="G43" i="9"/>
  <c r="H43" i="9" s="1"/>
  <c r="I43" i="9" s="1"/>
  <c r="G44" i="9"/>
  <c r="H44" i="9" s="1"/>
  <c r="G45" i="9"/>
  <c r="H45" i="9" s="1"/>
  <c r="I45" i="9" s="1"/>
  <c r="G46" i="9"/>
  <c r="H46" i="9" s="1"/>
  <c r="I46" i="9" s="1"/>
  <c r="G47" i="9"/>
  <c r="H47" i="9" s="1"/>
  <c r="I47" i="9" s="1"/>
  <c r="G48" i="9"/>
  <c r="H48" i="9" s="1"/>
  <c r="I48" i="9" s="1"/>
  <c r="G49" i="9"/>
  <c r="H49" i="9" s="1"/>
  <c r="I49" i="9" s="1"/>
  <c r="G50" i="9"/>
  <c r="H50" i="9" s="1"/>
  <c r="G51" i="9"/>
  <c r="H51" i="9" s="1"/>
  <c r="I51" i="9" s="1"/>
  <c r="G52" i="9"/>
  <c r="H52" i="9" s="1"/>
  <c r="G53" i="9"/>
  <c r="H53" i="9" s="1"/>
  <c r="I53" i="9" s="1"/>
  <c r="G54" i="9"/>
  <c r="H54" i="9" s="1"/>
  <c r="I54" i="9" s="1"/>
  <c r="G55" i="9"/>
  <c r="H55" i="9" s="1"/>
  <c r="I55" i="9" s="1"/>
  <c r="G56" i="9"/>
  <c r="H56" i="9" s="1"/>
  <c r="I56" i="9" s="1"/>
  <c r="G57" i="9"/>
  <c r="H57" i="9" s="1"/>
  <c r="I57" i="9" s="1"/>
  <c r="G58" i="9"/>
  <c r="H58" i="9" s="1"/>
  <c r="G59" i="9"/>
  <c r="H59" i="9" s="1"/>
  <c r="I59" i="9" s="1"/>
  <c r="G60" i="9"/>
  <c r="H60" i="9" s="1"/>
  <c r="I60" i="9" s="1"/>
  <c r="G61" i="9"/>
  <c r="H61" i="9" s="1"/>
  <c r="I61" i="9" s="1"/>
  <c r="G62" i="9"/>
  <c r="H62" i="9" s="1"/>
  <c r="I62" i="9" s="1"/>
  <c r="G63" i="9"/>
  <c r="H63" i="9" s="1"/>
  <c r="I63" i="9" s="1"/>
  <c r="G64" i="9"/>
  <c r="H64" i="9" s="1"/>
  <c r="I64" i="9" s="1"/>
  <c r="G65" i="9"/>
  <c r="H65" i="9" s="1"/>
  <c r="I65" i="9" s="1"/>
  <c r="G66" i="9"/>
  <c r="H66" i="9" s="1"/>
  <c r="G67" i="9"/>
  <c r="H67" i="9" s="1"/>
  <c r="I67" i="9" s="1"/>
  <c r="G68" i="9"/>
  <c r="H68" i="9" s="1"/>
  <c r="I68" i="9" s="1"/>
  <c r="G69" i="9"/>
  <c r="H69" i="9" s="1"/>
  <c r="I69" i="9" s="1"/>
  <c r="G70" i="9"/>
  <c r="H70" i="9" s="1"/>
  <c r="I70" i="9" s="1"/>
  <c r="G71" i="9"/>
  <c r="H71" i="9" s="1"/>
  <c r="I71" i="9" s="1"/>
  <c r="G72" i="9"/>
  <c r="H72" i="9" s="1"/>
  <c r="I72" i="9" s="1"/>
  <c r="G73" i="9"/>
  <c r="H73" i="9" s="1"/>
  <c r="I73" i="9" s="1"/>
  <c r="G74" i="9"/>
  <c r="H74" i="9" s="1"/>
  <c r="G75" i="9"/>
  <c r="H75" i="9" s="1"/>
  <c r="I75" i="9" s="1"/>
  <c r="G76" i="9"/>
  <c r="H76" i="9" s="1"/>
  <c r="I76" i="9" s="1"/>
  <c r="G77" i="9"/>
  <c r="H77" i="9" s="1"/>
  <c r="I77" i="9" s="1"/>
  <c r="G78" i="9"/>
  <c r="H78" i="9" s="1"/>
  <c r="I78" i="9" s="1"/>
  <c r="G79" i="9"/>
  <c r="H79" i="9" s="1"/>
  <c r="I79" i="9" s="1"/>
  <c r="G80" i="9"/>
  <c r="H80" i="9" s="1"/>
  <c r="I80" i="9" s="1"/>
  <c r="G81" i="9"/>
  <c r="H81" i="9" s="1"/>
  <c r="I81" i="9" s="1"/>
  <c r="G82" i="9"/>
  <c r="H82" i="9" s="1"/>
  <c r="G83" i="9"/>
  <c r="H83" i="9" s="1"/>
  <c r="I83" i="9" s="1"/>
  <c r="G28" i="9"/>
  <c r="H28" i="9" s="1"/>
  <c r="E3" i="10"/>
  <c r="E4" i="10"/>
  <c r="E5" i="10"/>
  <c r="E6" i="10"/>
  <c r="E7" i="10"/>
  <c r="E8" i="10"/>
  <c r="E9" i="10"/>
  <c r="E2" i="10"/>
  <c r="F3" i="9"/>
  <c r="F4" i="9"/>
  <c r="F5" i="9"/>
  <c r="F6" i="9"/>
  <c r="F7" i="9"/>
  <c r="F8" i="9"/>
  <c r="F9" i="9"/>
  <c r="F2" i="9"/>
  <c r="E252" i="8"/>
  <c r="E231" i="8"/>
  <c r="E208" i="8"/>
  <c r="E188" i="8"/>
  <c r="E167" i="8"/>
  <c r="E146" i="8"/>
  <c r="E126" i="8"/>
  <c r="E103" i="8"/>
  <c r="E84" i="8"/>
  <c r="E64" i="8"/>
  <c r="E42" i="8"/>
  <c r="E2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1" i="8"/>
  <c r="E252" i="7"/>
  <c r="E231" i="7"/>
  <c r="E209" i="7"/>
  <c r="E188" i="7"/>
  <c r="E166" i="7"/>
  <c r="E146" i="7"/>
  <c r="E125" i="7"/>
  <c r="E102" i="7"/>
  <c r="E83" i="7"/>
  <c r="E64" i="7"/>
  <c r="E42" i="7"/>
  <c r="E22" i="7"/>
  <c r="D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G2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2" i="4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O51" i="9" l="1"/>
  <c r="I52" i="9"/>
  <c r="I44" i="9"/>
  <c r="I36" i="9"/>
  <c r="I82" i="9"/>
  <c r="I74" i="9"/>
  <c r="I66" i="9"/>
  <c r="I58" i="9"/>
  <c r="I50" i="9"/>
  <c r="I42" i="9"/>
  <c r="I34" i="9"/>
  <c r="I40" i="9"/>
  <c r="I32" i="9"/>
  <c r="L28" i="9"/>
  <c r="L29" i="9"/>
</calcChain>
</file>

<file path=xl/sharedStrings.xml><?xml version="1.0" encoding="utf-8"?>
<sst xmlns="http://schemas.openxmlformats.org/spreadsheetml/2006/main" count="125" uniqueCount="42">
  <si>
    <t>Date</t>
  </si>
  <si>
    <t>Open</t>
  </si>
  <si>
    <t>High</t>
  </si>
  <si>
    <t>Low</t>
  </si>
  <si>
    <t>Close</t>
  </si>
  <si>
    <t>Adj Close</t>
  </si>
  <si>
    <t>Volume</t>
  </si>
  <si>
    <t>numWeek</t>
    <phoneticPr fontId="18" type="noConversion"/>
  </si>
  <si>
    <t>d=3</t>
    <phoneticPr fontId="18" type="noConversion"/>
  </si>
  <si>
    <t>y=ax^3+bx^2+cx+d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</si>
  <si>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</si>
  <si>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</si>
  <si>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</si>
  <si>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P/L</t>
    <phoneticPr fontId="18" type="noConversion"/>
  </si>
  <si>
    <t>Open</t>
    <phoneticPr fontId="18" type="noConversion"/>
  </si>
  <si>
    <t>w*=18</t>
    <phoneticPr fontId="18" type="noConversion"/>
  </si>
  <si>
    <t>r2</t>
    <phoneticPr fontId="18" type="noConversion"/>
  </si>
  <si>
    <t>numDay</t>
    <phoneticPr fontId="18" type="noConversion"/>
  </si>
  <si>
    <t>y=ax+b</t>
    <phoneticPr fontId="18" type="noConversion"/>
  </si>
  <si>
    <t>y=ax^2+bx+c</t>
    <phoneticPr fontId="18" type="noConversion"/>
  </si>
  <si>
    <t>d</t>
    <phoneticPr fontId="18" type="noConversion"/>
  </si>
  <si>
    <t>Accuracy</t>
    <phoneticPr fontId="18" type="noConversion"/>
  </si>
  <si>
    <t>T-label</t>
    <phoneticPr fontId="18" type="noConversion"/>
  </si>
  <si>
    <t>d1</t>
    <phoneticPr fontId="18" type="noConversion"/>
  </si>
  <si>
    <t>d2</t>
    <phoneticPr fontId="18" type="noConversion"/>
  </si>
  <si>
    <t>d3</t>
    <phoneticPr fontId="18" type="noConversion"/>
  </si>
  <si>
    <t>O-Label</t>
    <phoneticPr fontId="18" type="noConversion"/>
  </si>
  <si>
    <t>d1-label</t>
    <phoneticPr fontId="18" type="noConversion"/>
  </si>
  <si>
    <t>d1-o</t>
    <phoneticPr fontId="18" type="noConversion"/>
  </si>
  <si>
    <t>TP</t>
    <phoneticPr fontId="18" type="noConversion"/>
  </si>
  <si>
    <t>FP</t>
    <phoneticPr fontId="18" type="noConversion"/>
  </si>
  <si>
    <t>TN</t>
    <phoneticPr fontId="18" type="noConversion"/>
  </si>
  <si>
    <t>FN</t>
    <phoneticPr fontId="18" type="noConversion"/>
  </si>
  <si>
    <t>d2-label</t>
    <phoneticPr fontId="18" type="noConversion"/>
  </si>
  <si>
    <t>d2-o</t>
    <phoneticPr fontId="18" type="noConversion"/>
  </si>
  <si>
    <t>d3-label</t>
    <phoneticPr fontId="18" type="noConversion"/>
  </si>
  <si>
    <t>d3-o</t>
    <phoneticPr fontId="18" type="noConversion"/>
  </si>
  <si>
    <t>d1-a</t>
    <phoneticPr fontId="18" type="noConversion"/>
  </si>
  <si>
    <t>d2-a</t>
    <phoneticPr fontId="18" type="noConversion"/>
  </si>
  <si>
    <t>d3-a</t>
    <phoneticPr fontId="18" type="noConversion"/>
  </si>
  <si>
    <t>O-label</t>
    <phoneticPr fontId="18" type="noConversion"/>
  </si>
  <si>
    <t>Week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</si>
</sst>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000000_);[Red]\(0.0000000000000000\)"/>
    <numFmt numFmtId="177" formatCode="0.00_ "/>
    <numFmt numFmtId="178" formatCode="0.00_);[Red]\(0.00\)"/>
  </numFmts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>
      <alignment vertical="center"/>
    </xf>
    <xf numFmtId="0" fontId="0" fillId="34" borderId="0" xfId="0" applyFill="1">
      <alignment vertical="center"/>
    </xf>
    <xf numFmtId="0" fontId="0" fillId="0" borderId="0" xfId="0" applyAlignment="1">
      <alignment vertical="center"/>
    </xf>
    <xf numFmtId="0" fontId="0" fillId="33" borderId="0" xfId="0" applyFill="1">
      <alignment vertical="center"/>
    </xf>
    <xf numFmtId="0" fontId="0" fillId="35" borderId="0" xfId="0" applyFill="1" applyAlignment="1">
      <alignment vertical="center"/>
    </xf>
    <xf numFmtId="178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Sheet1!$A$6:$A$31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Sheet1!$E$6:$E$31</c:f>
              <c:numCache>
                <c:formatCode>General</c:formatCode>
                <c:ptCount val="26"/>
                <c:pt idx="0">
                  <c:v>5.7399979999999999</c:v>
                </c:pt>
                <c:pt idx="1">
                  <c:v>1.3200000000000003</c:v>
                </c:pt>
                <c:pt idx="2">
                  <c:v>5.3699980000000025</c:v>
                </c:pt>
                <c:pt idx="3">
                  <c:v>2.120002999999997</c:v>
                </c:pt>
                <c:pt idx="4">
                  <c:v>-2.9400020000000069</c:v>
                </c:pt>
                <c:pt idx="5">
                  <c:v>2.8499979999999994</c:v>
                </c:pt>
                <c:pt idx="6">
                  <c:v>-1.8099970000000098</c:v>
                </c:pt>
                <c:pt idx="7">
                  <c:v>1.4300000000000068</c:v>
                </c:pt>
                <c:pt idx="8">
                  <c:v>-6.0999979999999994</c:v>
                </c:pt>
                <c:pt idx="9">
                  <c:v>5.870002999999997</c:v>
                </c:pt>
                <c:pt idx="10">
                  <c:v>-1.0599979999999931</c:v>
                </c:pt>
                <c:pt idx="11">
                  <c:v>1.3300019999999932</c:v>
                </c:pt>
                <c:pt idx="12">
                  <c:v>-5.9499969999999962</c:v>
                </c:pt>
                <c:pt idx="13">
                  <c:v>12.349997999999999</c:v>
                </c:pt>
                <c:pt idx="14">
                  <c:v>2.6100009999999969</c:v>
                </c:pt>
                <c:pt idx="15">
                  <c:v>-0.65000100000000316</c:v>
                </c:pt>
                <c:pt idx="16">
                  <c:v>-4.4199980000000068</c:v>
                </c:pt>
                <c:pt idx="17">
                  <c:v>-14.43000099999999</c:v>
                </c:pt>
                <c:pt idx="18">
                  <c:v>3.1999969999999962</c:v>
                </c:pt>
                <c:pt idx="19">
                  <c:v>0.70999899999999627</c:v>
                </c:pt>
                <c:pt idx="20">
                  <c:v>-2.7300030000000106</c:v>
                </c:pt>
                <c:pt idx="21">
                  <c:v>8.8900069999999971</c:v>
                </c:pt>
                <c:pt idx="22">
                  <c:v>6.1599960000000067</c:v>
                </c:pt>
                <c:pt idx="23">
                  <c:v>-8.7839969999999994</c:v>
                </c:pt>
                <c:pt idx="24">
                  <c:v>-0.60999999999999943</c:v>
                </c:pt>
                <c:pt idx="25">
                  <c:v>-8.5199960000000061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7-4FB1-8600-324C1ADCF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287023"/>
        <c:axId val="2059286191"/>
      </c:scatterChart>
      <c:valAx>
        <c:axId val="20592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week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286191"/>
        <c:crosses val="autoZero"/>
        <c:crossBetween val="midCat"/>
      </c:valAx>
      <c:valAx>
        <c:axId val="20592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Profit&amp;Loss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2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Sheet2!$E$2:$E$260</c:f>
              <c:numCache>
                <c:formatCode>General</c:formatCode>
                <c:ptCount val="231"/>
                <c:pt idx="0">
                  <c:v>5</c:v>
                </c:pt>
                <c:pt idx="7">
                  <c:v>6</c:v>
                </c:pt>
                <c:pt idx="14">
                  <c:v>7</c:v>
                </c:pt>
                <c:pt idx="21">
                  <c:v>8</c:v>
                </c:pt>
                <c:pt idx="28">
                  <c:v>9</c:v>
                </c:pt>
                <c:pt idx="35">
                  <c:v>10</c:v>
                </c:pt>
                <c:pt idx="42">
                  <c:v>11</c:v>
                </c:pt>
                <c:pt idx="49">
                  <c:v>12</c:v>
                </c:pt>
                <c:pt idx="56">
                  <c:v>13</c:v>
                </c:pt>
                <c:pt idx="63">
                  <c:v>14</c:v>
                </c:pt>
                <c:pt idx="70">
                  <c:v>15</c:v>
                </c:pt>
                <c:pt idx="77">
                  <c:v>16</c:v>
                </c:pt>
                <c:pt idx="84">
                  <c:v>17</c:v>
                </c:pt>
                <c:pt idx="91">
                  <c:v>18</c:v>
                </c:pt>
                <c:pt idx="98">
                  <c:v>19</c:v>
                </c:pt>
                <c:pt idx="105">
                  <c:v>20</c:v>
                </c:pt>
                <c:pt idx="112">
                  <c:v>21</c:v>
                </c:pt>
                <c:pt idx="119">
                  <c:v>22</c:v>
                </c:pt>
                <c:pt idx="126">
                  <c:v>23</c:v>
                </c:pt>
                <c:pt idx="133">
                  <c:v>24</c:v>
                </c:pt>
                <c:pt idx="140">
                  <c:v>25</c:v>
                </c:pt>
                <c:pt idx="147">
                  <c:v>26</c:v>
                </c:pt>
                <c:pt idx="154">
                  <c:v>27</c:v>
                </c:pt>
                <c:pt idx="161">
                  <c:v>28</c:v>
                </c:pt>
                <c:pt idx="168">
                  <c:v>29</c:v>
                </c:pt>
                <c:pt idx="175">
                  <c:v>30</c:v>
                </c:pt>
                <c:pt idx="182">
                  <c:v>31</c:v>
                </c:pt>
                <c:pt idx="189">
                  <c:v>32</c:v>
                </c:pt>
                <c:pt idx="196">
                  <c:v>33</c:v>
                </c:pt>
                <c:pt idx="203">
                  <c:v>34</c:v>
                </c:pt>
                <c:pt idx="210">
                  <c:v>35</c:v>
                </c:pt>
                <c:pt idx="217">
                  <c:v>36</c:v>
                </c:pt>
              </c:numCache>
            </c:numRef>
          </c:xVal>
          <c:yVal>
            <c:numRef>
              <c:f>Sheet2!$F$2:$F$260</c:f>
              <c:numCache>
                <c:formatCode>0.0000000000000000_);[Red]\(0.0000000000000000\)</c:formatCode>
                <c:ptCount val="231"/>
                <c:pt idx="0">
                  <c:v>0.99999999999076805</c:v>
                </c:pt>
                <c:pt idx="7">
                  <c:v>0.99999999996426103</c:v>
                </c:pt>
                <c:pt idx="14">
                  <c:v>0.99999999933966599</c:v>
                </c:pt>
                <c:pt idx="21">
                  <c:v>0.999999999938609</c:v>
                </c:pt>
                <c:pt idx="28">
                  <c:v>0.99999999984577004</c:v>
                </c:pt>
                <c:pt idx="35">
                  <c:v>0.99999999997599598</c:v>
                </c:pt>
                <c:pt idx="42">
                  <c:v>0.99999999999167299</c:v>
                </c:pt>
                <c:pt idx="49">
                  <c:v>0.99999999999996303</c:v>
                </c:pt>
                <c:pt idx="56">
                  <c:v>0.99999999996299505</c:v>
                </c:pt>
                <c:pt idx="63">
                  <c:v>0.99999999980403498</c:v>
                </c:pt>
                <c:pt idx="70">
                  <c:v>0.99999999999737499</c:v>
                </c:pt>
                <c:pt idx="77">
                  <c:v>0.99999999937200701</c:v>
                </c:pt>
                <c:pt idx="84">
                  <c:v>0.99999999986319099</c:v>
                </c:pt>
                <c:pt idx="91">
                  <c:v>0.99999999993162503</c:v>
                </c:pt>
                <c:pt idx="98">
                  <c:v>0.99999999997685796</c:v>
                </c:pt>
                <c:pt idx="105">
                  <c:v>0.99999999998690003</c:v>
                </c:pt>
                <c:pt idx="112">
                  <c:v>0.999999999938609</c:v>
                </c:pt>
                <c:pt idx="119">
                  <c:v>0.999999999938609</c:v>
                </c:pt>
                <c:pt idx="126">
                  <c:v>0.999999999938609</c:v>
                </c:pt>
                <c:pt idx="133">
                  <c:v>0.999999999938609</c:v>
                </c:pt>
                <c:pt idx="140">
                  <c:v>0.999999999938609</c:v>
                </c:pt>
                <c:pt idx="147">
                  <c:v>0.999999999938609</c:v>
                </c:pt>
                <c:pt idx="154">
                  <c:v>0.999999999938609</c:v>
                </c:pt>
                <c:pt idx="161">
                  <c:v>0.999999999938609</c:v>
                </c:pt>
                <c:pt idx="168">
                  <c:v>0.999999999938609</c:v>
                </c:pt>
                <c:pt idx="175">
                  <c:v>0.999999999938609</c:v>
                </c:pt>
                <c:pt idx="182">
                  <c:v>1</c:v>
                </c:pt>
                <c:pt idx="189">
                  <c:v>0.99999999999970202</c:v>
                </c:pt>
                <c:pt idx="196">
                  <c:v>0.99999999999970202</c:v>
                </c:pt>
                <c:pt idx="203">
                  <c:v>0.99999999999970202</c:v>
                </c:pt>
                <c:pt idx="210">
                  <c:v>0.99999999999970202</c:v>
                </c:pt>
                <c:pt idx="2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1-483D-8276-676C655DF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38176"/>
        <c:axId val="2060889088"/>
      </c:scatterChart>
      <c:valAx>
        <c:axId val="20494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889088"/>
        <c:crosses val="autoZero"/>
        <c:crossBetween val="midCat"/>
      </c:valAx>
      <c:valAx>
        <c:axId val="2060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_);[Red]\(0.000000000000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4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Sheet5!$E$2:$E$183</c:f>
              <c:numCache>
                <c:formatCode>General</c:formatCode>
                <c:ptCount val="182"/>
                <c:pt idx="0">
                  <c:v>5</c:v>
                </c:pt>
                <c:pt idx="7">
                  <c:v>6</c:v>
                </c:pt>
                <c:pt idx="14">
                  <c:v>7</c:v>
                </c:pt>
                <c:pt idx="21">
                  <c:v>8</c:v>
                </c:pt>
                <c:pt idx="28">
                  <c:v>9</c:v>
                </c:pt>
                <c:pt idx="35">
                  <c:v>10</c:v>
                </c:pt>
                <c:pt idx="42">
                  <c:v>11</c:v>
                </c:pt>
                <c:pt idx="49">
                  <c:v>12</c:v>
                </c:pt>
                <c:pt idx="56">
                  <c:v>13</c:v>
                </c:pt>
                <c:pt idx="63">
                  <c:v>14</c:v>
                </c:pt>
                <c:pt idx="70">
                  <c:v>15</c:v>
                </c:pt>
                <c:pt idx="77">
                  <c:v>16</c:v>
                </c:pt>
                <c:pt idx="84">
                  <c:v>17</c:v>
                </c:pt>
                <c:pt idx="91">
                  <c:v>18</c:v>
                </c:pt>
                <c:pt idx="98">
                  <c:v>19</c:v>
                </c:pt>
                <c:pt idx="105">
                  <c:v>20</c:v>
                </c:pt>
                <c:pt idx="112">
                  <c:v>21</c:v>
                </c:pt>
                <c:pt idx="119">
                  <c:v>22</c:v>
                </c:pt>
                <c:pt idx="126">
                  <c:v>23</c:v>
                </c:pt>
                <c:pt idx="133">
                  <c:v>24</c:v>
                </c:pt>
                <c:pt idx="140">
                  <c:v>25</c:v>
                </c:pt>
                <c:pt idx="147">
                  <c:v>26</c:v>
                </c:pt>
                <c:pt idx="154">
                  <c:v>27</c:v>
                </c:pt>
                <c:pt idx="161">
                  <c:v>28</c:v>
                </c:pt>
                <c:pt idx="168">
                  <c:v>29</c:v>
                </c:pt>
                <c:pt idx="175">
                  <c:v>30</c:v>
                </c:pt>
              </c:numCache>
            </c:numRef>
          </c:xVal>
          <c:yVal>
            <c:numRef>
              <c:f>Sheet5!$F$2:$F$183</c:f>
              <c:numCache>
                <c:formatCode>0.0000000000000000_);[Red]\(0.0000000000000000\)</c:formatCode>
                <c:ptCount val="182"/>
                <c:pt idx="0">
                  <c:v>0.99999999999076805</c:v>
                </c:pt>
                <c:pt idx="7">
                  <c:v>0.99999999996426103</c:v>
                </c:pt>
                <c:pt idx="14">
                  <c:v>0.99999999933966599</c:v>
                </c:pt>
                <c:pt idx="21">
                  <c:v>0.999999999938609</c:v>
                </c:pt>
                <c:pt idx="28">
                  <c:v>0.99999999984577004</c:v>
                </c:pt>
                <c:pt idx="35">
                  <c:v>0.99999999997599598</c:v>
                </c:pt>
                <c:pt idx="42">
                  <c:v>0.99999999999167299</c:v>
                </c:pt>
                <c:pt idx="49">
                  <c:v>0.99999999999996303</c:v>
                </c:pt>
                <c:pt idx="56">
                  <c:v>0.99999999996299505</c:v>
                </c:pt>
                <c:pt idx="63">
                  <c:v>0.99999999980403498</c:v>
                </c:pt>
                <c:pt idx="70">
                  <c:v>0.99999999999737499</c:v>
                </c:pt>
                <c:pt idx="77">
                  <c:v>0.99999999937200701</c:v>
                </c:pt>
                <c:pt idx="84">
                  <c:v>0.99999999986319099</c:v>
                </c:pt>
                <c:pt idx="91">
                  <c:v>0.99999999993162503</c:v>
                </c:pt>
                <c:pt idx="98">
                  <c:v>0.99999999997685796</c:v>
                </c:pt>
                <c:pt idx="105">
                  <c:v>0.99999999998690003</c:v>
                </c:pt>
                <c:pt idx="112">
                  <c:v>0.99999999950607799</c:v>
                </c:pt>
                <c:pt idx="119">
                  <c:v>0.99999999950556995</c:v>
                </c:pt>
                <c:pt idx="126">
                  <c:v>0.99999999987333799</c:v>
                </c:pt>
                <c:pt idx="133">
                  <c:v>0.99999999999926303</c:v>
                </c:pt>
                <c:pt idx="140">
                  <c:v>0.99999999992037802</c:v>
                </c:pt>
                <c:pt idx="147">
                  <c:v>0.99999999992614697</c:v>
                </c:pt>
                <c:pt idx="154">
                  <c:v>0.99999999803394601</c:v>
                </c:pt>
                <c:pt idx="161">
                  <c:v>0.99999999916690396</c:v>
                </c:pt>
                <c:pt idx="168">
                  <c:v>0.99999999991908906</c:v>
                </c:pt>
                <c:pt idx="175">
                  <c:v>0.99999999999906497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1-442C-A39D-32754906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383008"/>
        <c:axId val="2057383424"/>
      </c:scatterChart>
      <c:valAx>
        <c:axId val="20573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383424"/>
        <c:crosses val="autoZero"/>
        <c:crossBetween val="midCat"/>
      </c:valAx>
      <c:valAx>
        <c:axId val="20573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0000000000_);[Red]\(0.0000000000000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3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lin_mod_y1!$O$4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lin_mod_y1!$N$5:$N$12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lin_mod_y1!$O$5:$O$12</c:f>
              <c:numCache>
                <c:formatCode>General</c:formatCode>
                <c:ptCount val="8"/>
                <c:pt idx="0">
                  <c:v>0.42857099999999998</c:v>
                </c:pt>
                <c:pt idx="1">
                  <c:v>0.42857099999999998</c:v>
                </c:pt>
                <c:pt idx="2">
                  <c:v>0.28571400000000002</c:v>
                </c:pt>
                <c:pt idx="3">
                  <c:v>0.57142899999999996</c:v>
                </c:pt>
                <c:pt idx="4">
                  <c:v>0.71428599999999998</c:v>
                </c:pt>
                <c:pt idx="5">
                  <c:v>0.42857099999999998</c:v>
                </c:pt>
                <c:pt idx="6">
                  <c:v>0.42857099999999998</c:v>
                </c:pt>
                <c:pt idx="7">
                  <c:v>0.28571400000000002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F-48D7-AB59-B8A3AF1697BA}"/>
            </c:ext>
          </c:extLst>
        </c:ser>
        <c:ser>
          <c:idx val="1"/>
          <c:order val="1"/>
          <c:tx>
            <c:strRef>
              <c:f>lin_mod_y1!$P$4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lin_mod_y1!$N$5:$N$12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lin_mod_y1!$P$5:$P$12</c:f>
              <c:numCache>
                <c:formatCode>General</c:formatCode>
                <c:ptCount val="8"/>
                <c:pt idx="0">
                  <c:v>0.42857099999999998</c:v>
                </c:pt>
                <c:pt idx="1">
                  <c:v>0.42857099999999998</c:v>
                </c:pt>
                <c:pt idx="2">
                  <c:v>0.28571400000000002</c:v>
                </c:pt>
                <c:pt idx="3">
                  <c:v>0.42857099999999998</c:v>
                </c:pt>
                <c:pt idx="4">
                  <c:v>0</c:v>
                </c:pt>
                <c:pt idx="5">
                  <c:v>0.42857099999999998</c:v>
                </c:pt>
                <c:pt idx="6">
                  <c:v>0.42857099999999998</c:v>
                </c:pt>
                <c:pt idx="7">
                  <c:v>0.71428599999999998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F-48D7-AB59-B8A3AF1697BA}"/>
            </c:ext>
          </c:extLst>
        </c:ser>
        <c:ser>
          <c:idx val="2"/>
          <c:order val="2"/>
          <c:tx>
            <c:strRef>
              <c:f>lin_mod_y1!$Q$4</c:f>
              <c:strCache>
                <c:ptCount val="1"/>
                <c:pt idx="0">
                  <c:v>d3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lin_mod_y1!$N$5:$N$12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lin_mod_y1!$Q$5:$Q$12</c:f>
              <c:numCache>
                <c:formatCode>General</c:formatCode>
                <c:ptCount val="8"/>
                <c:pt idx="0">
                  <c:v>0.42857099999999998</c:v>
                </c:pt>
                <c:pt idx="1">
                  <c:v>0.42857099999999998</c:v>
                </c:pt>
                <c:pt idx="2">
                  <c:v>0.57142899999999996</c:v>
                </c:pt>
                <c:pt idx="3">
                  <c:v>0.28571400000000002</c:v>
                </c:pt>
                <c:pt idx="4">
                  <c:v>0.71428599999999998</c:v>
                </c:pt>
                <c:pt idx="5">
                  <c:v>0.42857099999999998</c:v>
                </c:pt>
                <c:pt idx="6">
                  <c:v>0.28571400000000002</c:v>
                </c:pt>
                <c:pt idx="7">
                  <c:v>0.28571400000000002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1F-48D7-AB59-B8A3AF16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457631"/>
        <c:axId val="1313458879"/>
      </c:scatterChart>
      <c:valAx>
        <c:axId val="131345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458879"/>
        <c:crosses val="autoZero"/>
        <c:crossBetween val="midCat"/>
      </c:valAx>
      <c:valAx>
        <c:axId val="131345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45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5</xdr:row>
      <xdr:rowOff>7620</xdr:rowOff>
    </xdr:from>
    <xdr:to>
      <xdr:col>14</xdr:col>
      <xdr:colOff>525780</xdr:colOff>
      <xdr:row>20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65BC688-FC1F-86DE-FC67-D3FE15783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121</xdr:row>
      <xdr:rowOff>167640</xdr:rowOff>
    </xdr:from>
    <xdr:to>
      <xdr:col>3</xdr:col>
      <xdr:colOff>579120</xdr:colOff>
      <xdr:row>133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A1F36CD-CC2A-12CD-A13E-45B1BB6D8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99</xdr:row>
      <xdr:rowOff>121920</xdr:rowOff>
    </xdr:from>
    <xdr:to>
      <xdr:col>13</xdr:col>
      <xdr:colOff>495300</xdr:colOff>
      <xdr:row>115</xdr:row>
      <xdr:rowOff>60960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79E498-EB5E-6B61-BEE4-D150D417B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9</xdr:row>
      <xdr:rowOff>114300</xdr:rowOff>
    </xdr:from>
    <xdr:to>
      <xdr:col>7</xdr:col>
      <xdr:colOff>160020</xdr:colOff>
      <xdr:row>25</xdr:row>
      <xdr:rowOff>53340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BB4BFC2-9446-F9BE-B4FF-9430A05C9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workbookViewId="0">
      <selection sqref="A1:E1"/>
    </sheetView>
  </sheetViews>
  <sheetFormatPr defaultRowHeight="13.8"/>
  <cols>
    <col min="1" max="1" width="11.21875" bestFit="1" customWidth="1"/>
    <col min="7" max="7" width="10.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</row>
    <row r="2" spans="1:8">
      <c r="A2" s="1">
        <v>44109</v>
      </c>
      <c r="B2">
        <v>44.02</v>
      </c>
      <c r="C2">
        <v>45.200001</v>
      </c>
      <c r="D2">
        <v>42.32</v>
      </c>
      <c r="E2">
        <v>43.389999000000003</v>
      </c>
      <c r="F2">
        <v>43.389999000000003</v>
      </c>
      <c r="G2">
        <v>61278500</v>
      </c>
      <c r="H2">
        <f>E2-B2</f>
        <v>-0.63000100000000003</v>
      </c>
    </row>
    <row r="3" spans="1:8">
      <c r="A3" s="1">
        <v>44116</v>
      </c>
      <c r="B3">
        <v>44.5</v>
      </c>
      <c r="C3">
        <v>45.84</v>
      </c>
      <c r="D3">
        <v>42.669998</v>
      </c>
      <c r="E3">
        <v>44.060001</v>
      </c>
      <c r="F3">
        <v>44.060001</v>
      </c>
      <c r="G3">
        <v>55245400</v>
      </c>
      <c r="H3">
        <f t="shared" ref="H3:H53" si="0">E3-B3</f>
        <v>-0.43999900000000025</v>
      </c>
    </row>
    <row r="4" spans="1:8">
      <c r="A4" s="1">
        <v>44123</v>
      </c>
      <c r="B4">
        <v>44.200001</v>
      </c>
      <c r="C4">
        <v>53.23</v>
      </c>
      <c r="D4">
        <v>44.060001</v>
      </c>
      <c r="E4">
        <v>53</v>
      </c>
      <c r="F4">
        <v>53</v>
      </c>
      <c r="G4">
        <v>108868100</v>
      </c>
      <c r="H4">
        <f t="shared" si="0"/>
        <v>8.7999989999999997</v>
      </c>
    </row>
    <row r="5" spans="1:8">
      <c r="A5" s="1">
        <v>44130</v>
      </c>
      <c r="B5">
        <v>53.450001</v>
      </c>
      <c r="C5">
        <v>68.930000000000007</v>
      </c>
      <c r="D5">
        <v>48.57</v>
      </c>
      <c r="E5">
        <v>58.950001</v>
      </c>
      <c r="F5">
        <v>58.950001</v>
      </c>
      <c r="G5">
        <v>262464600</v>
      </c>
      <c r="H5">
        <f t="shared" si="0"/>
        <v>5.5</v>
      </c>
    </row>
    <row r="6" spans="1:8">
      <c r="A6" s="1">
        <v>44137</v>
      </c>
      <c r="B6">
        <v>59</v>
      </c>
      <c r="C6">
        <v>65.470000999999996</v>
      </c>
      <c r="D6">
        <v>56.310001</v>
      </c>
      <c r="E6">
        <v>64.739998</v>
      </c>
      <c r="F6">
        <v>64.739998</v>
      </c>
      <c r="G6">
        <v>106762200</v>
      </c>
      <c r="H6">
        <f t="shared" si="0"/>
        <v>5.7399979999999999</v>
      </c>
    </row>
    <row r="7" spans="1:8">
      <c r="A7" s="1">
        <v>44144</v>
      </c>
      <c r="B7">
        <v>61</v>
      </c>
      <c r="C7">
        <v>62.627997999999998</v>
      </c>
      <c r="D7">
        <v>52.060001</v>
      </c>
      <c r="E7">
        <v>62.32</v>
      </c>
      <c r="F7">
        <v>62.32</v>
      </c>
      <c r="G7">
        <v>83478500</v>
      </c>
      <c r="H7">
        <f t="shared" si="0"/>
        <v>1.3200000000000003</v>
      </c>
    </row>
    <row r="8" spans="1:8">
      <c r="A8" s="1">
        <v>44151</v>
      </c>
      <c r="B8">
        <v>61.48</v>
      </c>
      <c r="C8">
        <v>67.599997999999999</v>
      </c>
      <c r="D8">
        <v>59.119999</v>
      </c>
      <c r="E8">
        <v>66.849997999999999</v>
      </c>
      <c r="F8">
        <v>66.849997999999999</v>
      </c>
      <c r="G8">
        <v>49367900</v>
      </c>
      <c r="H8">
        <f t="shared" si="0"/>
        <v>5.3699980000000025</v>
      </c>
    </row>
    <row r="9" spans="1:8">
      <c r="A9" s="1">
        <v>44158</v>
      </c>
      <c r="B9">
        <v>67.599997999999999</v>
      </c>
      <c r="C9">
        <v>70.110000999999997</v>
      </c>
      <c r="D9">
        <v>62.43</v>
      </c>
      <c r="E9">
        <v>69.720000999999996</v>
      </c>
      <c r="F9">
        <v>69.720000999999996</v>
      </c>
      <c r="G9">
        <v>45644000</v>
      </c>
      <c r="H9">
        <f t="shared" si="0"/>
        <v>2.120002999999997</v>
      </c>
    </row>
    <row r="10" spans="1:8">
      <c r="A10" s="1">
        <v>44165</v>
      </c>
      <c r="B10">
        <v>70.25</v>
      </c>
      <c r="C10">
        <v>71.370002999999997</v>
      </c>
      <c r="D10">
        <v>65.010002</v>
      </c>
      <c r="E10">
        <v>67.309997999999993</v>
      </c>
      <c r="F10">
        <v>67.309997999999993</v>
      </c>
      <c r="G10">
        <v>50044300</v>
      </c>
      <c r="H10">
        <f t="shared" si="0"/>
        <v>-2.9400020000000069</v>
      </c>
    </row>
    <row r="11" spans="1:8">
      <c r="A11" s="1">
        <v>44172</v>
      </c>
      <c r="B11">
        <v>68.279999000000004</v>
      </c>
      <c r="C11">
        <v>72.879997000000003</v>
      </c>
      <c r="D11">
        <v>66.599997999999999</v>
      </c>
      <c r="E11">
        <v>71.129997000000003</v>
      </c>
      <c r="F11">
        <v>71.129997000000003</v>
      </c>
      <c r="G11">
        <v>41623100</v>
      </c>
      <c r="H11">
        <f t="shared" si="0"/>
        <v>2.8499979999999994</v>
      </c>
    </row>
    <row r="12" spans="1:8">
      <c r="A12" s="1">
        <v>44179</v>
      </c>
      <c r="B12">
        <v>72.169998000000007</v>
      </c>
      <c r="C12">
        <v>72.680000000000007</v>
      </c>
      <c r="D12">
        <v>68.680000000000007</v>
      </c>
      <c r="E12">
        <v>70.360000999999997</v>
      </c>
      <c r="F12">
        <v>70.360000999999997</v>
      </c>
      <c r="G12">
        <v>43828600</v>
      </c>
      <c r="H12">
        <f t="shared" si="0"/>
        <v>-1.8099970000000098</v>
      </c>
    </row>
    <row r="13" spans="1:8">
      <c r="A13" s="1">
        <v>44186</v>
      </c>
      <c r="B13">
        <v>69.610000999999997</v>
      </c>
      <c r="C13">
        <v>75.441001999999997</v>
      </c>
      <c r="D13">
        <v>68.349997999999999</v>
      </c>
      <c r="E13">
        <v>71.040001000000004</v>
      </c>
      <c r="F13">
        <v>71.040001000000004</v>
      </c>
      <c r="G13">
        <v>37458800</v>
      </c>
      <c r="H13">
        <f t="shared" si="0"/>
        <v>1.4300000000000068</v>
      </c>
    </row>
    <row r="14" spans="1:8">
      <c r="A14" s="1">
        <v>44193</v>
      </c>
      <c r="B14">
        <v>72</v>
      </c>
      <c r="C14">
        <v>72.480002999999996</v>
      </c>
      <c r="D14">
        <v>65.449996999999996</v>
      </c>
      <c r="E14">
        <v>65.900002000000001</v>
      </c>
      <c r="F14">
        <v>65.900002000000001</v>
      </c>
      <c r="G14">
        <v>30242900</v>
      </c>
      <c r="H14">
        <f t="shared" si="0"/>
        <v>-6.0999979999999994</v>
      </c>
    </row>
    <row r="15" spans="1:8">
      <c r="A15" s="1">
        <v>44200</v>
      </c>
      <c r="B15">
        <v>66</v>
      </c>
      <c r="C15">
        <v>73.569999999999993</v>
      </c>
      <c r="D15">
        <v>64.5</v>
      </c>
      <c r="E15">
        <v>71.870002999999997</v>
      </c>
      <c r="F15">
        <v>71.870002999999997</v>
      </c>
      <c r="G15">
        <v>47799700</v>
      </c>
      <c r="H15">
        <f t="shared" si="0"/>
        <v>5.870002999999997</v>
      </c>
    </row>
    <row r="16" spans="1:8">
      <c r="A16" s="1">
        <v>44207</v>
      </c>
      <c r="B16">
        <v>70.809997999999993</v>
      </c>
      <c r="C16">
        <v>76.879997000000003</v>
      </c>
      <c r="D16">
        <v>68.919998000000007</v>
      </c>
      <c r="E16">
        <v>69.75</v>
      </c>
      <c r="F16">
        <v>69.75</v>
      </c>
      <c r="G16">
        <v>48519200</v>
      </c>
      <c r="H16">
        <f t="shared" si="0"/>
        <v>-1.0599979999999931</v>
      </c>
    </row>
    <row r="17" spans="1:8">
      <c r="A17" s="1">
        <v>44214</v>
      </c>
      <c r="B17">
        <v>71.75</v>
      </c>
      <c r="C17">
        <v>75.400002000000001</v>
      </c>
      <c r="D17">
        <v>69.580001999999993</v>
      </c>
      <c r="E17">
        <v>73.080001999999993</v>
      </c>
      <c r="F17">
        <v>73.080001999999993</v>
      </c>
      <c r="G17">
        <v>33463300</v>
      </c>
      <c r="H17">
        <f t="shared" si="0"/>
        <v>1.3300019999999932</v>
      </c>
    </row>
    <row r="18" spans="1:8">
      <c r="A18" s="1">
        <v>44221</v>
      </c>
      <c r="B18">
        <v>74.459998999999996</v>
      </c>
      <c r="C18">
        <v>75.069999999999993</v>
      </c>
      <c r="D18">
        <v>62.150002000000001</v>
      </c>
      <c r="E18">
        <v>68.510002</v>
      </c>
      <c r="F18">
        <v>68.510002</v>
      </c>
      <c r="G18">
        <v>70683500</v>
      </c>
      <c r="H18">
        <f t="shared" si="0"/>
        <v>-5.9499969999999962</v>
      </c>
    </row>
    <row r="19" spans="1:8">
      <c r="A19" s="1">
        <v>44228</v>
      </c>
      <c r="B19">
        <v>69.610000999999997</v>
      </c>
      <c r="C19">
        <v>86.490996999999993</v>
      </c>
      <c r="D19">
        <v>68.550003000000004</v>
      </c>
      <c r="E19">
        <v>81.959998999999996</v>
      </c>
      <c r="F19">
        <v>81.959998999999996</v>
      </c>
      <c r="G19">
        <v>108830500</v>
      </c>
      <c r="H19">
        <f t="shared" si="0"/>
        <v>12.349997999999999</v>
      </c>
    </row>
    <row r="20" spans="1:8">
      <c r="A20" s="1">
        <v>44235</v>
      </c>
      <c r="B20">
        <v>81.430000000000007</v>
      </c>
      <c r="C20">
        <v>87.374001000000007</v>
      </c>
      <c r="D20">
        <v>77.940002000000007</v>
      </c>
      <c r="E20">
        <v>84.040001000000004</v>
      </c>
      <c r="F20">
        <v>84.040001000000004</v>
      </c>
      <c r="G20">
        <v>90964300</v>
      </c>
      <c r="H20">
        <f t="shared" si="0"/>
        <v>2.6100009999999969</v>
      </c>
    </row>
    <row r="21" spans="1:8">
      <c r="A21" s="1">
        <v>44242</v>
      </c>
      <c r="B21">
        <v>86.550003000000004</v>
      </c>
      <c r="C21">
        <v>89.900002000000001</v>
      </c>
      <c r="D21">
        <v>83.629997000000003</v>
      </c>
      <c r="E21">
        <v>85.900002000000001</v>
      </c>
      <c r="F21">
        <v>85.900002000000001</v>
      </c>
      <c r="G21">
        <v>45916400</v>
      </c>
      <c r="H21">
        <f t="shared" si="0"/>
        <v>-0.65000100000000316</v>
      </c>
    </row>
    <row r="22" spans="1:8">
      <c r="A22" s="1">
        <v>44249</v>
      </c>
      <c r="B22">
        <v>85</v>
      </c>
      <c r="C22">
        <v>86.830001999999993</v>
      </c>
      <c r="D22">
        <v>70.599997999999999</v>
      </c>
      <c r="E22">
        <v>80.580001999999993</v>
      </c>
      <c r="F22">
        <v>80.580001999999993</v>
      </c>
      <c r="G22">
        <v>64961600</v>
      </c>
      <c r="H22">
        <f t="shared" si="0"/>
        <v>-4.4199980000000068</v>
      </c>
    </row>
    <row r="23" spans="1:8">
      <c r="A23" s="1">
        <v>44256</v>
      </c>
      <c r="B23">
        <v>82.57</v>
      </c>
      <c r="C23">
        <v>85.099997999999999</v>
      </c>
      <c r="D23">
        <v>60.330002</v>
      </c>
      <c r="E23">
        <v>68.139999000000003</v>
      </c>
      <c r="F23">
        <v>68.139999000000003</v>
      </c>
      <c r="G23">
        <v>75304500</v>
      </c>
      <c r="H23">
        <f t="shared" si="0"/>
        <v>-14.43000099999999</v>
      </c>
    </row>
    <row r="24" spans="1:8">
      <c r="A24" s="1">
        <v>44263</v>
      </c>
      <c r="B24">
        <v>68.550003000000004</v>
      </c>
      <c r="C24">
        <v>72.279999000000004</v>
      </c>
      <c r="D24">
        <v>62.310001</v>
      </c>
      <c r="E24">
        <v>71.75</v>
      </c>
      <c r="F24">
        <v>71.75</v>
      </c>
      <c r="G24">
        <v>62439400</v>
      </c>
      <c r="H24">
        <f t="shared" si="0"/>
        <v>3.1999969999999962</v>
      </c>
    </row>
    <row r="25" spans="1:8">
      <c r="A25" s="1">
        <v>44270</v>
      </c>
      <c r="B25">
        <v>72.300003000000004</v>
      </c>
      <c r="C25">
        <v>75.629997000000003</v>
      </c>
      <c r="D25">
        <v>69.110000999999997</v>
      </c>
      <c r="E25">
        <v>73.010002</v>
      </c>
      <c r="F25">
        <v>73.010002</v>
      </c>
      <c r="G25">
        <v>55186900</v>
      </c>
      <c r="H25">
        <f t="shared" si="0"/>
        <v>0.70999899999999627</v>
      </c>
    </row>
    <row r="26" spans="1:8">
      <c r="A26" s="1">
        <v>44277</v>
      </c>
      <c r="B26">
        <v>71.800003000000004</v>
      </c>
      <c r="C26">
        <v>73.25</v>
      </c>
      <c r="D26">
        <v>65.5</v>
      </c>
      <c r="E26">
        <v>69.069999999999993</v>
      </c>
      <c r="F26">
        <v>69.069999999999993</v>
      </c>
      <c r="G26">
        <v>56344100</v>
      </c>
      <c r="H26">
        <f t="shared" si="0"/>
        <v>-2.7300030000000106</v>
      </c>
    </row>
    <row r="27" spans="1:8">
      <c r="A27" s="1">
        <v>44284</v>
      </c>
      <c r="B27">
        <v>68.839995999999999</v>
      </c>
      <c r="C27">
        <v>78.670997999999997</v>
      </c>
      <c r="D27">
        <v>67.529999000000004</v>
      </c>
      <c r="E27">
        <v>77.730002999999996</v>
      </c>
      <c r="F27">
        <v>77.730002999999996</v>
      </c>
      <c r="G27">
        <v>37522700</v>
      </c>
      <c r="H27">
        <f t="shared" si="0"/>
        <v>8.8900069999999971</v>
      </c>
    </row>
    <row r="28" spans="1:8">
      <c r="A28" s="1">
        <v>44291</v>
      </c>
      <c r="B28">
        <v>79.370002999999997</v>
      </c>
      <c r="C28">
        <v>86.113997999999995</v>
      </c>
      <c r="D28">
        <v>77.830001999999993</v>
      </c>
      <c r="E28">
        <v>85.529999000000004</v>
      </c>
      <c r="F28">
        <v>85.529999000000004</v>
      </c>
      <c r="G28">
        <v>50227900</v>
      </c>
      <c r="H28">
        <f t="shared" si="0"/>
        <v>6.1599960000000067</v>
      </c>
    </row>
    <row r="29" spans="1:8">
      <c r="A29" s="1">
        <v>44298</v>
      </c>
      <c r="B29">
        <v>85.003997999999996</v>
      </c>
      <c r="C29">
        <v>88.830001999999993</v>
      </c>
      <c r="D29">
        <v>75.309997999999993</v>
      </c>
      <c r="E29">
        <v>76.220000999999996</v>
      </c>
      <c r="F29">
        <v>76.220000999999996</v>
      </c>
      <c r="G29">
        <v>68359700</v>
      </c>
      <c r="H29">
        <f t="shared" si="0"/>
        <v>-8.7839969999999994</v>
      </c>
    </row>
    <row r="30" spans="1:8">
      <c r="A30" s="1">
        <v>44305</v>
      </c>
      <c r="B30">
        <v>75.599997999999999</v>
      </c>
      <c r="C30">
        <v>75.889999000000003</v>
      </c>
      <c r="D30">
        <v>69.849997999999999</v>
      </c>
      <c r="E30">
        <v>74.989998</v>
      </c>
      <c r="F30">
        <v>74.989998</v>
      </c>
      <c r="G30">
        <v>63783400</v>
      </c>
      <c r="H30">
        <f t="shared" si="0"/>
        <v>-0.60999999999999943</v>
      </c>
    </row>
    <row r="31" spans="1:8">
      <c r="A31" s="1">
        <v>44312</v>
      </c>
      <c r="B31">
        <v>74.889999000000003</v>
      </c>
      <c r="C31">
        <v>78.629997000000003</v>
      </c>
      <c r="D31">
        <v>65.360000999999997</v>
      </c>
      <c r="E31">
        <v>66.370002999999997</v>
      </c>
      <c r="F31">
        <v>66.370002999999997</v>
      </c>
      <c r="G31">
        <v>125512800</v>
      </c>
      <c r="H31">
        <f t="shared" si="0"/>
        <v>-8.5199960000000061</v>
      </c>
    </row>
    <row r="32" spans="1:8">
      <c r="A32" s="1">
        <v>44319</v>
      </c>
      <c r="B32">
        <v>66.709998999999996</v>
      </c>
      <c r="C32">
        <v>67.370002999999997</v>
      </c>
      <c r="D32">
        <v>57.049999</v>
      </c>
      <c r="E32">
        <v>59.860000999999997</v>
      </c>
      <c r="F32">
        <v>59.860000999999997</v>
      </c>
      <c r="G32">
        <v>91511200</v>
      </c>
      <c r="H32">
        <f t="shared" si="0"/>
        <v>-6.8499979999999994</v>
      </c>
    </row>
    <row r="33" spans="1:8">
      <c r="A33" s="1">
        <v>44326</v>
      </c>
      <c r="B33">
        <v>58.509998000000003</v>
      </c>
      <c r="C33">
        <v>60.34</v>
      </c>
      <c r="D33">
        <v>53.939999</v>
      </c>
      <c r="E33">
        <v>58.049999</v>
      </c>
      <c r="F33">
        <v>58.049999</v>
      </c>
      <c r="G33">
        <v>73880600</v>
      </c>
      <c r="H33">
        <f t="shared" si="0"/>
        <v>-0.45999900000000338</v>
      </c>
    </row>
    <row r="34" spans="1:8">
      <c r="A34" s="1">
        <v>44333</v>
      </c>
      <c r="B34">
        <v>57.5</v>
      </c>
      <c r="C34">
        <v>61.98</v>
      </c>
      <c r="D34">
        <v>56.130001</v>
      </c>
      <c r="E34">
        <v>60.860000999999997</v>
      </c>
      <c r="F34">
        <v>60.860000999999997</v>
      </c>
      <c r="G34">
        <v>44799100</v>
      </c>
      <c r="H34">
        <f t="shared" si="0"/>
        <v>3.3600009999999969</v>
      </c>
    </row>
    <row r="35" spans="1:8">
      <c r="A35" s="1">
        <v>44340</v>
      </c>
      <c r="B35">
        <v>61.259998000000003</v>
      </c>
      <c r="C35">
        <v>65.849997999999999</v>
      </c>
      <c r="D35">
        <v>60.77</v>
      </c>
      <c r="E35">
        <v>65.300003000000004</v>
      </c>
      <c r="F35">
        <v>65.300003000000004</v>
      </c>
      <c r="G35">
        <v>47755500</v>
      </c>
      <c r="H35">
        <f t="shared" si="0"/>
        <v>4.0400050000000007</v>
      </c>
    </row>
    <row r="36" spans="1:8">
      <c r="A36" s="1">
        <v>44347</v>
      </c>
      <c r="B36">
        <v>66</v>
      </c>
      <c r="C36">
        <v>66.629997000000003</v>
      </c>
      <c r="D36">
        <v>62.419998</v>
      </c>
      <c r="E36">
        <v>62.889999000000003</v>
      </c>
      <c r="F36">
        <v>62.889999000000003</v>
      </c>
      <c r="G36">
        <v>24762200</v>
      </c>
      <c r="H36">
        <f t="shared" si="0"/>
        <v>-3.1100009999999969</v>
      </c>
    </row>
    <row r="37" spans="1:8">
      <c r="A37" s="1">
        <v>44354</v>
      </c>
      <c r="B37">
        <v>62.880001</v>
      </c>
      <c r="C37">
        <v>69.080001999999993</v>
      </c>
      <c r="D37">
        <v>62.02</v>
      </c>
      <c r="E37">
        <v>68.180000000000007</v>
      </c>
      <c r="F37">
        <v>68.180000000000007</v>
      </c>
      <c r="G37">
        <v>39932500</v>
      </c>
      <c r="H37">
        <f t="shared" si="0"/>
        <v>5.2999990000000068</v>
      </c>
    </row>
    <row r="38" spans="1:8">
      <c r="A38" s="1">
        <v>44361</v>
      </c>
      <c r="B38">
        <v>68.5</v>
      </c>
      <c r="C38">
        <v>74.580001999999993</v>
      </c>
      <c r="D38">
        <v>67.944999999999993</v>
      </c>
      <c r="E38">
        <v>74.190002000000007</v>
      </c>
      <c r="F38">
        <v>74.190002000000007</v>
      </c>
      <c r="G38">
        <v>67223500</v>
      </c>
      <c r="H38">
        <f t="shared" si="0"/>
        <v>5.6900020000000069</v>
      </c>
    </row>
    <row r="39" spans="1:8">
      <c r="A39" s="1">
        <v>44368</v>
      </c>
      <c r="B39">
        <v>73.139999000000003</v>
      </c>
      <c r="C39">
        <v>77.459998999999996</v>
      </c>
      <c r="D39">
        <v>70.019997000000004</v>
      </c>
      <c r="E39">
        <v>76.839995999999999</v>
      </c>
      <c r="F39">
        <v>76.839995999999999</v>
      </c>
      <c r="G39">
        <v>55805500</v>
      </c>
      <c r="H39">
        <f t="shared" si="0"/>
        <v>3.6999969999999962</v>
      </c>
    </row>
    <row r="40" spans="1:8">
      <c r="A40" s="1">
        <v>44375</v>
      </c>
      <c r="B40">
        <v>77.330001999999993</v>
      </c>
      <c r="C40">
        <v>80.540001000000004</v>
      </c>
      <c r="D40">
        <v>76.769997000000004</v>
      </c>
      <c r="E40">
        <v>79.309997999999993</v>
      </c>
      <c r="F40">
        <v>79.309997999999993</v>
      </c>
      <c r="G40">
        <v>33024000</v>
      </c>
      <c r="H40">
        <f t="shared" si="0"/>
        <v>1.9799959999999999</v>
      </c>
    </row>
    <row r="41" spans="1:8">
      <c r="A41" s="1">
        <v>44382</v>
      </c>
      <c r="B41">
        <v>79.400002000000001</v>
      </c>
      <c r="C41">
        <v>81.769997000000004</v>
      </c>
      <c r="D41">
        <v>74.120002999999997</v>
      </c>
      <c r="E41">
        <v>76.989998</v>
      </c>
      <c r="F41">
        <v>76.989998</v>
      </c>
      <c r="G41">
        <v>33429000</v>
      </c>
      <c r="H41">
        <f t="shared" si="0"/>
        <v>-2.4100040000000007</v>
      </c>
    </row>
    <row r="42" spans="1:8">
      <c r="A42" s="1">
        <v>44389</v>
      </c>
      <c r="B42">
        <v>77.230002999999996</v>
      </c>
      <c r="C42">
        <v>77.889999000000003</v>
      </c>
      <c r="D42">
        <v>68.379997000000003</v>
      </c>
      <c r="E42">
        <v>68.730002999999996</v>
      </c>
      <c r="F42">
        <v>68.730002999999996</v>
      </c>
      <c r="G42">
        <v>47697900</v>
      </c>
      <c r="H42">
        <f t="shared" si="0"/>
        <v>-8.5</v>
      </c>
    </row>
    <row r="43" spans="1:8">
      <c r="A43" s="1">
        <v>44396</v>
      </c>
      <c r="B43">
        <v>67.319999999999993</v>
      </c>
      <c r="C43">
        <v>77.919998000000007</v>
      </c>
      <c r="D43">
        <v>66.169998000000007</v>
      </c>
      <c r="E43">
        <v>76.910004000000001</v>
      </c>
      <c r="F43">
        <v>76.910004000000001</v>
      </c>
      <c r="G43">
        <v>46445900</v>
      </c>
      <c r="H43">
        <f t="shared" si="0"/>
        <v>9.5900040000000075</v>
      </c>
    </row>
    <row r="44" spans="1:8">
      <c r="A44" s="1">
        <v>44403</v>
      </c>
      <c r="B44">
        <v>76.150002000000001</v>
      </c>
      <c r="C44">
        <v>77.290001000000004</v>
      </c>
      <c r="D44">
        <v>58.009998000000003</v>
      </c>
      <c r="E44">
        <v>58.900002000000001</v>
      </c>
      <c r="F44">
        <v>58.900002000000001</v>
      </c>
      <c r="G44">
        <v>125140700</v>
      </c>
      <c r="H44">
        <f t="shared" si="0"/>
        <v>-17.25</v>
      </c>
    </row>
    <row r="45" spans="1:8">
      <c r="A45" s="1">
        <v>44410</v>
      </c>
      <c r="B45">
        <v>59.305</v>
      </c>
      <c r="C45">
        <v>60.939999</v>
      </c>
      <c r="D45">
        <v>56.810001</v>
      </c>
      <c r="E45">
        <v>58.779998999999997</v>
      </c>
      <c r="F45">
        <v>58.779998999999997</v>
      </c>
      <c r="G45">
        <v>84907300</v>
      </c>
      <c r="H45">
        <f t="shared" si="0"/>
        <v>-0.52500100000000316</v>
      </c>
    </row>
    <row r="46" spans="1:8">
      <c r="A46" s="1">
        <v>44417</v>
      </c>
      <c r="B46">
        <v>58.645000000000003</v>
      </c>
      <c r="C46">
        <v>59.41</v>
      </c>
      <c r="D46">
        <v>55.669998</v>
      </c>
      <c r="E46">
        <v>56.060001</v>
      </c>
      <c r="F46">
        <v>56.060001</v>
      </c>
      <c r="G46">
        <v>46068800</v>
      </c>
      <c r="H46">
        <f t="shared" si="0"/>
        <v>-2.5849990000000034</v>
      </c>
    </row>
    <row r="47" spans="1:8">
      <c r="A47" s="1">
        <v>44424</v>
      </c>
      <c r="B47">
        <v>56.099997999999999</v>
      </c>
      <c r="C47">
        <v>56.631000999999998</v>
      </c>
      <c r="D47">
        <v>51.950001</v>
      </c>
      <c r="E47">
        <v>53.860000999999997</v>
      </c>
      <c r="F47">
        <v>53.860000999999997</v>
      </c>
      <c r="G47">
        <v>45343000</v>
      </c>
      <c r="H47">
        <f t="shared" si="0"/>
        <v>-2.2399970000000025</v>
      </c>
    </row>
    <row r="48" spans="1:8">
      <c r="A48" s="1">
        <v>44431</v>
      </c>
      <c r="B48">
        <v>53.919998</v>
      </c>
      <c r="C48">
        <v>57.779998999999997</v>
      </c>
      <c r="D48">
        <v>53.801997999999998</v>
      </c>
      <c r="E48">
        <v>57.220001000000003</v>
      </c>
      <c r="F48">
        <v>57.220001000000003</v>
      </c>
      <c r="G48">
        <v>37297000</v>
      </c>
      <c r="H48">
        <f t="shared" si="0"/>
        <v>3.3000030000000038</v>
      </c>
    </row>
    <row r="49" spans="1:8">
      <c r="A49" s="1">
        <v>44438</v>
      </c>
      <c r="B49">
        <v>56.810001</v>
      </c>
      <c r="C49">
        <v>58.16</v>
      </c>
      <c r="D49">
        <v>55.360000999999997</v>
      </c>
      <c r="E49">
        <v>56.59</v>
      </c>
      <c r="F49">
        <v>56.59</v>
      </c>
      <c r="G49">
        <v>41013500</v>
      </c>
      <c r="H49">
        <f t="shared" si="0"/>
        <v>-0.22000099999999634</v>
      </c>
    </row>
    <row r="50" spans="1:8">
      <c r="A50" s="1">
        <v>44445</v>
      </c>
      <c r="B50">
        <v>56.700001</v>
      </c>
      <c r="C50">
        <v>56.939999</v>
      </c>
      <c r="D50">
        <v>53.889999000000003</v>
      </c>
      <c r="E50">
        <v>54.240001999999997</v>
      </c>
      <c r="F50">
        <v>54.240001999999997</v>
      </c>
      <c r="G50">
        <v>25445300</v>
      </c>
      <c r="H50">
        <f t="shared" si="0"/>
        <v>-2.4599990000000034</v>
      </c>
    </row>
    <row r="51" spans="1:8">
      <c r="A51" s="1">
        <v>44452</v>
      </c>
      <c r="B51">
        <v>54.25</v>
      </c>
      <c r="C51">
        <v>55.59</v>
      </c>
      <c r="D51">
        <v>52.639999000000003</v>
      </c>
      <c r="E51">
        <v>54.77</v>
      </c>
      <c r="F51">
        <v>54.77</v>
      </c>
      <c r="G51">
        <v>33075500</v>
      </c>
      <c r="H51">
        <f t="shared" si="0"/>
        <v>0.52000000000000313</v>
      </c>
    </row>
    <row r="52" spans="1:8">
      <c r="A52" s="1">
        <v>44459</v>
      </c>
      <c r="B52">
        <v>53.75</v>
      </c>
      <c r="C52">
        <v>55.09</v>
      </c>
      <c r="D52">
        <v>51.349997999999999</v>
      </c>
      <c r="E52">
        <v>54.200001</v>
      </c>
      <c r="F52">
        <v>54.200001</v>
      </c>
      <c r="G52">
        <v>39338400</v>
      </c>
      <c r="H52">
        <f t="shared" si="0"/>
        <v>0.45000100000000032</v>
      </c>
    </row>
    <row r="53" spans="1:8">
      <c r="A53" s="1">
        <v>44466</v>
      </c>
      <c r="B53">
        <v>53.450001</v>
      </c>
      <c r="C53">
        <v>54.029998999999997</v>
      </c>
      <c r="D53">
        <v>50.310001</v>
      </c>
      <c r="E53">
        <v>52.619999</v>
      </c>
      <c r="F53">
        <v>52.619999</v>
      </c>
      <c r="G53">
        <v>34513600</v>
      </c>
      <c r="H53">
        <f t="shared" si="0"/>
        <v>-0.83000200000000035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workbookViewId="0">
      <selection activeCell="C9" sqref="C9"/>
    </sheetView>
  </sheetViews>
  <sheetFormatPr defaultRowHeight="13.8"/>
  <cols>
    <col min="1" max="1" width="10.109375" bestFit="1" customWidth="1"/>
    <col min="2" max="2" width="11.21875" bestFit="1" customWidth="1"/>
  </cols>
  <sheetData>
    <row r="1" spans="1:5">
      <c r="A1" t="s">
        <v>7</v>
      </c>
      <c r="B1" t="s">
        <v>0</v>
      </c>
      <c r="C1" t="s">
        <v>14</v>
      </c>
      <c r="D1" t="s">
        <v>4</v>
      </c>
      <c r="E1" t="s">
        <v>13</v>
      </c>
    </row>
    <row r="2" spans="1:5">
      <c r="A2">
        <f t="shared" ref="A2:A33" si="0">ROW()-1</f>
        <v>1</v>
      </c>
      <c r="B2" s="1">
        <v>44109</v>
      </c>
      <c r="C2">
        <v>44.02</v>
      </c>
      <c r="D2">
        <v>43.389999000000003</v>
      </c>
      <c r="E2">
        <f>D2-C2</f>
        <v>-0.63000100000000003</v>
      </c>
    </row>
    <row r="3" spans="1:5">
      <c r="A3">
        <f t="shared" si="0"/>
        <v>2</v>
      </c>
      <c r="B3" s="1">
        <v>44116</v>
      </c>
      <c r="C3">
        <v>44.5</v>
      </c>
      <c r="D3">
        <v>44.060001</v>
      </c>
      <c r="E3">
        <f t="shared" ref="E3:E53" si="1">D3-C3</f>
        <v>-0.43999900000000025</v>
      </c>
    </row>
    <row r="4" spans="1:5">
      <c r="A4">
        <f t="shared" si="0"/>
        <v>3</v>
      </c>
      <c r="B4" s="1">
        <v>44123</v>
      </c>
      <c r="C4">
        <v>44.200001</v>
      </c>
      <c r="D4">
        <v>53</v>
      </c>
      <c r="E4">
        <f t="shared" si="1"/>
        <v>8.7999989999999997</v>
      </c>
    </row>
    <row r="5" spans="1:5">
      <c r="A5">
        <f t="shared" si="0"/>
        <v>4</v>
      </c>
      <c r="B5" s="1">
        <v>44130</v>
      </c>
      <c r="C5">
        <v>53.450001</v>
      </c>
      <c r="D5">
        <v>58.950001</v>
      </c>
      <c r="E5">
        <f t="shared" si="1"/>
        <v>5.5</v>
      </c>
    </row>
    <row r="6" spans="1:5">
      <c r="A6">
        <f t="shared" si="0"/>
        <v>5</v>
      </c>
      <c r="B6" s="1">
        <v>44137</v>
      </c>
      <c r="C6">
        <v>59</v>
      </c>
      <c r="D6">
        <v>64.739998</v>
      </c>
      <c r="E6">
        <f t="shared" si="1"/>
        <v>5.7399979999999999</v>
      </c>
    </row>
    <row r="7" spans="1:5">
      <c r="A7">
        <f t="shared" si="0"/>
        <v>6</v>
      </c>
      <c r="B7" s="1">
        <v>44144</v>
      </c>
      <c r="C7">
        <v>61</v>
      </c>
      <c r="D7">
        <v>62.32</v>
      </c>
      <c r="E7">
        <f t="shared" si="1"/>
        <v>1.3200000000000003</v>
      </c>
    </row>
    <row r="8" spans="1:5">
      <c r="A8">
        <f t="shared" si="0"/>
        <v>7</v>
      </c>
      <c r="B8" s="1">
        <v>44151</v>
      </c>
      <c r="C8">
        <v>61.48</v>
      </c>
      <c r="D8">
        <v>66.849997999999999</v>
      </c>
      <c r="E8">
        <f t="shared" si="1"/>
        <v>5.3699980000000025</v>
      </c>
    </row>
    <row r="9" spans="1:5">
      <c r="A9">
        <f t="shared" si="0"/>
        <v>8</v>
      </c>
      <c r="B9" s="1">
        <v>44158</v>
      </c>
      <c r="C9">
        <v>67.599997999999999</v>
      </c>
      <c r="D9">
        <v>69.720000999999996</v>
      </c>
      <c r="E9">
        <f t="shared" si="1"/>
        <v>2.120002999999997</v>
      </c>
    </row>
    <row r="10" spans="1:5">
      <c r="A10">
        <f t="shared" si="0"/>
        <v>9</v>
      </c>
      <c r="B10" s="1">
        <v>44165</v>
      </c>
      <c r="C10">
        <v>70.25</v>
      </c>
      <c r="D10">
        <v>67.309997999999993</v>
      </c>
      <c r="E10">
        <f t="shared" si="1"/>
        <v>-2.9400020000000069</v>
      </c>
    </row>
    <row r="11" spans="1:5">
      <c r="A11">
        <f t="shared" si="0"/>
        <v>10</v>
      </c>
      <c r="B11" s="1">
        <v>44172</v>
      </c>
      <c r="C11">
        <v>68.279999000000004</v>
      </c>
      <c r="D11">
        <v>71.129997000000003</v>
      </c>
      <c r="E11">
        <f t="shared" si="1"/>
        <v>2.8499979999999994</v>
      </c>
    </row>
    <row r="12" spans="1:5">
      <c r="A12">
        <f t="shared" si="0"/>
        <v>11</v>
      </c>
      <c r="B12" s="1">
        <v>44179</v>
      </c>
      <c r="C12">
        <v>72.169998000000007</v>
      </c>
      <c r="D12">
        <v>70.360000999999997</v>
      </c>
      <c r="E12">
        <f t="shared" si="1"/>
        <v>-1.8099970000000098</v>
      </c>
    </row>
    <row r="13" spans="1:5">
      <c r="A13">
        <f t="shared" si="0"/>
        <v>12</v>
      </c>
      <c r="B13" s="1">
        <v>44186</v>
      </c>
      <c r="C13">
        <v>69.610000999999997</v>
      </c>
      <c r="D13">
        <v>71.040001000000004</v>
      </c>
      <c r="E13">
        <f t="shared" si="1"/>
        <v>1.4300000000000068</v>
      </c>
    </row>
    <row r="14" spans="1:5">
      <c r="A14">
        <f t="shared" si="0"/>
        <v>13</v>
      </c>
      <c r="B14" s="1">
        <v>44193</v>
      </c>
      <c r="C14">
        <v>72</v>
      </c>
      <c r="D14">
        <v>65.900002000000001</v>
      </c>
      <c r="E14">
        <f t="shared" si="1"/>
        <v>-6.0999979999999994</v>
      </c>
    </row>
    <row r="15" spans="1:5">
      <c r="A15">
        <f t="shared" si="0"/>
        <v>14</v>
      </c>
      <c r="B15" s="1">
        <v>44200</v>
      </c>
      <c r="C15">
        <v>66</v>
      </c>
      <c r="D15">
        <v>71.870002999999997</v>
      </c>
      <c r="E15">
        <f t="shared" si="1"/>
        <v>5.870002999999997</v>
      </c>
    </row>
    <row r="16" spans="1:5">
      <c r="A16">
        <f t="shared" si="0"/>
        <v>15</v>
      </c>
      <c r="B16" s="1">
        <v>44207</v>
      </c>
      <c r="C16">
        <v>70.809997999999993</v>
      </c>
      <c r="D16">
        <v>69.75</v>
      </c>
      <c r="E16">
        <f t="shared" si="1"/>
        <v>-1.0599979999999931</v>
      </c>
    </row>
    <row r="17" spans="1:9">
      <c r="A17">
        <f t="shared" si="0"/>
        <v>16</v>
      </c>
      <c r="B17" s="1">
        <v>44214</v>
      </c>
      <c r="C17">
        <v>71.75</v>
      </c>
      <c r="D17">
        <v>73.080001999999993</v>
      </c>
      <c r="E17">
        <f t="shared" si="1"/>
        <v>1.3300019999999932</v>
      </c>
    </row>
    <row r="18" spans="1:9">
      <c r="A18">
        <f t="shared" si="0"/>
        <v>17</v>
      </c>
      <c r="B18" s="1">
        <v>44221</v>
      </c>
      <c r="C18">
        <v>74.459998999999996</v>
      </c>
      <c r="D18">
        <v>68.510002</v>
      </c>
      <c r="E18">
        <f t="shared" si="1"/>
        <v>-5.9499969999999962</v>
      </c>
    </row>
    <row r="19" spans="1:9">
      <c r="A19">
        <f t="shared" si="0"/>
        <v>18</v>
      </c>
      <c r="B19" s="1">
        <v>44228</v>
      </c>
      <c r="C19">
        <v>69.610000999999997</v>
      </c>
      <c r="D19">
        <v>81.959998999999996</v>
      </c>
      <c r="E19">
        <f t="shared" si="1"/>
        <v>12.349997999999999</v>
      </c>
    </row>
    <row r="20" spans="1:9">
      <c r="A20">
        <f t="shared" si="0"/>
        <v>19</v>
      </c>
      <c r="B20" s="1">
        <v>44235</v>
      </c>
      <c r="C20">
        <v>81.430000000000007</v>
      </c>
      <c r="D20">
        <v>84.040001000000004</v>
      </c>
      <c r="E20">
        <f t="shared" si="1"/>
        <v>2.6100009999999969</v>
      </c>
    </row>
    <row r="21" spans="1:9">
      <c r="A21">
        <f t="shared" si="0"/>
        <v>20</v>
      </c>
      <c r="B21" s="1">
        <v>44242</v>
      </c>
      <c r="C21">
        <v>86.550003000000004</v>
      </c>
      <c r="D21">
        <v>85.900002000000001</v>
      </c>
      <c r="E21">
        <f t="shared" si="1"/>
        <v>-0.65000100000000316</v>
      </c>
    </row>
    <row r="22" spans="1:9">
      <c r="A22">
        <f t="shared" si="0"/>
        <v>21</v>
      </c>
      <c r="B22" s="1">
        <v>44249</v>
      </c>
      <c r="C22">
        <v>85</v>
      </c>
      <c r="D22">
        <v>80.580001999999993</v>
      </c>
      <c r="E22">
        <f t="shared" si="1"/>
        <v>-4.4199980000000068</v>
      </c>
    </row>
    <row r="23" spans="1:9">
      <c r="A23">
        <f t="shared" si="0"/>
        <v>22</v>
      </c>
      <c r="B23" s="1">
        <v>44256</v>
      </c>
      <c r="C23">
        <v>82.57</v>
      </c>
      <c r="D23">
        <v>68.139999000000003</v>
      </c>
      <c r="E23">
        <f t="shared" si="1"/>
        <v>-14.43000099999999</v>
      </c>
      <c r="I23" t="s">
        <v>15</v>
      </c>
    </row>
    <row r="24" spans="1:9">
      <c r="A24">
        <f t="shared" si="0"/>
        <v>23</v>
      </c>
      <c r="B24" s="1">
        <v>44263</v>
      </c>
      <c r="C24">
        <v>68.550003000000004</v>
      </c>
      <c r="D24">
        <v>71.75</v>
      </c>
      <c r="E24">
        <f t="shared" si="1"/>
        <v>3.1999969999999962</v>
      </c>
    </row>
    <row r="25" spans="1:9">
      <c r="A25">
        <f t="shared" si="0"/>
        <v>24</v>
      </c>
      <c r="B25" s="1">
        <v>44270</v>
      </c>
      <c r="C25">
        <v>72.300003000000004</v>
      </c>
      <c r="D25">
        <v>73.010002</v>
      </c>
      <c r="E25">
        <f t="shared" si="1"/>
        <v>0.70999899999999627</v>
      </c>
    </row>
    <row r="26" spans="1:9">
      <c r="A26">
        <f t="shared" si="0"/>
        <v>25</v>
      </c>
      <c r="B26" s="1">
        <v>44277</v>
      </c>
      <c r="C26">
        <v>71.800003000000004</v>
      </c>
      <c r="D26">
        <v>69.069999999999993</v>
      </c>
      <c r="E26">
        <f t="shared" si="1"/>
        <v>-2.7300030000000106</v>
      </c>
    </row>
    <row r="27" spans="1:9">
      <c r="A27">
        <f t="shared" si="0"/>
        <v>26</v>
      </c>
      <c r="B27" s="1">
        <v>44284</v>
      </c>
      <c r="C27">
        <v>68.839995999999999</v>
      </c>
      <c r="D27">
        <v>77.730002999999996</v>
      </c>
      <c r="E27">
        <f t="shared" si="1"/>
        <v>8.8900069999999971</v>
      </c>
    </row>
    <row r="28" spans="1:9">
      <c r="A28">
        <f t="shared" si="0"/>
        <v>27</v>
      </c>
      <c r="B28" s="1">
        <v>44291</v>
      </c>
      <c r="C28">
        <v>79.370002999999997</v>
      </c>
      <c r="D28">
        <v>85.529999000000004</v>
      </c>
      <c r="E28">
        <f t="shared" si="1"/>
        <v>6.1599960000000067</v>
      </c>
    </row>
    <row r="29" spans="1:9">
      <c r="A29">
        <f t="shared" si="0"/>
        <v>28</v>
      </c>
      <c r="B29" s="1">
        <v>44298</v>
      </c>
      <c r="C29">
        <v>85.003997999999996</v>
      </c>
      <c r="D29">
        <v>76.220000999999996</v>
      </c>
      <c r="E29">
        <f t="shared" si="1"/>
        <v>-8.7839969999999994</v>
      </c>
    </row>
    <row r="30" spans="1:9">
      <c r="A30">
        <f t="shared" si="0"/>
        <v>29</v>
      </c>
      <c r="B30" s="1">
        <v>44305</v>
      </c>
      <c r="C30">
        <v>75.599997999999999</v>
      </c>
      <c r="D30">
        <v>74.989998</v>
      </c>
      <c r="E30">
        <f t="shared" si="1"/>
        <v>-0.60999999999999943</v>
      </c>
    </row>
    <row r="31" spans="1:9">
      <c r="A31">
        <f t="shared" si="0"/>
        <v>30</v>
      </c>
      <c r="B31" s="1">
        <v>44312</v>
      </c>
      <c r="C31">
        <v>74.889999000000003</v>
      </c>
      <c r="D31">
        <v>66.370002999999997</v>
      </c>
      <c r="E31">
        <f t="shared" si="1"/>
        <v>-8.5199960000000061</v>
      </c>
    </row>
    <row r="32" spans="1:9">
      <c r="A32">
        <f t="shared" si="0"/>
        <v>31</v>
      </c>
      <c r="B32" s="1">
        <v>44319</v>
      </c>
      <c r="C32">
        <v>66.709998999999996</v>
      </c>
      <c r="D32">
        <v>59.860000999999997</v>
      </c>
      <c r="E32">
        <f t="shared" si="1"/>
        <v>-6.8499979999999994</v>
      </c>
    </row>
    <row r="33" spans="1:5">
      <c r="A33">
        <f t="shared" si="0"/>
        <v>32</v>
      </c>
      <c r="B33" s="1">
        <v>44326</v>
      </c>
      <c r="C33">
        <v>58.509998000000003</v>
      </c>
      <c r="D33">
        <v>58.049999</v>
      </c>
      <c r="E33">
        <f t="shared" si="1"/>
        <v>-0.45999900000000338</v>
      </c>
    </row>
    <row r="34" spans="1:5">
      <c r="A34">
        <f t="shared" ref="A34:A53" si="2">ROW()-1</f>
        <v>33</v>
      </c>
      <c r="B34" s="1">
        <v>44333</v>
      </c>
      <c r="C34">
        <v>57.5</v>
      </c>
      <c r="D34">
        <v>60.860000999999997</v>
      </c>
      <c r="E34">
        <f t="shared" si="1"/>
        <v>3.3600009999999969</v>
      </c>
    </row>
    <row r="35" spans="1:5">
      <c r="A35">
        <f t="shared" si="2"/>
        <v>34</v>
      </c>
      <c r="B35" s="1">
        <v>44340</v>
      </c>
      <c r="C35">
        <v>61.259998000000003</v>
      </c>
      <c r="D35">
        <v>65.300003000000004</v>
      </c>
      <c r="E35">
        <f t="shared" si="1"/>
        <v>4.0400050000000007</v>
      </c>
    </row>
    <row r="36" spans="1:5">
      <c r="A36">
        <f t="shared" si="2"/>
        <v>35</v>
      </c>
      <c r="B36" s="1">
        <v>44347</v>
      </c>
      <c r="C36">
        <v>66</v>
      </c>
      <c r="D36">
        <v>62.889999000000003</v>
      </c>
      <c r="E36">
        <f t="shared" si="1"/>
        <v>-3.1100009999999969</v>
      </c>
    </row>
    <row r="37" spans="1:5">
      <c r="A37">
        <f t="shared" si="2"/>
        <v>36</v>
      </c>
      <c r="B37" s="1">
        <v>44354</v>
      </c>
      <c r="C37">
        <v>62.880001</v>
      </c>
      <c r="D37">
        <v>68.180000000000007</v>
      </c>
      <c r="E37">
        <f t="shared" si="1"/>
        <v>5.2999990000000068</v>
      </c>
    </row>
    <row r="38" spans="1:5">
      <c r="A38">
        <f t="shared" si="2"/>
        <v>37</v>
      </c>
      <c r="B38" s="1">
        <v>44361</v>
      </c>
      <c r="C38">
        <v>68.5</v>
      </c>
      <c r="D38">
        <v>74.190002000000007</v>
      </c>
      <c r="E38">
        <f t="shared" si="1"/>
        <v>5.6900020000000069</v>
      </c>
    </row>
    <row r="39" spans="1:5">
      <c r="A39">
        <f t="shared" si="2"/>
        <v>38</v>
      </c>
      <c r="B39" s="1">
        <v>44368</v>
      </c>
      <c r="C39">
        <v>73.139999000000003</v>
      </c>
      <c r="D39">
        <v>76.839995999999999</v>
      </c>
      <c r="E39">
        <f t="shared" si="1"/>
        <v>3.6999969999999962</v>
      </c>
    </row>
    <row r="40" spans="1:5">
      <c r="A40">
        <f t="shared" si="2"/>
        <v>39</v>
      </c>
      <c r="B40" s="1">
        <v>44375</v>
      </c>
      <c r="C40">
        <v>77.330001999999993</v>
      </c>
      <c r="D40">
        <v>79.309997999999993</v>
      </c>
      <c r="E40">
        <f t="shared" si="1"/>
        <v>1.9799959999999999</v>
      </c>
    </row>
    <row r="41" spans="1:5">
      <c r="A41">
        <f t="shared" si="2"/>
        <v>40</v>
      </c>
      <c r="B41" s="1">
        <v>44382</v>
      </c>
      <c r="C41">
        <v>79.400002000000001</v>
      </c>
      <c r="D41">
        <v>76.989998</v>
      </c>
      <c r="E41">
        <f t="shared" si="1"/>
        <v>-2.4100040000000007</v>
      </c>
    </row>
    <row r="42" spans="1:5">
      <c r="A42">
        <f t="shared" si="2"/>
        <v>41</v>
      </c>
      <c r="B42" s="1">
        <v>44389</v>
      </c>
      <c r="C42">
        <v>77.230002999999996</v>
      </c>
      <c r="D42">
        <v>68.730002999999996</v>
      </c>
      <c r="E42">
        <f t="shared" si="1"/>
        <v>-8.5</v>
      </c>
    </row>
    <row r="43" spans="1:5">
      <c r="A43">
        <f t="shared" si="2"/>
        <v>42</v>
      </c>
      <c r="B43" s="1">
        <v>44396</v>
      </c>
      <c r="C43">
        <v>67.319999999999993</v>
      </c>
      <c r="D43">
        <v>76.910004000000001</v>
      </c>
      <c r="E43">
        <f t="shared" si="1"/>
        <v>9.5900040000000075</v>
      </c>
    </row>
    <row r="44" spans="1:5">
      <c r="A44">
        <f t="shared" si="2"/>
        <v>43</v>
      </c>
      <c r="B44" s="1">
        <v>44403</v>
      </c>
      <c r="C44">
        <v>76.150002000000001</v>
      </c>
      <c r="D44">
        <v>58.900002000000001</v>
      </c>
      <c r="E44">
        <f t="shared" si="1"/>
        <v>-17.25</v>
      </c>
    </row>
    <row r="45" spans="1:5">
      <c r="A45">
        <f t="shared" si="2"/>
        <v>44</v>
      </c>
      <c r="B45" s="1">
        <v>44410</v>
      </c>
      <c r="C45">
        <v>59.305</v>
      </c>
      <c r="D45">
        <v>58.779998999999997</v>
      </c>
      <c r="E45">
        <f t="shared" si="1"/>
        <v>-0.52500100000000316</v>
      </c>
    </row>
    <row r="46" spans="1:5">
      <c r="A46">
        <f t="shared" si="2"/>
        <v>45</v>
      </c>
      <c r="B46" s="1">
        <v>44417</v>
      </c>
      <c r="C46">
        <v>58.645000000000003</v>
      </c>
      <c r="D46">
        <v>56.060001</v>
      </c>
      <c r="E46">
        <f t="shared" si="1"/>
        <v>-2.5849990000000034</v>
      </c>
    </row>
    <row r="47" spans="1:5">
      <c r="A47">
        <f t="shared" si="2"/>
        <v>46</v>
      </c>
      <c r="B47" s="1">
        <v>44424</v>
      </c>
      <c r="C47">
        <v>56.099997999999999</v>
      </c>
      <c r="D47">
        <v>53.860000999999997</v>
      </c>
      <c r="E47">
        <f t="shared" si="1"/>
        <v>-2.2399970000000025</v>
      </c>
    </row>
    <row r="48" spans="1:5">
      <c r="A48">
        <f t="shared" si="2"/>
        <v>47</v>
      </c>
      <c r="B48" s="1">
        <v>44431</v>
      </c>
      <c r="C48">
        <v>53.919998</v>
      </c>
      <c r="D48">
        <v>57.220001000000003</v>
      </c>
      <c r="E48">
        <f t="shared" si="1"/>
        <v>3.3000030000000038</v>
      </c>
    </row>
    <row r="49" spans="1:5">
      <c r="A49">
        <f t="shared" si="2"/>
        <v>48</v>
      </c>
      <c r="B49" s="1">
        <v>44438</v>
      </c>
      <c r="C49">
        <v>56.810001</v>
      </c>
      <c r="D49">
        <v>56.59</v>
      </c>
      <c r="E49">
        <f t="shared" si="1"/>
        <v>-0.22000099999999634</v>
      </c>
    </row>
    <row r="50" spans="1:5">
      <c r="A50">
        <f t="shared" si="2"/>
        <v>49</v>
      </c>
      <c r="B50" s="1">
        <v>44445</v>
      </c>
      <c r="C50">
        <v>56.700001</v>
      </c>
      <c r="D50">
        <v>54.240001999999997</v>
      </c>
      <c r="E50">
        <f t="shared" si="1"/>
        <v>-2.4599990000000034</v>
      </c>
    </row>
    <row r="51" spans="1:5">
      <c r="A51">
        <f t="shared" si="2"/>
        <v>50</v>
      </c>
      <c r="B51" s="1">
        <v>44452</v>
      </c>
      <c r="C51">
        <v>54.25</v>
      </c>
      <c r="D51">
        <v>54.77</v>
      </c>
      <c r="E51">
        <f t="shared" si="1"/>
        <v>0.52000000000000313</v>
      </c>
    </row>
    <row r="52" spans="1:5">
      <c r="A52">
        <f t="shared" si="2"/>
        <v>51</v>
      </c>
      <c r="B52" s="1">
        <v>44459</v>
      </c>
      <c r="C52">
        <v>53.75</v>
      </c>
      <c r="D52">
        <v>54.200001</v>
      </c>
      <c r="E52">
        <f t="shared" si="1"/>
        <v>0.45000100000000032</v>
      </c>
    </row>
    <row r="53" spans="1:5">
      <c r="A53">
        <f t="shared" si="2"/>
        <v>52</v>
      </c>
      <c r="B53" s="1">
        <v>44466</v>
      </c>
      <c r="C53">
        <v>53.450001</v>
      </c>
      <c r="D53">
        <v>52.619999</v>
      </c>
      <c r="E53">
        <f t="shared" si="1"/>
        <v>-0.83000200000000035</v>
      </c>
    </row>
    <row r="69" spans="1:2">
      <c r="A69" t="s">
        <v>8</v>
      </c>
      <c r="B69" t="s">
        <v>9</v>
      </c>
    </row>
    <row r="70" spans="1:2">
      <c r="A70" t="s">
        <v>10</v>
      </c>
    </row>
    <row r="71" spans="1:2">
      <c r="A71" t="s">
        <v>11</v>
      </c>
    </row>
    <row r="72" spans="1:2">
      <c r="A72" t="s">
        <v>12</v>
      </c>
    </row>
    <row r="73" spans="1:2">
      <c r="A73" t="s">
        <v>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5770-5271-4BE0-92E4-2D0BDBF03C11}">
  <dimension ref="A1:F260"/>
  <sheetViews>
    <sheetView topLeftCell="A63" workbookViewId="0">
      <selection sqref="A1:E85"/>
    </sheetView>
  </sheetViews>
  <sheetFormatPr defaultRowHeight="13.8"/>
  <cols>
    <col min="2" max="2" width="11.21875" bestFit="1" customWidth="1"/>
    <col min="5" max="5" width="10.109375" bestFit="1" customWidth="1"/>
    <col min="6" max="6" width="21.5546875" style="2" bestFit="1" customWidth="1"/>
  </cols>
  <sheetData>
    <row r="1" spans="1:6">
      <c r="A1" t="s">
        <v>17</v>
      </c>
      <c r="B1" t="s">
        <v>0</v>
      </c>
      <c r="C1" t="s">
        <v>1</v>
      </c>
      <c r="D1" t="s">
        <v>4</v>
      </c>
      <c r="E1" t="s">
        <v>7</v>
      </c>
      <c r="F1" s="2" t="s">
        <v>16</v>
      </c>
    </row>
    <row r="2" spans="1:6" hidden="1">
      <c r="A2">
        <f t="shared" ref="A2:A33" si="0">ROW()-1</f>
        <v>1</v>
      </c>
      <c r="B2" s="1">
        <v>44473</v>
      </c>
      <c r="C2">
        <v>52.29</v>
      </c>
      <c r="D2">
        <v>49.619999</v>
      </c>
      <c r="E2" s="5">
        <v>1</v>
      </c>
      <c r="F2" s="4">
        <v>0.99999999983254895</v>
      </c>
    </row>
    <row r="3" spans="1:6" hidden="1">
      <c r="A3">
        <f t="shared" si="0"/>
        <v>2</v>
      </c>
      <c r="B3" s="1">
        <v>44474</v>
      </c>
      <c r="C3">
        <v>49.990001999999997</v>
      </c>
      <c r="D3">
        <v>50</v>
      </c>
      <c r="E3" s="5"/>
      <c r="F3" s="4"/>
    </row>
    <row r="4" spans="1:6" hidden="1">
      <c r="A4">
        <f t="shared" si="0"/>
        <v>3</v>
      </c>
      <c r="B4" s="1">
        <v>44475</v>
      </c>
      <c r="C4">
        <v>49.150002000000001</v>
      </c>
      <c r="D4">
        <v>50.360000999999997</v>
      </c>
      <c r="E4" s="5"/>
      <c r="F4" s="4"/>
    </row>
    <row r="5" spans="1:6" hidden="1">
      <c r="A5">
        <f t="shared" si="0"/>
        <v>4</v>
      </c>
      <c r="B5" s="1">
        <v>44476</v>
      </c>
      <c r="C5">
        <v>51.209999000000003</v>
      </c>
      <c r="D5">
        <v>51.810001</v>
      </c>
      <c r="E5" s="5"/>
      <c r="F5" s="4"/>
    </row>
    <row r="6" spans="1:6" hidden="1">
      <c r="A6">
        <f t="shared" si="0"/>
        <v>5</v>
      </c>
      <c r="B6" s="1">
        <v>44477</v>
      </c>
      <c r="C6">
        <v>52.040000999999997</v>
      </c>
      <c r="D6">
        <v>51.639999000000003</v>
      </c>
      <c r="E6" s="5"/>
      <c r="F6" s="4"/>
    </row>
    <row r="7" spans="1:6" hidden="1">
      <c r="A7">
        <f t="shared" si="0"/>
        <v>6</v>
      </c>
      <c r="B7" s="1">
        <v>44480</v>
      </c>
      <c r="C7">
        <v>51.349997999999999</v>
      </c>
      <c r="D7">
        <v>50.93</v>
      </c>
      <c r="E7" s="5"/>
      <c r="F7" s="4"/>
    </row>
    <row r="8" spans="1:6" hidden="1">
      <c r="A8">
        <f t="shared" si="0"/>
        <v>7</v>
      </c>
      <c r="B8" s="1">
        <v>44481</v>
      </c>
      <c r="C8">
        <v>51.049999</v>
      </c>
      <c r="D8">
        <v>51.41</v>
      </c>
      <c r="E8" s="5"/>
      <c r="F8" s="4"/>
    </row>
    <row r="9" spans="1:6" hidden="1">
      <c r="A9">
        <f t="shared" si="0"/>
        <v>8</v>
      </c>
      <c r="B9" s="1">
        <v>44482</v>
      </c>
      <c r="C9">
        <v>51.799999</v>
      </c>
      <c r="D9">
        <v>51.57</v>
      </c>
      <c r="E9" s="5">
        <v>2</v>
      </c>
      <c r="F9" s="4">
        <v>0.99999999983544796</v>
      </c>
    </row>
    <row r="10" spans="1:6" hidden="1">
      <c r="A10">
        <f t="shared" si="0"/>
        <v>9</v>
      </c>
      <c r="B10" s="1">
        <v>44483</v>
      </c>
      <c r="C10">
        <v>51.77</v>
      </c>
      <c r="D10">
        <v>52.52</v>
      </c>
      <c r="E10" s="5"/>
      <c r="F10" s="4"/>
    </row>
    <row r="11" spans="1:6" hidden="1">
      <c r="A11">
        <f t="shared" si="0"/>
        <v>10</v>
      </c>
      <c r="B11" s="1">
        <v>44484</v>
      </c>
      <c r="C11">
        <v>52.959999000000003</v>
      </c>
      <c r="D11">
        <v>52.669998</v>
      </c>
      <c r="E11" s="5"/>
      <c r="F11" s="4"/>
    </row>
    <row r="12" spans="1:6" hidden="1">
      <c r="A12">
        <f t="shared" si="0"/>
        <v>11</v>
      </c>
      <c r="B12" s="1">
        <v>44487</v>
      </c>
      <c r="C12">
        <v>51.66</v>
      </c>
      <c r="D12">
        <v>53.59</v>
      </c>
      <c r="E12" s="5"/>
      <c r="F12" s="4"/>
    </row>
    <row r="13" spans="1:6" hidden="1">
      <c r="A13">
        <f t="shared" si="0"/>
        <v>12</v>
      </c>
      <c r="B13" s="1">
        <v>44488</v>
      </c>
      <c r="C13">
        <v>54</v>
      </c>
      <c r="D13">
        <v>55.580002</v>
      </c>
      <c r="E13" s="5"/>
      <c r="F13" s="4"/>
    </row>
    <row r="14" spans="1:6" hidden="1">
      <c r="A14">
        <f t="shared" si="0"/>
        <v>13</v>
      </c>
      <c r="B14" s="1">
        <v>44489</v>
      </c>
      <c r="C14">
        <v>56.09</v>
      </c>
      <c r="D14">
        <v>62.68</v>
      </c>
      <c r="E14" s="5"/>
      <c r="F14" s="4"/>
    </row>
    <row r="15" spans="1:6" hidden="1">
      <c r="A15">
        <f t="shared" si="0"/>
        <v>14</v>
      </c>
      <c r="B15" s="1">
        <v>44490</v>
      </c>
      <c r="C15">
        <v>61.91</v>
      </c>
      <c r="D15">
        <v>61.349997999999999</v>
      </c>
      <c r="E15" s="5"/>
      <c r="F15" s="4"/>
    </row>
    <row r="16" spans="1:6" hidden="1">
      <c r="A16">
        <f t="shared" si="0"/>
        <v>15</v>
      </c>
      <c r="B16" s="1">
        <v>44491</v>
      </c>
      <c r="C16">
        <v>59.970001000000003</v>
      </c>
      <c r="D16">
        <v>58.060001</v>
      </c>
      <c r="E16" s="5">
        <v>3</v>
      </c>
      <c r="F16" s="4">
        <v>0.99999999996070799</v>
      </c>
    </row>
    <row r="17" spans="1:6" hidden="1">
      <c r="A17">
        <f t="shared" si="0"/>
        <v>16</v>
      </c>
      <c r="B17" s="1">
        <v>44494</v>
      </c>
      <c r="C17">
        <v>49.639999000000003</v>
      </c>
      <c r="D17">
        <v>50.68</v>
      </c>
      <c r="E17" s="5"/>
      <c r="F17" s="4"/>
    </row>
    <row r="18" spans="1:6" hidden="1">
      <c r="A18">
        <f t="shared" si="0"/>
        <v>17</v>
      </c>
      <c r="B18" s="1">
        <v>44495</v>
      </c>
      <c r="C18">
        <v>51</v>
      </c>
      <c r="D18">
        <v>47.889999000000003</v>
      </c>
      <c r="E18" s="5"/>
      <c r="F18" s="4"/>
    </row>
    <row r="19" spans="1:6" hidden="1">
      <c r="A19">
        <f t="shared" si="0"/>
        <v>18</v>
      </c>
      <c r="B19" s="1">
        <v>44496</v>
      </c>
      <c r="C19">
        <v>47.5</v>
      </c>
      <c r="D19">
        <v>45.360000999999997</v>
      </c>
      <c r="E19" s="5"/>
      <c r="F19" s="4"/>
    </row>
    <row r="20" spans="1:6" hidden="1">
      <c r="A20">
        <f t="shared" si="0"/>
        <v>19</v>
      </c>
      <c r="B20" s="1">
        <v>44497</v>
      </c>
      <c r="C20">
        <v>45.439999</v>
      </c>
      <c r="D20">
        <v>45.610000999999997</v>
      </c>
      <c r="E20" s="5"/>
      <c r="F20" s="4"/>
    </row>
    <row r="21" spans="1:6" hidden="1">
      <c r="A21">
        <f t="shared" si="0"/>
        <v>20</v>
      </c>
      <c r="B21" s="1">
        <v>44498</v>
      </c>
      <c r="C21">
        <v>45.5</v>
      </c>
      <c r="D21">
        <v>44.639999000000003</v>
      </c>
      <c r="E21" s="5"/>
      <c r="F21" s="4"/>
    </row>
    <row r="22" spans="1:6" hidden="1">
      <c r="A22">
        <f t="shared" si="0"/>
        <v>21</v>
      </c>
      <c r="B22" s="1">
        <v>44501</v>
      </c>
      <c r="C22">
        <v>44.5</v>
      </c>
      <c r="D22">
        <v>45.259998000000003</v>
      </c>
      <c r="E22" s="5"/>
      <c r="F22" s="4"/>
    </row>
    <row r="23" spans="1:6" hidden="1">
      <c r="A23">
        <f t="shared" si="0"/>
        <v>22</v>
      </c>
      <c r="B23" s="1">
        <v>44502</v>
      </c>
      <c r="C23">
        <v>45.5</v>
      </c>
      <c r="D23">
        <v>44.349997999999999</v>
      </c>
      <c r="E23" s="5">
        <v>4</v>
      </c>
      <c r="F23" s="4">
        <v>0.99999999983823695</v>
      </c>
    </row>
    <row r="24" spans="1:6" hidden="1">
      <c r="A24">
        <f t="shared" si="0"/>
        <v>23</v>
      </c>
      <c r="B24" s="1">
        <v>44503</v>
      </c>
      <c r="C24">
        <v>44.169998</v>
      </c>
      <c r="D24">
        <v>44.68</v>
      </c>
      <c r="E24" s="5"/>
      <c r="F24" s="4"/>
    </row>
    <row r="25" spans="1:6" hidden="1">
      <c r="A25">
        <f t="shared" si="0"/>
        <v>24</v>
      </c>
      <c r="B25" s="1">
        <v>44504</v>
      </c>
      <c r="C25">
        <v>44.790000999999997</v>
      </c>
      <c r="D25">
        <v>43.639999000000003</v>
      </c>
      <c r="E25" s="5"/>
      <c r="F25" s="4"/>
    </row>
    <row r="26" spans="1:6" hidden="1">
      <c r="A26">
        <f t="shared" si="0"/>
        <v>25</v>
      </c>
      <c r="B26" s="1">
        <v>44505</v>
      </c>
      <c r="C26">
        <v>44.16</v>
      </c>
      <c r="D26">
        <v>46.220001000000003</v>
      </c>
      <c r="E26" s="5"/>
      <c r="F26" s="4"/>
    </row>
    <row r="27" spans="1:6" hidden="1">
      <c r="A27">
        <f t="shared" si="0"/>
        <v>26</v>
      </c>
      <c r="B27" s="1">
        <v>44508</v>
      </c>
      <c r="C27">
        <v>46.18</v>
      </c>
      <c r="D27">
        <v>46.560001</v>
      </c>
      <c r="E27" s="5"/>
      <c r="F27" s="4"/>
    </row>
    <row r="28" spans="1:6" hidden="1">
      <c r="A28">
        <f t="shared" si="0"/>
        <v>27</v>
      </c>
      <c r="B28" s="1">
        <v>44509</v>
      </c>
      <c r="C28">
        <v>47.009998000000003</v>
      </c>
      <c r="D28">
        <v>46.639999000000003</v>
      </c>
      <c r="E28" s="5"/>
      <c r="F28" s="4"/>
    </row>
    <row r="29" spans="1:6" hidden="1">
      <c r="A29">
        <f t="shared" si="0"/>
        <v>28</v>
      </c>
      <c r="B29" s="1">
        <v>44510</v>
      </c>
      <c r="C29">
        <v>46.040000999999997</v>
      </c>
      <c r="D29">
        <v>45.860000999999997</v>
      </c>
      <c r="E29" s="5"/>
      <c r="F29" s="4"/>
    </row>
    <row r="30" spans="1:6">
      <c r="A30">
        <f t="shared" si="0"/>
        <v>29</v>
      </c>
      <c r="B30" s="1">
        <v>44511</v>
      </c>
      <c r="C30">
        <v>46.169998</v>
      </c>
      <c r="D30">
        <v>45.009998000000003</v>
      </c>
      <c r="E30" s="5">
        <v>5</v>
      </c>
      <c r="F30" s="4">
        <v>0.99999999999076805</v>
      </c>
    </row>
    <row r="31" spans="1:6">
      <c r="A31">
        <f t="shared" si="0"/>
        <v>30</v>
      </c>
      <c r="B31" s="1">
        <v>44512</v>
      </c>
      <c r="C31">
        <v>45.450001</v>
      </c>
      <c r="D31">
        <v>45.959999000000003</v>
      </c>
      <c r="E31" s="5"/>
      <c r="F31" s="4"/>
    </row>
    <row r="32" spans="1:6">
      <c r="A32">
        <f t="shared" si="0"/>
        <v>31</v>
      </c>
      <c r="B32" s="1">
        <v>44515</v>
      </c>
      <c r="C32">
        <v>46.5</v>
      </c>
      <c r="D32">
        <v>47.939999</v>
      </c>
      <c r="E32" s="5"/>
      <c r="F32" s="4"/>
    </row>
    <row r="33" spans="1:6">
      <c r="A33">
        <f t="shared" si="0"/>
        <v>32</v>
      </c>
      <c r="B33" s="1">
        <v>44516</v>
      </c>
      <c r="C33">
        <v>47.880001</v>
      </c>
      <c r="D33">
        <v>48.790000999999997</v>
      </c>
      <c r="E33" s="5"/>
      <c r="F33" s="4"/>
    </row>
    <row r="34" spans="1:6">
      <c r="A34">
        <f t="shared" ref="A34:A66" si="1">ROW()-1</f>
        <v>33</v>
      </c>
      <c r="B34" s="1">
        <v>44517</v>
      </c>
      <c r="C34">
        <v>48.400002000000001</v>
      </c>
      <c r="D34">
        <v>47.470001000000003</v>
      </c>
      <c r="E34" s="5"/>
      <c r="F34" s="4"/>
    </row>
    <row r="35" spans="1:6">
      <c r="A35">
        <f t="shared" si="1"/>
        <v>34</v>
      </c>
      <c r="B35" s="1">
        <v>44518</v>
      </c>
      <c r="C35">
        <v>47.549999</v>
      </c>
      <c r="D35">
        <v>46</v>
      </c>
      <c r="E35" s="5"/>
      <c r="F35" s="4"/>
    </row>
    <row r="36" spans="1:6">
      <c r="A36">
        <f t="shared" si="1"/>
        <v>35</v>
      </c>
      <c r="B36" s="1">
        <v>44519</v>
      </c>
      <c r="C36">
        <v>45.939999</v>
      </c>
      <c r="D36">
        <v>44.759998000000003</v>
      </c>
      <c r="E36" s="5"/>
      <c r="F36" s="4"/>
    </row>
    <row r="37" spans="1:6">
      <c r="A37">
        <f t="shared" si="1"/>
        <v>36</v>
      </c>
      <c r="B37" s="1">
        <v>44522</v>
      </c>
      <c r="C37">
        <v>44.599997999999999</v>
      </c>
      <c r="D37">
        <v>43.07</v>
      </c>
      <c r="E37" s="5">
        <v>6</v>
      </c>
      <c r="F37" s="4">
        <v>0.99999999996426103</v>
      </c>
    </row>
    <row r="38" spans="1:6">
      <c r="A38">
        <f t="shared" si="1"/>
        <v>37</v>
      </c>
      <c r="B38" s="1">
        <v>44523</v>
      </c>
      <c r="C38">
        <v>42.57</v>
      </c>
      <c r="D38">
        <v>41.77</v>
      </c>
      <c r="E38" s="5"/>
      <c r="F38" s="4"/>
    </row>
    <row r="39" spans="1:6">
      <c r="A39">
        <f t="shared" si="1"/>
        <v>38</v>
      </c>
      <c r="B39" s="1">
        <v>44524</v>
      </c>
      <c r="C39">
        <v>41.380001</v>
      </c>
      <c r="D39">
        <v>42.34</v>
      </c>
      <c r="E39" s="5"/>
      <c r="F39" s="4"/>
    </row>
    <row r="40" spans="1:6">
      <c r="A40">
        <f t="shared" si="1"/>
        <v>39</v>
      </c>
      <c r="B40" s="1">
        <v>44526</v>
      </c>
      <c r="C40">
        <v>41.849997999999999</v>
      </c>
      <c r="D40">
        <v>42.799999</v>
      </c>
      <c r="E40" s="5"/>
      <c r="F40" s="4"/>
    </row>
    <row r="41" spans="1:6">
      <c r="A41">
        <f t="shared" si="1"/>
        <v>40</v>
      </c>
      <c r="B41" s="1">
        <v>44529</v>
      </c>
      <c r="C41">
        <v>42.869999</v>
      </c>
      <c r="D41">
        <v>40.540000999999997</v>
      </c>
      <c r="E41" s="5"/>
      <c r="F41" s="4"/>
    </row>
    <row r="42" spans="1:6">
      <c r="A42">
        <f t="shared" si="1"/>
        <v>41</v>
      </c>
      <c r="B42" s="1">
        <v>44530</v>
      </c>
      <c r="C42">
        <v>40.779998999999997</v>
      </c>
      <c r="D42">
        <v>40.060001</v>
      </c>
      <c r="E42" s="5"/>
      <c r="F42" s="4"/>
    </row>
    <row r="43" spans="1:6">
      <c r="A43">
        <f t="shared" si="1"/>
        <v>42</v>
      </c>
      <c r="B43" s="1">
        <v>44531</v>
      </c>
      <c r="C43">
        <v>40.049999</v>
      </c>
      <c r="D43">
        <v>37.290000999999997</v>
      </c>
      <c r="E43" s="5"/>
      <c r="F43" s="4"/>
    </row>
    <row r="44" spans="1:6">
      <c r="A44">
        <f t="shared" si="1"/>
        <v>43</v>
      </c>
      <c r="B44" s="1">
        <v>44532</v>
      </c>
      <c r="C44">
        <v>36.290000999999997</v>
      </c>
      <c r="D44">
        <v>37.580002</v>
      </c>
      <c r="E44" s="5">
        <v>7</v>
      </c>
      <c r="F44" s="4">
        <v>0.99999999933966599</v>
      </c>
    </row>
    <row r="45" spans="1:6">
      <c r="A45">
        <f t="shared" si="1"/>
        <v>44</v>
      </c>
      <c r="B45" s="1">
        <v>44533</v>
      </c>
      <c r="C45">
        <v>37.43</v>
      </c>
      <c r="D45">
        <v>35.840000000000003</v>
      </c>
      <c r="E45" s="5"/>
      <c r="F45" s="4"/>
    </row>
    <row r="46" spans="1:6">
      <c r="A46">
        <f t="shared" si="1"/>
        <v>45</v>
      </c>
      <c r="B46" s="1">
        <v>44536</v>
      </c>
      <c r="C46">
        <v>35.040000999999997</v>
      </c>
      <c r="D46">
        <v>37.82</v>
      </c>
      <c r="E46" s="5"/>
      <c r="F46" s="4"/>
    </row>
    <row r="47" spans="1:6">
      <c r="A47">
        <f t="shared" si="1"/>
        <v>46</v>
      </c>
      <c r="B47" s="1">
        <v>44537</v>
      </c>
      <c r="C47">
        <v>38.514000000000003</v>
      </c>
      <c r="D47">
        <v>38.68</v>
      </c>
      <c r="E47" s="5"/>
      <c r="F47" s="4"/>
    </row>
    <row r="48" spans="1:6">
      <c r="A48">
        <f t="shared" si="1"/>
        <v>47</v>
      </c>
      <c r="B48" s="1">
        <v>44538</v>
      </c>
      <c r="C48">
        <v>39</v>
      </c>
      <c r="D48">
        <v>40.520000000000003</v>
      </c>
      <c r="E48" s="5"/>
      <c r="F48" s="4"/>
    </row>
    <row r="49" spans="1:6">
      <c r="A49">
        <f t="shared" si="1"/>
        <v>48</v>
      </c>
      <c r="B49" s="1">
        <v>44539</v>
      </c>
      <c r="C49">
        <v>40.259998000000003</v>
      </c>
      <c r="D49">
        <v>38.75</v>
      </c>
      <c r="E49" s="5"/>
      <c r="F49" s="4"/>
    </row>
    <row r="50" spans="1:6">
      <c r="A50">
        <f t="shared" si="1"/>
        <v>49</v>
      </c>
      <c r="B50" s="1">
        <v>44540</v>
      </c>
      <c r="C50">
        <v>39.32</v>
      </c>
      <c r="D50">
        <v>37.259998000000003</v>
      </c>
      <c r="E50" s="5"/>
      <c r="F50" s="4"/>
    </row>
    <row r="51" spans="1:6">
      <c r="A51">
        <f t="shared" si="1"/>
        <v>50</v>
      </c>
      <c r="B51" s="1">
        <v>44543</v>
      </c>
      <c r="C51">
        <v>36.990001999999997</v>
      </c>
      <c r="D51">
        <v>36.040000999999997</v>
      </c>
      <c r="E51" s="5">
        <v>8</v>
      </c>
      <c r="F51" s="4">
        <v>0.999999999938609</v>
      </c>
    </row>
    <row r="52" spans="1:6">
      <c r="A52">
        <f t="shared" si="1"/>
        <v>51</v>
      </c>
      <c r="B52" s="1">
        <v>44544</v>
      </c>
      <c r="C52">
        <v>35.349997999999999</v>
      </c>
      <c r="D52">
        <v>35.619999</v>
      </c>
      <c r="E52" s="5"/>
      <c r="F52" s="4"/>
    </row>
    <row r="53" spans="1:6">
      <c r="A53">
        <f t="shared" si="1"/>
        <v>52</v>
      </c>
      <c r="B53" s="1">
        <v>44545</v>
      </c>
      <c r="C53">
        <v>35.32</v>
      </c>
      <c r="D53">
        <v>36.049999</v>
      </c>
      <c r="E53" s="5"/>
      <c r="F53" s="4"/>
    </row>
    <row r="54" spans="1:6">
      <c r="A54">
        <f t="shared" si="1"/>
        <v>53</v>
      </c>
      <c r="B54" s="1">
        <v>44546</v>
      </c>
      <c r="C54">
        <v>36.470001000000003</v>
      </c>
      <c r="D54">
        <v>34.93</v>
      </c>
      <c r="E54" s="5"/>
      <c r="F54" s="4"/>
    </row>
    <row r="55" spans="1:6">
      <c r="A55">
        <f t="shared" si="1"/>
        <v>54</v>
      </c>
      <c r="B55" s="1">
        <v>44547</v>
      </c>
      <c r="C55">
        <v>34.950001</v>
      </c>
      <c r="D55">
        <v>36.509998000000003</v>
      </c>
      <c r="E55" s="5"/>
      <c r="F55" s="4"/>
    </row>
    <row r="56" spans="1:6">
      <c r="A56">
        <f t="shared" si="1"/>
        <v>55</v>
      </c>
      <c r="B56" s="1">
        <v>44550</v>
      </c>
      <c r="C56">
        <v>35.650002000000001</v>
      </c>
      <c r="D56">
        <v>35.759998000000003</v>
      </c>
      <c r="E56" s="5"/>
      <c r="F56" s="4"/>
    </row>
    <row r="57" spans="1:6">
      <c r="A57">
        <f t="shared" si="1"/>
        <v>56</v>
      </c>
      <c r="B57" s="1">
        <v>44551</v>
      </c>
      <c r="C57">
        <v>36.029998999999997</v>
      </c>
      <c r="D57">
        <v>36.740001999999997</v>
      </c>
      <c r="E57" s="5"/>
      <c r="F57" s="4"/>
    </row>
    <row r="58" spans="1:6">
      <c r="A58">
        <f t="shared" si="1"/>
        <v>57</v>
      </c>
      <c r="B58" s="1">
        <v>44552</v>
      </c>
      <c r="C58">
        <v>36.534999999999997</v>
      </c>
      <c r="D58">
        <v>37.259998000000003</v>
      </c>
      <c r="E58" s="5">
        <v>9</v>
      </c>
      <c r="F58" s="4">
        <v>0.99999999984577004</v>
      </c>
    </row>
    <row r="59" spans="1:6">
      <c r="A59">
        <f t="shared" si="1"/>
        <v>58</v>
      </c>
      <c r="B59" s="1">
        <v>44553</v>
      </c>
      <c r="C59">
        <v>37.029998999999997</v>
      </c>
      <c r="D59">
        <v>37.419998</v>
      </c>
      <c r="E59" s="5"/>
      <c r="F59" s="4"/>
    </row>
    <row r="60" spans="1:6">
      <c r="A60">
        <f t="shared" si="1"/>
        <v>59</v>
      </c>
      <c r="B60" s="1">
        <v>44557</v>
      </c>
      <c r="C60">
        <v>37.020000000000003</v>
      </c>
      <c r="D60">
        <v>36.93</v>
      </c>
      <c r="E60" s="5"/>
      <c r="F60" s="4"/>
    </row>
    <row r="61" spans="1:6">
      <c r="A61">
        <f t="shared" si="1"/>
        <v>60</v>
      </c>
      <c r="B61" s="1">
        <v>44558</v>
      </c>
      <c r="C61">
        <v>36.610000999999997</v>
      </c>
      <c r="D61">
        <v>36.520000000000003</v>
      </c>
      <c r="E61" s="5"/>
      <c r="F61" s="4"/>
    </row>
    <row r="62" spans="1:6">
      <c r="A62">
        <f t="shared" si="1"/>
        <v>61</v>
      </c>
      <c r="B62" s="1">
        <v>44559</v>
      </c>
      <c r="C62">
        <v>36.209999000000003</v>
      </c>
      <c r="D62">
        <v>35.950001</v>
      </c>
      <c r="E62" s="5"/>
      <c r="F62" s="4"/>
    </row>
    <row r="63" spans="1:6">
      <c r="A63">
        <f t="shared" si="1"/>
        <v>62</v>
      </c>
      <c r="B63" s="1">
        <v>44560</v>
      </c>
      <c r="C63">
        <v>36</v>
      </c>
      <c r="D63">
        <v>37.950001</v>
      </c>
      <c r="E63" s="5"/>
      <c r="F63" s="4"/>
    </row>
    <row r="64" spans="1:6">
      <c r="A64">
        <f t="shared" si="1"/>
        <v>63</v>
      </c>
      <c r="B64" s="1">
        <v>44561</v>
      </c>
      <c r="C64">
        <v>37.400002000000001</v>
      </c>
      <c r="D64">
        <v>36.349997999999999</v>
      </c>
      <c r="E64" s="5"/>
      <c r="F64" s="4"/>
    </row>
    <row r="65" spans="1:6">
      <c r="A65">
        <f t="shared" si="1"/>
        <v>64</v>
      </c>
      <c r="B65" s="1">
        <v>44564</v>
      </c>
      <c r="C65">
        <v>36.799999</v>
      </c>
      <c r="D65">
        <v>36.409999999999997</v>
      </c>
      <c r="E65" s="5">
        <v>10</v>
      </c>
      <c r="F65" s="4">
        <v>0.99999999997599598</v>
      </c>
    </row>
    <row r="66" spans="1:6">
      <c r="A66">
        <f t="shared" si="1"/>
        <v>65</v>
      </c>
      <c r="B66" s="1">
        <v>44565</v>
      </c>
      <c r="C66">
        <v>35.169998</v>
      </c>
      <c r="D66">
        <v>33.130001</v>
      </c>
      <c r="E66" s="5"/>
      <c r="F66" s="4"/>
    </row>
    <row r="67" spans="1:6">
      <c r="A67">
        <f t="shared" ref="A67:A130" si="2">ROW()-1</f>
        <v>66</v>
      </c>
      <c r="B67" s="1">
        <v>44566</v>
      </c>
      <c r="C67">
        <v>33.509998000000003</v>
      </c>
      <c r="D67">
        <v>32.840000000000003</v>
      </c>
      <c r="E67" s="5"/>
      <c r="F67" s="4"/>
    </row>
    <row r="68" spans="1:6">
      <c r="A68">
        <f t="shared" si="2"/>
        <v>67</v>
      </c>
      <c r="B68" s="1">
        <v>44567</v>
      </c>
      <c r="C68">
        <v>32.549999</v>
      </c>
      <c r="D68">
        <v>32.689999</v>
      </c>
      <c r="E68" s="5"/>
      <c r="F68" s="4"/>
    </row>
    <row r="69" spans="1:6">
      <c r="A69">
        <f t="shared" si="2"/>
        <v>68</v>
      </c>
      <c r="B69" s="1">
        <v>44568</v>
      </c>
      <c r="C69">
        <v>32.650002000000001</v>
      </c>
      <c r="D69">
        <v>32.419998</v>
      </c>
      <c r="E69" s="5"/>
      <c r="F69" s="4"/>
    </row>
    <row r="70" spans="1:6">
      <c r="A70">
        <f t="shared" si="2"/>
        <v>69</v>
      </c>
      <c r="B70" s="1">
        <v>44571</v>
      </c>
      <c r="C70">
        <v>31.700001</v>
      </c>
      <c r="D70">
        <v>32.700001</v>
      </c>
      <c r="E70" s="5"/>
      <c r="F70" s="4"/>
    </row>
    <row r="71" spans="1:6">
      <c r="A71">
        <f t="shared" si="2"/>
        <v>70</v>
      </c>
      <c r="B71" s="1">
        <v>44572</v>
      </c>
      <c r="C71">
        <v>33</v>
      </c>
      <c r="D71">
        <v>34</v>
      </c>
      <c r="E71" s="5"/>
      <c r="F71" s="4"/>
    </row>
    <row r="72" spans="1:6">
      <c r="A72">
        <f t="shared" si="2"/>
        <v>71</v>
      </c>
      <c r="B72" s="1">
        <v>44573</v>
      </c>
      <c r="C72">
        <v>34.270000000000003</v>
      </c>
      <c r="D72">
        <v>34.43</v>
      </c>
      <c r="E72" s="5">
        <v>11</v>
      </c>
      <c r="F72" s="4">
        <v>0.99999999999167299</v>
      </c>
    </row>
    <row r="73" spans="1:6">
      <c r="A73">
        <f t="shared" si="2"/>
        <v>72</v>
      </c>
      <c r="B73" s="1">
        <v>44574</v>
      </c>
      <c r="C73">
        <v>34.43</v>
      </c>
      <c r="D73">
        <v>32.970001000000003</v>
      </c>
      <c r="E73" s="5"/>
      <c r="F73" s="4"/>
    </row>
    <row r="74" spans="1:6">
      <c r="A74">
        <f t="shared" si="2"/>
        <v>73</v>
      </c>
      <c r="B74" s="1">
        <v>44575</v>
      </c>
      <c r="C74">
        <v>32.75</v>
      </c>
      <c r="D74">
        <v>32.830002</v>
      </c>
      <c r="E74" s="5"/>
      <c r="F74" s="4"/>
    </row>
    <row r="75" spans="1:6">
      <c r="A75">
        <f t="shared" si="2"/>
        <v>74</v>
      </c>
      <c r="B75" s="1">
        <v>44579</v>
      </c>
      <c r="C75">
        <v>32.284999999999997</v>
      </c>
      <c r="D75">
        <v>31.690000999999999</v>
      </c>
      <c r="E75" s="5"/>
      <c r="F75" s="4"/>
    </row>
    <row r="76" spans="1:6">
      <c r="A76">
        <f t="shared" si="2"/>
        <v>75</v>
      </c>
      <c r="B76" s="1">
        <v>44580</v>
      </c>
      <c r="C76">
        <v>31.790001</v>
      </c>
      <c r="D76">
        <v>31.639999</v>
      </c>
      <c r="E76" s="5"/>
      <c r="F76" s="4"/>
    </row>
    <row r="77" spans="1:6">
      <c r="A77">
        <f t="shared" si="2"/>
        <v>76</v>
      </c>
      <c r="B77" s="1">
        <v>44581</v>
      </c>
      <c r="C77">
        <v>32.349997999999999</v>
      </c>
      <c r="D77">
        <v>31.950001</v>
      </c>
      <c r="E77" s="5"/>
      <c r="F77" s="4"/>
    </row>
    <row r="78" spans="1:6">
      <c r="A78">
        <f t="shared" si="2"/>
        <v>77</v>
      </c>
      <c r="B78" s="1">
        <v>44582</v>
      </c>
      <c r="C78">
        <v>31.459999</v>
      </c>
      <c r="D78">
        <v>29.450001</v>
      </c>
      <c r="E78" s="5"/>
      <c r="F78" s="4"/>
    </row>
    <row r="79" spans="1:6">
      <c r="A79">
        <f t="shared" si="2"/>
        <v>78</v>
      </c>
      <c r="B79" s="1">
        <v>44585</v>
      </c>
      <c r="C79">
        <v>28.549999</v>
      </c>
      <c r="D79">
        <v>31.110001</v>
      </c>
      <c r="E79" s="5">
        <v>12</v>
      </c>
      <c r="F79" s="4">
        <v>0.99999999999996303</v>
      </c>
    </row>
    <row r="80" spans="1:6">
      <c r="A80">
        <f t="shared" si="2"/>
        <v>79</v>
      </c>
      <c r="B80" s="1">
        <v>44586</v>
      </c>
      <c r="C80">
        <v>29.860001</v>
      </c>
      <c r="D80">
        <v>28.459999</v>
      </c>
      <c r="E80" s="5"/>
      <c r="F80" s="4"/>
    </row>
    <row r="81" spans="1:6">
      <c r="A81">
        <f t="shared" si="2"/>
        <v>80</v>
      </c>
      <c r="B81" s="1">
        <v>44587</v>
      </c>
      <c r="C81">
        <v>29.07</v>
      </c>
      <c r="D81">
        <v>26.74</v>
      </c>
      <c r="E81" s="5"/>
      <c r="F81" s="4"/>
    </row>
    <row r="82" spans="1:6">
      <c r="A82">
        <f t="shared" si="2"/>
        <v>81</v>
      </c>
      <c r="B82" s="1">
        <v>44588</v>
      </c>
      <c r="C82">
        <v>27.34</v>
      </c>
      <c r="D82">
        <v>26.879999000000002</v>
      </c>
      <c r="E82" s="5"/>
      <c r="F82" s="4"/>
    </row>
    <row r="83" spans="1:6">
      <c r="A83">
        <f t="shared" si="2"/>
        <v>82</v>
      </c>
      <c r="B83" s="1">
        <v>44589</v>
      </c>
      <c r="C83">
        <v>27.16</v>
      </c>
      <c r="D83">
        <v>26.84</v>
      </c>
      <c r="E83" s="5"/>
      <c r="F83" s="4"/>
    </row>
    <row r="84" spans="1:6">
      <c r="A84">
        <f t="shared" si="2"/>
        <v>83</v>
      </c>
      <c r="B84" s="1">
        <v>44592</v>
      </c>
      <c r="C84">
        <v>27.120000999999998</v>
      </c>
      <c r="D84">
        <v>29.559999000000001</v>
      </c>
      <c r="E84" s="5"/>
      <c r="F84" s="4"/>
    </row>
    <row r="85" spans="1:6">
      <c r="A85">
        <f t="shared" si="2"/>
        <v>84</v>
      </c>
      <c r="B85" s="1">
        <v>44593</v>
      </c>
      <c r="C85">
        <v>29.610001</v>
      </c>
      <c r="D85">
        <v>30.01</v>
      </c>
      <c r="E85" s="5"/>
      <c r="F85" s="4"/>
    </row>
    <row r="86" spans="1:6">
      <c r="A86">
        <f t="shared" si="2"/>
        <v>85</v>
      </c>
      <c r="B86" s="1">
        <v>44594</v>
      </c>
      <c r="C86">
        <v>30.110001</v>
      </c>
      <c r="D86">
        <v>27.33</v>
      </c>
      <c r="E86" s="5">
        <v>13</v>
      </c>
      <c r="F86" s="4">
        <v>0.99999999996299505</v>
      </c>
    </row>
    <row r="87" spans="1:6">
      <c r="A87">
        <f t="shared" si="2"/>
        <v>86</v>
      </c>
      <c r="B87" s="1">
        <v>44595</v>
      </c>
      <c r="C87">
        <v>24.356999999999999</v>
      </c>
      <c r="D87">
        <v>24.51</v>
      </c>
      <c r="E87" s="5"/>
      <c r="F87" s="4"/>
    </row>
    <row r="88" spans="1:6">
      <c r="A88">
        <f t="shared" si="2"/>
        <v>87</v>
      </c>
      <c r="B88" s="1">
        <v>44596</v>
      </c>
      <c r="C88">
        <v>25.280000999999999</v>
      </c>
      <c r="D88">
        <v>27.25</v>
      </c>
      <c r="E88" s="5"/>
      <c r="F88" s="4"/>
    </row>
    <row r="89" spans="1:6">
      <c r="A89">
        <f t="shared" si="2"/>
        <v>88</v>
      </c>
      <c r="B89" s="1">
        <v>44599</v>
      </c>
      <c r="C89">
        <v>27.02</v>
      </c>
      <c r="D89">
        <v>26.459999</v>
      </c>
      <c r="E89" s="5"/>
      <c r="F89" s="4"/>
    </row>
    <row r="90" spans="1:6">
      <c r="A90">
        <f t="shared" si="2"/>
        <v>89</v>
      </c>
      <c r="B90" s="1">
        <v>44600</v>
      </c>
      <c r="C90">
        <v>25.98</v>
      </c>
      <c r="D90">
        <v>26.68</v>
      </c>
      <c r="E90" s="5"/>
      <c r="F90" s="4"/>
    </row>
    <row r="91" spans="1:6">
      <c r="A91">
        <f t="shared" si="2"/>
        <v>90</v>
      </c>
      <c r="B91" s="1">
        <v>44601</v>
      </c>
      <c r="C91">
        <v>27.309999000000001</v>
      </c>
      <c r="D91">
        <v>26.799999</v>
      </c>
      <c r="E91" s="5"/>
      <c r="F91" s="4"/>
    </row>
    <row r="92" spans="1:6">
      <c r="A92">
        <f t="shared" si="2"/>
        <v>91</v>
      </c>
      <c r="B92" s="1">
        <v>44602</v>
      </c>
      <c r="C92">
        <v>26.25</v>
      </c>
      <c r="D92">
        <v>25.549999</v>
      </c>
      <c r="E92" s="5"/>
      <c r="F92" s="4"/>
    </row>
    <row r="93" spans="1:6">
      <c r="A93">
        <f t="shared" si="2"/>
        <v>92</v>
      </c>
      <c r="B93" s="1">
        <v>44603</v>
      </c>
      <c r="C93">
        <v>25.77</v>
      </c>
      <c r="D93">
        <v>25.4</v>
      </c>
      <c r="E93" s="5">
        <v>14</v>
      </c>
      <c r="F93" s="4">
        <v>0.99999999980403498</v>
      </c>
    </row>
    <row r="94" spans="1:6">
      <c r="A94">
        <f t="shared" si="2"/>
        <v>93</v>
      </c>
      <c r="B94" s="1">
        <v>44606</v>
      </c>
      <c r="C94">
        <v>25.299999</v>
      </c>
      <c r="D94">
        <v>24.709999</v>
      </c>
      <c r="E94" s="5"/>
      <c r="F94" s="4"/>
    </row>
    <row r="95" spans="1:6">
      <c r="A95">
        <f t="shared" si="2"/>
        <v>94</v>
      </c>
      <c r="B95" s="1">
        <v>44607</v>
      </c>
      <c r="C95">
        <v>25.16</v>
      </c>
      <c r="D95">
        <v>25.879999000000002</v>
      </c>
      <c r="E95" s="5"/>
      <c r="F95" s="4"/>
    </row>
    <row r="96" spans="1:6">
      <c r="A96">
        <f t="shared" si="2"/>
        <v>95</v>
      </c>
      <c r="B96" s="1">
        <v>44608</v>
      </c>
      <c r="C96">
        <v>25.219999000000001</v>
      </c>
      <c r="D96">
        <v>25.73</v>
      </c>
      <c r="E96" s="5"/>
      <c r="F96" s="4"/>
    </row>
    <row r="97" spans="1:6">
      <c r="A97">
        <f t="shared" si="2"/>
        <v>96</v>
      </c>
      <c r="B97" s="1">
        <v>44609</v>
      </c>
      <c r="C97">
        <v>25.51</v>
      </c>
      <c r="D97">
        <v>24.690000999999999</v>
      </c>
      <c r="E97" s="5"/>
      <c r="F97" s="4"/>
    </row>
    <row r="98" spans="1:6">
      <c r="A98">
        <f t="shared" si="2"/>
        <v>97</v>
      </c>
      <c r="B98" s="1">
        <v>44610</v>
      </c>
      <c r="C98">
        <v>24.719999000000001</v>
      </c>
      <c r="D98">
        <v>23.860001</v>
      </c>
      <c r="E98" s="5"/>
      <c r="F98" s="4"/>
    </row>
    <row r="99" spans="1:6">
      <c r="A99">
        <f t="shared" si="2"/>
        <v>98</v>
      </c>
      <c r="B99" s="1">
        <v>44614</v>
      </c>
      <c r="C99">
        <v>23.48</v>
      </c>
      <c r="D99">
        <v>23.92</v>
      </c>
      <c r="E99" s="5"/>
      <c r="F99" s="4"/>
    </row>
    <row r="100" spans="1:6">
      <c r="A100">
        <f t="shared" si="2"/>
        <v>99</v>
      </c>
      <c r="B100" s="1">
        <v>44615</v>
      </c>
      <c r="C100">
        <v>23.92</v>
      </c>
      <c r="D100">
        <v>23.389999</v>
      </c>
      <c r="E100" s="5">
        <v>15</v>
      </c>
      <c r="F100" s="4">
        <v>0.99999999999737499</v>
      </c>
    </row>
    <row r="101" spans="1:6">
      <c r="A101">
        <f t="shared" si="2"/>
        <v>100</v>
      </c>
      <c r="B101" s="1">
        <v>44616</v>
      </c>
      <c r="C101">
        <v>22.5</v>
      </c>
      <c r="D101">
        <v>25.34</v>
      </c>
      <c r="E101" s="5"/>
      <c r="F101" s="4"/>
    </row>
    <row r="102" spans="1:6">
      <c r="A102">
        <f t="shared" si="2"/>
        <v>101</v>
      </c>
      <c r="B102" s="1">
        <v>44617</v>
      </c>
      <c r="C102">
        <v>25.5</v>
      </c>
      <c r="D102">
        <v>26.35</v>
      </c>
      <c r="E102" s="5"/>
      <c r="F102" s="4"/>
    </row>
    <row r="103" spans="1:6">
      <c r="A103">
        <f t="shared" si="2"/>
        <v>102</v>
      </c>
      <c r="B103" s="1">
        <v>44620</v>
      </c>
      <c r="C103">
        <v>26.290001</v>
      </c>
      <c r="D103">
        <v>26.75</v>
      </c>
      <c r="E103" s="5"/>
      <c r="F103" s="4"/>
    </row>
    <row r="104" spans="1:6">
      <c r="A104">
        <f t="shared" si="2"/>
        <v>103</v>
      </c>
      <c r="B104" s="1">
        <v>44621</v>
      </c>
      <c r="C104">
        <v>26.610001</v>
      </c>
      <c r="D104">
        <v>26.41</v>
      </c>
      <c r="E104" s="5"/>
      <c r="F104" s="4"/>
    </row>
    <row r="105" spans="1:6">
      <c r="A105">
        <f t="shared" si="2"/>
        <v>104</v>
      </c>
      <c r="B105" s="1">
        <v>44622</v>
      </c>
      <c r="C105">
        <v>26.5</v>
      </c>
      <c r="D105">
        <v>26.030000999999999</v>
      </c>
      <c r="E105" s="5"/>
      <c r="F105" s="4"/>
    </row>
    <row r="106" spans="1:6">
      <c r="A106">
        <f t="shared" si="2"/>
        <v>105</v>
      </c>
      <c r="B106" s="1">
        <v>44623</v>
      </c>
      <c r="C106">
        <v>26.02</v>
      </c>
      <c r="D106">
        <v>24.93</v>
      </c>
      <c r="E106" s="5"/>
      <c r="F106" s="4"/>
    </row>
    <row r="107" spans="1:6">
      <c r="A107">
        <f t="shared" si="2"/>
        <v>106</v>
      </c>
      <c r="B107" s="1">
        <v>44624</v>
      </c>
      <c r="C107">
        <v>25.07</v>
      </c>
      <c r="D107">
        <v>24.18</v>
      </c>
      <c r="E107" s="5">
        <v>16</v>
      </c>
      <c r="F107" s="4">
        <v>0.99999999937200701</v>
      </c>
    </row>
    <row r="108" spans="1:6">
      <c r="A108">
        <f t="shared" si="2"/>
        <v>107</v>
      </c>
      <c r="B108" s="1">
        <v>44627</v>
      </c>
      <c r="C108">
        <v>24.17</v>
      </c>
      <c r="D108">
        <v>23.09</v>
      </c>
      <c r="E108" s="5"/>
      <c r="F108" s="4"/>
    </row>
    <row r="109" spans="1:6">
      <c r="A109">
        <f t="shared" si="2"/>
        <v>108</v>
      </c>
      <c r="B109" s="1">
        <v>44628</v>
      </c>
      <c r="C109">
        <v>22.76</v>
      </c>
      <c r="D109">
        <v>23.059999000000001</v>
      </c>
      <c r="E109" s="5"/>
      <c r="F109" s="4"/>
    </row>
    <row r="110" spans="1:6">
      <c r="A110">
        <f t="shared" si="2"/>
        <v>109</v>
      </c>
      <c r="B110" s="1">
        <v>44629</v>
      </c>
      <c r="C110">
        <v>23.559999000000001</v>
      </c>
      <c r="D110">
        <v>25.26</v>
      </c>
      <c r="E110" s="5"/>
      <c r="F110" s="4"/>
    </row>
    <row r="111" spans="1:6">
      <c r="A111">
        <f t="shared" si="2"/>
        <v>110</v>
      </c>
      <c r="B111" s="1">
        <v>44630</v>
      </c>
      <c r="C111">
        <v>24.5</v>
      </c>
      <c r="D111">
        <v>23.92</v>
      </c>
      <c r="E111" s="5"/>
      <c r="F111" s="4"/>
    </row>
    <row r="112" spans="1:6">
      <c r="A112">
        <f t="shared" si="2"/>
        <v>111</v>
      </c>
      <c r="B112" s="1">
        <v>44631</v>
      </c>
      <c r="C112">
        <v>24.4</v>
      </c>
      <c r="D112">
        <v>23.08</v>
      </c>
      <c r="E112" s="5"/>
      <c r="F112" s="4"/>
    </row>
    <row r="113" spans="1:6">
      <c r="A113">
        <f t="shared" si="2"/>
        <v>112</v>
      </c>
      <c r="B113" s="1">
        <v>44634</v>
      </c>
      <c r="C113">
        <v>22.690000999999999</v>
      </c>
      <c r="D113">
        <v>22.370000999999998</v>
      </c>
      <c r="E113" s="5"/>
      <c r="F113" s="4"/>
    </row>
    <row r="114" spans="1:6">
      <c r="A114">
        <f t="shared" si="2"/>
        <v>113</v>
      </c>
      <c r="B114" s="1">
        <v>44635</v>
      </c>
      <c r="C114">
        <v>22.120000999999998</v>
      </c>
      <c r="D114">
        <v>22.74</v>
      </c>
      <c r="E114" s="5">
        <v>17</v>
      </c>
      <c r="F114" s="4">
        <v>0.99999999986319099</v>
      </c>
    </row>
    <row r="115" spans="1:6">
      <c r="A115">
        <f t="shared" si="2"/>
        <v>114</v>
      </c>
      <c r="B115" s="1">
        <v>44636</v>
      </c>
      <c r="C115">
        <v>23.360001</v>
      </c>
      <c r="D115">
        <v>24.309999000000001</v>
      </c>
      <c r="E115" s="5"/>
      <c r="F115" s="4"/>
    </row>
    <row r="116" spans="1:6">
      <c r="A116">
        <f t="shared" si="2"/>
        <v>115</v>
      </c>
      <c r="B116" s="1">
        <v>44637</v>
      </c>
      <c r="C116">
        <v>23.77</v>
      </c>
      <c r="D116">
        <v>24.889999</v>
      </c>
      <c r="E116" s="5"/>
      <c r="F116" s="4"/>
    </row>
    <row r="117" spans="1:6">
      <c r="A117">
        <f t="shared" si="2"/>
        <v>116</v>
      </c>
      <c r="B117" s="1">
        <v>44638</v>
      </c>
      <c r="C117">
        <v>24.709999</v>
      </c>
      <c r="D117">
        <v>26.32</v>
      </c>
      <c r="E117" s="5"/>
      <c r="F117" s="4"/>
    </row>
    <row r="118" spans="1:6">
      <c r="A118">
        <f t="shared" si="2"/>
        <v>117</v>
      </c>
      <c r="B118" s="1">
        <v>44641</v>
      </c>
      <c r="C118">
        <v>26.129999000000002</v>
      </c>
      <c r="D118">
        <v>25.540001</v>
      </c>
      <c r="E118" s="5"/>
      <c r="F118" s="4"/>
    </row>
    <row r="119" spans="1:6">
      <c r="A119">
        <f t="shared" si="2"/>
        <v>118</v>
      </c>
      <c r="B119" s="1">
        <v>44642</v>
      </c>
      <c r="C119">
        <v>25.639999</v>
      </c>
      <c r="D119">
        <v>26.450001</v>
      </c>
      <c r="E119" s="5"/>
      <c r="F119" s="4"/>
    </row>
    <row r="120" spans="1:6">
      <c r="A120">
        <f t="shared" si="2"/>
        <v>119</v>
      </c>
      <c r="B120" s="1">
        <v>44643</v>
      </c>
      <c r="C120">
        <v>25.92</v>
      </c>
      <c r="D120">
        <v>25.66</v>
      </c>
      <c r="E120" s="5"/>
      <c r="F120" s="4"/>
    </row>
    <row r="121" spans="1:6">
      <c r="A121">
        <f t="shared" si="2"/>
        <v>120</v>
      </c>
      <c r="B121" s="1">
        <v>44644</v>
      </c>
      <c r="C121">
        <v>25.91</v>
      </c>
      <c r="D121">
        <v>26.34</v>
      </c>
      <c r="E121" s="5">
        <v>18</v>
      </c>
      <c r="F121" s="4">
        <v>0.99999999993162503</v>
      </c>
    </row>
    <row r="122" spans="1:6">
      <c r="A122">
        <f t="shared" si="2"/>
        <v>121</v>
      </c>
      <c r="B122" s="1">
        <v>44645</v>
      </c>
      <c r="C122">
        <v>26.450001</v>
      </c>
      <c r="D122">
        <v>25.49</v>
      </c>
      <c r="E122" s="5"/>
      <c r="F122" s="4"/>
    </row>
    <row r="123" spans="1:6">
      <c r="A123">
        <f t="shared" si="2"/>
        <v>122</v>
      </c>
      <c r="B123" s="1">
        <v>44648</v>
      </c>
      <c r="C123">
        <v>25.530000999999999</v>
      </c>
      <c r="D123">
        <v>26.450001</v>
      </c>
      <c r="E123" s="5"/>
      <c r="F123" s="4"/>
    </row>
    <row r="124" spans="1:6">
      <c r="A124">
        <f t="shared" si="2"/>
        <v>123</v>
      </c>
      <c r="B124" s="1">
        <v>44649</v>
      </c>
      <c r="C124">
        <v>25.870000999999998</v>
      </c>
      <c r="D124">
        <v>26.67</v>
      </c>
      <c r="E124" s="5"/>
      <c r="F124" s="4"/>
    </row>
    <row r="125" spans="1:6">
      <c r="A125">
        <f t="shared" si="2"/>
        <v>124</v>
      </c>
      <c r="B125" s="1">
        <v>44650</v>
      </c>
      <c r="C125">
        <v>26.48</v>
      </c>
      <c r="D125">
        <v>25.690000999999999</v>
      </c>
      <c r="E125" s="5"/>
      <c r="F125" s="4"/>
    </row>
    <row r="126" spans="1:6">
      <c r="A126">
        <f t="shared" si="2"/>
        <v>125</v>
      </c>
      <c r="B126" s="1">
        <v>44651</v>
      </c>
      <c r="C126">
        <v>25.85</v>
      </c>
      <c r="D126">
        <v>24.610001</v>
      </c>
      <c r="E126" s="5"/>
      <c r="F126" s="4"/>
    </row>
    <row r="127" spans="1:6">
      <c r="A127">
        <f t="shared" si="2"/>
        <v>126</v>
      </c>
      <c r="B127" s="1">
        <v>44652</v>
      </c>
      <c r="C127">
        <v>24.73</v>
      </c>
      <c r="D127">
        <v>24.809999000000001</v>
      </c>
      <c r="E127" s="5"/>
      <c r="F127" s="4"/>
    </row>
    <row r="128" spans="1:6">
      <c r="A128">
        <f t="shared" si="2"/>
        <v>127</v>
      </c>
      <c r="B128" s="1">
        <v>44655</v>
      </c>
      <c r="C128">
        <v>25.5</v>
      </c>
      <c r="D128">
        <v>27.4</v>
      </c>
      <c r="E128" s="5">
        <v>19</v>
      </c>
      <c r="F128" s="4">
        <v>0.99999999997685796</v>
      </c>
    </row>
    <row r="129" spans="1:6">
      <c r="A129">
        <f t="shared" si="2"/>
        <v>128</v>
      </c>
      <c r="B129" s="1">
        <v>44656</v>
      </c>
      <c r="C129">
        <v>27.4</v>
      </c>
      <c r="D129">
        <v>26.129999000000002</v>
      </c>
      <c r="E129" s="5"/>
      <c r="F129" s="4"/>
    </row>
    <row r="130" spans="1:6">
      <c r="A130">
        <f t="shared" si="2"/>
        <v>129</v>
      </c>
      <c r="B130" s="1">
        <v>44657</v>
      </c>
      <c r="C130">
        <v>25.559999000000001</v>
      </c>
      <c r="D130">
        <v>24.440000999999999</v>
      </c>
      <c r="E130" s="5"/>
      <c r="F130" s="4"/>
    </row>
    <row r="131" spans="1:6">
      <c r="A131">
        <f t="shared" ref="A131:A194" si="3">ROW()-1</f>
        <v>130</v>
      </c>
      <c r="B131" s="1">
        <v>44658</v>
      </c>
      <c r="C131">
        <v>24.299999</v>
      </c>
      <c r="D131">
        <v>23.57</v>
      </c>
      <c r="E131" s="5"/>
      <c r="F131" s="4"/>
    </row>
    <row r="132" spans="1:6">
      <c r="A132">
        <f t="shared" si="3"/>
        <v>131</v>
      </c>
      <c r="B132" s="1">
        <v>44659</v>
      </c>
      <c r="C132">
        <v>23.389999</v>
      </c>
      <c r="D132">
        <v>23.549999</v>
      </c>
      <c r="E132" s="5"/>
      <c r="F132" s="4"/>
    </row>
    <row r="133" spans="1:6">
      <c r="A133">
        <f t="shared" si="3"/>
        <v>132</v>
      </c>
      <c r="B133" s="1">
        <v>44662</v>
      </c>
      <c r="C133">
        <v>23.139999</v>
      </c>
      <c r="D133">
        <v>23.25</v>
      </c>
      <c r="E133" s="5"/>
      <c r="F133" s="4"/>
    </row>
    <row r="134" spans="1:6">
      <c r="A134">
        <f t="shared" si="3"/>
        <v>133</v>
      </c>
      <c r="B134" s="1">
        <v>44663</v>
      </c>
      <c r="C134">
        <v>23.704999999999998</v>
      </c>
      <c r="D134">
        <v>22.68</v>
      </c>
      <c r="E134" s="5"/>
      <c r="F134" s="4"/>
    </row>
    <row r="135" spans="1:6">
      <c r="A135">
        <f t="shared" si="3"/>
        <v>134</v>
      </c>
      <c r="B135" s="1">
        <v>44664</v>
      </c>
      <c r="C135">
        <v>22.65</v>
      </c>
      <c r="D135">
        <v>22.950001</v>
      </c>
      <c r="E135" s="6">
        <v>20</v>
      </c>
      <c r="F135" s="4">
        <v>0.99999999998690003</v>
      </c>
    </row>
    <row r="136" spans="1:6">
      <c r="A136">
        <f t="shared" si="3"/>
        <v>135</v>
      </c>
      <c r="B136" s="1">
        <v>44665</v>
      </c>
      <c r="C136">
        <v>23.32</v>
      </c>
      <c r="D136">
        <v>22.16</v>
      </c>
      <c r="E136" s="6"/>
      <c r="F136" s="4"/>
    </row>
    <row r="137" spans="1:6">
      <c r="A137">
        <f t="shared" si="3"/>
        <v>136</v>
      </c>
      <c r="B137" s="1">
        <v>44669</v>
      </c>
      <c r="C137">
        <v>22.129999000000002</v>
      </c>
      <c r="D137">
        <v>21.83</v>
      </c>
      <c r="E137" s="6"/>
      <c r="F137" s="4"/>
    </row>
    <row r="138" spans="1:6">
      <c r="A138">
        <f t="shared" si="3"/>
        <v>137</v>
      </c>
      <c r="B138" s="1">
        <v>44670</v>
      </c>
      <c r="C138">
        <v>21.620000999999998</v>
      </c>
      <c r="D138">
        <v>22.719999000000001</v>
      </c>
      <c r="E138" s="6"/>
      <c r="F138" s="4"/>
    </row>
    <row r="139" spans="1:6">
      <c r="A139">
        <f t="shared" si="3"/>
        <v>138</v>
      </c>
      <c r="B139" s="1">
        <v>44671</v>
      </c>
      <c r="C139">
        <v>22.370000999999998</v>
      </c>
      <c r="D139">
        <v>21.040001</v>
      </c>
      <c r="E139" s="6"/>
      <c r="F139" s="4"/>
    </row>
    <row r="140" spans="1:6">
      <c r="A140">
        <f t="shared" si="3"/>
        <v>139</v>
      </c>
      <c r="B140" s="1">
        <v>44672</v>
      </c>
      <c r="C140">
        <v>21.15</v>
      </c>
      <c r="D140">
        <v>20.23</v>
      </c>
      <c r="E140" s="6"/>
      <c r="F140" s="4"/>
    </row>
    <row r="141" spans="1:6">
      <c r="A141">
        <f t="shared" si="3"/>
        <v>140</v>
      </c>
      <c r="B141" s="1">
        <v>44673</v>
      </c>
      <c r="C141">
        <v>19.91</v>
      </c>
      <c r="D141">
        <v>19.59</v>
      </c>
      <c r="E141" s="6"/>
      <c r="F141" s="4"/>
    </row>
    <row r="142" spans="1:6">
      <c r="A142">
        <f t="shared" si="3"/>
        <v>141</v>
      </c>
      <c r="B142" s="1">
        <v>44676</v>
      </c>
      <c r="C142">
        <v>19.469999000000001</v>
      </c>
      <c r="D142">
        <v>20</v>
      </c>
      <c r="E142" s="5">
        <v>21</v>
      </c>
      <c r="F142" s="4">
        <v>0.999999999938609</v>
      </c>
    </row>
    <row r="143" spans="1:6">
      <c r="A143">
        <f t="shared" si="3"/>
        <v>142</v>
      </c>
      <c r="B143" s="1">
        <v>44677</v>
      </c>
      <c r="C143">
        <v>19.860001</v>
      </c>
      <c r="D143">
        <v>19.219999000000001</v>
      </c>
      <c r="E143" s="5"/>
      <c r="F143" s="4"/>
    </row>
    <row r="144" spans="1:6">
      <c r="A144">
        <f t="shared" si="3"/>
        <v>143</v>
      </c>
      <c r="B144" s="1">
        <v>44678</v>
      </c>
      <c r="C144">
        <v>18.870000999999998</v>
      </c>
      <c r="D144">
        <v>18.670000000000002</v>
      </c>
      <c r="E144" s="5"/>
      <c r="F144" s="4"/>
    </row>
    <row r="145" spans="1:6">
      <c r="A145">
        <f t="shared" si="3"/>
        <v>144</v>
      </c>
      <c r="B145" s="1">
        <v>44679</v>
      </c>
      <c r="C145">
        <v>20.200001</v>
      </c>
      <c r="D145">
        <v>21.200001</v>
      </c>
      <c r="E145" s="5"/>
      <c r="F145" s="4"/>
    </row>
    <row r="146" spans="1:6">
      <c r="A146">
        <f t="shared" si="3"/>
        <v>145</v>
      </c>
      <c r="B146" s="1">
        <v>44680</v>
      </c>
      <c r="C146">
        <v>21.280000999999999</v>
      </c>
      <c r="D146">
        <v>20.52</v>
      </c>
      <c r="E146" s="5"/>
      <c r="F146" s="4"/>
    </row>
    <row r="147" spans="1:6">
      <c r="A147">
        <f t="shared" si="3"/>
        <v>146</v>
      </c>
      <c r="B147" s="1">
        <v>44683</v>
      </c>
      <c r="C147">
        <v>20.559999000000001</v>
      </c>
      <c r="D147">
        <v>22.16</v>
      </c>
      <c r="E147" s="5"/>
      <c r="F147" s="4"/>
    </row>
    <row r="148" spans="1:6">
      <c r="A148">
        <f t="shared" si="3"/>
        <v>147</v>
      </c>
      <c r="B148" s="1">
        <v>44684</v>
      </c>
      <c r="C148">
        <v>22.040001</v>
      </c>
      <c r="D148">
        <v>22.389999</v>
      </c>
      <c r="E148" s="5"/>
      <c r="F148" s="4"/>
    </row>
    <row r="149" spans="1:6">
      <c r="A149">
        <f t="shared" si="3"/>
        <v>148</v>
      </c>
      <c r="B149" s="1">
        <v>44685</v>
      </c>
      <c r="C149">
        <v>22.200001</v>
      </c>
      <c r="D149">
        <v>24.200001</v>
      </c>
      <c r="E149" s="5">
        <v>22</v>
      </c>
      <c r="F149" s="4">
        <v>0.999999999938609</v>
      </c>
    </row>
    <row r="150" spans="1:6">
      <c r="A150">
        <f t="shared" si="3"/>
        <v>149</v>
      </c>
      <c r="B150" s="1">
        <v>44686</v>
      </c>
      <c r="C150">
        <v>23.52</v>
      </c>
      <c r="D150">
        <v>22.629999000000002</v>
      </c>
      <c r="E150" s="5"/>
      <c r="F150" s="4"/>
    </row>
    <row r="151" spans="1:6">
      <c r="A151">
        <f t="shared" si="3"/>
        <v>150</v>
      </c>
      <c r="B151" s="1">
        <v>44687</v>
      </c>
      <c r="C151">
        <v>22.469999000000001</v>
      </c>
      <c r="D151">
        <v>22.690000999999999</v>
      </c>
      <c r="E151" s="5"/>
      <c r="F151" s="4"/>
    </row>
    <row r="152" spans="1:6">
      <c r="A152">
        <f t="shared" si="3"/>
        <v>151</v>
      </c>
      <c r="B152" s="1">
        <v>44690</v>
      </c>
      <c r="C152">
        <v>22.15</v>
      </c>
      <c r="D152">
        <v>21.08</v>
      </c>
      <c r="E152" s="5"/>
      <c r="F152" s="4"/>
    </row>
    <row r="153" spans="1:6">
      <c r="A153">
        <f t="shared" si="3"/>
        <v>152</v>
      </c>
      <c r="B153" s="1">
        <v>44691</v>
      </c>
      <c r="C153">
        <v>21.59</v>
      </c>
      <c r="D153">
        <v>20.219999000000001</v>
      </c>
      <c r="E153" s="5"/>
      <c r="F153" s="4"/>
    </row>
    <row r="154" spans="1:6">
      <c r="A154">
        <f t="shared" si="3"/>
        <v>153</v>
      </c>
      <c r="B154" s="1">
        <v>44692</v>
      </c>
      <c r="C154">
        <v>20.09</v>
      </c>
      <c r="D154">
        <v>18.889999</v>
      </c>
      <c r="E154" s="5"/>
      <c r="F154" s="4"/>
    </row>
    <row r="155" spans="1:6">
      <c r="A155">
        <f t="shared" si="3"/>
        <v>154</v>
      </c>
      <c r="B155" s="1">
        <v>44693</v>
      </c>
      <c r="C155">
        <v>18.489999999999998</v>
      </c>
      <c r="D155">
        <v>20.16</v>
      </c>
      <c r="E155" s="5"/>
      <c r="F155" s="4"/>
    </row>
    <row r="156" spans="1:6">
      <c r="A156">
        <f t="shared" si="3"/>
        <v>155</v>
      </c>
      <c r="B156" s="1">
        <v>44694</v>
      </c>
      <c r="C156">
        <v>20.27</v>
      </c>
      <c r="D156">
        <v>21.469999000000001</v>
      </c>
      <c r="E156" s="5">
        <v>23</v>
      </c>
      <c r="F156" s="4">
        <v>0.999999999938609</v>
      </c>
    </row>
    <row r="157" spans="1:6">
      <c r="A157">
        <f t="shared" si="3"/>
        <v>156</v>
      </c>
      <c r="B157" s="1">
        <v>44697</v>
      </c>
      <c r="C157">
        <v>21.1</v>
      </c>
      <c r="D157">
        <v>21.49</v>
      </c>
      <c r="E157" s="5"/>
      <c r="F157" s="4"/>
    </row>
    <row r="158" spans="1:6">
      <c r="A158">
        <f t="shared" si="3"/>
        <v>157</v>
      </c>
      <c r="B158" s="1">
        <v>44698</v>
      </c>
      <c r="C158">
        <v>21.860001</v>
      </c>
      <c r="D158">
        <v>22.48</v>
      </c>
      <c r="E158" s="5"/>
      <c r="F158" s="4"/>
    </row>
    <row r="159" spans="1:6">
      <c r="A159">
        <f t="shared" si="3"/>
        <v>158</v>
      </c>
      <c r="B159" s="1">
        <v>44699</v>
      </c>
      <c r="C159">
        <v>21.93</v>
      </c>
      <c r="D159">
        <v>22.09</v>
      </c>
      <c r="E159" s="5"/>
      <c r="F159" s="4"/>
    </row>
    <row r="160" spans="1:6">
      <c r="A160">
        <f t="shared" si="3"/>
        <v>159</v>
      </c>
      <c r="B160" s="1">
        <v>44700</v>
      </c>
      <c r="C160">
        <v>22.299999</v>
      </c>
      <c r="D160">
        <v>23.139999</v>
      </c>
      <c r="E160" s="5"/>
      <c r="F160" s="4"/>
    </row>
    <row r="161" spans="1:6">
      <c r="A161">
        <f t="shared" si="3"/>
        <v>160</v>
      </c>
      <c r="B161" s="1">
        <v>44701</v>
      </c>
      <c r="C161">
        <v>23.4</v>
      </c>
      <c r="D161">
        <v>22.91</v>
      </c>
      <c r="E161" s="5"/>
      <c r="F161" s="4"/>
    </row>
    <row r="162" spans="1:6">
      <c r="A162">
        <f t="shared" si="3"/>
        <v>161</v>
      </c>
      <c r="B162" s="1">
        <v>44704</v>
      </c>
      <c r="C162">
        <v>22.780000999999999</v>
      </c>
      <c r="D162">
        <v>22.59</v>
      </c>
      <c r="E162" s="5"/>
      <c r="F162" s="4"/>
    </row>
    <row r="163" spans="1:6">
      <c r="A163">
        <f t="shared" si="3"/>
        <v>162</v>
      </c>
      <c r="B163" s="1">
        <v>44705</v>
      </c>
      <c r="C163">
        <v>18.690000999999999</v>
      </c>
      <c r="D163">
        <v>17.25</v>
      </c>
      <c r="E163" s="5">
        <v>24</v>
      </c>
      <c r="F163" s="4">
        <v>0.999999999938609</v>
      </c>
    </row>
    <row r="164" spans="1:6">
      <c r="A164">
        <f t="shared" si="3"/>
        <v>163</v>
      </c>
      <c r="B164" s="1">
        <v>44706</v>
      </c>
      <c r="C164">
        <v>17.489999999999998</v>
      </c>
      <c r="D164">
        <v>18.899999999999999</v>
      </c>
      <c r="E164" s="5"/>
      <c r="F164" s="4"/>
    </row>
    <row r="165" spans="1:6">
      <c r="A165">
        <f t="shared" si="3"/>
        <v>164</v>
      </c>
      <c r="B165" s="1">
        <v>44707</v>
      </c>
      <c r="C165">
        <v>18.610001</v>
      </c>
      <c r="D165">
        <v>19.540001</v>
      </c>
      <c r="E165" s="5"/>
      <c r="F165" s="4"/>
    </row>
    <row r="166" spans="1:6">
      <c r="A166">
        <f t="shared" si="3"/>
        <v>165</v>
      </c>
      <c r="B166" s="1">
        <v>44708</v>
      </c>
      <c r="C166">
        <v>19.670000000000002</v>
      </c>
      <c r="D166">
        <v>20.450001</v>
      </c>
      <c r="E166" s="5"/>
      <c r="F166" s="4"/>
    </row>
    <row r="167" spans="1:6">
      <c r="A167">
        <f t="shared" si="3"/>
        <v>166</v>
      </c>
      <c r="B167" s="1">
        <v>44712</v>
      </c>
      <c r="C167">
        <v>20.27</v>
      </c>
      <c r="D167">
        <v>19.649999999999999</v>
      </c>
      <c r="E167" s="5"/>
      <c r="F167" s="4"/>
    </row>
    <row r="168" spans="1:6">
      <c r="A168">
        <f t="shared" si="3"/>
        <v>167</v>
      </c>
      <c r="B168" s="1">
        <v>44713</v>
      </c>
      <c r="C168">
        <v>19.719999000000001</v>
      </c>
      <c r="D168">
        <v>18.93</v>
      </c>
      <c r="E168" s="5"/>
      <c r="F168" s="4"/>
    </row>
    <row r="169" spans="1:6">
      <c r="A169">
        <f t="shared" si="3"/>
        <v>168</v>
      </c>
      <c r="B169" s="1">
        <v>44714</v>
      </c>
      <c r="C169">
        <v>18.610001</v>
      </c>
      <c r="D169">
        <v>20.040001</v>
      </c>
      <c r="E169" s="5"/>
      <c r="F169" s="4"/>
    </row>
    <row r="170" spans="1:6">
      <c r="A170">
        <f t="shared" si="3"/>
        <v>169</v>
      </c>
      <c r="B170" s="1">
        <v>44715</v>
      </c>
      <c r="C170">
        <v>19.610001</v>
      </c>
      <c r="D170">
        <v>19.459999</v>
      </c>
      <c r="E170" s="5">
        <v>25</v>
      </c>
      <c r="F170" s="4">
        <v>0.999999999938609</v>
      </c>
    </row>
    <row r="171" spans="1:6">
      <c r="A171">
        <f t="shared" si="3"/>
        <v>170</v>
      </c>
      <c r="B171" s="1">
        <v>44718</v>
      </c>
      <c r="C171">
        <v>19.719999000000001</v>
      </c>
      <c r="D171">
        <v>19.940000999999999</v>
      </c>
      <c r="E171" s="5"/>
      <c r="F171" s="4"/>
    </row>
    <row r="172" spans="1:6">
      <c r="A172">
        <f t="shared" si="3"/>
        <v>171</v>
      </c>
      <c r="B172" s="1">
        <v>44719</v>
      </c>
      <c r="C172">
        <v>19.670000000000002</v>
      </c>
      <c r="D172">
        <v>19.969999000000001</v>
      </c>
      <c r="E172" s="5"/>
      <c r="F172" s="4"/>
    </row>
    <row r="173" spans="1:6">
      <c r="A173">
        <f t="shared" si="3"/>
        <v>172</v>
      </c>
      <c r="B173" s="1">
        <v>44720</v>
      </c>
      <c r="C173">
        <v>20.16</v>
      </c>
      <c r="D173">
        <v>20.790001</v>
      </c>
      <c r="E173" s="5"/>
      <c r="F173" s="4"/>
    </row>
    <row r="174" spans="1:6">
      <c r="A174">
        <f t="shared" si="3"/>
        <v>173</v>
      </c>
      <c r="B174" s="1">
        <v>44721</v>
      </c>
      <c r="C174">
        <v>20.799999</v>
      </c>
      <c r="D174">
        <v>20.25</v>
      </c>
      <c r="E174" s="5"/>
      <c r="F174" s="4"/>
    </row>
    <row r="175" spans="1:6">
      <c r="A175">
        <f t="shared" si="3"/>
        <v>174</v>
      </c>
      <c r="B175" s="1">
        <v>44722</v>
      </c>
      <c r="C175">
        <v>19.799999</v>
      </c>
      <c r="D175">
        <v>19.239999999999998</v>
      </c>
      <c r="E175" s="5"/>
      <c r="F175" s="4"/>
    </row>
    <row r="176" spans="1:6">
      <c r="A176">
        <f t="shared" si="3"/>
        <v>175</v>
      </c>
      <c r="B176" s="1">
        <v>44725</v>
      </c>
      <c r="C176">
        <v>18.549999</v>
      </c>
      <c r="D176">
        <v>17.219999000000001</v>
      </c>
      <c r="E176" s="5"/>
      <c r="F176" s="4"/>
    </row>
    <row r="177" spans="1:6">
      <c r="A177">
        <f t="shared" si="3"/>
        <v>176</v>
      </c>
      <c r="B177" s="1">
        <v>44726</v>
      </c>
      <c r="C177">
        <v>17.110001</v>
      </c>
      <c r="D177">
        <v>17.190000999999999</v>
      </c>
      <c r="E177" s="5">
        <v>26</v>
      </c>
      <c r="F177" s="4">
        <v>0.999999999938609</v>
      </c>
    </row>
    <row r="178" spans="1:6">
      <c r="A178">
        <f t="shared" si="3"/>
        <v>177</v>
      </c>
      <c r="B178" s="1">
        <v>44727</v>
      </c>
      <c r="C178">
        <v>17.23</v>
      </c>
      <c r="D178">
        <v>19.07</v>
      </c>
      <c r="E178" s="5"/>
      <c r="F178" s="4"/>
    </row>
    <row r="179" spans="1:6">
      <c r="A179">
        <f t="shared" si="3"/>
        <v>178</v>
      </c>
      <c r="B179" s="1">
        <v>44728</v>
      </c>
      <c r="C179">
        <v>18.219999000000001</v>
      </c>
      <c r="D179">
        <v>17.450001</v>
      </c>
      <c r="E179" s="5"/>
      <c r="F179" s="4"/>
    </row>
    <row r="180" spans="1:6">
      <c r="A180">
        <f t="shared" si="3"/>
        <v>179</v>
      </c>
      <c r="B180" s="1">
        <v>44729</v>
      </c>
      <c r="C180">
        <v>17.43</v>
      </c>
      <c r="D180">
        <v>18.18</v>
      </c>
      <c r="E180" s="5"/>
      <c r="F180" s="4"/>
    </row>
    <row r="181" spans="1:6">
      <c r="A181">
        <f t="shared" si="3"/>
        <v>180</v>
      </c>
      <c r="B181" s="1">
        <v>44733</v>
      </c>
      <c r="C181">
        <v>18.32</v>
      </c>
      <c r="D181">
        <v>18.420000000000002</v>
      </c>
      <c r="E181" s="5"/>
      <c r="F181" s="4"/>
    </row>
    <row r="182" spans="1:6">
      <c r="A182">
        <f t="shared" si="3"/>
        <v>181</v>
      </c>
      <c r="B182" s="1">
        <v>44734</v>
      </c>
      <c r="C182">
        <v>18.16</v>
      </c>
      <c r="D182">
        <v>18.889999</v>
      </c>
      <c r="E182" s="5"/>
      <c r="F182" s="4"/>
    </row>
    <row r="183" spans="1:6">
      <c r="A183">
        <f t="shared" si="3"/>
        <v>182</v>
      </c>
      <c r="B183" s="1">
        <v>44735</v>
      </c>
      <c r="C183">
        <v>19.079999999999998</v>
      </c>
      <c r="D183">
        <v>19.899999999999999</v>
      </c>
      <c r="E183" s="5"/>
      <c r="F183" s="4"/>
    </row>
    <row r="184" spans="1:6">
      <c r="A184">
        <f t="shared" si="3"/>
        <v>183</v>
      </c>
      <c r="B184" s="1">
        <v>44736</v>
      </c>
      <c r="C184">
        <v>20.27</v>
      </c>
      <c r="D184">
        <v>21.469999000000001</v>
      </c>
      <c r="E184" s="5">
        <v>27</v>
      </c>
      <c r="F184" s="4">
        <v>0.999999999938609</v>
      </c>
    </row>
    <row r="185" spans="1:6">
      <c r="A185">
        <f t="shared" si="3"/>
        <v>184</v>
      </c>
      <c r="B185" s="1">
        <v>44739</v>
      </c>
      <c r="C185">
        <v>21.9</v>
      </c>
      <c r="D185">
        <v>20.73</v>
      </c>
      <c r="E185" s="5"/>
      <c r="F185" s="4"/>
    </row>
    <row r="186" spans="1:6">
      <c r="A186">
        <f t="shared" si="3"/>
        <v>185</v>
      </c>
      <c r="B186" s="1">
        <v>44740</v>
      </c>
      <c r="C186">
        <v>20.6</v>
      </c>
      <c r="D186">
        <v>19.700001</v>
      </c>
      <c r="E186" s="5"/>
      <c r="F186" s="4"/>
    </row>
    <row r="187" spans="1:6">
      <c r="A187">
        <f t="shared" si="3"/>
        <v>186</v>
      </c>
      <c r="B187" s="1">
        <v>44741</v>
      </c>
      <c r="C187">
        <v>20.299999</v>
      </c>
      <c r="D187">
        <v>19.959999</v>
      </c>
      <c r="E187" s="5"/>
      <c r="F187" s="4"/>
    </row>
    <row r="188" spans="1:6">
      <c r="A188">
        <f t="shared" si="3"/>
        <v>187</v>
      </c>
      <c r="B188" s="1">
        <v>44742</v>
      </c>
      <c r="C188">
        <v>19.620000999999998</v>
      </c>
      <c r="D188">
        <v>18.16</v>
      </c>
      <c r="E188" s="5"/>
      <c r="F188" s="4"/>
    </row>
    <row r="189" spans="1:6">
      <c r="A189">
        <f t="shared" si="3"/>
        <v>188</v>
      </c>
      <c r="B189" s="1">
        <v>44743</v>
      </c>
      <c r="C189">
        <v>18.149999999999999</v>
      </c>
      <c r="D189">
        <v>18.709999</v>
      </c>
      <c r="E189" s="5"/>
      <c r="F189" s="4"/>
    </row>
    <row r="190" spans="1:6">
      <c r="A190">
        <f t="shared" si="3"/>
        <v>189</v>
      </c>
      <c r="B190" s="1">
        <v>44747</v>
      </c>
      <c r="C190">
        <v>18.170000000000002</v>
      </c>
      <c r="D190">
        <v>20.23</v>
      </c>
      <c r="E190" s="5"/>
      <c r="F190" s="4"/>
    </row>
    <row r="191" spans="1:6">
      <c r="A191">
        <f t="shared" si="3"/>
        <v>190</v>
      </c>
      <c r="B191" s="1">
        <v>44748</v>
      </c>
      <c r="C191">
        <v>20.149999999999999</v>
      </c>
      <c r="D191">
        <v>19.73</v>
      </c>
      <c r="E191" s="5">
        <v>28</v>
      </c>
      <c r="F191" s="4">
        <v>0.999999999938609</v>
      </c>
    </row>
    <row r="192" spans="1:6">
      <c r="A192">
        <f t="shared" si="3"/>
        <v>191</v>
      </c>
      <c r="B192" s="1">
        <v>44749</v>
      </c>
      <c r="C192">
        <v>19.670000000000002</v>
      </c>
      <c r="D192">
        <v>20.27</v>
      </c>
      <c r="E192" s="5"/>
      <c r="F192" s="4"/>
    </row>
    <row r="193" spans="1:6">
      <c r="A193">
        <f t="shared" si="3"/>
        <v>192</v>
      </c>
      <c r="B193" s="1">
        <v>44750</v>
      </c>
      <c r="C193">
        <v>19.850000000000001</v>
      </c>
      <c r="D193">
        <v>20.239999999999998</v>
      </c>
      <c r="E193" s="5"/>
      <c r="F193" s="4"/>
    </row>
    <row r="194" spans="1:6">
      <c r="A194">
        <f t="shared" si="3"/>
        <v>193</v>
      </c>
      <c r="B194" s="1">
        <v>44753</v>
      </c>
      <c r="C194">
        <v>19.82</v>
      </c>
      <c r="D194">
        <v>18.510000000000002</v>
      </c>
      <c r="E194" s="5"/>
      <c r="F194" s="4"/>
    </row>
    <row r="195" spans="1:6">
      <c r="A195">
        <f t="shared" ref="A195:A249" si="4">ROW()-1</f>
        <v>194</v>
      </c>
      <c r="B195" s="1">
        <v>44754</v>
      </c>
      <c r="C195">
        <v>18.719999000000001</v>
      </c>
      <c r="D195">
        <v>18.5</v>
      </c>
      <c r="E195" s="5"/>
      <c r="F195" s="4"/>
    </row>
    <row r="196" spans="1:6">
      <c r="A196">
        <f t="shared" si="4"/>
        <v>195</v>
      </c>
      <c r="B196" s="1">
        <v>44755</v>
      </c>
      <c r="C196">
        <v>17.98</v>
      </c>
      <c r="D196">
        <v>18.41</v>
      </c>
      <c r="E196" s="5"/>
      <c r="F196" s="4"/>
    </row>
    <row r="197" spans="1:6">
      <c r="A197">
        <f t="shared" si="4"/>
        <v>196</v>
      </c>
      <c r="B197" s="1">
        <v>44756</v>
      </c>
      <c r="C197">
        <v>18.25</v>
      </c>
      <c r="D197">
        <v>17.559999000000001</v>
      </c>
      <c r="E197" s="5"/>
      <c r="F197" s="4"/>
    </row>
    <row r="198" spans="1:6">
      <c r="A198">
        <f t="shared" si="4"/>
        <v>197</v>
      </c>
      <c r="B198" s="1">
        <v>44757</v>
      </c>
      <c r="C198">
        <v>19.93</v>
      </c>
      <c r="D198">
        <v>20.399999999999999</v>
      </c>
      <c r="E198" s="5">
        <v>29</v>
      </c>
      <c r="F198" s="4">
        <v>0.999999999938609</v>
      </c>
    </row>
    <row r="199" spans="1:6">
      <c r="A199">
        <f t="shared" si="4"/>
        <v>198</v>
      </c>
      <c r="B199" s="1">
        <v>44760</v>
      </c>
      <c r="C199">
        <v>20.719999000000001</v>
      </c>
      <c r="D199">
        <v>20.25</v>
      </c>
      <c r="E199" s="5"/>
      <c r="F199" s="4"/>
    </row>
    <row r="200" spans="1:6">
      <c r="A200">
        <f t="shared" si="4"/>
        <v>199</v>
      </c>
      <c r="B200" s="1">
        <v>44761</v>
      </c>
      <c r="C200">
        <v>20.420000000000002</v>
      </c>
      <c r="D200">
        <v>20.639999</v>
      </c>
      <c r="E200" s="5"/>
      <c r="F200" s="4"/>
    </row>
    <row r="201" spans="1:6">
      <c r="A201">
        <f t="shared" si="4"/>
        <v>200</v>
      </c>
      <c r="B201" s="1">
        <v>44762</v>
      </c>
      <c r="C201">
        <v>21</v>
      </c>
      <c r="D201">
        <v>21.27</v>
      </c>
      <c r="E201" s="5"/>
      <c r="F201" s="4"/>
    </row>
    <row r="202" spans="1:6">
      <c r="A202">
        <f t="shared" si="4"/>
        <v>201</v>
      </c>
      <c r="B202" s="1">
        <v>44763</v>
      </c>
      <c r="C202">
        <v>20.98</v>
      </c>
      <c r="D202">
        <v>20.940000999999999</v>
      </c>
      <c r="E202" s="5"/>
      <c r="F202" s="4"/>
    </row>
    <row r="203" spans="1:6">
      <c r="A203">
        <f t="shared" si="4"/>
        <v>202</v>
      </c>
      <c r="B203" s="1">
        <v>44764</v>
      </c>
      <c r="C203">
        <v>19.290001</v>
      </c>
      <c r="D203">
        <v>18.110001</v>
      </c>
      <c r="E203" s="5"/>
      <c r="F203" s="4"/>
    </row>
    <row r="204" spans="1:6">
      <c r="A204">
        <f t="shared" si="4"/>
        <v>203</v>
      </c>
      <c r="B204" s="1">
        <v>44767</v>
      </c>
      <c r="C204">
        <v>18.170000000000002</v>
      </c>
      <c r="D204">
        <v>18.059999000000001</v>
      </c>
      <c r="E204" s="5"/>
      <c r="F204" s="4"/>
    </row>
    <row r="205" spans="1:6">
      <c r="A205">
        <f t="shared" si="4"/>
        <v>204</v>
      </c>
      <c r="B205" s="1">
        <v>44768</v>
      </c>
      <c r="C205">
        <v>17.530000999999999</v>
      </c>
      <c r="D205">
        <v>17.25</v>
      </c>
      <c r="E205" s="5">
        <v>30</v>
      </c>
      <c r="F205" s="4">
        <v>0.999999999938609</v>
      </c>
    </row>
    <row r="206" spans="1:6">
      <c r="A206">
        <f t="shared" si="4"/>
        <v>205</v>
      </c>
      <c r="B206" s="1">
        <v>44769</v>
      </c>
      <c r="C206">
        <v>18.200001</v>
      </c>
      <c r="D206">
        <v>19.200001</v>
      </c>
      <c r="E206" s="5"/>
      <c r="F206" s="4"/>
    </row>
    <row r="207" spans="1:6">
      <c r="A207">
        <f t="shared" si="4"/>
        <v>206</v>
      </c>
      <c r="B207" s="1">
        <v>44770</v>
      </c>
      <c r="C207">
        <v>18.73</v>
      </c>
      <c r="D207">
        <v>19.299999</v>
      </c>
      <c r="E207" s="5"/>
      <c r="F207" s="4"/>
    </row>
    <row r="208" spans="1:6">
      <c r="A208">
        <f t="shared" si="4"/>
        <v>207</v>
      </c>
      <c r="B208" s="1">
        <v>44771</v>
      </c>
      <c r="C208">
        <v>19</v>
      </c>
      <c r="D208">
        <v>19.48</v>
      </c>
      <c r="E208" s="5"/>
      <c r="F208" s="4"/>
    </row>
    <row r="209" spans="1:6">
      <c r="A209">
        <f t="shared" si="4"/>
        <v>208</v>
      </c>
      <c r="B209" s="1">
        <v>44774</v>
      </c>
      <c r="C209">
        <v>19.139999</v>
      </c>
      <c r="D209">
        <v>19.989999999999998</v>
      </c>
      <c r="E209" s="5"/>
      <c r="F209" s="4"/>
    </row>
    <row r="210" spans="1:6">
      <c r="A210">
        <f t="shared" si="4"/>
        <v>209</v>
      </c>
      <c r="B210" s="1">
        <v>44775</v>
      </c>
      <c r="C210">
        <v>23.620000999999998</v>
      </c>
      <c r="D210">
        <v>22.309999000000001</v>
      </c>
      <c r="E210" s="5"/>
      <c r="F210" s="4"/>
    </row>
    <row r="211" spans="1:6">
      <c r="A211">
        <f t="shared" si="4"/>
        <v>210</v>
      </c>
      <c r="B211" s="1">
        <v>44776</v>
      </c>
      <c r="C211">
        <v>22.200001</v>
      </c>
      <c r="D211">
        <v>22.440000999999999</v>
      </c>
      <c r="E211" s="5"/>
      <c r="F211" s="4"/>
    </row>
    <row r="212" spans="1:6">
      <c r="A212">
        <f t="shared" si="4"/>
        <v>211</v>
      </c>
      <c r="B212" s="1">
        <v>44777</v>
      </c>
      <c r="C212">
        <v>22.57</v>
      </c>
      <c r="D212">
        <v>22.530000999999999</v>
      </c>
      <c r="E212" s="5">
        <v>31</v>
      </c>
      <c r="F212" s="4">
        <v>1</v>
      </c>
    </row>
    <row r="213" spans="1:6">
      <c r="A213">
        <f t="shared" si="4"/>
        <v>212</v>
      </c>
      <c r="B213" s="1">
        <v>44778</v>
      </c>
      <c r="C213">
        <v>22.41</v>
      </c>
      <c r="D213">
        <v>22.549999</v>
      </c>
      <c r="E213" s="5"/>
      <c r="F213" s="4"/>
    </row>
    <row r="214" spans="1:6">
      <c r="A214">
        <f t="shared" si="4"/>
        <v>213</v>
      </c>
      <c r="B214" s="1">
        <v>44781</v>
      </c>
      <c r="C214">
        <v>22.780000999999999</v>
      </c>
      <c r="D214">
        <v>22.9</v>
      </c>
      <c r="E214" s="5"/>
      <c r="F214" s="4"/>
    </row>
    <row r="215" spans="1:6">
      <c r="A215">
        <f t="shared" si="4"/>
        <v>214</v>
      </c>
      <c r="B215" s="1">
        <v>44782</v>
      </c>
      <c r="C215">
        <v>22.549999</v>
      </c>
      <c r="D215">
        <v>22.540001</v>
      </c>
      <c r="E215" s="5"/>
      <c r="F215" s="4"/>
    </row>
    <row r="216" spans="1:6">
      <c r="A216">
        <f t="shared" si="4"/>
        <v>215</v>
      </c>
      <c r="B216" s="1">
        <v>44783</v>
      </c>
      <c r="C216">
        <v>23.450001</v>
      </c>
      <c r="D216">
        <v>22.9</v>
      </c>
      <c r="E216" s="5"/>
      <c r="F216" s="4"/>
    </row>
    <row r="217" spans="1:6">
      <c r="A217">
        <f t="shared" si="4"/>
        <v>216</v>
      </c>
      <c r="B217" s="1">
        <v>44784</v>
      </c>
      <c r="C217">
        <v>23.18</v>
      </c>
      <c r="D217">
        <v>22.860001</v>
      </c>
      <c r="E217" s="5"/>
      <c r="F217" s="4"/>
    </row>
    <row r="218" spans="1:6">
      <c r="A218">
        <f t="shared" si="4"/>
        <v>217</v>
      </c>
      <c r="B218" s="1">
        <v>44785</v>
      </c>
      <c r="C218">
        <v>23.290001</v>
      </c>
      <c r="D218">
        <v>23.43</v>
      </c>
      <c r="E218" s="5"/>
      <c r="F218" s="4"/>
    </row>
    <row r="219" spans="1:6">
      <c r="A219">
        <f t="shared" si="4"/>
        <v>218</v>
      </c>
      <c r="B219" s="1">
        <v>44788</v>
      </c>
      <c r="C219">
        <v>23.209999</v>
      </c>
      <c r="D219">
        <v>23.379999000000002</v>
      </c>
      <c r="E219" s="5">
        <v>32</v>
      </c>
      <c r="F219" s="4">
        <v>0.99999999999970202</v>
      </c>
    </row>
    <row r="220" spans="1:6">
      <c r="A220">
        <f t="shared" si="4"/>
        <v>219</v>
      </c>
      <c r="B220" s="1">
        <v>44789</v>
      </c>
      <c r="C220">
        <v>23.139999</v>
      </c>
      <c r="D220">
        <v>22.99</v>
      </c>
      <c r="E220" s="5"/>
      <c r="F220" s="4"/>
    </row>
    <row r="221" spans="1:6">
      <c r="A221">
        <f t="shared" si="4"/>
        <v>220</v>
      </c>
      <c r="B221" s="1">
        <v>44790</v>
      </c>
      <c r="C221">
        <v>22.605</v>
      </c>
      <c r="D221">
        <v>22.49</v>
      </c>
      <c r="E221" s="5"/>
      <c r="F221" s="4"/>
    </row>
    <row r="222" spans="1:6">
      <c r="A222">
        <f t="shared" si="4"/>
        <v>221</v>
      </c>
      <c r="B222" s="1">
        <v>44791</v>
      </c>
      <c r="C222">
        <v>22.360001</v>
      </c>
      <c r="D222">
        <v>22.559999000000001</v>
      </c>
      <c r="E222" s="5"/>
      <c r="F222" s="4"/>
    </row>
    <row r="223" spans="1:6">
      <c r="A223">
        <f t="shared" si="4"/>
        <v>222</v>
      </c>
      <c r="B223" s="1">
        <v>44792</v>
      </c>
      <c r="C223">
        <v>22</v>
      </c>
      <c r="D223">
        <v>21.77</v>
      </c>
      <c r="E223" s="5"/>
      <c r="F223" s="4"/>
    </row>
    <row r="224" spans="1:6">
      <c r="A224">
        <f t="shared" si="4"/>
        <v>223</v>
      </c>
      <c r="B224" s="1">
        <v>44795</v>
      </c>
      <c r="C224">
        <v>21.200001</v>
      </c>
      <c r="D224">
        <v>21.24</v>
      </c>
      <c r="E224" s="5"/>
      <c r="F224" s="4"/>
    </row>
    <row r="225" spans="1:6">
      <c r="A225">
        <f t="shared" si="4"/>
        <v>224</v>
      </c>
      <c r="B225" s="1">
        <v>44796</v>
      </c>
      <c r="C225">
        <v>21.110001</v>
      </c>
      <c r="D225">
        <v>20.57</v>
      </c>
      <c r="E225" s="5"/>
      <c r="F225" s="4"/>
    </row>
    <row r="226" spans="1:6">
      <c r="A226">
        <f t="shared" si="4"/>
        <v>225</v>
      </c>
      <c r="B226" s="1">
        <v>44797</v>
      </c>
      <c r="C226">
        <v>20.57</v>
      </c>
      <c r="D226">
        <v>21.040001</v>
      </c>
      <c r="E226" s="5">
        <v>33</v>
      </c>
      <c r="F226" s="4">
        <v>0.99999999999970202</v>
      </c>
    </row>
    <row r="227" spans="1:6">
      <c r="A227">
        <f t="shared" si="4"/>
        <v>226</v>
      </c>
      <c r="B227" s="1">
        <v>44798</v>
      </c>
      <c r="C227">
        <v>21.370000999999998</v>
      </c>
      <c r="D227">
        <v>24.01</v>
      </c>
      <c r="E227" s="5"/>
      <c r="F227" s="4"/>
    </row>
    <row r="228" spans="1:6">
      <c r="A228">
        <f t="shared" si="4"/>
        <v>227</v>
      </c>
      <c r="B228" s="1">
        <v>44799</v>
      </c>
      <c r="C228">
        <v>23.809999000000001</v>
      </c>
      <c r="D228">
        <v>23.08</v>
      </c>
      <c r="E228" s="5"/>
      <c r="F228" s="4"/>
    </row>
    <row r="229" spans="1:6">
      <c r="A229">
        <f t="shared" si="4"/>
        <v>228</v>
      </c>
      <c r="B229" s="1">
        <v>44802</v>
      </c>
      <c r="C229">
        <v>22.67</v>
      </c>
      <c r="D229">
        <v>22.91</v>
      </c>
      <c r="E229" s="5"/>
      <c r="F229" s="4"/>
    </row>
    <row r="230" spans="1:6">
      <c r="A230">
        <f t="shared" si="4"/>
        <v>229</v>
      </c>
      <c r="B230" s="1">
        <v>44803</v>
      </c>
      <c r="C230">
        <v>23.219999000000001</v>
      </c>
      <c r="D230">
        <v>21.959999</v>
      </c>
      <c r="E230" s="5"/>
      <c r="F230" s="4"/>
    </row>
    <row r="231" spans="1:6">
      <c r="A231">
        <f t="shared" si="4"/>
        <v>230</v>
      </c>
      <c r="B231" s="1">
        <v>44804</v>
      </c>
      <c r="C231">
        <v>23.530000999999999</v>
      </c>
      <c r="D231">
        <v>23.040001</v>
      </c>
      <c r="E231" s="5"/>
      <c r="F231" s="4"/>
    </row>
    <row r="232" spans="1:6">
      <c r="A232">
        <f t="shared" si="4"/>
        <v>231</v>
      </c>
      <c r="B232" s="1">
        <v>44805</v>
      </c>
      <c r="C232">
        <v>22.799999</v>
      </c>
      <c r="D232">
        <v>22.74</v>
      </c>
      <c r="E232" s="5"/>
      <c r="F232" s="4"/>
    </row>
    <row r="233" spans="1:6">
      <c r="A233">
        <f t="shared" si="4"/>
        <v>232</v>
      </c>
      <c r="B233" s="1">
        <v>44806</v>
      </c>
      <c r="C233">
        <v>22.959999</v>
      </c>
      <c r="D233">
        <v>22.07</v>
      </c>
      <c r="E233" s="5">
        <v>34</v>
      </c>
      <c r="F233" s="4">
        <v>0.99999999999970202</v>
      </c>
    </row>
    <row r="234" spans="1:6">
      <c r="A234">
        <f t="shared" si="4"/>
        <v>233</v>
      </c>
      <c r="B234" s="1">
        <v>44810</v>
      </c>
      <c r="C234">
        <v>21.940000999999999</v>
      </c>
      <c r="D234">
        <v>22.1</v>
      </c>
      <c r="E234" s="5"/>
      <c r="F234" s="4"/>
    </row>
    <row r="235" spans="1:6">
      <c r="A235">
        <f t="shared" si="4"/>
        <v>234</v>
      </c>
      <c r="B235" s="1">
        <v>44811</v>
      </c>
      <c r="C235">
        <v>23.290001</v>
      </c>
      <c r="D235">
        <v>23.469999000000001</v>
      </c>
      <c r="E235" s="5"/>
      <c r="F235" s="4"/>
    </row>
    <row r="236" spans="1:6">
      <c r="A236">
        <f t="shared" si="4"/>
        <v>235</v>
      </c>
      <c r="B236" s="1">
        <v>44812</v>
      </c>
      <c r="C236">
        <v>23</v>
      </c>
      <c r="D236">
        <v>24</v>
      </c>
      <c r="E236" s="5"/>
      <c r="F236" s="4"/>
    </row>
    <row r="237" spans="1:6">
      <c r="A237">
        <f t="shared" si="4"/>
        <v>236</v>
      </c>
      <c r="B237" s="1">
        <v>44813</v>
      </c>
      <c r="C237">
        <v>24.75</v>
      </c>
      <c r="D237">
        <v>25.549999</v>
      </c>
      <c r="E237" s="5"/>
      <c r="F237" s="4"/>
    </row>
    <row r="238" spans="1:6">
      <c r="A238">
        <f t="shared" si="4"/>
        <v>237</v>
      </c>
      <c r="B238" s="1">
        <v>44816</v>
      </c>
      <c r="C238">
        <v>25.450001</v>
      </c>
      <c r="D238">
        <v>25.700001</v>
      </c>
      <c r="E238" s="5"/>
      <c r="F238" s="4"/>
    </row>
    <row r="239" spans="1:6">
      <c r="A239">
        <f t="shared" si="4"/>
        <v>238</v>
      </c>
      <c r="B239" s="1">
        <v>44817</v>
      </c>
      <c r="C239">
        <v>24.389999</v>
      </c>
      <c r="D239">
        <v>24.59</v>
      </c>
      <c r="E239" s="5"/>
      <c r="F239" s="4"/>
    </row>
    <row r="240" spans="1:6">
      <c r="A240">
        <f t="shared" si="4"/>
        <v>239</v>
      </c>
      <c r="B240" s="1">
        <v>44818</v>
      </c>
      <c r="C240">
        <v>24.5</v>
      </c>
      <c r="D240">
        <v>24.76</v>
      </c>
      <c r="E240" s="5">
        <v>35</v>
      </c>
      <c r="F240" s="4">
        <v>0.99999999999970202</v>
      </c>
    </row>
    <row r="241" spans="1:6">
      <c r="A241">
        <f t="shared" si="4"/>
        <v>240</v>
      </c>
      <c r="B241" s="1">
        <v>44819</v>
      </c>
      <c r="C241">
        <v>24.389999</v>
      </c>
      <c r="D241">
        <v>25.629999000000002</v>
      </c>
      <c r="E241" s="5"/>
      <c r="F241" s="4"/>
    </row>
    <row r="242" spans="1:6">
      <c r="A242">
        <f t="shared" si="4"/>
        <v>241</v>
      </c>
      <c r="B242" s="1">
        <v>44820</v>
      </c>
      <c r="C242">
        <v>25</v>
      </c>
      <c r="D242">
        <v>24.92</v>
      </c>
      <c r="E242" s="5"/>
      <c r="F242" s="4"/>
    </row>
    <row r="243" spans="1:6">
      <c r="A243">
        <f t="shared" si="4"/>
        <v>242</v>
      </c>
      <c r="B243" s="1">
        <v>44823</v>
      </c>
      <c r="C243">
        <v>24.780000999999999</v>
      </c>
      <c r="D243">
        <v>25.42</v>
      </c>
      <c r="E243" s="5"/>
      <c r="F243" s="4"/>
    </row>
    <row r="244" spans="1:6">
      <c r="A244">
        <f t="shared" si="4"/>
        <v>243</v>
      </c>
      <c r="B244" s="1">
        <v>44824</v>
      </c>
      <c r="C244">
        <v>25.17</v>
      </c>
      <c r="D244">
        <v>24.76</v>
      </c>
      <c r="E244" s="5"/>
      <c r="F244" s="4"/>
    </row>
    <row r="245" spans="1:6">
      <c r="A245">
        <f t="shared" si="4"/>
        <v>244</v>
      </c>
      <c r="B245" s="1">
        <v>44825</v>
      </c>
      <c r="C245">
        <v>25.02</v>
      </c>
      <c r="D245">
        <v>23.91</v>
      </c>
      <c r="E245" s="5"/>
      <c r="F245" s="4"/>
    </row>
    <row r="246" spans="1:6">
      <c r="A246">
        <f t="shared" si="4"/>
        <v>245</v>
      </c>
      <c r="B246" s="1">
        <v>44826</v>
      </c>
      <c r="C246">
        <v>23.879999000000002</v>
      </c>
      <c r="D246">
        <v>23.209999</v>
      </c>
      <c r="E246" s="5"/>
      <c r="F246" s="4"/>
    </row>
    <row r="247" spans="1:6">
      <c r="A247">
        <f t="shared" si="4"/>
        <v>246</v>
      </c>
      <c r="B247" s="1">
        <v>44827</v>
      </c>
      <c r="C247">
        <v>22.99</v>
      </c>
      <c r="D247">
        <v>22.59</v>
      </c>
      <c r="E247" s="5">
        <v>36</v>
      </c>
      <c r="F247" s="4">
        <v>1</v>
      </c>
    </row>
    <row r="248" spans="1:6">
      <c r="A248">
        <f t="shared" si="4"/>
        <v>247</v>
      </c>
      <c r="B248" s="1">
        <v>44830</v>
      </c>
      <c r="C248">
        <v>22.639999</v>
      </c>
      <c r="D248">
        <v>22.809999000000001</v>
      </c>
      <c r="E248" s="5"/>
      <c r="F248" s="4"/>
    </row>
    <row r="249" spans="1:6">
      <c r="A249">
        <f t="shared" si="4"/>
        <v>248</v>
      </c>
      <c r="B249" s="1">
        <v>44831</v>
      </c>
      <c r="C249">
        <v>23.24</v>
      </c>
      <c r="D249">
        <v>22.639999</v>
      </c>
      <c r="E249" s="5"/>
      <c r="F249" s="4"/>
    </row>
    <row r="250" spans="1:6">
      <c r="F250" s="3"/>
    </row>
    <row r="251" spans="1:6">
      <c r="F251" s="3"/>
    </row>
    <row r="252" spans="1:6">
      <c r="F252" s="3"/>
    </row>
    <row r="253" spans="1:6">
      <c r="F253" s="3"/>
    </row>
    <row r="254" spans="1:6">
      <c r="F254" s="3"/>
    </row>
    <row r="255" spans="1:6">
      <c r="F255" s="3"/>
    </row>
    <row r="256" spans="1:6">
      <c r="F256" s="3"/>
    </row>
    <row r="257" spans="6:6">
      <c r="F257" s="3"/>
    </row>
    <row r="258" spans="6:6">
      <c r="F258" s="3"/>
    </row>
    <row r="259" spans="6:6">
      <c r="F259" s="3"/>
    </row>
    <row r="260" spans="6:6">
      <c r="F260" s="3"/>
    </row>
  </sheetData>
  <mergeCells count="72">
    <mergeCell ref="E37:E43"/>
    <mergeCell ref="E2:E8"/>
    <mergeCell ref="E9:E15"/>
    <mergeCell ref="E16:E22"/>
    <mergeCell ref="E23:E29"/>
    <mergeCell ref="E30:E36"/>
    <mergeCell ref="E114:E120"/>
    <mergeCell ref="E121:E127"/>
    <mergeCell ref="E44:E50"/>
    <mergeCell ref="E51:E57"/>
    <mergeCell ref="E58:E64"/>
    <mergeCell ref="E65:E71"/>
    <mergeCell ref="E72:E78"/>
    <mergeCell ref="E79:E85"/>
    <mergeCell ref="E240:E246"/>
    <mergeCell ref="E247:E249"/>
    <mergeCell ref="E177:E183"/>
    <mergeCell ref="E184:E190"/>
    <mergeCell ref="E191:E197"/>
    <mergeCell ref="E198:E204"/>
    <mergeCell ref="E205:E211"/>
    <mergeCell ref="F37:F43"/>
    <mergeCell ref="E212:E218"/>
    <mergeCell ref="E219:E225"/>
    <mergeCell ref="E226:E232"/>
    <mergeCell ref="E233:E239"/>
    <mergeCell ref="E163:E169"/>
    <mergeCell ref="E170:E176"/>
    <mergeCell ref="E128:E134"/>
    <mergeCell ref="E135:E141"/>
    <mergeCell ref="E142:E148"/>
    <mergeCell ref="E149:E155"/>
    <mergeCell ref="E156:E162"/>
    <mergeCell ref="E86:E92"/>
    <mergeCell ref="E93:E99"/>
    <mergeCell ref="E100:E106"/>
    <mergeCell ref="E107:E113"/>
    <mergeCell ref="F2:F8"/>
    <mergeCell ref="F9:F15"/>
    <mergeCell ref="F16:F22"/>
    <mergeCell ref="F23:F29"/>
    <mergeCell ref="F30:F36"/>
    <mergeCell ref="F121:F127"/>
    <mergeCell ref="F44:F50"/>
    <mergeCell ref="F51:F57"/>
    <mergeCell ref="F58:F64"/>
    <mergeCell ref="F65:F71"/>
    <mergeCell ref="F72:F78"/>
    <mergeCell ref="F79:F85"/>
    <mergeCell ref="F86:F92"/>
    <mergeCell ref="F93:F99"/>
    <mergeCell ref="F100:F106"/>
    <mergeCell ref="F107:F113"/>
    <mergeCell ref="F114:F120"/>
    <mergeCell ref="F205:F211"/>
    <mergeCell ref="F128:F134"/>
    <mergeCell ref="F135:F141"/>
    <mergeCell ref="F142:F148"/>
    <mergeCell ref="F149:F155"/>
    <mergeCell ref="F156:F162"/>
    <mergeCell ref="F163:F169"/>
    <mergeCell ref="F170:F176"/>
    <mergeCell ref="F177:F183"/>
    <mergeCell ref="F184:F190"/>
    <mergeCell ref="F191:F197"/>
    <mergeCell ref="F198:F204"/>
    <mergeCell ref="F247:F249"/>
    <mergeCell ref="F212:F218"/>
    <mergeCell ref="F219:F225"/>
    <mergeCell ref="F226:F232"/>
    <mergeCell ref="F233:F239"/>
    <mergeCell ref="F240:F246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AD41-85A4-4B6F-AB9B-BFE2B60A430F}">
  <dimension ref="A1:G183"/>
  <sheetViews>
    <sheetView topLeftCell="A34" workbookViewId="0">
      <selection activeCell="A51" sqref="A51:E57"/>
    </sheetView>
  </sheetViews>
  <sheetFormatPr defaultRowHeight="13.8"/>
  <cols>
    <col min="2" max="2" width="11.21875" bestFit="1" customWidth="1"/>
    <col min="6" max="7" width="20.44140625" bestFit="1" customWidth="1"/>
  </cols>
  <sheetData>
    <row r="1" spans="1:7">
      <c r="A1" t="s">
        <v>17</v>
      </c>
      <c r="B1" t="s">
        <v>0</v>
      </c>
      <c r="C1" t="s">
        <v>1</v>
      </c>
      <c r="D1" t="s">
        <v>4</v>
      </c>
      <c r="E1" t="s">
        <v>7</v>
      </c>
      <c r="F1" s="2" t="s">
        <v>16</v>
      </c>
    </row>
    <row r="2" spans="1:7">
      <c r="A2">
        <f t="shared" ref="A2:A38" si="0">ROW()-1</f>
        <v>1</v>
      </c>
      <c r="B2" s="1">
        <v>44511</v>
      </c>
      <c r="C2">
        <v>46.169998</v>
      </c>
      <c r="D2">
        <v>45.009998000000003</v>
      </c>
      <c r="E2" s="5">
        <v>5</v>
      </c>
      <c r="F2" s="4">
        <v>0.99999999999076805</v>
      </c>
      <c r="G2" s="2">
        <f>SUM(F2:F183)/26</f>
        <v>0.99999999976121035</v>
      </c>
    </row>
    <row r="3" spans="1:7">
      <c r="A3">
        <f t="shared" si="0"/>
        <v>2</v>
      </c>
      <c r="B3" s="1">
        <v>44512</v>
      </c>
      <c r="C3">
        <v>45.450001</v>
      </c>
      <c r="D3">
        <v>45.959999000000003</v>
      </c>
      <c r="E3" s="5"/>
      <c r="F3" s="4"/>
    </row>
    <row r="4" spans="1:7">
      <c r="A4">
        <f t="shared" si="0"/>
        <v>3</v>
      </c>
      <c r="B4" s="1">
        <v>44515</v>
      </c>
      <c r="C4">
        <v>46.5</v>
      </c>
      <c r="D4">
        <v>47.939999</v>
      </c>
      <c r="E4" s="5"/>
      <c r="F4" s="4"/>
    </row>
    <row r="5" spans="1:7">
      <c r="A5">
        <f t="shared" si="0"/>
        <v>4</v>
      </c>
      <c r="B5" s="1">
        <v>44516</v>
      </c>
      <c r="C5">
        <v>47.880001</v>
      </c>
      <c r="D5">
        <v>48.790000999999997</v>
      </c>
      <c r="E5" s="5"/>
      <c r="F5" s="4"/>
    </row>
    <row r="6" spans="1:7">
      <c r="A6">
        <f t="shared" si="0"/>
        <v>5</v>
      </c>
      <c r="B6" s="1">
        <v>44517</v>
      </c>
      <c r="C6">
        <v>48.400002000000001</v>
      </c>
      <c r="D6">
        <v>47.470001000000003</v>
      </c>
      <c r="E6" s="5"/>
      <c r="F6" s="4"/>
    </row>
    <row r="7" spans="1:7">
      <c r="A7">
        <f t="shared" si="0"/>
        <v>6</v>
      </c>
      <c r="B7" s="1">
        <v>44518</v>
      </c>
      <c r="C7">
        <v>47.549999</v>
      </c>
      <c r="D7">
        <v>46</v>
      </c>
      <c r="E7" s="5"/>
      <c r="F7" s="4"/>
    </row>
    <row r="8" spans="1:7">
      <c r="A8">
        <f t="shared" si="0"/>
        <v>7</v>
      </c>
      <c r="B8" s="1">
        <v>44519</v>
      </c>
      <c r="C8">
        <v>45.939999</v>
      </c>
      <c r="D8">
        <v>44.759998000000003</v>
      </c>
      <c r="E8" s="5"/>
      <c r="F8" s="4"/>
    </row>
    <row r="9" spans="1:7">
      <c r="A9">
        <f t="shared" si="0"/>
        <v>8</v>
      </c>
      <c r="B9" s="1">
        <v>44522</v>
      </c>
      <c r="C9">
        <v>44.599997999999999</v>
      </c>
      <c r="D9">
        <v>43.07</v>
      </c>
      <c r="E9" s="5">
        <v>6</v>
      </c>
      <c r="F9" s="4">
        <v>0.99999999996426103</v>
      </c>
    </row>
    <row r="10" spans="1:7">
      <c r="A10">
        <f t="shared" si="0"/>
        <v>9</v>
      </c>
      <c r="B10" s="1">
        <v>44523</v>
      </c>
      <c r="C10">
        <v>42.57</v>
      </c>
      <c r="D10">
        <v>41.77</v>
      </c>
      <c r="E10" s="5"/>
      <c r="F10" s="4"/>
    </row>
    <row r="11" spans="1:7">
      <c r="A11">
        <f t="shared" si="0"/>
        <v>10</v>
      </c>
      <c r="B11" s="1">
        <v>44524</v>
      </c>
      <c r="C11">
        <v>41.380001</v>
      </c>
      <c r="D11">
        <v>42.34</v>
      </c>
      <c r="E11" s="5"/>
      <c r="F11" s="4"/>
    </row>
    <row r="12" spans="1:7">
      <c r="A12">
        <f t="shared" si="0"/>
        <v>11</v>
      </c>
      <c r="B12" s="1">
        <v>44526</v>
      </c>
      <c r="C12">
        <v>41.849997999999999</v>
      </c>
      <c r="D12">
        <v>42.799999</v>
      </c>
      <c r="E12" s="5"/>
      <c r="F12" s="4"/>
    </row>
    <row r="13" spans="1:7">
      <c r="A13">
        <f t="shared" si="0"/>
        <v>12</v>
      </c>
      <c r="B13" s="1">
        <v>44529</v>
      </c>
      <c r="C13">
        <v>42.869999</v>
      </c>
      <c r="D13">
        <v>40.540000999999997</v>
      </c>
      <c r="E13" s="5"/>
      <c r="F13" s="4"/>
    </row>
    <row r="14" spans="1:7">
      <c r="A14">
        <f t="shared" si="0"/>
        <v>13</v>
      </c>
      <c r="B14" s="1">
        <v>44530</v>
      </c>
      <c r="C14">
        <v>40.779998999999997</v>
      </c>
      <c r="D14">
        <v>40.060001</v>
      </c>
      <c r="E14" s="5"/>
      <c r="F14" s="4"/>
    </row>
    <row r="15" spans="1:7">
      <c r="A15">
        <f t="shared" si="0"/>
        <v>14</v>
      </c>
      <c r="B15" s="1">
        <v>44531</v>
      </c>
      <c r="C15">
        <v>40.049999</v>
      </c>
      <c r="D15">
        <v>37.290000999999997</v>
      </c>
      <c r="E15" s="5"/>
      <c r="F15" s="4"/>
    </row>
    <row r="16" spans="1:7">
      <c r="A16">
        <f t="shared" si="0"/>
        <v>15</v>
      </c>
      <c r="B16" s="1">
        <v>44532</v>
      </c>
      <c r="C16">
        <v>36.290000999999997</v>
      </c>
      <c r="D16">
        <v>37.580002</v>
      </c>
      <c r="E16" s="5">
        <v>7</v>
      </c>
      <c r="F16" s="4">
        <v>0.99999999933966599</v>
      </c>
    </row>
    <row r="17" spans="1:6">
      <c r="A17">
        <f t="shared" si="0"/>
        <v>16</v>
      </c>
      <c r="B17" s="1">
        <v>44533</v>
      </c>
      <c r="C17">
        <v>37.43</v>
      </c>
      <c r="D17">
        <v>35.840000000000003</v>
      </c>
      <c r="E17" s="5"/>
      <c r="F17" s="4"/>
    </row>
    <row r="18" spans="1:6">
      <c r="A18">
        <f t="shared" si="0"/>
        <v>17</v>
      </c>
      <c r="B18" s="1">
        <v>44536</v>
      </c>
      <c r="C18">
        <v>35.040000999999997</v>
      </c>
      <c r="D18">
        <v>37.82</v>
      </c>
      <c r="E18" s="5"/>
      <c r="F18" s="4"/>
    </row>
    <row r="19" spans="1:6">
      <c r="A19">
        <f t="shared" si="0"/>
        <v>18</v>
      </c>
      <c r="B19" s="1">
        <v>44537</v>
      </c>
      <c r="C19">
        <v>38.514000000000003</v>
      </c>
      <c r="D19">
        <v>38.68</v>
      </c>
      <c r="E19" s="5"/>
      <c r="F19" s="4"/>
    </row>
    <row r="20" spans="1:6">
      <c r="A20">
        <f t="shared" si="0"/>
        <v>19</v>
      </c>
      <c r="B20" s="1">
        <v>44538</v>
      </c>
      <c r="C20">
        <v>39</v>
      </c>
      <c r="D20">
        <v>40.520000000000003</v>
      </c>
      <c r="E20" s="5"/>
      <c r="F20" s="4"/>
    </row>
    <row r="21" spans="1:6">
      <c r="A21">
        <f t="shared" si="0"/>
        <v>20</v>
      </c>
      <c r="B21" s="1">
        <v>44539</v>
      </c>
      <c r="C21">
        <v>40.259998000000003</v>
      </c>
      <c r="D21">
        <v>38.75</v>
      </c>
      <c r="E21" s="5"/>
      <c r="F21" s="4"/>
    </row>
    <row r="22" spans="1:6">
      <c r="A22">
        <f t="shared" si="0"/>
        <v>21</v>
      </c>
      <c r="B22" s="1">
        <v>44540</v>
      </c>
      <c r="C22">
        <v>39.32</v>
      </c>
      <c r="D22">
        <v>37.259998000000003</v>
      </c>
      <c r="E22" s="5"/>
      <c r="F22" s="4"/>
    </row>
    <row r="23" spans="1:6">
      <c r="A23">
        <f t="shared" si="0"/>
        <v>22</v>
      </c>
      <c r="B23" s="1">
        <v>44543</v>
      </c>
      <c r="C23">
        <v>36.990001999999997</v>
      </c>
      <c r="D23">
        <v>36.040000999999997</v>
      </c>
      <c r="E23" s="5">
        <v>8</v>
      </c>
      <c r="F23" s="4">
        <v>0.999999999938609</v>
      </c>
    </row>
    <row r="24" spans="1:6">
      <c r="A24">
        <f t="shared" si="0"/>
        <v>23</v>
      </c>
      <c r="B24" s="1">
        <v>44544</v>
      </c>
      <c r="C24">
        <v>35.349997999999999</v>
      </c>
      <c r="D24">
        <v>35.619999</v>
      </c>
      <c r="E24" s="5"/>
      <c r="F24" s="4"/>
    </row>
    <row r="25" spans="1:6">
      <c r="A25">
        <f t="shared" si="0"/>
        <v>24</v>
      </c>
      <c r="B25" s="1">
        <v>44545</v>
      </c>
      <c r="C25">
        <v>35.32</v>
      </c>
      <c r="D25">
        <v>36.049999</v>
      </c>
      <c r="E25" s="5"/>
      <c r="F25" s="4"/>
    </row>
    <row r="26" spans="1:6">
      <c r="A26">
        <f t="shared" si="0"/>
        <v>25</v>
      </c>
      <c r="B26" s="1">
        <v>44546</v>
      </c>
      <c r="C26">
        <v>36.470001000000003</v>
      </c>
      <c r="D26">
        <v>34.93</v>
      </c>
      <c r="E26" s="5"/>
      <c r="F26" s="4"/>
    </row>
    <row r="27" spans="1:6">
      <c r="A27">
        <f t="shared" si="0"/>
        <v>26</v>
      </c>
      <c r="B27" s="1">
        <v>44547</v>
      </c>
      <c r="C27">
        <v>34.950001</v>
      </c>
      <c r="D27">
        <v>36.509998000000003</v>
      </c>
      <c r="E27" s="5"/>
      <c r="F27" s="4"/>
    </row>
    <row r="28" spans="1:6">
      <c r="A28">
        <f t="shared" si="0"/>
        <v>27</v>
      </c>
      <c r="B28" s="1">
        <v>44550</v>
      </c>
      <c r="C28">
        <v>35.650002000000001</v>
      </c>
      <c r="D28">
        <v>35.759998000000003</v>
      </c>
      <c r="E28" s="5"/>
      <c r="F28" s="4"/>
    </row>
    <row r="29" spans="1:6">
      <c r="A29">
        <f t="shared" si="0"/>
        <v>28</v>
      </c>
      <c r="B29" s="1">
        <v>44551</v>
      </c>
      <c r="C29">
        <v>36.029998999999997</v>
      </c>
      <c r="D29">
        <v>36.740001999999997</v>
      </c>
      <c r="E29" s="5"/>
      <c r="F29" s="4"/>
    </row>
    <row r="30" spans="1:6">
      <c r="A30">
        <f t="shared" si="0"/>
        <v>29</v>
      </c>
      <c r="B30" s="1">
        <v>44552</v>
      </c>
      <c r="C30">
        <v>36.534999999999997</v>
      </c>
      <c r="D30">
        <v>37.259998000000003</v>
      </c>
      <c r="E30" s="5">
        <v>9</v>
      </c>
      <c r="F30" s="4">
        <v>0.99999999984577004</v>
      </c>
    </row>
    <row r="31" spans="1:6">
      <c r="A31">
        <f t="shared" si="0"/>
        <v>30</v>
      </c>
      <c r="B31" s="1">
        <v>44553</v>
      </c>
      <c r="C31">
        <v>37.029998999999997</v>
      </c>
      <c r="D31">
        <v>37.419998</v>
      </c>
      <c r="E31" s="5"/>
      <c r="F31" s="4"/>
    </row>
    <row r="32" spans="1:6">
      <c r="A32">
        <f t="shared" si="0"/>
        <v>31</v>
      </c>
      <c r="B32" s="1">
        <v>44557</v>
      </c>
      <c r="C32">
        <v>37.020000000000003</v>
      </c>
      <c r="D32">
        <v>36.93</v>
      </c>
      <c r="E32" s="5"/>
      <c r="F32" s="4"/>
    </row>
    <row r="33" spans="1:6">
      <c r="A33">
        <f t="shared" si="0"/>
        <v>32</v>
      </c>
      <c r="B33" s="1">
        <v>44558</v>
      </c>
      <c r="C33">
        <v>36.610000999999997</v>
      </c>
      <c r="D33">
        <v>36.520000000000003</v>
      </c>
      <c r="E33" s="5"/>
      <c r="F33" s="4"/>
    </row>
    <row r="34" spans="1:6">
      <c r="A34">
        <f t="shared" si="0"/>
        <v>33</v>
      </c>
      <c r="B34" s="1">
        <v>44559</v>
      </c>
      <c r="C34">
        <v>36.209999000000003</v>
      </c>
      <c r="D34">
        <v>35.950001</v>
      </c>
      <c r="E34" s="5"/>
      <c r="F34" s="4"/>
    </row>
    <row r="35" spans="1:6">
      <c r="A35">
        <f t="shared" si="0"/>
        <v>34</v>
      </c>
      <c r="B35" s="1">
        <v>44560</v>
      </c>
      <c r="C35">
        <v>36</v>
      </c>
      <c r="D35">
        <v>37.950001</v>
      </c>
      <c r="E35" s="5"/>
      <c r="F35" s="4"/>
    </row>
    <row r="36" spans="1:6">
      <c r="A36">
        <f t="shared" si="0"/>
        <v>35</v>
      </c>
      <c r="B36" s="1">
        <v>44561</v>
      </c>
      <c r="C36">
        <v>37.400002000000001</v>
      </c>
      <c r="D36">
        <v>36.349997999999999</v>
      </c>
      <c r="E36" s="5"/>
      <c r="F36" s="4"/>
    </row>
    <row r="37" spans="1:6">
      <c r="A37">
        <f t="shared" si="0"/>
        <v>36</v>
      </c>
      <c r="B37" s="1">
        <v>44564</v>
      </c>
      <c r="C37">
        <v>36.799999</v>
      </c>
      <c r="D37">
        <v>36.409999999999997</v>
      </c>
      <c r="E37" s="5">
        <v>10</v>
      </c>
      <c r="F37" s="4">
        <v>0.99999999997599598</v>
      </c>
    </row>
    <row r="38" spans="1:6">
      <c r="A38">
        <f t="shared" si="0"/>
        <v>37</v>
      </c>
      <c r="B38" s="1">
        <v>44565</v>
      </c>
      <c r="C38">
        <v>35.169998</v>
      </c>
      <c r="D38">
        <v>33.130001</v>
      </c>
      <c r="E38" s="5"/>
      <c r="F38" s="4"/>
    </row>
    <row r="39" spans="1:6">
      <c r="A39">
        <f t="shared" ref="A39:A102" si="1">ROW()-1</f>
        <v>38</v>
      </c>
      <c r="B39" s="1">
        <v>44566</v>
      </c>
      <c r="C39">
        <v>33.509998000000003</v>
      </c>
      <c r="D39">
        <v>32.840000000000003</v>
      </c>
      <c r="E39" s="5"/>
      <c r="F39" s="4"/>
    </row>
    <row r="40" spans="1:6">
      <c r="A40">
        <f t="shared" si="1"/>
        <v>39</v>
      </c>
      <c r="B40" s="1">
        <v>44567</v>
      </c>
      <c r="C40">
        <v>32.549999</v>
      </c>
      <c r="D40">
        <v>32.689999</v>
      </c>
      <c r="E40" s="5"/>
      <c r="F40" s="4"/>
    </row>
    <row r="41" spans="1:6">
      <c r="A41">
        <f t="shared" si="1"/>
        <v>40</v>
      </c>
      <c r="B41" s="1">
        <v>44568</v>
      </c>
      <c r="C41">
        <v>32.650002000000001</v>
      </c>
      <c r="D41">
        <v>32.419998</v>
      </c>
      <c r="E41" s="5"/>
      <c r="F41" s="4"/>
    </row>
    <row r="42" spans="1:6">
      <c r="A42">
        <f t="shared" si="1"/>
        <v>41</v>
      </c>
      <c r="B42" s="1">
        <v>44571</v>
      </c>
      <c r="C42">
        <v>31.700001</v>
      </c>
      <c r="D42">
        <v>32.700001</v>
      </c>
      <c r="E42" s="5"/>
      <c r="F42" s="4"/>
    </row>
    <row r="43" spans="1:6">
      <c r="A43">
        <f t="shared" si="1"/>
        <v>42</v>
      </c>
      <c r="B43" s="1">
        <v>44572</v>
      </c>
      <c r="C43">
        <v>33</v>
      </c>
      <c r="D43">
        <v>34</v>
      </c>
      <c r="E43" s="5"/>
      <c r="F43" s="4"/>
    </row>
    <row r="44" spans="1:6">
      <c r="A44">
        <f t="shared" si="1"/>
        <v>43</v>
      </c>
      <c r="B44" s="1">
        <v>44573</v>
      </c>
      <c r="C44">
        <v>34.270000000000003</v>
      </c>
      <c r="D44">
        <v>34.43</v>
      </c>
      <c r="E44" s="5">
        <v>11</v>
      </c>
      <c r="F44" s="4">
        <v>0.99999999999167299</v>
      </c>
    </row>
    <row r="45" spans="1:6">
      <c r="A45">
        <f t="shared" si="1"/>
        <v>44</v>
      </c>
      <c r="B45" s="1">
        <v>44574</v>
      </c>
      <c r="C45">
        <v>34.43</v>
      </c>
      <c r="D45">
        <v>32.970001000000003</v>
      </c>
      <c r="E45" s="5"/>
      <c r="F45" s="4"/>
    </row>
    <row r="46" spans="1:6">
      <c r="A46">
        <f t="shared" si="1"/>
        <v>45</v>
      </c>
      <c r="B46" s="1">
        <v>44575</v>
      </c>
      <c r="C46">
        <v>32.75</v>
      </c>
      <c r="D46">
        <v>32.830002</v>
      </c>
      <c r="E46" s="5"/>
      <c r="F46" s="4"/>
    </row>
    <row r="47" spans="1:6">
      <c r="A47">
        <f t="shared" si="1"/>
        <v>46</v>
      </c>
      <c r="B47" s="1">
        <v>44579</v>
      </c>
      <c r="C47">
        <v>32.284999999999997</v>
      </c>
      <c r="D47">
        <v>31.690000999999999</v>
      </c>
      <c r="E47" s="5"/>
      <c r="F47" s="4"/>
    </row>
    <row r="48" spans="1:6">
      <c r="A48">
        <f t="shared" si="1"/>
        <v>47</v>
      </c>
      <c r="B48" s="1">
        <v>44580</v>
      </c>
      <c r="C48">
        <v>31.790001</v>
      </c>
      <c r="D48">
        <v>31.639999</v>
      </c>
      <c r="E48" s="5"/>
      <c r="F48" s="4"/>
    </row>
    <row r="49" spans="1:6">
      <c r="A49">
        <f t="shared" si="1"/>
        <v>48</v>
      </c>
      <c r="B49" s="1">
        <v>44581</v>
      </c>
      <c r="C49">
        <v>32.349997999999999</v>
      </c>
      <c r="D49">
        <v>31.950001</v>
      </c>
      <c r="E49" s="5"/>
      <c r="F49" s="4"/>
    </row>
    <row r="50" spans="1:6">
      <c r="A50">
        <f t="shared" si="1"/>
        <v>49</v>
      </c>
      <c r="B50" s="1">
        <v>44582</v>
      </c>
      <c r="C50">
        <v>31.459999</v>
      </c>
      <c r="D50">
        <v>29.450001</v>
      </c>
      <c r="E50" s="5"/>
      <c r="F50" s="4"/>
    </row>
    <row r="51" spans="1:6">
      <c r="A51">
        <f t="shared" si="1"/>
        <v>50</v>
      </c>
      <c r="B51" s="1">
        <v>44585</v>
      </c>
      <c r="C51">
        <v>28.549999</v>
      </c>
      <c r="D51">
        <v>31.110001</v>
      </c>
      <c r="E51" s="5">
        <v>12</v>
      </c>
      <c r="F51" s="4">
        <v>0.99999999999996303</v>
      </c>
    </row>
    <row r="52" spans="1:6">
      <c r="A52">
        <f t="shared" si="1"/>
        <v>51</v>
      </c>
      <c r="B52" s="1">
        <v>44586</v>
      </c>
      <c r="C52">
        <v>29.860001</v>
      </c>
      <c r="D52">
        <v>28.459999</v>
      </c>
      <c r="E52" s="5"/>
      <c r="F52" s="4"/>
    </row>
    <row r="53" spans="1:6">
      <c r="A53">
        <f t="shared" si="1"/>
        <v>52</v>
      </c>
      <c r="B53" s="1">
        <v>44587</v>
      </c>
      <c r="C53">
        <v>29.07</v>
      </c>
      <c r="D53">
        <v>26.74</v>
      </c>
      <c r="E53" s="5"/>
      <c r="F53" s="4"/>
    </row>
    <row r="54" spans="1:6">
      <c r="A54">
        <f t="shared" si="1"/>
        <v>53</v>
      </c>
      <c r="B54" s="1">
        <v>44588</v>
      </c>
      <c r="C54">
        <v>27.34</v>
      </c>
      <c r="D54">
        <v>26.879999000000002</v>
      </c>
      <c r="E54" s="5"/>
      <c r="F54" s="4"/>
    </row>
    <row r="55" spans="1:6">
      <c r="A55">
        <f t="shared" si="1"/>
        <v>54</v>
      </c>
      <c r="B55" s="1">
        <v>44589</v>
      </c>
      <c r="C55">
        <v>27.16</v>
      </c>
      <c r="D55">
        <v>26.84</v>
      </c>
      <c r="E55" s="5"/>
      <c r="F55" s="4"/>
    </row>
    <row r="56" spans="1:6">
      <c r="A56">
        <f t="shared" si="1"/>
        <v>55</v>
      </c>
      <c r="B56" s="1">
        <v>44592</v>
      </c>
      <c r="C56">
        <v>27.120000999999998</v>
      </c>
      <c r="D56">
        <v>29.559999000000001</v>
      </c>
      <c r="E56" s="5"/>
      <c r="F56" s="4"/>
    </row>
    <row r="57" spans="1:6">
      <c r="A57">
        <f t="shared" si="1"/>
        <v>56</v>
      </c>
      <c r="B57" s="1">
        <v>44593</v>
      </c>
      <c r="C57">
        <v>29.610001</v>
      </c>
      <c r="D57">
        <v>30.01</v>
      </c>
      <c r="E57" s="5"/>
      <c r="F57" s="4"/>
    </row>
    <row r="58" spans="1:6">
      <c r="A58">
        <f t="shared" si="1"/>
        <v>57</v>
      </c>
      <c r="B58" s="1">
        <v>44594</v>
      </c>
      <c r="C58">
        <v>30.110001</v>
      </c>
      <c r="D58">
        <v>27.33</v>
      </c>
      <c r="E58" s="5">
        <v>13</v>
      </c>
      <c r="F58" s="4">
        <v>0.99999999996299505</v>
      </c>
    </row>
    <row r="59" spans="1:6">
      <c r="A59">
        <f t="shared" si="1"/>
        <v>58</v>
      </c>
      <c r="B59" s="1">
        <v>44595</v>
      </c>
      <c r="C59">
        <v>24.356999999999999</v>
      </c>
      <c r="D59">
        <v>24.51</v>
      </c>
      <c r="E59" s="5"/>
      <c r="F59" s="4"/>
    </row>
    <row r="60" spans="1:6">
      <c r="A60">
        <f t="shared" si="1"/>
        <v>59</v>
      </c>
      <c r="B60" s="1">
        <v>44596</v>
      </c>
      <c r="C60">
        <v>25.280000999999999</v>
      </c>
      <c r="D60">
        <v>27.25</v>
      </c>
      <c r="E60" s="5"/>
      <c r="F60" s="4"/>
    </row>
    <row r="61" spans="1:6">
      <c r="A61">
        <f t="shared" si="1"/>
        <v>60</v>
      </c>
      <c r="B61" s="1">
        <v>44599</v>
      </c>
      <c r="C61">
        <v>27.02</v>
      </c>
      <c r="D61">
        <v>26.459999</v>
      </c>
      <c r="E61" s="5"/>
      <c r="F61" s="4"/>
    </row>
    <row r="62" spans="1:6">
      <c r="A62">
        <f t="shared" si="1"/>
        <v>61</v>
      </c>
      <c r="B62" s="1">
        <v>44600</v>
      </c>
      <c r="C62">
        <v>25.98</v>
      </c>
      <c r="D62">
        <v>26.68</v>
      </c>
      <c r="E62" s="5"/>
      <c r="F62" s="4"/>
    </row>
    <row r="63" spans="1:6">
      <c r="A63">
        <f t="shared" si="1"/>
        <v>62</v>
      </c>
      <c r="B63" s="1">
        <v>44601</v>
      </c>
      <c r="C63">
        <v>27.309999000000001</v>
      </c>
      <c r="D63">
        <v>26.799999</v>
      </c>
      <c r="E63" s="5"/>
      <c r="F63" s="4"/>
    </row>
    <row r="64" spans="1:6">
      <c r="A64">
        <f t="shared" si="1"/>
        <v>63</v>
      </c>
      <c r="B64" s="1">
        <v>44602</v>
      </c>
      <c r="C64">
        <v>26.25</v>
      </c>
      <c r="D64">
        <v>25.549999</v>
      </c>
      <c r="E64" s="5"/>
      <c r="F64" s="4"/>
    </row>
    <row r="65" spans="1:6">
      <c r="A65">
        <f t="shared" si="1"/>
        <v>64</v>
      </c>
      <c r="B65" s="1">
        <v>44603</v>
      </c>
      <c r="C65">
        <v>25.77</v>
      </c>
      <c r="D65">
        <v>25.4</v>
      </c>
      <c r="E65" s="5">
        <v>14</v>
      </c>
      <c r="F65" s="4">
        <v>0.99999999980403498</v>
      </c>
    </row>
    <row r="66" spans="1:6">
      <c r="A66">
        <f t="shared" si="1"/>
        <v>65</v>
      </c>
      <c r="B66" s="1">
        <v>44606</v>
      </c>
      <c r="C66">
        <v>25.299999</v>
      </c>
      <c r="D66">
        <v>24.709999</v>
      </c>
      <c r="E66" s="5"/>
      <c r="F66" s="4"/>
    </row>
    <row r="67" spans="1:6">
      <c r="A67">
        <f t="shared" si="1"/>
        <v>66</v>
      </c>
      <c r="B67" s="1">
        <v>44607</v>
      </c>
      <c r="C67">
        <v>25.16</v>
      </c>
      <c r="D67">
        <v>25.879999000000002</v>
      </c>
      <c r="E67" s="5"/>
      <c r="F67" s="4"/>
    </row>
    <row r="68" spans="1:6">
      <c r="A68">
        <f t="shared" si="1"/>
        <v>67</v>
      </c>
      <c r="B68" s="1">
        <v>44608</v>
      </c>
      <c r="C68">
        <v>25.219999000000001</v>
      </c>
      <c r="D68">
        <v>25.73</v>
      </c>
      <c r="E68" s="5"/>
      <c r="F68" s="4"/>
    </row>
    <row r="69" spans="1:6">
      <c r="A69">
        <f t="shared" si="1"/>
        <v>68</v>
      </c>
      <c r="B69" s="1">
        <v>44609</v>
      </c>
      <c r="C69">
        <v>25.51</v>
      </c>
      <c r="D69">
        <v>24.690000999999999</v>
      </c>
      <c r="E69" s="5"/>
      <c r="F69" s="4"/>
    </row>
    <row r="70" spans="1:6">
      <c r="A70">
        <f t="shared" si="1"/>
        <v>69</v>
      </c>
      <c r="B70" s="1">
        <v>44610</v>
      </c>
      <c r="C70">
        <v>24.719999000000001</v>
      </c>
      <c r="D70">
        <v>23.860001</v>
      </c>
      <c r="E70" s="5"/>
      <c r="F70" s="4"/>
    </row>
    <row r="71" spans="1:6">
      <c r="A71">
        <f t="shared" si="1"/>
        <v>70</v>
      </c>
      <c r="B71" s="1">
        <v>44614</v>
      </c>
      <c r="C71">
        <v>23.48</v>
      </c>
      <c r="D71">
        <v>23.92</v>
      </c>
      <c r="E71" s="5"/>
      <c r="F71" s="4"/>
    </row>
    <row r="72" spans="1:6">
      <c r="A72">
        <f t="shared" si="1"/>
        <v>71</v>
      </c>
      <c r="B72" s="1">
        <v>44615</v>
      </c>
      <c r="C72">
        <v>23.92</v>
      </c>
      <c r="D72">
        <v>23.389999</v>
      </c>
      <c r="E72" s="5">
        <v>15</v>
      </c>
      <c r="F72" s="4">
        <v>0.99999999999737499</v>
      </c>
    </row>
    <row r="73" spans="1:6">
      <c r="A73">
        <f t="shared" si="1"/>
        <v>72</v>
      </c>
      <c r="B73" s="1">
        <v>44616</v>
      </c>
      <c r="C73">
        <v>22.5</v>
      </c>
      <c r="D73">
        <v>25.34</v>
      </c>
      <c r="E73" s="5"/>
      <c r="F73" s="4"/>
    </row>
    <row r="74" spans="1:6">
      <c r="A74">
        <f t="shared" si="1"/>
        <v>73</v>
      </c>
      <c r="B74" s="1">
        <v>44617</v>
      </c>
      <c r="C74">
        <v>25.5</v>
      </c>
      <c r="D74">
        <v>26.35</v>
      </c>
      <c r="E74" s="5"/>
      <c r="F74" s="4"/>
    </row>
    <row r="75" spans="1:6">
      <c r="A75">
        <f t="shared" si="1"/>
        <v>74</v>
      </c>
      <c r="B75" s="1">
        <v>44620</v>
      </c>
      <c r="C75">
        <v>26.290001</v>
      </c>
      <c r="D75">
        <v>26.75</v>
      </c>
      <c r="E75" s="5"/>
      <c r="F75" s="4"/>
    </row>
    <row r="76" spans="1:6">
      <c r="A76">
        <f t="shared" si="1"/>
        <v>75</v>
      </c>
      <c r="B76" s="1">
        <v>44621</v>
      </c>
      <c r="C76">
        <v>26.610001</v>
      </c>
      <c r="D76">
        <v>26.41</v>
      </c>
      <c r="E76" s="5"/>
      <c r="F76" s="4"/>
    </row>
    <row r="77" spans="1:6">
      <c r="A77">
        <f t="shared" si="1"/>
        <v>76</v>
      </c>
      <c r="B77" s="1">
        <v>44622</v>
      </c>
      <c r="C77">
        <v>26.5</v>
      </c>
      <c r="D77">
        <v>26.030000999999999</v>
      </c>
      <c r="E77" s="5"/>
      <c r="F77" s="4"/>
    </row>
    <row r="78" spans="1:6">
      <c r="A78">
        <f t="shared" si="1"/>
        <v>77</v>
      </c>
      <c r="B78" s="1">
        <v>44623</v>
      </c>
      <c r="C78">
        <v>26.02</v>
      </c>
      <c r="D78">
        <v>24.93</v>
      </c>
      <c r="E78" s="5"/>
      <c r="F78" s="4"/>
    </row>
    <row r="79" spans="1:6">
      <c r="A79">
        <f t="shared" si="1"/>
        <v>78</v>
      </c>
      <c r="B79" s="1">
        <v>44624</v>
      </c>
      <c r="C79">
        <v>25.07</v>
      </c>
      <c r="D79">
        <v>24.18</v>
      </c>
      <c r="E79" s="5">
        <v>16</v>
      </c>
      <c r="F79" s="4">
        <v>0.99999999937200701</v>
      </c>
    </row>
    <row r="80" spans="1:6">
      <c r="A80">
        <f t="shared" si="1"/>
        <v>79</v>
      </c>
      <c r="B80" s="1">
        <v>44627</v>
      </c>
      <c r="C80">
        <v>24.17</v>
      </c>
      <c r="D80">
        <v>23.09</v>
      </c>
      <c r="E80" s="5"/>
      <c r="F80" s="4"/>
    </row>
    <row r="81" spans="1:6">
      <c r="A81">
        <f t="shared" si="1"/>
        <v>80</v>
      </c>
      <c r="B81" s="1">
        <v>44628</v>
      </c>
      <c r="C81">
        <v>22.76</v>
      </c>
      <c r="D81">
        <v>23.059999000000001</v>
      </c>
      <c r="E81" s="5"/>
      <c r="F81" s="4"/>
    </row>
    <row r="82" spans="1:6">
      <c r="A82">
        <f t="shared" si="1"/>
        <v>81</v>
      </c>
      <c r="B82" s="1">
        <v>44629</v>
      </c>
      <c r="C82">
        <v>23.559999000000001</v>
      </c>
      <c r="D82">
        <v>25.26</v>
      </c>
      <c r="E82" s="5"/>
      <c r="F82" s="4"/>
    </row>
    <row r="83" spans="1:6">
      <c r="A83">
        <f t="shared" si="1"/>
        <v>82</v>
      </c>
      <c r="B83" s="1">
        <v>44630</v>
      </c>
      <c r="C83">
        <v>24.5</v>
      </c>
      <c r="D83">
        <v>23.92</v>
      </c>
      <c r="E83" s="5"/>
      <c r="F83" s="4"/>
    </row>
    <row r="84" spans="1:6">
      <c r="A84">
        <f t="shared" si="1"/>
        <v>83</v>
      </c>
      <c r="B84" s="1">
        <v>44631</v>
      </c>
      <c r="C84">
        <v>24.4</v>
      </c>
      <c r="D84">
        <v>23.08</v>
      </c>
      <c r="E84" s="5"/>
      <c r="F84" s="4"/>
    </row>
    <row r="85" spans="1:6">
      <c r="A85">
        <f t="shared" si="1"/>
        <v>84</v>
      </c>
      <c r="B85" s="1">
        <v>44634</v>
      </c>
      <c r="C85">
        <v>22.690000999999999</v>
      </c>
      <c r="D85">
        <v>22.370000999999998</v>
      </c>
      <c r="E85" s="5"/>
      <c r="F85" s="4"/>
    </row>
    <row r="86" spans="1:6">
      <c r="A86">
        <f t="shared" si="1"/>
        <v>85</v>
      </c>
      <c r="B86" s="1">
        <v>44635</v>
      </c>
      <c r="C86">
        <v>22.120000999999998</v>
      </c>
      <c r="D86">
        <v>22.74</v>
      </c>
      <c r="E86" s="5">
        <v>17</v>
      </c>
      <c r="F86" s="4">
        <v>0.99999999986319099</v>
      </c>
    </row>
    <row r="87" spans="1:6">
      <c r="A87">
        <f t="shared" si="1"/>
        <v>86</v>
      </c>
      <c r="B87" s="1">
        <v>44636</v>
      </c>
      <c r="C87">
        <v>23.360001</v>
      </c>
      <c r="D87">
        <v>24.309999000000001</v>
      </c>
      <c r="E87" s="5"/>
      <c r="F87" s="4"/>
    </row>
    <row r="88" spans="1:6">
      <c r="A88">
        <f t="shared" si="1"/>
        <v>87</v>
      </c>
      <c r="B88" s="1">
        <v>44637</v>
      </c>
      <c r="C88">
        <v>23.77</v>
      </c>
      <c r="D88">
        <v>24.889999</v>
      </c>
      <c r="E88" s="5"/>
      <c r="F88" s="4"/>
    </row>
    <row r="89" spans="1:6">
      <c r="A89">
        <f t="shared" si="1"/>
        <v>88</v>
      </c>
      <c r="B89" s="1">
        <v>44638</v>
      </c>
      <c r="C89">
        <v>24.709999</v>
      </c>
      <c r="D89">
        <v>26.32</v>
      </c>
      <c r="E89" s="5"/>
      <c r="F89" s="4"/>
    </row>
    <row r="90" spans="1:6">
      <c r="A90">
        <f t="shared" si="1"/>
        <v>89</v>
      </c>
      <c r="B90" s="1">
        <v>44641</v>
      </c>
      <c r="C90">
        <v>26.129999000000002</v>
      </c>
      <c r="D90">
        <v>25.540001</v>
      </c>
      <c r="E90" s="5"/>
      <c r="F90" s="4"/>
    </row>
    <row r="91" spans="1:6">
      <c r="A91">
        <f t="shared" si="1"/>
        <v>90</v>
      </c>
      <c r="B91" s="1">
        <v>44642</v>
      </c>
      <c r="C91">
        <v>25.639999</v>
      </c>
      <c r="D91">
        <v>26.450001</v>
      </c>
      <c r="E91" s="5"/>
      <c r="F91" s="4"/>
    </row>
    <row r="92" spans="1:6">
      <c r="A92">
        <f t="shared" si="1"/>
        <v>91</v>
      </c>
      <c r="B92" s="1">
        <v>44643</v>
      </c>
      <c r="C92">
        <v>25.92</v>
      </c>
      <c r="D92">
        <v>25.66</v>
      </c>
      <c r="E92" s="5"/>
      <c r="F92" s="4"/>
    </row>
    <row r="93" spans="1:6">
      <c r="A93">
        <f t="shared" si="1"/>
        <v>92</v>
      </c>
      <c r="B93" s="1">
        <v>44644</v>
      </c>
      <c r="C93">
        <v>25.91</v>
      </c>
      <c r="D93">
        <v>26.34</v>
      </c>
      <c r="E93" s="5">
        <v>18</v>
      </c>
      <c r="F93" s="4">
        <v>0.99999999993162503</v>
      </c>
    </row>
    <row r="94" spans="1:6">
      <c r="A94">
        <f t="shared" si="1"/>
        <v>93</v>
      </c>
      <c r="B94" s="1">
        <v>44645</v>
      </c>
      <c r="C94">
        <v>26.450001</v>
      </c>
      <c r="D94">
        <v>25.49</v>
      </c>
      <c r="E94" s="5"/>
      <c r="F94" s="4"/>
    </row>
    <row r="95" spans="1:6">
      <c r="A95">
        <f t="shared" si="1"/>
        <v>94</v>
      </c>
      <c r="B95" s="1">
        <v>44648</v>
      </c>
      <c r="C95">
        <v>25.530000999999999</v>
      </c>
      <c r="D95">
        <v>26.450001</v>
      </c>
      <c r="E95" s="5"/>
      <c r="F95" s="4"/>
    </row>
    <row r="96" spans="1:6">
      <c r="A96">
        <f t="shared" si="1"/>
        <v>95</v>
      </c>
      <c r="B96" s="1">
        <v>44649</v>
      </c>
      <c r="C96">
        <v>25.870000999999998</v>
      </c>
      <c r="D96">
        <v>26.67</v>
      </c>
      <c r="E96" s="5"/>
      <c r="F96" s="4"/>
    </row>
    <row r="97" spans="1:6">
      <c r="A97">
        <f t="shared" si="1"/>
        <v>96</v>
      </c>
      <c r="B97" s="1">
        <v>44650</v>
      </c>
      <c r="C97">
        <v>26.48</v>
      </c>
      <c r="D97">
        <v>25.690000999999999</v>
      </c>
      <c r="E97" s="5"/>
      <c r="F97" s="4"/>
    </row>
    <row r="98" spans="1:6">
      <c r="A98">
        <f t="shared" si="1"/>
        <v>97</v>
      </c>
      <c r="B98" s="1">
        <v>44651</v>
      </c>
      <c r="C98">
        <v>25.85</v>
      </c>
      <c r="D98">
        <v>24.610001</v>
      </c>
      <c r="E98" s="5"/>
      <c r="F98" s="4"/>
    </row>
    <row r="99" spans="1:6">
      <c r="A99">
        <f t="shared" si="1"/>
        <v>98</v>
      </c>
      <c r="B99" s="1">
        <v>44652</v>
      </c>
      <c r="C99">
        <v>24.73</v>
      </c>
      <c r="D99">
        <v>24.809999000000001</v>
      </c>
      <c r="E99" s="5"/>
      <c r="F99" s="4"/>
    </row>
    <row r="100" spans="1:6">
      <c r="A100">
        <f t="shared" si="1"/>
        <v>99</v>
      </c>
      <c r="B100" s="1">
        <v>44655</v>
      </c>
      <c r="C100">
        <v>25.5</v>
      </c>
      <c r="D100">
        <v>27.4</v>
      </c>
      <c r="E100" s="5">
        <v>19</v>
      </c>
      <c r="F100" s="4">
        <v>0.99999999997685796</v>
      </c>
    </row>
    <row r="101" spans="1:6">
      <c r="A101">
        <f t="shared" si="1"/>
        <v>100</v>
      </c>
      <c r="B101" s="1">
        <v>44656</v>
      </c>
      <c r="C101">
        <v>27.4</v>
      </c>
      <c r="D101">
        <v>26.129999000000002</v>
      </c>
      <c r="E101" s="5"/>
      <c r="F101" s="4"/>
    </row>
    <row r="102" spans="1:6">
      <c r="A102">
        <f t="shared" si="1"/>
        <v>101</v>
      </c>
      <c r="B102" s="1">
        <v>44657</v>
      </c>
      <c r="C102">
        <v>25.559999000000001</v>
      </c>
      <c r="D102">
        <v>24.440000999999999</v>
      </c>
      <c r="E102" s="5"/>
      <c r="F102" s="4"/>
    </row>
    <row r="103" spans="1:6">
      <c r="A103">
        <f t="shared" ref="A103:A166" si="2">ROW()-1</f>
        <v>102</v>
      </c>
      <c r="B103" s="1">
        <v>44658</v>
      </c>
      <c r="C103">
        <v>24.299999</v>
      </c>
      <c r="D103">
        <v>23.57</v>
      </c>
      <c r="E103" s="5"/>
      <c r="F103" s="4"/>
    </row>
    <row r="104" spans="1:6">
      <c r="A104">
        <f t="shared" si="2"/>
        <v>103</v>
      </c>
      <c r="B104" s="1">
        <v>44659</v>
      </c>
      <c r="C104">
        <v>23.389999</v>
      </c>
      <c r="D104">
        <v>23.549999</v>
      </c>
      <c r="E104" s="5"/>
      <c r="F104" s="4"/>
    </row>
    <row r="105" spans="1:6">
      <c r="A105">
        <f t="shared" si="2"/>
        <v>104</v>
      </c>
      <c r="B105" s="1">
        <v>44662</v>
      </c>
      <c r="C105">
        <v>23.139999</v>
      </c>
      <c r="D105">
        <v>23.25</v>
      </c>
      <c r="E105" s="5"/>
      <c r="F105" s="4"/>
    </row>
    <row r="106" spans="1:6">
      <c r="A106">
        <f t="shared" si="2"/>
        <v>105</v>
      </c>
      <c r="B106" s="1">
        <v>44663</v>
      </c>
      <c r="C106">
        <v>23.704999999999998</v>
      </c>
      <c r="D106">
        <v>22.68</v>
      </c>
      <c r="E106" s="5"/>
      <c r="F106" s="4"/>
    </row>
    <row r="107" spans="1:6">
      <c r="A107">
        <f t="shared" si="2"/>
        <v>106</v>
      </c>
      <c r="B107" s="1">
        <v>44664</v>
      </c>
      <c r="C107">
        <v>22.65</v>
      </c>
      <c r="D107">
        <v>22.950001</v>
      </c>
      <c r="E107" s="7">
        <v>20</v>
      </c>
      <c r="F107" s="4">
        <v>0.99999999998690003</v>
      </c>
    </row>
    <row r="108" spans="1:6">
      <c r="A108">
        <f t="shared" si="2"/>
        <v>107</v>
      </c>
      <c r="B108" s="1">
        <v>44665</v>
      </c>
      <c r="C108">
        <v>23.32</v>
      </c>
      <c r="D108">
        <v>22.16</v>
      </c>
      <c r="E108" s="7"/>
      <c r="F108" s="4"/>
    </row>
    <row r="109" spans="1:6">
      <c r="A109">
        <f t="shared" si="2"/>
        <v>108</v>
      </c>
      <c r="B109" s="1">
        <v>44669</v>
      </c>
      <c r="C109">
        <v>22.129999000000002</v>
      </c>
      <c r="D109">
        <v>21.83</v>
      </c>
      <c r="E109" s="7"/>
      <c r="F109" s="4"/>
    </row>
    <row r="110" spans="1:6">
      <c r="A110">
        <f t="shared" si="2"/>
        <v>109</v>
      </c>
      <c r="B110" s="1">
        <v>44670</v>
      </c>
      <c r="C110">
        <v>21.620000999999998</v>
      </c>
      <c r="D110">
        <v>22.719999000000001</v>
      </c>
      <c r="E110" s="7"/>
      <c r="F110" s="4"/>
    </row>
    <row r="111" spans="1:6">
      <c r="A111">
        <f t="shared" si="2"/>
        <v>110</v>
      </c>
      <c r="B111" s="1">
        <v>44671</v>
      </c>
      <c r="C111">
        <v>22.370000999999998</v>
      </c>
      <c r="D111">
        <v>21.040001</v>
      </c>
      <c r="E111" s="7"/>
      <c r="F111" s="4"/>
    </row>
    <row r="112" spans="1:6">
      <c r="A112">
        <f t="shared" si="2"/>
        <v>111</v>
      </c>
      <c r="B112" s="1">
        <v>44672</v>
      </c>
      <c r="C112">
        <v>21.15</v>
      </c>
      <c r="D112">
        <v>20.23</v>
      </c>
      <c r="E112" s="7"/>
      <c r="F112" s="4"/>
    </row>
    <row r="113" spans="1:6">
      <c r="A113">
        <f t="shared" si="2"/>
        <v>112</v>
      </c>
      <c r="B113" s="1">
        <v>44673</v>
      </c>
      <c r="C113">
        <v>19.91</v>
      </c>
      <c r="D113">
        <v>19.59</v>
      </c>
      <c r="E113" s="7"/>
      <c r="F113" s="4"/>
    </row>
    <row r="114" spans="1:6">
      <c r="A114">
        <f t="shared" si="2"/>
        <v>113</v>
      </c>
      <c r="B114" s="1">
        <v>44676</v>
      </c>
      <c r="C114">
        <v>19.469999000000001</v>
      </c>
      <c r="D114">
        <v>20</v>
      </c>
      <c r="E114" s="5">
        <v>21</v>
      </c>
      <c r="F114" s="4">
        <v>0.99999999950607799</v>
      </c>
    </row>
    <row r="115" spans="1:6">
      <c r="A115">
        <f t="shared" si="2"/>
        <v>114</v>
      </c>
      <c r="B115" s="1">
        <v>44677</v>
      </c>
      <c r="C115">
        <v>19.860001</v>
      </c>
      <c r="D115">
        <v>19.219999000000001</v>
      </c>
      <c r="E115" s="5"/>
      <c r="F115" s="4"/>
    </row>
    <row r="116" spans="1:6">
      <c r="A116">
        <f t="shared" si="2"/>
        <v>115</v>
      </c>
      <c r="B116" s="1">
        <v>44678</v>
      </c>
      <c r="C116">
        <v>18.870000999999998</v>
      </c>
      <c r="D116">
        <v>18.670000000000002</v>
      </c>
      <c r="E116" s="5"/>
      <c r="F116" s="4"/>
    </row>
    <row r="117" spans="1:6">
      <c r="A117">
        <f t="shared" si="2"/>
        <v>116</v>
      </c>
      <c r="B117" s="1">
        <v>44679</v>
      </c>
      <c r="C117">
        <v>20.200001</v>
      </c>
      <c r="D117">
        <v>21.200001</v>
      </c>
      <c r="E117" s="5"/>
      <c r="F117" s="4"/>
    </row>
    <row r="118" spans="1:6">
      <c r="A118">
        <f t="shared" si="2"/>
        <v>117</v>
      </c>
      <c r="B118" s="1">
        <v>44680</v>
      </c>
      <c r="C118">
        <v>21.280000999999999</v>
      </c>
      <c r="D118">
        <v>20.52</v>
      </c>
      <c r="E118" s="5"/>
      <c r="F118" s="4"/>
    </row>
    <row r="119" spans="1:6">
      <c r="A119">
        <f t="shared" si="2"/>
        <v>118</v>
      </c>
      <c r="B119" s="1">
        <v>44683</v>
      </c>
      <c r="C119">
        <v>20.559999000000001</v>
      </c>
      <c r="D119">
        <v>22.16</v>
      </c>
      <c r="E119" s="5"/>
      <c r="F119" s="4"/>
    </row>
    <row r="120" spans="1:6">
      <c r="A120">
        <f t="shared" si="2"/>
        <v>119</v>
      </c>
      <c r="B120" s="1">
        <v>44684</v>
      </c>
      <c r="C120">
        <v>22.040001</v>
      </c>
      <c r="D120">
        <v>22.389999</v>
      </c>
      <c r="E120" s="5"/>
      <c r="F120" s="4"/>
    </row>
    <row r="121" spans="1:6">
      <c r="A121">
        <f t="shared" si="2"/>
        <v>120</v>
      </c>
      <c r="B121" s="1">
        <v>44685</v>
      </c>
      <c r="C121">
        <v>22.200001</v>
      </c>
      <c r="D121">
        <v>24.200001</v>
      </c>
      <c r="E121" s="5">
        <v>22</v>
      </c>
      <c r="F121" s="4">
        <v>0.99999999950556995</v>
      </c>
    </row>
    <row r="122" spans="1:6">
      <c r="A122">
        <f t="shared" si="2"/>
        <v>121</v>
      </c>
      <c r="B122" s="1">
        <v>44686</v>
      </c>
      <c r="C122">
        <v>23.52</v>
      </c>
      <c r="D122">
        <v>22.629999000000002</v>
      </c>
      <c r="E122" s="5"/>
      <c r="F122" s="4"/>
    </row>
    <row r="123" spans="1:6">
      <c r="A123">
        <f t="shared" si="2"/>
        <v>122</v>
      </c>
      <c r="B123" s="1">
        <v>44687</v>
      </c>
      <c r="C123">
        <v>22.469999000000001</v>
      </c>
      <c r="D123">
        <v>22.690000999999999</v>
      </c>
      <c r="E123" s="5"/>
      <c r="F123" s="4"/>
    </row>
    <row r="124" spans="1:6">
      <c r="A124">
        <f t="shared" si="2"/>
        <v>123</v>
      </c>
      <c r="B124" s="1">
        <v>44690</v>
      </c>
      <c r="C124">
        <v>22.15</v>
      </c>
      <c r="D124">
        <v>21.08</v>
      </c>
      <c r="E124" s="5"/>
      <c r="F124" s="4"/>
    </row>
    <row r="125" spans="1:6">
      <c r="A125">
        <f t="shared" si="2"/>
        <v>124</v>
      </c>
      <c r="B125" s="1">
        <v>44691</v>
      </c>
      <c r="C125">
        <v>21.59</v>
      </c>
      <c r="D125">
        <v>20.219999000000001</v>
      </c>
      <c r="E125" s="5"/>
      <c r="F125" s="4"/>
    </row>
    <row r="126" spans="1:6">
      <c r="A126">
        <f t="shared" si="2"/>
        <v>125</v>
      </c>
      <c r="B126" s="1">
        <v>44692</v>
      </c>
      <c r="C126">
        <v>20.09</v>
      </c>
      <c r="D126">
        <v>18.889999</v>
      </c>
      <c r="E126" s="5"/>
      <c r="F126" s="4"/>
    </row>
    <row r="127" spans="1:6">
      <c r="A127">
        <f t="shared" si="2"/>
        <v>126</v>
      </c>
      <c r="B127" s="1">
        <v>44693</v>
      </c>
      <c r="C127">
        <v>18.489999999999998</v>
      </c>
      <c r="D127">
        <v>20.16</v>
      </c>
      <c r="E127" s="5"/>
      <c r="F127" s="4"/>
    </row>
    <row r="128" spans="1:6">
      <c r="A128">
        <f t="shared" si="2"/>
        <v>127</v>
      </c>
      <c r="B128" s="1">
        <v>44694</v>
      </c>
      <c r="C128">
        <v>20.27</v>
      </c>
      <c r="D128">
        <v>21.469999000000001</v>
      </c>
      <c r="E128" s="5">
        <v>23</v>
      </c>
      <c r="F128" s="4">
        <v>0.99999999987333799</v>
      </c>
    </row>
    <row r="129" spans="1:6">
      <c r="A129">
        <f t="shared" si="2"/>
        <v>128</v>
      </c>
      <c r="B129" s="1">
        <v>44697</v>
      </c>
      <c r="C129">
        <v>21.1</v>
      </c>
      <c r="D129">
        <v>21.49</v>
      </c>
      <c r="E129" s="5"/>
      <c r="F129" s="4"/>
    </row>
    <row r="130" spans="1:6">
      <c r="A130">
        <f t="shared" si="2"/>
        <v>129</v>
      </c>
      <c r="B130" s="1">
        <v>44698</v>
      </c>
      <c r="C130">
        <v>21.860001</v>
      </c>
      <c r="D130">
        <v>22.48</v>
      </c>
      <c r="E130" s="5"/>
      <c r="F130" s="4"/>
    </row>
    <row r="131" spans="1:6">
      <c r="A131">
        <f t="shared" si="2"/>
        <v>130</v>
      </c>
      <c r="B131" s="1">
        <v>44699</v>
      </c>
      <c r="C131">
        <v>21.93</v>
      </c>
      <c r="D131">
        <v>22.09</v>
      </c>
      <c r="E131" s="5"/>
      <c r="F131" s="4"/>
    </row>
    <row r="132" spans="1:6">
      <c r="A132">
        <f t="shared" si="2"/>
        <v>131</v>
      </c>
      <c r="B132" s="1">
        <v>44700</v>
      </c>
      <c r="C132">
        <v>22.299999</v>
      </c>
      <c r="D132">
        <v>23.139999</v>
      </c>
      <c r="E132" s="5"/>
      <c r="F132" s="4"/>
    </row>
    <row r="133" spans="1:6">
      <c r="A133">
        <f t="shared" si="2"/>
        <v>132</v>
      </c>
      <c r="B133" s="1">
        <v>44701</v>
      </c>
      <c r="C133">
        <v>23.4</v>
      </c>
      <c r="D133">
        <v>22.91</v>
      </c>
      <c r="E133" s="5"/>
      <c r="F133" s="4"/>
    </row>
    <row r="134" spans="1:6">
      <c r="A134">
        <f t="shared" si="2"/>
        <v>133</v>
      </c>
      <c r="B134" s="1">
        <v>44704</v>
      </c>
      <c r="C134">
        <v>22.780000999999999</v>
      </c>
      <c r="D134">
        <v>22.59</v>
      </c>
      <c r="E134" s="5"/>
      <c r="F134" s="4"/>
    </row>
    <row r="135" spans="1:6">
      <c r="A135">
        <f t="shared" si="2"/>
        <v>134</v>
      </c>
      <c r="B135" s="1">
        <v>44705</v>
      </c>
      <c r="C135">
        <v>18.690000999999999</v>
      </c>
      <c r="D135">
        <v>17.25</v>
      </c>
      <c r="E135" s="5">
        <v>24</v>
      </c>
      <c r="F135" s="4">
        <v>0.99999999999926303</v>
      </c>
    </row>
    <row r="136" spans="1:6">
      <c r="A136">
        <f t="shared" si="2"/>
        <v>135</v>
      </c>
      <c r="B136" s="1">
        <v>44706</v>
      </c>
      <c r="C136">
        <v>17.489999999999998</v>
      </c>
      <c r="D136">
        <v>18.899999999999999</v>
      </c>
      <c r="E136" s="5"/>
      <c r="F136" s="4"/>
    </row>
    <row r="137" spans="1:6">
      <c r="A137">
        <f t="shared" si="2"/>
        <v>136</v>
      </c>
      <c r="B137" s="1">
        <v>44707</v>
      </c>
      <c r="C137">
        <v>18.610001</v>
      </c>
      <c r="D137">
        <v>19.540001</v>
      </c>
      <c r="E137" s="5"/>
      <c r="F137" s="4"/>
    </row>
    <row r="138" spans="1:6">
      <c r="A138">
        <f t="shared" si="2"/>
        <v>137</v>
      </c>
      <c r="B138" s="1">
        <v>44708</v>
      </c>
      <c r="C138">
        <v>19.670000000000002</v>
      </c>
      <c r="D138">
        <v>20.450001</v>
      </c>
      <c r="E138" s="5"/>
      <c r="F138" s="4"/>
    </row>
    <row r="139" spans="1:6">
      <c r="A139">
        <f t="shared" si="2"/>
        <v>138</v>
      </c>
      <c r="B139" s="1">
        <v>44712</v>
      </c>
      <c r="C139">
        <v>20.27</v>
      </c>
      <c r="D139">
        <v>19.649999999999999</v>
      </c>
      <c r="E139" s="5"/>
      <c r="F139" s="4"/>
    </row>
    <row r="140" spans="1:6">
      <c r="A140">
        <f t="shared" si="2"/>
        <v>139</v>
      </c>
      <c r="B140" s="1">
        <v>44713</v>
      </c>
      <c r="C140">
        <v>19.719999000000001</v>
      </c>
      <c r="D140">
        <v>18.93</v>
      </c>
      <c r="E140" s="5"/>
      <c r="F140" s="4"/>
    </row>
    <row r="141" spans="1:6">
      <c r="A141">
        <f t="shared" si="2"/>
        <v>140</v>
      </c>
      <c r="B141" s="1">
        <v>44714</v>
      </c>
      <c r="C141">
        <v>18.610001</v>
      </c>
      <c r="D141">
        <v>20.040001</v>
      </c>
      <c r="E141" s="5"/>
      <c r="F141" s="4"/>
    </row>
    <row r="142" spans="1:6">
      <c r="A142">
        <f t="shared" si="2"/>
        <v>141</v>
      </c>
      <c r="B142" s="1">
        <v>44715</v>
      </c>
      <c r="C142">
        <v>19.610001</v>
      </c>
      <c r="D142">
        <v>19.459999</v>
      </c>
      <c r="E142" s="5">
        <v>25</v>
      </c>
      <c r="F142" s="4">
        <v>0.99999999992037802</v>
      </c>
    </row>
    <row r="143" spans="1:6">
      <c r="A143">
        <f t="shared" si="2"/>
        <v>142</v>
      </c>
      <c r="B143" s="1">
        <v>44718</v>
      </c>
      <c r="C143">
        <v>19.719999000000001</v>
      </c>
      <c r="D143">
        <v>19.940000999999999</v>
      </c>
      <c r="E143" s="5"/>
      <c r="F143" s="4"/>
    </row>
    <row r="144" spans="1:6">
      <c r="A144">
        <f t="shared" si="2"/>
        <v>143</v>
      </c>
      <c r="B144" s="1">
        <v>44719</v>
      </c>
      <c r="C144">
        <v>19.670000000000002</v>
      </c>
      <c r="D144">
        <v>19.969999000000001</v>
      </c>
      <c r="E144" s="5"/>
      <c r="F144" s="4"/>
    </row>
    <row r="145" spans="1:6">
      <c r="A145">
        <f t="shared" si="2"/>
        <v>144</v>
      </c>
      <c r="B145" s="1">
        <v>44720</v>
      </c>
      <c r="C145">
        <v>20.16</v>
      </c>
      <c r="D145">
        <v>20.790001</v>
      </c>
      <c r="E145" s="5"/>
      <c r="F145" s="4"/>
    </row>
    <row r="146" spans="1:6">
      <c r="A146">
        <f t="shared" si="2"/>
        <v>145</v>
      </c>
      <c r="B146" s="1">
        <v>44721</v>
      </c>
      <c r="C146">
        <v>20.799999</v>
      </c>
      <c r="D146">
        <v>20.25</v>
      </c>
      <c r="E146" s="5"/>
      <c r="F146" s="4"/>
    </row>
    <row r="147" spans="1:6">
      <c r="A147">
        <f t="shared" si="2"/>
        <v>146</v>
      </c>
      <c r="B147" s="1">
        <v>44722</v>
      </c>
      <c r="C147">
        <v>19.799999</v>
      </c>
      <c r="D147">
        <v>19.239999999999998</v>
      </c>
      <c r="E147" s="5"/>
      <c r="F147" s="4"/>
    </row>
    <row r="148" spans="1:6">
      <c r="A148">
        <f t="shared" si="2"/>
        <v>147</v>
      </c>
      <c r="B148" s="1">
        <v>44725</v>
      </c>
      <c r="C148">
        <v>18.549999</v>
      </c>
      <c r="D148">
        <v>17.219999000000001</v>
      </c>
      <c r="E148" s="5"/>
      <c r="F148" s="4"/>
    </row>
    <row r="149" spans="1:6">
      <c r="A149">
        <f t="shared" si="2"/>
        <v>148</v>
      </c>
      <c r="B149" s="1">
        <v>44726</v>
      </c>
      <c r="C149">
        <v>17.110001</v>
      </c>
      <c r="D149">
        <v>17.190000999999999</v>
      </c>
      <c r="E149" s="5">
        <v>26</v>
      </c>
      <c r="F149" s="4">
        <v>0.99999999992614697</v>
      </c>
    </row>
    <row r="150" spans="1:6">
      <c r="A150">
        <f t="shared" si="2"/>
        <v>149</v>
      </c>
      <c r="B150" s="1">
        <v>44727</v>
      </c>
      <c r="C150">
        <v>17.23</v>
      </c>
      <c r="D150">
        <v>19.07</v>
      </c>
      <c r="E150" s="5"/>
      <c r="F150" s="4"/>
    </row>
    <row r="151" spans="1:6">
      <c r="A151">
        <f t="shared" si="2"/>
        <v>150</v>
      </c>
      <c r="B151" s="1">
        <v>44728</v>
      </c>
      <c r="C151">
        <v>18.219999000000001</v>
      </c>
      <c r="D151">
        <v>17.450001</v>
      </c>
      <c r="E151" s="5"/>
      <c r="F151" s="4"/>
    </row>
    <row r="152" spans="1:6">
      <c r="A152">
        <f t="shared" si="2"/>
        <v>151</v>
      </c>
      <c r="B152" s="1">
        <v>44729</v>
      </c>
      <c r="C152">
        <v>17.43</v>
      </c>
      <c r="D152">
        <v>18.18</v>
      </c>
      <c r="E152" s="5"/>
      <c r="F152" s="4"/>
    </row>
    <row r="153" spans="1:6">
      <c r="A153">
        <f t="shared" si="2"/>
        <v>152</v>
      </c>
      <c r="B153" s="1">
        <v>44733</v>
      </c>
      <c r="C153">
        <v>18.32</v>
      </c>
      <c r="D153">
        <v>18.420000000000002</v>
      </c>
      <c r="E153" s="5"/>
      <c r="F153" s="4"/>
    </row>
    <row r="154" spans="1:6">
      <c r="A154">
        <f t="shared" si="2"/>
        <v>153</v>
      </c>
      <c r="B154" s="1">
        <v>44734</v>
      </c>
      <c r="C154">
        <v>18.16</v>
      </c>
      <c r="D154">
        <v>18.889999</v>
      </c>
      <c r="E154" s="5"/>
      <c r="F154" s="4"/>
    </row>
    <row r="155" spans="1:6">
      <c r="A155">
        <f t="shared" si="2"/>
        <v>154</v>
      </c>
      <c r="B155" s="1">
        <v>44735</v>
      </c>
      <c r="C155">
        <v>19.079999999999998</v>
      </c>
      <c r="D155">
        <v>19.899999999999999</v>
      </c>
      <c r="E155" s="5"/>
      <c r="F155" s="4"/>
    </row>
    <row r="156" spans="1:6">
      <c r="A156">
        <f t="shared" si="2"/>
        <v>155</v>
      </c>
      <c r="B156" s="1">
        <v>44736</v>
      </c>
      <c r="C156">
        <v>20.27</v>
      </c>
      <c r="D156">
        <v>21.469999000000001</v>
      </c>
      <c r="E156" s="5">
        <v>27</v>
      </c>
      <c r="F156" s="4">
        <v>0.99999999803394601</v>
      </c>
    </row>
    <row r="157" spans="1:6">
      <c r="A157">
        <f t="shared" si="2"/>
        <v>156</v>
      </c>
      <c r="B157" s="1">
        <v>44739</v>
      </c>
      <c r="C157">
        <v>21.9</v>
      </c>
      <c r="D157">
        <v>20.73</v>
      </c>
      <c r="E157" s="5"/>
      <c r="F157" s="4"/>
    </row>
    <row r="158" spans="1:6">
      <c r="A158">
        <f t="shared" si="2"/>
        <v>157</v>
      </c>
      <c r="B158" s="1">
        <v>44740</v>
      </c>
      <c r="C158">
        <v>20.6</v>
      </c>
      <c r="D158">
        <v>19.700001</v>
      </c>
      <c r="E158" s="5"/>
      <c r="F158" s="4"/>
    </row>
    <row r="159" spans="1:6">
      <c r="A159">
        <f t="shared" si="2"/>
        <v>158</v>
      </c>
      <c r="B159" s="1">
        <v>44741</v>
      </c>
      <c r="C159">
        <v>20.299999</v>
      </c>
      <c r="D159">
        <v>19.959999</v>
      </c>
      <c r="E159" s="5"/>
      <c r="F159" s="4"/>
    </row>
    <row r="160" spans="1:6">
      <c r="A160">
        <f t="shared" si="2"/>
        <v>159</v>
      </c>
      <c r="B160" s="1">
        <v>44742</v>
      </c>
      <c r="C160">
        <v>19.620000999999998</v>
      </c>
      <c r="D160">
        <v>18.16</v>
      </c>
      <c r="E160" s="5"/>
      <c r="F160" s="4"/>
    </row>
    <row r="161" spans="1:6">
      <c r="A161">
        <f t="shared" si="2"/>
        <v>160</v>
      </c>
      <c r="B161" s="1">
        <v>44743</v>
      </c>
      <c r="C161">
        <v>18.149999999999999</v>
      </c>
      <c r="D161">
        <v>18.709999</v>
      </c>
      <c r="E161" s="5"/>
      <c r="F161" s="4"/>
    </row>
    <row r="162" spans="1:6">
      <c r="A162">
        <f t="shared" si="2"/>
        <v>161</v>
      </c>
      <c r="B162" s="1">
        <v>44747</v>
      </c>
      <c r="C162">
        <v>18.170000000000002</v>
      </c>
      <c r="D162">
        <v>20.23</v>
      </c>
      <c r="E162" s="5"/>
      <c r="F162" s="4"/>
    </row>
    <row r="163" spans="1:6">
      <c r="A163">
        <f t="shared" si="2"/>
        <v>162</v>
      </c>
      <c r="B163" s="1">
        <v>44748</v>
      </c>
      <c r="C163">
        <v>20.149999999999999</v>
      </c>
      <c r="D163">
        <v>19.73</v>
      </c>
      <c r="E163" s="5">
        <v>28</v>
      </c>
      <c r="F163" s="4">
        <v>0.99999999916690396</v>
      </c>
    </row>
    <row r="164" spans="1:6">
      <c r="A164">
        <f t="shared" si="2"/>
        <v>163</v>
      </c>
      <c r="B164" s="1">
        <v>44749</v>
      </c>
      <c r="C164">
        <v>19.670000000000002</v>
      </c>
      <c r="D164">
        <v>20.27</v>
      </c>
      <c r="E164" s="5"/>
      <c r="F164" s="4"/>
    </row>
    <row r="165" spans="1:6">
      <c r="A165">
        <f t="shared" si="2"/>
        <v>164</v>
      </c>
      <c r="B165" s="1">
        <v>44750</v>
      </c>
      <c r="C165">
        <v>19.850000000000001</v>
      </c>
      <c r="D165">
        <v>20.239999999999998</v>
      </c>
      <c r="E165" s="5"/>
      <c r="F165" s="4"/>
    </row>
    <row r="166" spans="1:6">
      <c r="A166">
        <f t="shared" si="2"/>
        <v>165</v>
      </c>
      <c r="B166" s="1">
        <v>44753</v>
      </c>
      <c r="C166">
        <v>19.82</v>
      </c>
      <c r="D166">
        <v>18.510000000000002</v>
      </c>
      <c r="E166" s="5"/>
      <c r="F166" s="4"/>
    </row>
    <row r="167" spans="1:6">
      <c r="A167">
        <f t="shared" ref="A167:A183" si="3">ROW()-1</f>
        <v>166</v>
      </c>
      <c r="B167" s="1">
        <v>44754</v>
      </c>
      <c r="C167">
        <v>18.719999000000001</v>
      </c>
      <c r="D167">
        <v>18.5</v>
      </c>
      <c r="E167" s="5"/>
      <c r="F167" s="4"/>
    </row>
    <row r="168" spans="1:6">
      <c r="A168">
        <f t="shared" si="3"/>
        <v>167</v>
      </c>
      <c r="B168" s="1">
        <v>44755</v>
      </c>
      <c r="C168">
        <v>17.98</v>
      </c>
      <c r="D168">
        <v>18.41</v>
      </c>
      <c r="E168" s="5"/>
      <c r="F168" s="4"/>
    </row>
    <row r="169" spans="1:6">
      <c r="A169">
        <f t="shared" si="3"/>
        <v>168</v>
      </c>
      <c r="B169" s="1">
        <v>44756</v>
      </c>
      <c r="C169">
        <v>18.25</v>
      </c>
      <c r="D169">
        <v>17.559999000000001</v>
      </c>
      <c r="E169" s="5"/>
      <c r="F169" s="4"/>
    </row>
    <row r="170" spans="1:6">
      <c r="A170">
        <f t="shared" si="3"/>
        <v>169</v>
      </c>
      <c r="B170" s="1">
        <v>44757</v>
      </c>
      <c r="C170">
        <v>19.93</v>
      </c>
      <c r="D170">
        <v>20.399999999999999</v>
      </c>
      <c r="E170" s="5">
        <v>29</v>
      </c>
      <c r="F170" s="4">
        <v>0.99999999991908906</v>
      </c>
    </row>
    <row r="171" spans="1:6">
      <c r="A171">
        <f t="shared" si="3"/>
        <v>170</v>
      </c>
      <c r="B171" s="1">
        <v>44760</v>
      </c>
      <c r="C171">
        <v>20.719999000000001</v>
      </c>
      <c r="D171">
        <v>20.25</v>
      </c>
      <c r="E171" s="5"/>
      <c r="F171" s="4"/>
    </row>
    <row r="172" spans="1:6">
      <c r="A172">
        <f t="shared" si="3"/>
        <v>171</v>
      </c>
      <c r="B172" s="1">
        <v>44761</v>
      </c>
      <c r="C172">
        <v>20.420000000000002</v>
      </c>
      <c r="D172">
        <v>20.639999</v>
      </c>
      <c r="E172" s="5"/>
      <c r="F172" s="4"/>
    </row>
    <row r="173" spans="1:6">
      <c r="A173">
        <f t="shared" si="3"/>
        <v>172</v>
      </c>
      <c r="B173" s="1">
        <v>44762</v>
      </c>
      <c r="C173">
        <v>21</v>
      </c>
      <c r="D173">
        <v>21.27</v>
      </c>
      <c r="E173" s="5"/>
      <c r="F173" s="4"/>
    </row>
    <row r="174" spans="1:6">
      <c r="A174">
        <f t="shared" si="3"/>
        <v>173</v>
      </c>
      <c r="B174" s="1">
        <v>44763</v>
      </c>
      <c r="C174">
        <v>20.98</v>
      </c>
      <c r="D174">
        <v>20.940000999999999</v>
      </c>
      <c r="E174" s="5"/>
      <c r="F174" s="4"/>
    </row>
    <row r="175" spans="1:6">
      <c r="A175">
        <f t="shared" si="3"/>
        <v>174</v>
      </c>
      <c r="B175" s="1">
        <v>44764</v>
      </c>
      <c r="C175">
        <v>19.290001</v>
      </c>
      <c r="D175">
        <v>18.110001</v>
      </c>
      <c r="E175" s="5"/>
      <c r="F175" s="4"/>
    </row>
    <row r="176" spans="1:6">
      <c r="A176">
        <f t="shared" si="3"/>
        <v>175</v>
      </c>
      <c r="B176" s="1">
        <v>44767</v>
      </c>
      <c r="C176">
        <v>18.170000000000002</v>
      </c>
      <c r="D176">
        <v>18.059999000000001</v>
      </c>
      <c r="E176" s="5"/>
      <c r="F176" s="4"/>
    </row>
    <row r="177" spans="1:6">
      <c r="A177">
        <f t="shared" si="3"/>
        <v>176</v>
      </c>
      <c r="B177" s="1">
        <v>44768</v>
      </c>
      <c r="C177">
        <v>17.530000999999999</v>
      </c>
      <c r="D177">
        <v>17.25</v>
      </c>
      <c r="E177" s="5">
        <v>30</v>
      </c>
      <c r="F177" s="4">
        <v>0.99999999999906497</v>
      </c>
    </row>
    <row r="178" spans="1:6">
      <c r="A178">
        <f t="shared" si="3"/>
        <v>177</v>
      </c>
      <c r="B178" s="1">
        <v>44769</v>
      </c>
      <c r="C178">
        <v>18.200001</v>
      </c>
      <c r="D178">
        <v>19.200001</v>
      </c>
      <c r="E178" s="5"/>
      <c r="F178" s="4"/>
    </row>
    <row r="179" spans="1:6">
      <c r="A179">
        <f t="shared" si="3"/>
        <v>178</v>
      </c>
      <c r="B179" s="1">
        <v>44770</v>
      </c>
      <c r="C179">
        <v>18.73</v>
      </c>
      <c r="D179">
        <v>19.299999</v>
      </c>
      <c r="E179" s="5"/>
      <c r="F179" s="4"/>
    </row>
    <row r="180" spans="1:6">
      <c r="A180">
        <f t="shared" si="3"/>
        <v>179</v>
      </c>
      <c r="B180" s="1">
        <v>44771</v>
      </c>
      <c r="C180">
        <v>19</v>
      </c>
      <c r="D180">
        <v>19.48</v>
      </c>
      <c r="E180" s="5"/>
      <c r="F180" s="4"/>
    </row>
    <row r="181" spans="1:6">
      <c r="A181">
        <f t="shared" si="3"/>
        <v>180</v>
      </c>
      <c r="B181" s="1">
        <v>44774</v>
      </c>
      <c r="C181">
        <v>19.139999</v>
      </c>
      <c r="D181">
        <v>19.989999999999998</v>
      </c>
      <c r="E181" s="5"/>
      <c r="F181" s="4"/>
    </row>
    <row r="182" spans="1:6">
      <c r="A182">
        <f t="shared" si="3"/>
        <v>181</v>
      </c>
      <c r="B182" s="1">
        <v>44775</v>
      </c>
      <c r="C182">
        <v>23.620000999999998</v>
      </c>
      <c r="D182">
        <v>22.309999000000001</v>
      </c>
      <c r="E182" s="5"/>
      <c r="F182" s="4"/>
    </row>
    <row r="183" spans="1:6">
      <c r="A183">
        <f t="shared" si="3"/>
        <v>182</v>
      </c>
      <c r="B183" s="1">
        <v>44776</v>
      </c>
      <c r="C183">
        <v>22.200001</v>
      </c>
      <c r="D183">
        <v>22.440000999999999</v>
      </c>
      <c r="E183" s="5"/>
      <c r="F183" s="4"/>
    </row>
  </sheetData>
  <mergeCells count="52">
    <mergeCell ref="E2:E8"/>
    <mergeCell ref="F2:F8"/>
    <mergeCell ref="E9:E15"/>
    <mergeCell ref="F9:F15"/>
    <mergeCell ref="E16:E22"/>
    <mergeCell ref="F16:F22"/>
    <mergeCell ref="E23:E29"/>
    <mergeCell ref="F23:F29"/>
    <mergeCell ref="E30:E36"/>
    <mergeCell ref="F30:F36"/>
    <mergeCell ref="E37:E43"/>
    <mergeCell ref="F37:F43"/>
    <mergeCell ref="E44:E50"/>
    <mergeCell ref="F44:F50"/>
    <mergeCell ref="E51:E57"/>
    <mergeCell ref="F51:F57"/>
    <mergeCell ref="E58:E64"/>
    <mergeCell ref="F58:F64"/>
    <mergeCell ref="E65:E71"/>
    <mergeCell ref="F65:F71"/>
    <mergeCell ref="E72:E78"/>
    <mergeCell ref="F72:F78"/>
    <mergeCell ref="E79:E85"/>
    <mergeCell ref="F79:F85"/>
    <mergeCell ref="E86:E92"/>
    <mergeCell ref="F86:F92"/>
    <mergeCell ref="E93:E99"/>
    <mergeCell ref="F93:F99"/>
    <mergeCell ref="E100:E106"/>
    <mergeCell ref="F100:F106"/>
    <mergeCell ref="E107:E113"/>
    <mergeCell ref="F107:F113"/>
    <mergeCell ref="E114:E120"/>
    <mergeCell ref="F114:F120"/>
    <mergeCell ref="E121:E127"/>
    <mergeCell ref="F121:F127"/>
    <mergeCell ref="E128:E134"/>
    <mergeCell ref="F128:F134"/>
    <mergeCell ref="E135:E141"/>
    <mergeCell ref="F135:F141"/>
    <mergeCell ref="E142:E148"/>
    <mergeCell ref="F142:F148"/>
    <mergeCell ref="E170:E176"/>
    <mergeCell ref="F170:F176"/>
    <mergeCell ref="E177:E183"/>
    <mergeCell ref="F177:F183"/>
    <mergeCell ref="E149:E155"/>
    <mergeCell ref="F149:F155"/>
    <mergeCell ref="E156:E162"/>
    <mergeCell ref="F156:F162"/>
    <mergeCell ref="E163:E169"/>
    <mergeCell ref="F163:F169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F441-543C-4794-88E0-4A246F33C332}">
  <dimension ref="A1:H53"/>
  <sheetViews>
    <sheetView workbookViewId="0">
      <selection activeCell="D30" sqref="D30"/>
    </sheetView>
  </sheetViews>
  <sheetFormatPr defaultRowHeight="13.8"/>
  <cols>
    <col min="2" max="2" width="11.2187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f>ROW()-1</f>
        <v>1</v>
      </c>
      <c r="B2" s="1">
        <v>44473</v>
      </c>
      <c r="C2">
        <v>52.290000999999997</v>
      </c>
      <c r="D2">
        <v>52.904998999999997</v>
      </c>
      <c r="E2">
        <v>49.009998000000003</v>
      </c>
      <c r="F2">
        <v>51.639999000000003</v>
      </c>
      <c r="G2">
        <v>51.639999000000003</v>
      </c>
      <c r="H2">
        <v>36618700</v>
      </c>
    </row>
    <row r="3" spans="1:8">
      <c r="A3">
        <f t="shared" ref="A3:A53" si="0">ROW()-1</f>
        <v>2</v>
      </c>
      <c r="B3" s="1">
        <v>44480</v>
      </c>
      <c r="C3">
        <v>51.349997999999999</v>
      </c>
      <c r="D3">
        <v>53.400002000000001</v>
      </c>
      <c r="E3">
        <v>50.310001</v>
      </c>
      <c r="F3">
        <v>52.669998</v>
      </c>
      <c r="G3">
        <v>52.669998</v>
      </c>
      <c r="H3">
        <v>29014100</v>
      </c>
    </row>
    <row r="4" spans="1:8">
      <c r="A4">
        <f t="shared" si="0"/>
        <v>3</v>
      </c>
      <c r="B4" s="1">
        <v>44487</v>
      </c>
      <c r="C4">
        <v>51.66</v>
      </c>
      <c r="D4">
        <v>66</v>
      </c>
      <c r="E4">
        <v>51.650002000000001</v>
      </c>
      <c r="F4">
        <v>58.060001</v>
      </c>
      <c r="G4">
        <v>58.060001</v>
      </c>
      <c r="H4">
        <v>178501800</v>
      </c>
    </row>
    <row r="5" spans="1:8">
      <c r="A5">
        <f t="shared" si="0"/>
        <v>4</v>
      </c>
      <c r="B5" s="1">
        <v>44494</v>
      </c>
      <c r="C5">
        <v>49.639999000000003</v>
      </c>
      <c r="D5">
        <v>51.389999000000003</v>
      </c>
      <c r="E5">
        <v>44.040000999999997</v>
      </c>
      <c r="F5">
        <v>44.639999000000003</v>
      </c>
      <c r="G5">
        <v>44.639999000000003</v>
      </c>
      <c r="H5">
        <v>116960800</v>
      </c>
    </row>
    <row r="6" spans="1:8">
      <c r="A6">
        <f t="shared" si="0"/>
        <v>5</v>
      </c>
      <c r="B6" s="1">
        <v>44501</v>
      </c>
      <c r="C6">
        <v>44.5</v>
      </c>
      <c r="D6">
        <v>46.98</v>
      </c>
      <c r="E6">
        <v>43.299999</v>
      </c>
      <c r="F6">
        <v>46.220001000000003</v>
      </c>
      <c r="G6">
        <v>46.220001000000003</v>
      </c>
      <c r="H6">
        <v>72516800</v>
      </c>
    </row>
    <row r="7" spans="1:8">
      <c r="A7">
        <f t="shared" si="0"/>
        <v>6</v>
      </c>
      <c r="B7" s="1">
        <v>44508</v>
      </c>
      <c r="C7">
        <v>46.18</v>
      </c>
      <c r="D7">
        <v>47.91</v>
      </c>
      <c r="E7">
        <v>44.880001</v>
      </c>
      <c r="F7">
        <v>45.959999000000003</v>
      </c>
      <c r="G7">
        <v>45.959999000000003</v>
      </c>
      <c r="H7">
        <v>39206400</v>
      </c>
    </row>
    <row r="8" spans="1:8">
      <c r="A8">
        <f t="shared" si="0"/>
        <v>7</v>
      </c>
      <c r="B8" s="1">
        <v>44515</v>
      </c>
      <c r="C8">
        <v>46.5</v>
      </c>
      <c r="D8">
        <v>49.095001000000003</v>
      </c>
      <c r="E8">
        <v>44.349997999999999</v>
      </c>
      <c r="F8">
        <v>44.759998000000003</v>
      </c>
      <c r="G8">
        <v>44.759998000000003</v>
      </c>
      <c r="H8">
        <v>42086100</v>
      </c>
    </row>
    <row r="9" spans="1:8">
      <c r="A9">
        <f t="shared" si="0"/>
        <v>8</v>
      </c>
      <c r="B9" s="1">
        <v>44522</v>
      </c>
      <c r="C9">
        <v>44.599997999999999</v>
      </c>
      <c r="D9">
        <v>44.66</v>
      </c>
      <c r="E9">
        <v>40.93</v>
      </c>
      <c r="F9">
        <v>42.799999</v>
      </c>
      <c r="G9">
        <v>42.799999</v>
      </c>
      <c r="H9">
        <v>37733600</v>
      </c>
    </row>
    <row r="10" spans="1:8">
      <c r="A10">
        <f t="shared" si="0"/>
        <v>9</v>
      </c>
      <c r="B10" s="1">
        <v>44529</v>
      </c>
      <c r="C10">
        <v>42.869999</v>
      </c>
      <c r="D10">
        <v>43.240001999999997</v>
      </c>
      <c r="E10">
        <v>35.130001</v>
      </c>
      <c r="F10">
        <v>35.840000000000003</v>
      </c>
      <c r="G10">
        <v>35.840000000000003</v>
      </c>
      <c r="H10">
        <v>62598500</v>
      </c>
    </row>
    <row r="11" spans="1:8">
      <c r="A11">
        <f t="shared" si="0"/>
        <v>10</v>
      </c>
      <c r="B11" s="1">
        <v>44536</v>
      </c>
      <c r="C11">
        <v>35.040000999999997</v>
      </c>
      <c r="D11">
        <v>41.23</v>
      </c>
      <c r="E11">
        <v>34.560001</v>
      </c>
      <c r="F11">
        <v>37.259998000000003</v>
      </c>
      <c r="G11">
        <v>37.259998000000003</v>
      </c>
      <c r="H11">
        <v>42227600</v>
      </c>
    </row>
    <row r="12" spans="1:8">
      <c r="A12">
        <f t="shared" si="0"/>
        <v>11</v>
      </c>
      <c r="B12" s="1">
        <v>44543</v>
      </c>
      <c r="C12">
        <v>36.990001999999997</v>
      </c>
      <c r="D12">
        <v>37.349997999999999</v>
      </c>
      <c r="E12">
        <v>34.07</v>
      </c>
      <c r="F12">
        <v>36.509998000000003</v>
      </c>
      <c r="G12">
        <v>36.509998000000003</v>
      </c>
      <c r="H12">
        <v>57051000</v>
      </c>
    </row>
    <row r="13" spans="1:8">
      <c r="A13">
        <f t="shared" si="0"/>
        <v>12</v>
      </c>
      <c r="B13" s="1">
        <v>44550</v>
      </c>
      <c r="C13">
        <v>35.650002000000001</v>
      </c>
      <c r="D13">
        <v>38.599997999999999</v>
      </c>
      <c r="E13">
        <v>35.279998999999997</v>
      </c>
      <c r="F13">
        <v>37.419998</v>
      </c>
      <c r="G13">
        <v>37.419998</v>
      </c>
      <c r="H13">
        <v>39701300</v>
      </c>
    </row>
    <row r="14" spans="1:8">
      <c r="A14">
        <f t="shared" si="0"/>
        <v>13</v>
      </c>
      <c r="B14" s="1">
        <v>44557</v>
      </c>
      <c r="C14">
        <v>37.020000000000003</v>
      </c>
      <c r="D14">
        <v>38.625</v>
      </c>
      <c r="E14">
        <v>35.049999</v>
      </c>
      <c r="F14">
        <v>36.349997999999999</v>
      </c>
      <c r="G14">
        <v>36.349997999999999</v>
      </c>
      <c r="H14">
        <v>36966400</v>
      </c>
    </row>
    <row r="15" spans="1:8">
      <c r="A15">
        <f t="shared" si="0"/>
        <v>14</v>
      </c>
      <c r="B15" s="1">
        <v>44564</v>
      </c>
      <c r="C15">
        <v>36.799999</v>
      </c>
      <c r="D15">
        <v>36.950001</v>
      </c>
      <c r="E15">
        <v>31.610001</v>
      </c>
      <c r="F15">
        <v>32.419998</v>
      </c>
      <c r="G15">
        <v>32.419998</v>
      </c>
      <c r="H15">
        <v>65029500</v>
      </c>
    </row>
    <row r="16" spans="1:8">
      <c r="A16">
        <f t="shared" si="0"/>
        <v>15</v>
      </c>
      <c r="B16" s="1">
        <v>44571</v>
      </c>
      <c r="C16">
        <v>31.700001</v>
      </c>
      <c r="D16">
        <v>35.040000999999997</v>
      </c>
      <c r="E16">
        <v>31.014999</v>
      </c>
      <c r="F16">
        <v>32.830002</v>
      </c>
      <c r="G16">
        <v>32.830002</v>
      </c>
      <c r="H16">
        <v>45334900</v>
      </c>
    </row>
    <row r="17" spans="1:8">
      <c r="A17">
        <f t="shared" si="0"/>
        <v>16</v>
      </c>
      <c r="B17" s="1">
        <v>44578</v>
      </c>
      <c r="C17">
        <v>32.284999999999997</v>
      </c>
      <c r="D17">
        <v>33.790000999999997</v>
      </c>
      <c r="E17">
        <v>29.190000999999999</v>
      </c>
      <c r="F17">
        <v>29.450001</v>
      </c>
      <c r="G17">
        <v>29.450001</v>
      </c>
      <c r="H17">
        <v>39444100</v>
      </c>
    </row>
    <row r="18" spans="1:8">
      <c r="A18">
        <f t="shared" si="0"/>
        <v>17</v>
      </c>
      <c r="B18" s="1">
        <v>44585</v>
      </c>
      <c r="C18">
        <v>28.549999</v>
      </c>
      <c r="D18">
        <v>31.16</v>
      </c>
      <c r="E18">
        <v>25.969999000000001</v>
      </c>
      <c r="F18">
        <v>26.84</v>
      </c>
      <c r="G18">
        <v>26.84</v>
      </c>
      <c r="H18">
        <v>90277700</v>
      </c>
    </row>
    <row r="19" spans="1:8">
      <c r="A19">
        <f t="shared" si="0"/>
        <v>18</v>
      </c>
      <c r="B19" s="1">
        <v>44592</v>
      </c>
      <c r="C19">
        <v>27.120000999999998</v>
      </c>
      <c r="D19">
        <v>30.268000000000001</v>
      </c>
      <c r="E19">
        <v>24.01</v>
      </c>
      <c r="F19">
        <v>27.25</v>
      </c>
      <c r="G19">
        <v>27.25</v>
      </c>
      <c r="H19">
        <v>121300800</v>
      </c>
    </row>
    <row r="20" spans="1:8">
      <c r="A20">
        <f t="shared" si="0"/>
        <v>19</v>
      </c>
      <c r="B20" s="1">
        <v>44599</v>
      </c>
      <c r="C20">
        <v>27.02</v>
      </c>
      <c r="D20">
        <v>28.07</v>
      </c>
      <c r="E20">
        <v>25.23</v>
      </c>
      <c r="F20">
        <v>25.4</v>
      </c>
      <c r="G20">
        <v>25.4</v>
      </c>
      <c r="H20">
        <v>114476400</v>
      </c>
    </row>
    <row r="21" spans="1:8">
      <c r="A21">
        <f t="shared" si="0"/>
        <v>20</v>
      </c>
      <c r="B21" s="1">
        <v>44606</v>
      </c>
      <c r="C21">
        <v>25.299999</v>
      </c>
      <c r="D21">
        <v>25.988001000000001</v>
      </c>
      <c r="E21">
        <v>23.610001</v>
      </c>
      <c r="F21">
        <v>23.860001</v>
      </c>
      <c r="G21">
        <v>23.860001</v>
      </c>
      <c r="H21">
        <v>58702700</v>
      </c>
    </row>
    <row r="22" spans="1:8">
      <c r="A22">
        <f t="shared" si="0"/>
        <v>21</v>
      </c>
      <c r="B22" s="1">
        <v>44613</v>
      </c>
      <c r="C22">
        <v>23.48</v>
      </c>
      <c r="D22">
        <v>26.370000999999998</v>
      </c>
      <c r="E22">
        <v>22.309999000000001</v>
      </c>
      <c r="F22">
        <v>26.35</v>
      </c>
      <c r="G22">
        <v>26.35</v>
      </c>
      <c r="H22">
        <v>50241000</v>
      </c>
    </row>
    <row r="23" spans="1:8">
      <c r="A23">
        <f t="shared" si="0"/>
        <v>22</v>
      </c>
      <c r="B23" s="1">
        <v>44620</v>
      </c>
      <c r="C23">
        <v>26.290001</v>
      </c>
      <c r="D23">
        <v>27.110001</v>
      </c>
      <c r="E23">
        <v>23.76</v>
      </c>
      <c r="F23">
        <v>24.18</v>
      </c>
      <c r="G23">
        <v>24.18</v>
      </c>
      <c r="H23">
        <v>51896700</v>
      </c>
    </row>
    <row r="24" spans="1:8">
      <c r="A24">
        <f t="shared" si="0"/>
        <v>23</v>
      </c>
      <c r="B24" s="1">
        <v>44627</v>
      </c>
      <c r="C24">
        <v>24.17</v>
      </c>
      <c r="D24">
        <v>25.469999000000001</v>
      </c>
      <c r="E24">
        <v>22.34</v>
      </c>
      <c r="F24">
        <v>23.08</v>
      </c>
      <c r="G24">
        <v>23.08</v>
      </c>
      <c r="H24">
        <v>53827200</v>
      </c>
    </row>
    <row r="25" spans="1:8">
      <c r="A25">
        <f t="shared" si="0"/>
        <v>24</v>
      </c>
      <c r="B25" s="1">
        <v>44634</v>
      </c>
      <c r="C25">
        <v>22.690000999999999</v>
      </c>
      <c r="D25">
        <v>26.450001</v>
      </c>
      <c r="E25">
        <v>21.92</v>
      </c>
      <c r="F25">
        <v>26.32</v>
      </c>
      <c r="G25">
        <v>26.32</v>
      </c>
      <c r="H25">
        <v>56675800</v>
      </c>
    </row>
    <row r="26" spans="1:8">
      <c r="A26">
        <f t="shared" si="0"/>
        <v>25</v>
      </c>
      <c r="B26" s="1">
        <v>44641</v>
      </c>
      <c r="C26">
        <v>26.129999000000002</v>
      </c>
      <c r="D26">
        <v>26.879999000000002</v>
      </c>
      <c r="E26">
        <v>24.959999</v>
      </c>
      <c r="F26">
        <v>25.49</v>
      </c>
      <c r="G26">
        <v>25.49</v>
      </c>
      <c r="H26">
        <v>37479800</v>
      </c>
    </row>
    <row r="27" spans="1:8">
      <c r="A27">
        <f t="shared" si="0"/>
        <v>26</v>
      </c>
      <c r="B27" s="1">
        <v>44648</v>
      </c>
      <c r="C27">
        <v>25.530000999999999</v>
      </c>
      <c r="D27">
        <v>26.805</v>
      </c>
      <c r="E27">
        <v>24.51</v>
      </c>
      <c r="F27">
        <v>24.809999000000001</v>
      </c>
      <c r="G27">
        <v>24.809999000000001</v>
      </c>
      <c r="H27">
        <v>48102600</v>
      </c>
    </row>
    <row r="28" spans="1:8">
      <c r="A28">
        <f t="shared" si="0"/>
        <v>27</v>
      </c>
      <c r="B28" s="1">
        <v>44655</v>
      </c>
      <c r="C28">
        <v>25.5</v>
      </c>
      <c r="D28">
        <v>27.950001</v>
      </c>
      <c r="E28">
        <v>22.790001</v>
      </c>
      <c r="F28">
        <v>23.549999</v>
      </c>
      <c r="G28">
        <v>23.549999</v>
      </c>
      <c r="H28">
        <v>58032900</v>
      </c>
    </row>
    <row r="29" spans="1:8">
      <c r="A29">
        <f t="shared" si="0"/>
        <v>28</v>
      </c>
      <c r="B29" s="1">
        <v>44662</v>
      </c>
      <c r="C29">
        <v>23.139999</v>
      </c>
      <c r="D29">
        <v>24</v>
      </c>
      <c r="E29">
        <v>22.09</v>
      </c>
      <c r="F29">
        <v>22.16</v>
      </c>
      <c r="G29">
        <v>22.16</v>
      </c>
      <c r="H29">
        <v>34992600</v>
      </c>
    </row>
    <row r="30" spans="1:8">
      <c r="A30">
        <f t="shared" si="0"/>
        <v>29</v>
      </c>
      <c r="B30" s="1">
        <v>44669</v>
      </c>
      <c r="C30">
        <v>22.129999000000002</v>
      </c>
      <c r="D30">
        <v>22.969999000000001</v>
      </c>
      <c r="E30">
        <v>19.469999000000001</v>
      </c>
      <c r="F30">
        <v>19.59</v>
      </c>
      <c r="G30">
        <v>19.59</v>
      </c>
      <c r="H30">
        <v>68878800</v>
      </c>
    </row>
    <row r="31" spans="1:8">
      <c r="A31">
        <f t="shared" si="0"/>
        <v>30</v>
      </c>
      <c r="B31" s="1">
        <v>44676</v>
      </c>
      <c r="C31">
        <v>19.469999000000001</v>
      </c>
      <c r="D31">
        <v>21.719999000000001</v>
      </c>
      <c r="E31">
        <v>18.32</v>
      </c>
      <c r="F31">
        <v>20.52</v>
      </c>
      <c r="G31">
        <v>20.52</v>
      </c>
      <c r="H31">
        <v>98371700</v>
      </c>
    </row>
    <row r="32" spans="1:8">
      <c r="A32">
        <f t="shared" si="0"/>
        <v>31</v>
      </c>
      <c r="B32" s="1">
        <v>44683</v>
      </c>
      <c r="C32">
        <v>20.559999000000001</v>
      </c>
      <c r="D32">
        <v>24.308001000000001</v>
      </c>
      <c r="E32">
        <v>20.334999</v>
      </c>
      <c r="F32">
        <v>22.690000999999999</v>
      </c>
      <c r="G32">
        <v>22.690000999999999</v>
      </c>
      <c r="H32">
        <v>80478100</v>
      </c>
    </row>
    <row r="33" spans="1:8">
      <c r="A33">
        <f t="shared" si="0"/>
        <v>32</v>
      </c>
      <c r="B33" s="1">
        <v>44690</v>
      </c>
      <c r="C33">
        <v>22.15</v>
      </c>
      <c r="D33">
        <v>22.620000999999998</v>
      </c>
      <c r="E33">
        <v>18.325001</v>
      </c>
      <c r="F33">
        <v>21.469999000000001</v>
      </c>
      <c r="G33">
        <v>21.469999000000001</v>
      </c>
      <c r="H33">
        <v>73718700</v>
      </c>
    </row>
    <row r="34" spans="1:8">
      <c r="A34">
        <f t="shared" si="0"/>
        <v>33</v>
      </c>
      <c r="B34" s="1">
        <v>44697</v>
      </c>
      <c r="C34">
        <v>21.1</v>
      </c>
      <c r="D34">
        <v>23.58</v>
      </c>
      <c r="E34">
        <v>20.924999</v>
      </c>
      <c r="F34">
        <v>22.91</v>
      </c>
      <c r="G34">
        <v>22.91</v>
      </c>
      <c r="H34">
        <v>69483900</v>
      </c>
    </row>
    <row r="35" spans="1:8">
      <c r="A35">
        <f t="shared" si="0"/>
        <v>34</v>
      </c>
      <c r="B35" s="1">
        <v>44704</v>
      </c>
      <c r="C35">
        <v>22.780000999999999</v>
      </c>
      <c r="D35">
        <v>22.780000999999999</v>
      </c>
      <c r="E35">
        <v>16.139999</v>
      </c>
      <c r="F35">
        <v>20.450001</v>
      </c>
      <c r="G35">
        <v>20.450001</v>
      </c>
      <c r="H35">
        <v>132987800</v>
      </c>
    </row>
    <row r="36" spans="1:8">
      <c r="A36">
        <f t="shared" si="0"/>
        <v>35</v>
      </c>
      <c r="B36" s="1">
        <v>44711</v>
      </c>
      <c r="C36">
        <v>20.27</v>
      </c>
      <c r="D36">
        <v>20.535</v>
      </c>
      <c r="E36">
        <v>18.559999000000001</v>
      </c>
      <c r="F36">
        <v>19.459999</v>
      </c>
      <c r="G36">
        <v>19.459999</v>
      </c>
      <c r="H36">
        <v>65558400</v>
      </c>
    </row>
    <row r="37" spans="1:8">
      <c r="A37">
        <f t="shared" si="0"/>
        <v>36</v>
      </c>
      <c r="B37" s="1">
        <v>44718</v>
      </c>
      <c r="C37">
        <v>19.719999000000001</v>
      </c>
      <c r="D37">
        <v>21.120000999999998</v>
      </c>
      <c r="E37">
        <v>19.139999</v>
      </c>
      <c r="F37">
        <v>19.239999999999998</v>
      </c>
      <c r="G37">
        <v>19.239999999999998</v>
      </c>
      <c r="H37">
        <v>50783800</v>
      </c>
    </row>
    <row r="38" spans="1:8">
      <c r="A38">
        <f t="shared" si="0"/>
        <v>37</v>
      </c>
      <c r="B38" s="1">
        <v>44725</v>
      </c>
      <c r="C38">
        <v>18.549999</v>
      </c>
      <c r="D38">
        <v>19.434999000000001</v>
      </c>
      <c r="E38">
        <v>16.920000000000002</v>
      </c>
      <c r="F38">
        <v>18.18</v>
      </c>
      <c r="G38">
        <v>18.18</v>
      </c>
      <c r="H38">
        <v>81318700</v>
      </c>
    </row>
    <row r="39" spans="1:8">
      <c r="A39">
        <f t="shared" si="0"/>
        <v>38</v>
      </c>
      <c r="B39" s="1">
        <v>44732</v>
      </c>
      <c r="C39">
        <v>18.32</v>
      </c>
      <c r="D39">
        <v>21.5</v>
      </c>
      <c r="E39">
        <v>18.07</v>
      </c>
      <c r="F39">
        <v>21.469999000000001</v>
      </c>
      <c r="G39">
        <v>21.469999000000001</v>
      </c>
      <c r="H39">
        <v>66886000</v>
      </c>
    </row>
    <row r="40" spans="1:8">
      <c r="A40">
        <f t="shared" si="0"/>
        <v>39</v>
      </c>
      <c r="B40" s="1">
        <v>44739</v>
      </c>
      <c r="C40">
        <v>21.9</v>
      </c>
      <c r="D40">
        <v>21.99</v>
      </c>
      <c r="E40">
        <v>17.809999000000001</v>
      </c>
      <c r="F40">
        <v>18.709999</v>
      </c>
      <c r="G40">
        <v>18.709999</v>
      </c>
      <c r="H40">
        <v>90607200</v>
      </c>
    </row>
    <row r="41" spans="1:8">
      <c r="A41">
        <f t="shared" si="0"/>
        <v>40</v>
      </c>
      <c r="B41" s="1">
        <v>44746</v>
      </c>
      <c r="C41">
        <v>18.170000000000002</v>
      </c>
      <c r="D41">
        <v>20.690000999999999</v>
      </c>
      <c r="E41">
        <v>17.790001</v>
      </c>
      <c r="F41">
        <v>20.239999999999998</v>
      </c>
      <c r="G41">
        <v>20.239999999999998</v>
      </c>
      <c r="H41">
        <v>54068500</v>
      </c>
    </row>
    <row r="42" spans="1:8">
      <c r="A42">
        <f t="shared" si="0"/>
        <v>41</v>
      </c>
      <c r="B42" s="1">
        <v>44753</v>
      </c>
      <c r="C42">
        <v>19.82</v>
      </c>
      <c r="D42">
        <v>20.780000999999999</v>
      </c>
      <c r="E42">
        <v>17.32</v>
      </c>
      <c r="F42">
        <v>20.399999999999999</v>
      </c>
      <c r="G42">
        <v>20.399999999999999</v>
      </c>
      <c r="H42">
        <v>94209900</v>
      </c>
    </row>
    <row r="43" spans="1:8">
      <c r="A43">
        <f t="shared" si="0"/>
        <v>42</v>
      </c>
      <c r="B43" s="1">
        <v>44760</v>
      </c>
      <c r="C43">
        <v>20.719999000000001</v>
      </c>
      <c r="D43">
        <v>21.674999</v>
      </c>
      <c r="E43">
        <v>17.920000000000002</v>
      </c>
      <c r="F43">
        <v>18.110001</v>
      </c>
      <c r="G43">
        <v>18.110001</v>
      </c>
      <c r="H43">
        <v>86710200</v>
      </c>
    </row>
    <row r="44" spans="1:8">
      <c r="A44">
        <f t="shared" si="0"/>
        <v>43</v>
      </c>
      <c r="B44" s="1">
        <v>44767</v>
      </c>
      <c r="C44">
        <v>18.170000000000002</v>
      </c>
      <c r="D44">
        <v>19.48</v>
      </c>
      <c r="E44">
        <v>16.774999999999999</v>
      </c>
      <c r="F44">
        <v>19.48</v>
      </c>
      <c r="G44">
        <v>19.48</v>
      </c>
      <c r="H44">
        <v>80357700</v>
      </c>
    </row>
    <row r="45" spans="1:8">
      <c r="A45">
        <f t="shared" si="0"/>
        <v>44</v>
      </c>
      <c r="B45" s="1">
        <v>44774</v>
      </c>
      <c r="C45">
        <v>19.139999</v>
      </c>
      <c r="D45">
        <v>23.77</v>
      </c>
      <c r="E45">
        <v>18.98</v>
      </c>
      <c r="F45">
        <v>22.549999</v>
      </c>
      <c r="G45">
        <v>22.549999</v>
      </c>
      <c r="H45">
        <v>122503800</v>
      </c>
    </row>
    <row r="46" spans="1:8">
      <c r="A46">
        <f t="shared" si="0"/>
        <v>45</v>
      </c>
      <c r="B46" s="1">
        <v>44781</v>
      </c>
      <c r="C46">
        <v>22.780000999999999</v>
      </c>
      <c r="D46">
        <v>24.250999</v>
      </c>
      <c r="E46">
        <v>22.360001</v>
      </c>
      <c r="F46">
        <v>23.43</v>
      </c>
      <c r="G46">
        <v>23.43</v>
      </c>
      <c r="H46">
        <v>79074500</v>
      </c>
    </row>
    <row r="47" spans="1:8">
      <c r="A47">
        <f t="shared" si="0"/>
        <v>46</v>
      </c>
      <c r="B47" s="1">
        <v>44788</v>
      </c>
      <c r="C47">
        <v>23.209999</v>
      </c>
      <c r="D47">
        <v>24.09</v>
      </c>
      <c r="E47">
        <v>21.514999</v>
      </c>
      <c r="F47">
        <v>21.77</v>
      </c>
      <c r="G47">
        <v>21.77</v>
      </c>
      <c r="H47">
        <v>54922100</v>
      </c>
    </row>
    <row r="48" spans="1:8">
      <c r="A48">
        <f t="shared" si="0"/>
        <v>47</v>
      </c>
      <c r="B48" s="1">
        <v>44795</v>
      </c>
      <c r="C48">
        <v>21.200001</v>
      </c>
      <c r="D48">
        <v>24.122</v>
      </c>
      <c r="E48">
        <v>20.389999</v>
      </c>
      <c r="F48">
        <v>23.08</v>
      </c>
      <c r="G48">
        <v>23.08</v>
      </c>
      <c r="H48">
        <v>65615200</v>
      </c>
    </row>
    <row r="49" spans="1:8">
      <c r="A49">
        <f t="shared" si="0"/>
        <v>48</v>
      </c>
      <c r="B49" s="1">
        <v>44802</v>
      </c>
      <c r="C49">
        <v>22.67</v>
      </c>
      <c r="D49">
        <v>23.9</v>
      </c>
      <c r="E49">
        <v>21.709999</v>
      </c>
      <c r="F49">
        <v>22.07</v>
      </c>
      <c r="G49">
        <v>22.07</v>
      </c>
      <c r="H49">
        <v>63209600</v>
      </c>
    </row>
    <row r="50" spans="1:8">
      <c r="A50">
        <f t="shared" si="0"/>
        <v>49</v>
      </c>
      <c r="B50" s="1">
        <v>44809</v>
      </c>
      <c r="C50">
        <v>21.940000999999999</v>
      </c>
      <c r="D50">
        <v>25.57</v>
      </c>
      <c r="E50">
        <v>21.24</v>
      </c>
      <c r="F50">
        <v>25.549999</v>
      </c>
      <c r="G50">
        <v>25.549999</v>
      </c>
      <c r="H50">
        <v>73805200</v>
      </c>
    </row>
    <row r="51" spans="1:8">
      <c r="A51">
        <f t="shared" si="0"/>
        <v>50</v>
      </c>
      <c r="B51" s="1">
        <v>44816</v>
      </c>
      <c r="C51">
        <v>25.450001</v>
      </c>
      <c r="D51">
        <v>25.91</v>
      </c>
      <c r="E51">
        <v>23.620000999999998</v>
      </c>
      <c r="F51">
        <v>24.92</v>
      </c>
      <c r="G51">
        <v>24.92</v>
      </c>
      <c r="H51">
        <v>86589000</v>
      </c>
    </row>
    <row r="52" spans="1:8">
      <c r="A52">
        <f t="shared" si="0"/>
        <v>51</v>
      </c>
      <c r="B52" s="1">
        <v>44823</v>
      </c>
      <c r="C52">
        <v>24.780000999999999</v>
      </c>
      <c r="D52">
        <v>25.629999000000002</v>
      </c>
      <c r="E52">
        <v>22.129999000000002</v>
      </c>
      <c r="F52">
        <v>22.59</v>
      </c>
      <c r="G52">
        <v>22.59</v>
      </c>
      <c r="H52">
        <v>67711600</v>
      </c>
    </row>
    <row r="53" spans="1:8">
      <c r="A53">
        <f t="shared" si="0"/>
        <v>52</v>
      </c>
      <c r="B53" s="1">
        <v>44830</v>
      </c>
      <c r="C53">
        <v>22.639999</v>
      </c>
      <c r="D53">
        <v>24</v>
      </c>
      <c r="E53">
        <v>22.235001</v>
      </c>
      <c r="F53">
        <v>23.299999</v>
      </c>
      <c r="G53">
        <v>23.299999</v>
      </c>
      <c r="H53">
        <v>49216300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A959F-7AF1-41C9-B641-F7FA0197F4AA}">
  <dimension ref="A1:E253"/>
  <sheetViews>
    <sheetView workbookViewId="0">
      <selection sqref="A1:C252"/>
    </sheetView>
  </sheetViews>
  <sheetFormatPr defaultRowHeight="13.8"/>
  <cols>
    <col min="1" max="1" width="11.21875" bestFit="1" customWidth="1"/>
  </cols>
  <sheetData>
    <row r="1" spans="1:4">
      <c r="A1" s="1">
        <v>44105</v>
      </c>
      <c r="B1">
        <v>42.290000999999997</v>
      </c>
      <c r="C1">
        <v>44.529998999999997</v>
      </c>
      <c r="D1">
        <f>ABS((C1-B1)/B1)</f>
        <v>5.2967556089677084E-2</v>
      </c>
    </row>
    <row r="2" spans="1:4">
      <c r="A2" s="1">
        <v>44106</v>
      </c>
      <c r="B2">
        <v>43.200001</v>
      </c>
      <c r="C2">
        <v>43.82</v>
      </c>
      <c r="D2">
        <f t="shared" ref="D2:D65" si="0">ABS((C2-B2)/B2)</f>
        <v>1.4351828371485454E-2</v>
      </c>
    </row>
    <row r="3" spans="1:4">
      <c r="A3" s="1">
        <v>44109</v>
      </c>
      <c r="B3">
        <v>44.02</v>
      </c>
      <c r="C3">
        <v>44.07</v>
      </c>
      <c r="D3">
        <f t="shared" si="0"/>
        <v>1.1358473421171549E-3</v>
      </c>
    </row>
    <row r="4" spans="1:4">
      <c r="A4" s="1">
        <v>44110</v>
      </c>
      <c r="B4">
        <v>43.860000999999997</v>
      </c>
      <c r="C4">
        <v>43.009998000000003</v>
      </c>
      <c r="D4">
        <f t="shared" si="0"/>
        <v>1.9379912918834497E-2</v>
      </c>
    </row>
    <row r="5" spans="1:4">
      <c r="A5" s="1">
        <v>44111</v>
      </c>
      <c r="B5">
        <v>43.759998000000003</v>
      </c>
      <c r="C5">
        <v>43.360000999999997</v>
      </c>
      <c r="D5">
        <f t="shared" si="0"/>
        <v>9.1406996865037813E-3</v>
      </c>
    </row>
    <row r="6" spans="1:4">
      <c r="A6" s="1">
        <v>44112</v>
      </c>
      <c r="B6">
        <v>44.049999</v>
      </c>
      <c r="C6">
        <v>43.610000999999997</v>
      </c>
      <c r="D6">
        <f t="shared" si="0"/>
        <v>9.9886040860069671E-3</v>
      </c>
    </row>
    <row r="7" spans="1:4">
      <c r="A7" s="1">
        <v>44113</v>
      </c>
      <c r="B7">
        <v>44.02</v>
      </c>
      <c r="C7">
        <v>43.389999000000003</v>
      </c>
      <c r="D7">
        <f t="shared" si="0"/>
        <v>1.4311699227623808E-2</v>
      </c>
    </row>
    <row r="8" spans="1:4">
      <c r="A8" s="1">
        <v>44116</v>
      </c>
      <c r="B8">
        <v>44.5</v>
      </c>
      <c r="C8">
        <v>44.040000999999997</v>
      </c>
      <c r="D8">
        <f t="shared" si="0"/>
        <v>1.0337056179775357E-2</v>
      </c>
    </row>
    <row r="9" spans="1:4">
      <c r="A9" s="1">
        <v>44117</v>
      </c>
      <c r="B9">
        <v>44.5</v>
      </c>
      <c r="C9">
        <v>44.150002000000001</v>
      </c>
      <c r="D9">
        <f t="shared" si="0"/>
        <v>7.8651235955056031E-3</v>
      </c>
    </row>
    <row r="10" spans="1:4">
      <c r="A10" s="1">
        <v>44118</v>
      </c>
      <c r="B10">
        <v>44.48</v>
      </c>
      <c r="C10">
        <v>43.990001999999997</v>
      </c>
      <c r="D10">
        <f t="shared" si="0"/>
        <v>1.1016142086330935E-2</v>
      </c>
    </row>
    <row r="11" spans="1:4">
      <c r="A11" s="1">
        <v>44119</v>
      </c>
      <c r="B11">
        <v>43.330002</v>
      </c>
      <c r="C11">
        <v>43.650002000000001</v>
      </c>
      <c r="D11">
        <f t="shared" si="0"/>
        <v>7.3851831347711517E-3</v>
      </c>
    </row>
    <row r="12" spans="1:4">
      <c r="A12" s="1">
        <v>44120</v>
      </c>
      <c r="B12">
        <v>45.16</v>
      </c>
      <c r="C12">
        <v>44.060001</v>
      </c>
      <c r="D12">
        <f t="shared" si="0"/>
        <v>2.4357816651904271E-2</v>
      </c>
    </row>
    <row r="13" spans="1:4">
      <c r="A13" s="1">
        <v>44123</v>
      </c>
      <c r="B13">
        <v>44.200001</v>
      </c>
      <c r="C13">
        <v>45.82</v>
      </c>
      <c r="D13">
        <f t="shared" si="0"/>
        <v>3.6651560256752029E-2</v>
      </c>
    </row>
    <row r="14" spans="1:4">
      <c r="A14" s="1">
        <v>44124</v>
      </c>
      <c r="B14">
        <v>46.127997999999998</v>
      </c>
      <c r="C14">
        <v>45.32</v>
      </c>
      <c r="D14">
        <f t="shared" si="0"/>
        <v>1.7516433295023941E-2</v>
      </c>
    </row>
    <row r="15" spans="1:4">
      <c r="A15" s="1">
        <v>44125</v>
      </c>
      <c r="B15">
        <v>49.400002000000001</v>
      </c>
      <c r="C15">
        <v>49.380001</v>
      </c>
      <c r="D15">
        <f t="shared" si="0"/>
        <v>4.0487852611829049E-4</v>
      </c>
    </row>
    <row r="16" spans="1:4">
      <c r="A16" s="1">
        <v>44126</v>
      </c>
      <c r="B16">
        <v>50.349997999999999</v>
      </c>
      <c r="C16">
        <v>50.810001</v>
      </c>
      <c r="D16">
        <f t="shared" si="0"/>
        <v>9.1361076121591975E-3</v>
      </c>
    </row>
    <row r="17" spans="1:5">
      <c r="A17" s="1">
        <v>44127</v>
      </c>
      <c r="B17">
        <v>51.060001</v>
      </c>
      <c r="C17">
        <v>53</v>
      </c>
      <c r="D17">
        <f t="shared" si="0"/>
        <v>3.7994495926468946E-2</v>
      </c>
    </row>
    <row r="18" spans="1:5">
      <c r="A18" s="1">
        <v>44130</v>
      </c>
      <c r="B18">
        <v>53.450001</v>
      </c>
      <c r="C18">
        <v>50.459999000000003</v>
      </c>
      <c r="D18">
        <f t="shared" si="0"/>
        <v>5.5940167335076327E-2</v>
      </c>
    </row>
    <row r="19" spans="1:5">
      <c r="A19" s="1">
        <v>44131</v>
      </c>
      <c r="B19">
        <v>51.004002</v>
      </c>
      <c r="C19">
        <v>52.52</v>
      </c>
      <c r="D19">
        <f t="shared" si="0"/>
        <v>2.9723118589792295E-2</v>
      </c>
    </row>
    <row r="20" spans="1:5">
      <c r="A20" s="1">
        <v>44132</v>
      </c>
      <c r="B20">
        <v>50.02</v>
      </c>
      <c r="C20">
        <v>49.25</v>
      </c>
      <c r="D20">
        <f t="shared" si="0"/>
        <v>1.5393842463014855E-2</v>
      </c>
    </row>
    <row r="21" spans="1:5">
      <c r="A21" s="1">
        <v>44133</v>
      </c>
      <c r="B21">
        <v>64</v>
      </c>
      <c r="C21">
        <v>62.509998000000003</v>
      </c>
      <c r="D21">
        <f t="shared" si="0"/>
        <v>2.3281281249999952E-2</v>
      </c>
    </row>
    <row r="22" spans="1:5">
      <c r="A22" s="1">
        <v>44134</v>
      </c>
      <c r="B22">
        <v>61.110000999999997</v>
      </c>
      <c r="C22">
        <v>58.950001</v>
      </c>
      <c r="D22">
        <f t="shared" si="0"/>
        <v>3.5346096623366061E-2</v>
      </c>
      <c r="E22">
        <f>COUNTIF(D1:D22,"&gt;0.05")</f>
        <v>2</v>
      </c>
    </row>
    <row r="23" spans="1:5">
      <c r="A23" s="1">
        <v>44137</v>
      </c>
      <c r="B23">
        <v>59</v>
      </c>
      <c r="C23">
        <v>58.380001</v>
      </c>
      <c r="D23">
        <f t="shared" si="0"/>
        <v>1.0508457627118644E-2</v>
      </c>
    </row>
    <row r="24" spans="1:5">
      <c r="A24" s="1">
        <v>44138</v>
      </c>
      <c r="B24">
        <v>58.709999000000003</v>
      </c>
      <c r="C24">
        <v>59.580002</v>
      </c>
      <c r="D24">
        <f t="shared" si="0"/>
        <v>1.4818651248827256E-2</v>
      </c>
    </row>
    <row r="25" spans="1:5">
      <c r="A25" s="1">
        <v>44139</v>
      </c>
      <c r="B25">
        <v>60.080002</v>
      </c>
      <c r="C25">
        <v>61.450001</v>
      </c>
      <c r="D25">
        <f t="shared" si="0"/>
        <v>2.2802912023871105E-2</v>
      </c>
    </row>
    <row r="26" spans="1:5">
      <c r="A26" s="1">
        <v>44140</v>
      </c>
      <c r="B26">
        <v>62.799999</v>
      </c>
      <c r="C26">
        <v>63.470001000000003</v>
      </c>
      <c r="D26">
        <f t="shared" si="0"/>
        <v>1.0668821825936713E-2</v>
      </c>
    </row>
    <row r="27" spans="1:5">
      <c r="A27" s="1">
        <v>44141</v>
      </c>
      <c r="B27">
        <v>63.32</v>
      </c>
      <c r="C27">
        <v>64.739998</v>
      </c>
      <c r="D27">
        <f t="shared" si="0"/>
        <v>2.2425742261528738E-2</v>
      </c>
    </row>
    <row r="28" spans="1:5">
      <c r="A28" s="1">
        <v>44144</v>
      </c>
      <c r="B28">
        <v>61</v>
      </c>
      <c r="C28">
        <v>57.75</v>
      </c>
      <c r="D28">
        <f t="shared" si="0"/>
        <v>5.3278688524590161E-2</v>
      </c>
    </row>
    <row r="29" spans="1:5">
      <c r="A29" s="1">
        <v>44145</v>
      </c>
      <c r="B29">
        <v>57</v>
      </c>
      <c r="C29">
        <v>55.669998</v>
      </c>
      <c r="D29">
        <f t="shared" si="0"/>
        <v>2.3333368421052637E-2</v>
      </c>
    </row>
    <row r="30" spans="1:5">
      <c r="A30" s="1">
        <v>44146</v>
      </c>
      <c r="B30">
        <v>56.400002000000001</v>
      </c>
      <c r="C30">
        <v>59.549999</v>
      </c>
      <c r="D30">
        <f t="shared" si="0"/>
        <v>5.5851008657765634E-2</v>
      </c>
    </row>
    <row r="31" spans="1:5">
      <c r="A31" s="1">
        <v>44147</v>
      </c>
      <c r="B31">
        <v>59.259998000000003</v>
      </c>
      <c r="C31">
        <v>60.259998000000003</v>
      </c>
      <c r="D31">
        <f t="shared" si="0"/>
        <v>1.6874789634653716E-2</v>
      </c>
    </row>
    <row r="32" spans="1:5">
      <c r="A32" s="1">
        <v>44148</v>
      </c>
      <c r="B32">
        <v>61.189999</v>
      </c>
      <c r="C32">
        <v>62.32</v>
      </c>
      <c r="D32">
        <f t="shared" si="0"/>
        <v>1.8467086426982946E-2</v>
      </c>
    </row>
    <row r="33" spans="1:5">
      <c r="A33" s="1">
        <v>44151</v>
      </c>
      <c r="B33">
        <v>61.48</v>
      </c>
      <c r="C33">
        <v>62.619999</v>
      </c>
      <c r="D33">
        <f t="shared" si="0"/>
        <v>1.8542599219258347E-2</v>
      </c>
    </row>
    <row r="34" spans="1:5">
      <c r="A34" s="1">
        <v>44152</v>
      </c>
      <c r="B34">
        <v>62.470001000000003</v>
      </c>
      <c r="C34">
        <v>63.349997999999999</v>
      </c>
      <c r="D34">
        <f t="shared" si="0"/>
        <v>1.40867133970431E-2</v>
      </c>
    </row>
    <row r="35" spans="1:5">
      <c r="A35" s="1">
        <v>44153</v>
      </c>
      <c r="B35">
        <v>63.400002000000001</v>
      </c>
      <c r="C35">
        <v>64.449996999999996</v>
      </c>
      <c r="D35">
        <f t="shared" si="0"/>
        <v>1.6561434808787474E-2</v>
      </c>
    </row>
    <row r="36" spans="1:5">
      <c r="A36" s="1">
        <v>44154</v>
      </c>
      <c r="B36">
        <v>64.970000999999996</v>
      </c>
      <c r="C36">
        <v>65.949996999999996</v>
      </c>
      <c r="D36">
        <f t="shared" si="0"/>
        <v>1.5083823070896981E-2</v>
      </c>
    </row>
    <row r="37" spans="1:5">
      <c r="A37" s="1">
        <v>44155</v>
      </c>
      <c r="B37">
        <v>66.5</v>
      </c>
      <c r="C37">
        <v>66.849997999999999</v>
      </c>
      <c r="D37">
        <f t="shared" si="0"/>
        <v>5.2631278195488631E-3</v>
      </c>
    </row>
    <row r="38" spans="1:5">
      <c r="A38" s="1">
        <v>44158</v>
      </c>
      <c r="B38">
        <v>67.599997999999999</v>
      </c>
      <c r="C38">
        <v>65.790001000000004</v>
      </c>
      <c r="D38">
        <f t="shared" si="0"/>
        <v>2.6775104342458646E-2</v>
      </c>
    </row>
    <row r="39" spans="1:5">
      <c r="A39" s="1">
        <v>44159</v>
      </c>
      <c r="B39">
        <v>65.879997000000003</v>
      </c>
      <c r="C39">
        <v>64.029999000000004</v>
      </c>
      <c r="D39">
        <f t="shared" si="0"/>
        <v>2.8081330969095205E-2</v>
      </c>
    </row>
    <row r="40" spans="1:5">
      <c r="A40" s="1">
        <v>44160</v>
      </c>
      <c r="B40">
        <v>64.260002</v>
      </c>
      <c r="C40">
        <v>67.419998000000007</v>
      </c>
      <c r="D40">
        <f t="shared" si="0"/>
        <v>4.9175161868186788E-2</v>
      </c>
    </row>
    <row r="41" spans="1:5">
      <c r="A41" s="1">
        <v>44162</v>
      </c>
      <c r="B41">
        <v>68.120002999999997</v>
      </c>
      <c r="C41">
        <v>69.720000999999996</v>
      </c>
      <c r="D41">
        <f t="shared" si="0"/>
        <v>2.3487932024900224E-2</v>
      </c>
    </row>
    <row r="42" spans="1:5">
      <c r="A42" s="1">
        <v>44165</v>
      </c>
      <c r="B42">
        <v>70.25</v>
      </c>
      <c r="C42">
        <v>70.019997000000004</v>
      </c>
      <c r="D42">
        <f t="shared" si="0"/>
        <v>3.2740640569394507E-3</v>
      </c>
      <c r="E42">
        <f>COUNTIF(D23:D42,"&gt;0.05")</f>
        <v>2</v>
      </c>
    </row>
    <row r="43" spans="1:5">
      <c r="A43" s="1">
        <v>44166</v>
      </c>
      <c r="B43">
        <v>70.910004000000001</v>
      </c>
      <c r="C43">
        <v>68.209998999999996</v>
      </c>
      <c r="D43">
        <f t="shared" si="0"/>
        <v>3.8076503281539859E-2</v>
      </c>
    </row>
    <row r="44" spans="1:5">
      <c r="A44" s="1">
        <v>44167</v>
      </c>
      <c r="B44">
        <v>67.5</v>
      </c>
      <c r="C44">
        <v>68.010002</v>
      </c>
      <c r="D44">
        <f t="shared" si="0"/>
        <v>7.5555851851851858E-3</v>
      </c>
    </row>
    <row r="45" spans="1:5">
      <c r="A45" s="1">
        <v>44168</v>
      </c>
      <c r="B45">
        <v>68.470000999999996</v>
      </c>
      <c r="C45">
        <v>69.699996999999996</v>
      </c>
      <c r="D45">
        <f t="shared" si="0"/>
        <v>1.796401317417828E-2</v>
      </c>
    </row>
    <row r="46" spans="1:5">
      <c r="A46" s="1">
        <v>44169</v>
      </c>
      <c r="B46">
        <v>70.139999000000003</v>
      </c>
      <c r="C46">
        <v>67.309997999999993</v>
      </c>
      <c r="D46">
        <f t="shared" si="0"/>
        <v>4.034789050966496E-2</v>
      </c>
    </row>
    <row r="47" spans="1:5">
      <c r="A47" s="1">
        <v>44172</v>
      </c>
      <c r="B47">
        <v>68.279999000000004</v>
      </c>
      <c r="C47">
        <v>70.309997999999993</v>
      </c>
      <c r="D47">
        <f t="shared" si="0"/>
        <v>2.9730507172385713E-2</v>
      </c>
    </row>
    <row r="48" spans="1:5">
      <c r="A48" s="1">
        <v>44173</v>
      </c>
      <c r="B48">
        <v>70.25</v>
      </c>
      <c r="C48">
        <v>69.919998000000007</v>
      </c>
      <c r="D48">
        <f t="shared" si="0"/>
        <v>4.6975373665479464E-3</v>
      </c>
    </row>
    <row r="49" spans="1:5">
      <c r="A49" s="1">
        <v>44174</v>
      </c>
      <c r="B49">
        <v>69.900002000000001</v>
      </c>
      <c r="C49">
        <v>68.470000999999996</v>
      </c>
      <c r="D49">
        <f t="shared" si="0"/>
        <v>2.0457810573453264E-2</v>
      </c>
    </row>
    <row r="50" spans="1:5">
      <c r="A50" s="1">
        <v>44175</v>
      </c>
      <c r="B50">
        <v>67.779999000000004</v>
      </c>
      <c r="C50">
        <v>71.639999000000003</v>
      </c>
      <c r="D50">
        <f t="shared" si="0"/>
        <v>5.694895333356377E-2</v>
      </c>
    </row>
    <row r="51" spans="1:5">
      <c r="A51" s="1">
        <v>44176</v>
      </c>
      <c r="B51">
        <v>71.25</v>
      </c>
      <c r="C51">
        <v>71.129997000000003</v>
      </c>
      <c r="D51">
        <f t="shared" si="0"/>
        <v>1.6842526315789049E-3</v>
      </c>
    </row>
    <row r="52" spans="1:5">
      <c r="A52" s="1">
        <v>44179</v>
      </c>
      <c r="B52">
        <v>72.169998000000007</v>
      </c>
      <c r="C52">
        <v>69.790001000000004</v>
      </c>
      <c r="D52">
        <f t="shared" si="0"/>
        <v>3.2977650906960018E-2</v>
      </c>
    </row>
    <row r="53" spans="1:5">
      <c r="A53" s="1">
        <v>44180</v>
      </c>
      <c r="B53">
        <v>70.360000999999997</v>
      </c>
      <c r="C53">
        <v>70.709998999999996</v>
      </c>
      <c r="D53">
        <f t="shared" si="0"/>
        <v>4.9743887866061766E-3</v>
      </c>
    </row>
    <row r="54" spans="1:5">
      <c r="A54" s="1">
        <v>44181</v>
      </c>
      <c r="B54">
        <v>70.980002999999996</v>
      </c>
      <c r="C54">
        <v>70.269997000000004</v>
      </c>
      <c r="D54">
        <f t="shared" si="0"/>
        <v>1.0002901803202133E-2</v>
      </c>
    </row>
    <row r="55" spans="1:5">
      <c r="A55" s="1">
        <v>44182</v>
      </c>
      <c r="B55">
        <v>71.699996999999996</v>
      </c>
      <c r="C55">
        <v>71</v>
      </c>
      <c r="D55">
        <f t="shared" si="0"/>
        <v>9.7628595437737088E-3</v>
      </c>
    </row>
    <row r="56" spans="1:5">
      <c r="A56" s="1">
        <v>44183</v>
      </c>
      <c r="B56">
        <v>71.589995999999999</v>
      </c>
      <c r="C56">
        <v>70.360000999999997</v>
      </c>
      <c r="D56">
        <f t="shared" si="0"/>
        <v>1.7181101672362187E-2</v>
      </c>
    </row>
    <row r="57" spans="1:5">
      <c r="A57" s="1">
        <v>44186</v>
      </c>
      <c r="B57">
        <v>69.610000999999997</v>
      </c>
      <c r="C57">
        <v>69.849997999999999</v>
      </c>
      <c r="D57">
        <f t="shared" si="0"/>
        <v>3.4477373445232743E-3</v>
      </c>
    </row>
    <row r="58" spans="1:5">
      <c r="A58" s="1">
        <v>44187</v>
      </c>
      <c r="B58">
        <v>70.290001000000004</v>
      </c>
      <c r="C58">
        <v>72.349997999999999</v>
      </c>
      <c r="D58">
        <f t="shared" si="0"/>
        <v>2.9307112970449318E-2</v>
      </c>
    </row>
    <row r="59" spans="1:5">
      <c r="A59" s="1">
        <v>44188</v>
      </c>
      <c r="B59">
        <v>73</v>
      </c>
      <c r="C59">
        <v>72.989998</v>
      </c>
      <c r="D59">
        <f t="shared" si="0"/>
        <v>1.3701369863013788E-4</v>
      </c>
    </row>
    <row r="60" spans="1:5">
      <c r="A60" s="1">
        <v>44189</v>
      </c>
      <c r="B60">
        <v>73</v>
      </c>
      <c r="C60">
        <v>71.040001000000004</v>
      </c>
      <c r="D60">
        <f t="shared" si="0"/>
        <v>2.6849301369862962E-2</v>
      </c>
    </row>
    <row r="61" spans="1:5">
      <c r="A61" s="1">
        <v>44193</v>
      </c>
      <c r="B61">
        <v>72</v>
      </c>
      <c r="C61">
        <v>67.790001000000004</v>
      </c>
      <c r="D61">
        <f t="shared" si="0"/>
        <v>5.8472208333333282E-2</v>
      </c>
    </row>
    <row r="62" spans="1:5">
      <c r="A62" s="1">
        <v>44194</v>
      </c>
      <c r="B62">
        <v>68.010002</v>
      </c>
      <c r="C62">
        <v>68.290001000000004</v>
      </c>
      <c r="D62">
        <f t="shared" si="0"/>
        <v>4.1170267867365103E-3</v>
      </c>
    </row>
    <row r="63" spans="1:5">
      <c r="A63" s="1">
        <v>44195</v>
      </c>
      <c r="B63">
        <v>68.330001999999993</v>
      </c>
      <c r="C63">
        <v>67.139999000000003</v>
      </c>
      <c r="D63">
        <f t="shared" si="0"/>
        <v>1.7415527076963797E-2</v>
      </c>
    </row>
    <row r="64" spans="1:5">
      <c r="A64" s="1">
        <v>44196</v>
      </c>
      <c r="B64">
        <v>67.309997999999993</v>
      </c>
      <c r="C64">
        <v>65.900002000000001</v>
      </c>
      <c r="D64">
        <f t="shared" si="0"/>
        <v>2.09477944123545E-2</v>
      </c>
      <c r="E64">
        <f>COUNTIF(D43:D64,"&gt;0.05")</f>
        <v>2</v>
      </c>
    </row>
    <row r="65" spans="1:4">
      <c r="A65" s="1">
        <v>44200</v>
      </c>
      <c r="B65">
        <v>66</v>
      </c>
      <c r="C65">
        <v>68.069999999999993</v>
      </c>
      <c r="D65">
        <f t="shared" si="0"/>
        <v>3.136363636363626E-2</v>
      </c>
    </row>
    <row r="66" spans="1:4">
      <c r="A66" s="1">
        <v>44201</v>
      </c>
      <c r="B66">
        <v>67.919998000000007</v>
      </c>
      <c r="C66">
        <v>68.419998000000007</v>
      </c>
      <c r="D66">
        <f t="shared" ref="D66:D129" si="1">ABS((C66-B66)/B66)</f>
        <v>7.361602101342817E-3</v>
      </c>
    </row>
    <row r="67" spans="1:4">
      <c r="A67" s="1">
        <v>44202</v>
      </c>
      <c r="B67">
        <v>66.029999000000004</v>
      </c>
      <c r="C67">
        <v>67.110000999999997</v>
      </c>
      <c r="D67">
        <f t="shared" si="1"/>
        <v>1.6356232263459419E-2</v>
      </c>
    </row>
    <row r="68" spans="1:4">
      <c r="A68" s="1">
        <v>44203</v>
      </c>
      <c r="B68">
        <v>67.709998999999996</v>
      </c>
      <c r="C68">
        <v>71.379997000000003</v>
      </c>
      <c r="D68">
        <f t="shared" si="1"/>
        <v>5.4201713989096456E-2</v>
      </c>
    </row>
    <row r="69" spans="1:4">
      <c r="A69" s="1">
        <v>44204</v>
      </c>
      <c r="B69">
        <v>72.199996999999996</v>
      </c>
      <c r="C69">
        <v>71.870002999999997</v>
      </c>
      <c r="D69">
        <f t="shared" si="1"/>
        <v>4.5705542065327129E-3</v>
      </c>
    </row>
    <row r="70" spans="1:4">
      <c r="A70" s="1">
        <v>44207</v>
      </c>
      <c r="B70">
        <v>70.809997999999993</v>
      </c>
      <c r="C70">
        <v>71.699996999999996</v>
      </c>
      <c r="D70">
        <f t="shared" si="1"/>
        <v>1.2568832440865246E-2</v>
      </c>
    </row>
    <row r="71" spans="1:4">
      <c r="A71" s="1">
        <v>44208</v>
      </c>
      <c r="B71">
        <v>71.169998000000007</v>
      </c>
      <c r="C71">
        <v>75.069999999999993</v>
      </c>
      <c r="D71">
        <f t="shared" si="1"/>
        <v>5.4798399741418931E-2</v>
      </c>
    </row>
    <row r="72" spans="1:4">
      <c r="A72" s="1">
        <v>44209</v>
      </c>
      <c r="B72">
        <v>76</v>
      </c>
      <c r="C72">
        <v>72.760002</v>
      </c>
      <c r="D72">
        <f t="shared" si="1"/>
        <v>4.2631552631578945E-2</v>
      </c>
    </row>
    <row r="73" spans="1:4">
      <c r="A73" s="1">
        <v>44210</v>
      </c>
      <c r="B73">
        <v>73.449996999999996</v>
      </c>
      <c r="C73">
        <v>70.959998999999996</v>
      </c>
      <c r="D73">
        <f t="shared" si="1"/>
        <v>3.3900586816906199E-2</v>
      </c>
    </row>
    <row r="74" spans="1:4">
      <c r="A74" s="1">
        <v>44211</v>
      </c>
      <c r="B74">
        <v>71.389999000000003</v>
      </c>
      <c r="C74">
        <v>69.75</v>
      </c>
      <c r="D74">
        <f t="shared" si="1"/>
        <v>2.297239141297653E-2</v>
      </c>
    </row>
    <row r="75" spans="1:4">
      <c r="A75" s="1">
        <v>44215</v>
      </c>
      <c r="B75">
        <v>71.75</v>
      </c>
      <c r="C75">
        <v>71.010002</v>
      </c>
      <c r="D75">
        <f t="shared" si="1"/>
        <v>1.0313560975609756E-2</v>
      </c>
    </row>
    <row r="76" spans="1:4">
      <c r="A76" s="1">
        <v>44216</v>
      </c>
      <c r="B76">
        <v>72</v>
      </c>
      <c r="C76">
        <v>72.639999000000003</v>
      </c>
      <c r="D76">
        <f t="shared" si="1"/>
        <v>8.8888750000000426E-3</v>
      </c>
    </row>
    <row r="77" spans="1:4">
      <c r="A77" s="1">
        <v>44217</v>
      </c>
      <c r="B77">
        <v>74.199996999999996</v>
      </c>
      <c r="C77">
        <v>73.519997000000004</v>
      </c>
      <c r="D77">
        <f t="shared" si="1"/>
        <v>9.1644208557042483E-3</v>
      </c>
    </row>
    <row r="78" spans="1:4">
      <c r="A78" s="1">
        <v>44218</v>
      </c>
      <c r="B78">
        <v>73.519997000000004</v>
      </c>
      <c r="C78">
        <v>73.080001999999993</v>
      </c>
      <c r="D78">
        <f t="shared" si="1"/>
        <v>5.9846982855563816E-3</v>
      </c>
    </row>
    <row r="79" spans="1:4">
      <c r="A79" s="1">
        <v>44221</v>
      </c>
      <c r="B79">
        <v>74.459998999999996</v>
      </c>
      <c r="C79">
        <v>73.370002999999997</v>
      </c>
      <c r="D79">
        <f t="shared" si="1"/>
        <v>1.4638678681690546E-2</v>
      </c>
    </row>
    <row r="80" spans="1:4">
      <c r="A80" s="1">
        <v>44222</v>
      </c>
      <c r="B80">
        <v>73.650002000000001</v>
      </c>
      <c r="C80">
        <v>69.239998</v>
      </c>
      <c r="D80">
        <f t="shared" si="1"/>
        <v>5.9877853092251111E-2</v>
      </c>
    </row>
    <row r="81" spans="1:5">
      <c r="A81" s="1">
        <v>44223</v>
      </c>
      <c r="B81">
        <v>65.519997000000004</v>
      </c>
      <c r="C81">
        <v>64.669998000000007</v>
      </c>
      <c r="D81">
        <f t="shared" si="1"/>
        <v>1.2973123304630138E-2</v>
      </c>
    </row>
    <row r="82" spans="1:5">
      <c r="A82" s="1">
        <v>44224</v>
      </c>
      <c r="B82">
        <v>67.319999999999993</v>
      </c>
      <c r="C82">
        <v>68.510002</v>
      </c>
      <c r="D82">
        <f t="shared" si="1"/>
        <v>1.7676797385621019E-2</v>
      </c>
    </row>
    <row r="83" spans="1:5">
      <c r="A83" s="1">
        <v>44225</v>
      </c>
      <c r="B83">
        <v>68</v>
      </c>
      <c r="C83">
        <v>68.510002</v>
      </c>
      <c r="D83">
        <f t="shared" si="1"/>
        <v>7.5000294117647066E-3</v>
      </c>
      <c r="E83">
        <f>COUNTIF(D65:D83,"&gt;0.05")</f>
        <v>3</v>
      </c>
    </row>
    <row r="84" spans="1:5">
      <c r="A84" s="1">
        <v>44228</v>
      </c>
      <c r="B84">
        <v>69.610000999999997</v>
      </c>
      <c r="C84">
        <v>70.720000999999996</v>
      </c>
      <c r="D84">
        <f t="shared" si="1"/>
        <v>1.5945984543226762E-2</v>
      </c>
    </row>
    <row r="85" spans="1:5">
      <c r="A85" s="1">
        <v>44229</v>
      </c>
      <c r="B85">
        <v>72.480002999999996</v>
      </c>
      <c r="C85">
        <v>73.870002999999997</v>
      </c>
      <c r="D85">
        <f t="shared" si="1"/>
        <v>1.9177703400481382E-2</v>
      </c>
    </row>
    <row r="86" spans="1:5">
      <c r="A86" s="1">
        <v>44230</v>
      </c>
      <c r="B86">
        <v>76</v>
      </c>
      <c r="C86">
        <v>77.139999000000003</v>
      </c>
      <c r="D86">
        <f t="shared" si="1"/>
        <v>1.4999986842105304E-2</v>
      </c>
    </row>
    <row r="87" spans="1:5">
      <c r="A87" s="1">
        <v>44231</v>
      </c>
      <c r="B87">
        <v>78.779999000000004</v>
      </c>
      <c r="C87">
        <v>77.839995999999999</v>
      </c>
      <c r="D87">
        <f t="shared" si="1"/>
        <v>1.1932000659202906E-2</v>
      </c>
    </row>
    <row r="88" spans="1:5">
      <c r="A88" s="1">
        <v>44232</v>
      </c>
      <c r="B88">
        <v>86.199996999999996</v>
      </c>
      <c r="C88">
        <v>81.959998999999996</v>
      </c>
      <c r="D88">
        <f t="shared" si="1"/>
        <v>4.9187913544822978E-2</v>
      </c>
    </row>
    <row r="89" spans="1:5">
      <c r="A89" s="1">
        <v>44235</v>
      </c>
      <c r="B89">
        <v>81.430000000000007</v>
      </c>
      <c r="C89">
        <v>79.809997999999993</v>
      </c>
      <c r="D89">
        <f t="shared" si="1"/>
        <v>1.9894412378730363E-2</v>
      </c>
    </row>
    <row r="90" spans="1:5">
      <c r="A90" s="1">
        <v>44236</v>
      </c>
      <c r="B90">
        <v>79.449996999999996</v>
      </c>
      <c r="C90">
        <v>79.410004000000001</v>
      </c>
      <c r="D90">
        <f t="shared" si="1"/>
        <v>5.0337320969307908E-4</v>
      </c>
    </row>
    <row r="91" spans="1:5">
      <c r="A91" s="1">
        <v>44237</v>
      </c>
      <c r="B91">
        <v>80.904999000000004</v>
      </c>
      <c r="C91">
        <v>81.120002999999997</v>
      </c>
      <c r="D91">
        <f t="shared" si="1"/>
        <v>2.6574872091648292E-3</v>
      </c>
    </row>
    <row r="92" spans="1:5">
      <c r="A92" s="1">
        <v>44238</v>
      </c>
      <c r="B92">
        <v>85.699996999999996</v>
      </c>
      <c r="C92">
        <v>87.029999000000004</v>
      </c>
      <c r="D92">
        <f t="shared" si="1"/>
        <v>1.5519277089356345E-2</v>
      </c>
    </row>
    <row r="93" spans="1:5">
      <c r="A93" s="1">
        <v>44239</v>
      </c>
      <c r="B93">
        <v>86.660004000000001</v>
      </c>
      <c r="C93">
        <v>84.040001000000004</v>
      </c>
      <c r="D93">
        <f t="shared" si="1"/>
        <v>3.0233128076015286E-2</v>
      </c>
    </row>
    <row r="94" spans="1:5">
      <c r="A94" s="1">
        <v>44243</v>
      </c>
      <c r="B94">
        <v>86.550003000000004</v>
      </c>
      <c r="C94">
        <v>89.150002000000001</v>
      </c>
      <c r="D94">
        <f t="shared" si="1"/>
        <v>3.0040426457293094E-2</v>
      </c>
    </row>
    <row r="95" spans="1:5">
      <c r="A95" s="1">
        <v>44244</v>
      </c>
      <c r="B95">
        <v>87.059997999999993</v>
      </c>
      <c r="C95">
        <v>86.300003000000004</v>
      </c>
      <c r="D95">
        <f t="shared" si="1"/>
        <v>8.7295545308878758E-3</v>
      </c>
    </row>
    <row r="96" spans="1:5">
      <c r="A96" s="1">
        <v>44245</v>
      </c>
      <c r="B96">
        <v>85.309997999999993</v>
      </c>
      <c r="C96">
        <v>85.989998</v>
      </c>
      <c r="D96">
        <f t="shared" si="1"/>
        <v>7.9709297379189584E-3</v>
      </c>
    </row>
    <row r="97" spans="1:5">
      <c r="A97" s="1">
        <v>44246</v>
      </c>
      <c r="B97">
        <v>87.410004000000001</v>
      </c>
      <c r="C97">
        <v>85.900002000000001</v>
      </c>
      <c r="D97">
        <f t="shared" si="1"/>
        <v>1.7274933427528501E-2</v>
      </c>
    </row>
    <row r="98" spans="1:5">
      <c r="A98" s="1">
        <v>44249</v>
      </c>
      <c r="B98">
        <v>85</v>
      </c>
      <c r="C98">
        <v>80.989998</v>
      </c>
      <c r="D98">
        <f t="shared" si="1"/>
        <v>4.7176494117647058E-2</v>
      </c>
    </row>
    <row r="99" spans="1:5">
      <c r="A99" s="1">
        <v>44250</v>
      </c>
      <c r="B99">
        <v>74.349997999999999</v>
      </c>
      <c r="C99">
        <v>84.559997999999993</v>
      </c>
      <c r="D99">
        <f t="shared" si="1"/>
        <v>0.1373234737679481</v>
      </c>
    </row>
    <row r="100" spans="1:5">
      <c r="A100" s="1">
        <v>44251</v>
      </c>
      <c r="B100">
        <v>83.849997999999999</v>
      </c>
      <c r="C100">
        <v>84.169998000000007</v>
      </c>
      <c r="D100">
        <f t="shared" si="1"/>
        <v>3.8163387910874775E-3</v>
      </c>
    </row>
    <row r="101" spans="1:5">
      <c r="A101" s="1">
        <v>44252</v>
      </c>
      <c r="B101">
        <v>85.57</v>
      </c>
      <c r="C101">
        <v>79.110000999999997</v>
      </c>
      <c r="D101">
        <f t="shared" si="1"/>
        <v>7.5493736122472788E-2</v>
      </c>
    </row>
    <row r="102" spans="1:5">
      <c r="A102" s="1">
        <v>44253</v>
      </c>
      <c r="B102">
        <v>80.260002</v>
      </c>
      <c r="C102">
        <v>80.580001999999993</v>
      </c>
      <c r="D102">
        <f t="shared" si="1"/>
        <v>3.9870420137790826E-3</v>
      </c>
      <c r="E102">
        <f>COUNTIF(D84:D102,"&gt;0.05")</f>
        <v>2</v>
      </c>
    </row>
    <row r="103" spans="1:5">
      <c r="A103" s="1">
        <v>44256</v>
      </c>
      <c r="B103">
        <v>82.57</v>
      </c>
      <c r="C103">
        <v>83.32</v>
      </c>
      <c r="D103">
        <f t="shared" si="1"/>
        <v>9.0832021315247671E-3</v>
      </c>
    </row>
    <row r="104" spans="1:5">
      <c r="A104" s="1">
        <v>44257</v>
      </c>
      <c r="B104">
        <v>84.209998999999996</v>
      </c>
      <c r="C104">
        <v>81.169998000000007</v>
      </c>
      <c r="D104">
        <f t="shared" si="1"/>
        <v>3.6100237930177269E-2</v>
      </c>
    </row>
    <row r="105" spans="1:5">
      <c r="A105" s="1">
        <v>44258</v>
      </c>
      <c r="B105">
        <v>81.169998000000007</v>
      </c>
      <c r="C105">
        <v>74.389999000000003</v>
      </c>
      <c r="D105">
        <f t="shared" si="1"/>
        <v>8.3528386929367704E-2</v>
      </c>
    </row>
    <row r="106" spans="1:5">
      <c r="A106" s="1">
        <v>44259</v>
      </c>
      <c r="B106">
        <v>73.010002</v>
      </c>
      <c r="C106">
        <v>68.839995999999999</v>
      </c>
      <c r="D106">
        <f t="shared" si="1"/>
        <v>5.7115544251046597E-2</v>
      </c>
    </row>
    <row r="107" spans="1:5">
      <c r="A107" s="1">
        <v>44260</v>
      </c>
      <c r="B107">
        <v>70</v>
      </c>
      <c r="C107">
        <v>68.139999000000003</v>
      </c>
      <c r="D107">
        <f t="shared" si="1"/>
        <v>2.6571442857142812E-2</v>
      </c>
    </row>
    <row r="108" spans="1:5">
      <c r="A108" s="1">
        <v>44263</v>
      </c>
      <c r="B108">
        <v>68.550003000000004</v>
      </c>
      <c r="C108">
        <v>62.490001999999997</v>
      </c>
      <c r="D108">
        <f t="shared" si="1"/>
        <v>8.8402636539636717E-2</v>
      </c>
    </row>
    <row r="109" spans="1:5">
      <c r="A109" s="1">
        <v>44264</v>
      </c>
      <c r="B109">
        <v>67.029999000000004</v>
      </c>
      <c r="C109">
        <v>67.480002999999996</v>
      </c>
      <c r="D109">
        <f t="shared" si="1"/>
        <v>6.7134716800457172E-3</v>
      </c>
    </row>
    <row r="110" spans="1:5">
      <c r="A110" s="1">
        <v>44265</v>
      </c>
      <c r="B110">
        <v>68.709998999999996</v>
      </c>
      <c r="C110">
        <v>68.970000999999996</v>
      </c>
      <c r="D110">
        <f t="shared" si="1"/>
        <v>3.7840489562516234E-3</v>
      </c>
    </row>
    <row r="111" spans="1:5">
      <c r="A111" s="1">
        <v>44266</v>
      </c>
      <c r="B111">
        <v>71.889999000000003</v>
      </c>
      <c r="C111">
        <v>71.879997000000003</v>
      </c>
      <c r="D111">
        <f t="shared" si="1"/>
        <v>1.3912922714048257E-4</v>
      </c>
    </row>
    <row r="112" spans="1:5">
      <c r="A112" s="1">
        <v>44267</v>
      </c>
      <c r="B112">
        <v>68.809997999999993</v>
      </c>
      <c r="C112">
        <v>71.75</v>
      </c>
      <c r="D112">
        <f t="shared" si="1"/>
        <v>4.2726378221955581E-2</v>
      </c>
    </row>
    <row r="113" spans="1:5">
      <c r="A113" s="1">
        <v>44270</v>
      </c>
      <c r="B113">
        <v>72.300003000000004</v>
      </c>
      <c r="C113">
        <v>72.790001000000004</v>
      </c>
      <c r="D113">
        <f t="shared" si="1"/>
        <v>6.7772887920903666E-3</v>
      </c>
    </row>
    <row r="114" spans="1:5">
      <c r="A114" s="1">
        <v>44271</v>
      </c>
      <c r="B114">
        <v>73.989998</v>
      </c>
      <c r="C114">
        <v>73.790001000000004</v>
      </c>
      <c r="D114">
        <f t="shared" si="1"/>
        <v>2.7030275092046387E-3</v>
      </c>
    </row>
    <row r="115" spans="1:5">
      <c r="A115" s="1">
        <v>44272</v>
      </c>
      <c r="B115">
        <v>72.400002000000001</v>
      </c>
      <c r="C115">
        <v>74.949996999999996</v>
      </c>
      <c r="D115">
        <f t="shared" si="1"/>
        <v>3.5220924441410867E-2</v>
      </c>
    </row>
    <row r="116" spans="1:5">
      <c r="A116" s="1">
        <v>44273</v>
      </c>
      <c r="B116">
        <v>74.050003000000004</v>
      </c>
      <c r="C116">
        <v>69.389999000000003</v>
      </c>
      <c r="D116">
        <f t="shared" si="1"/>
        <v>6.293050386507075E-2</v>
      </c>
    </row>
    <row r="117" spans="1:5">
      <c r="A117" s="1">
        <v>44274</v>
      </c>
      <c r="B117">
        <v>69.410004000000001</v>
      </c>
      <c r="C117">
        <v>73.010002</v>
      </c>
      <c r="D117">
        <f t="shared" si="1"/>
        <v>5.1865693596559931E-2</v>
      </c>
    </row>
    <row r="118" spans="1:5">
      <c r="A118" s="1">
        <v>44277</v>
      </c>
      <c r="B118">
        <v>71.800003000000004</v>
      </c>
      <c r="C118">
        <v>72.349997999999999</v>
      </c>
      <c r="D118">
        <f t="shared" si="1"/>
        <v>7.6600971729763791E-3</v>
      </c>
    </row>
    <row r="119" spans="1:5">
      <c r="A119" s="1">
        <v>44278</v>
      </c>
      <c r="B119">
        <v>72.019997000000004</v>
      </c>
      <c r="C119">
        <v>71.239998</v>
      </c>
      <c r="D119">
        <f t="shared" si="1"/>
        <v>1.0830311475853069E-2</v>
      </c>
    </row>
    <row r="120" spans="1:5">
      <c r="A120" s="1">
        <v>44279</v>
      </c>
      <c r="B120">
        <v>71.949996999999996</v>
      </c>
      <c r="C120">
        <v>69.599997999999999</v>
      </c>
      <c r="D120">
        <f t="shared" si="1"/>
        <v>3.2661557998397095E-2</v>
      </c>
    </row>
    <row r="121" spans="1:5">
      <c r="A121" s="1">
        <v>44280</v>
      </c>
      <c r="B121">
        <v>66.375</v>
      </c>
      <c r="C121">
        <v>68.209998999999996</v>
      </c>
      <c r="D121">
        <f t="shared" si="1"/>
        <v>2.7645935969868116E-2</v>
      </c>
    </row>
    <row r="122" spans="1:5">
      <c r="A122" s="1">
        <v>44281</v>
      </c>
      <c r="B122">
        <v>68.919998000000007</v>
      </c>
      <c r="C122">
        <v>69.069999999999993</v>
      </c>
      <c r="D122">
        <f t="shared" si="1"/>
        <v>2.1764655303673458E-3</v>
      </c>
    </row>
    <row r="123" spans="1:5">
      <c r="A123" s="1">
        <v>44284</v>
      </c>
      <c r="B123">
        <v>68.839995999999999</v>
      </c>
      <c r="C123">
        <v>69.379997000000003</v>
      </c>
      <c r="D123">
        <f t="shared" si="1"/>
        <v>7.8442915656183904E-3</v>
      </c>
    </row>
    <row r="124" spans="1:5">
      <c r="A124" s="1">
        <v>44285</v>
      </c>
      <c r="B124">
        <v>68.720000999999996</v>
      </c>
      <c r="C124">
        <v>69.309997999999993</v>
      </c>
      <c r="D124">
        <f t="shared" si="1"/>
        <v>8.5855208296635038E-3</v>
      </c>
    </row>
    <row r="125" spans="1:5">
      <c r="A125" s="1">
        <v>44286</v>
      </c>
      <c r="B125">
        <v>70.290001000000004</v>
      </c>
      <c r="C125">
        <v>74.029999000000004</v>
      </c>
      <c r="D125">
        <f t="shared" si="1"/>
        <v>5.320810850465061E-2</v>
      </c>
      <c r="E125">
        <f>COUNTIF(D103:D125,"&gt;0.05")</f>
        <v>6</v>
      </c>
    </row>
    <row r="126" spans="1:5">
      <c r="A126" s="1">
        <v>44287</v>
      </c>
      <c r="B126">
        <v>75.769997000000004</v>
      </c>
      <c r="C126">
        <v>77.730002999999996</v>
      </c>
      <c r="D126">
        <f t="shared" si="1"/>
        <v>2.5867837898950856E-2</v>
      </c>
    </row>
    <row r="127" spans="1:5">
      <c r="A127" s="1">
        <v>44291</v>
      </c>
      <c r="B127">
        <v>79.370002999999997</v>
      </c>
      <c r="C127">
        <v>79.529999000000004</v>
      </c>
      <c r="D127">
        <f t="shared" si="1"/>
        <v>2.0158245426802703E-3</v>
      </c>
    </row>
    <row r="128" spans="1:5">
      <c r="A128" s="1">
        <v>44292</v>
      </c>
      <c r="B128">
        <v>80.639999000000003</v>
      </c>
      <c r="C128">
        <v>83.290001000000004</v>
      </c>
      <c r="D128">
        <f t="shared" si="1"/>
        <v>3.2862128383706952E-2</v>
      </c>
    </row>
    <row r="129" spans="1:4">
      <c r="A129" s="1">
        <v>44293</v>
      </c>
      <c r="B129">
        <v>82.589995999999999</v>
      </c>
      <c r="C129">
        <v>83.800003000000004</v>
      </c>
      <c r="D129">
        <f t="shared" si="1"/>
        <v>1.4650769567781606E-2</v>
      </c>
    </row>
    <row r="130" spans="1:4">
      <c r="A130" s="1">
        <v>44294</v>
      </c>
      <c r="B130">
        <v>84.989998</v>
      </c>
      <c r="C130">
        <v>85.980002999999996</v>
      </c>
      <c r="D130">
        <f t="shared" ref="D130:D193" si="2">ABS((C130-B130)/B130)</f>
        <v>1.1648488331532805E-2</v>
      </c>
    </row>
    <row r="131" spans="1:4">
      <c r="A131" s="1">
        <v>44295</v>
      </c>
      <c r="B131">
        <v>85.260002</v>
      </c>
      <c r="C131">
        <v>85.529999000000004</v>
      </c>
      <c r="D131">
        <f t="shared" si="2"/>
        <v>3.1667486941884377E-3</v>
      </c>
    </row>
    <row r="132" spans="1:4">
      <c r="A132" s="1">
        <v>44298</v>
      </c>
      <c r="B132">
        <v>85.003997999999996</v>
      </c>
      <c r="C132">
        <v>83.980002999999996</v>
      </c>
      <c r="D132">
        <f t="shared" si="2"/>
        <v>1.204643339246231E-2</v>
      </c>
    </row>
    <row r="133" spans="1:4">
      <c r="A133" s="1">
        <v>44299</v>
      </c>
      <c r="B133">
        <v>84.459998999999996</v>
      </c>
      <c r="C133">
        <v>83.900002000000001</v>
      </c>
      <c r="D133">
        <f t="shared" si="2"/>
        <v>6.6303221244413662E-3</v>
      </c>
    </row>
    <row r="134" spans="1:4">
      <c r="A134" s="1">
        <v>44300</v>
      </c>
      <c r="B134">
        <v>84.660004000000001</v>
      </c>
      <c r="C134">
        <v>83.489998</v>
      </c>
      <c r="D134">
        <f t="shared" si="2"/>
        <v>1.3820056044410308E-2</v>
      </c>
    </row>
    <row r="135" spans="1:4">
      <c r="A135" s="1">
        <v>44301</v>
      </c>
      <c r="B135">
        <v>84.839995999999999</v>
      </c>
      <c r="C135">
        <v>84.43</v>
      </c>
      <c r="D135">
        <f t="shared" si="2"/>
        <v>4.8325792000272197E-3</v>
      </c>
    </row>
    <row r="136" spans="1:4">
      <c r="A136" s="1">
        <v>44302</v>
      </c>
      <c r="B136">
        <v>84.084998999999996</v>
      </c>
      <c r="C136">
        <v>76.220000999999996</v>
      </c>
      <c r="D136">
        <f t="shared" si="2"/>
        <v>9.3536279877936376E-2</v>
      </c>
    </row>
    <row r="137" spans="1:4">
      <c r="A137" s="1">
        <v>44305</v>
      </c>
      <c r="B137">
        <v>75.599997999999999</v>
      </c>
      <c r="C137">
        <v>73.910004000000001</v>
      </c>
      <c r="D137">
        <f t="shared" si="2"/>
        <v>2.2354418580804707E-2</v>
      </c>
    </row>
    <row r="138" spans="1:4">
      <c r="A138" s="1">
        <v>44306</v>
      </c>
      <c r="B138">
        <v>73.790001000000004</v>
      </c>
      <c r="C138">
        <v>71.319999999999993</v>
      </c>
      <c r="D138">
        <f t="shared" si="2"/>
        <v>3.3473383473731223E-2</v>
      </c>
    </row>
    <row r="139" spans="1:4">
      <c r="A139" s="1">
        <v>44307</v>
      </c>
      <c r="B139">
        <v>70.860000999999997</v>
      </c>
      <c r="C139">
        <v>72.510002</v>
      </c>
      <c r="D139">
        <f t="shared" si="2"/>
        <v>2.3285365180844453E-2</v>
      </c>
    </row>
    <row r="140" spans="1:4">
      <c r="A140" s="1">
        <v>44308</v>
      </c>
      <c r="B140">
        <v>73.970000999999996</v>
      </c>
      <c r="C140">
        <v>71.989998</v>
      </c>
      <c r="D140">
        <f t="shared" si="2"/>
        <v>2.6767648685039176E-2</v>
      </c>
    </row>
    <row r="141" spans="1:4">
      <c r="A141" s="1">
        <v>44309</v>
      </c>
      <c r="B141">
        <v>74.970000999999996</v>
      </c>
      <c r="C141">
        <v>74.989998</v>
      </c>
      <c r="D141">
        <f t="shared" si="2"/>
        <v>2.6673335645285102E-4</v>
      </c>
    </row>
    <row r="142" spans="1:4">
      <c r="A142" s="1">
        <v>44312</v>
      </c>
      <c r="B142">
        <v>74.889999000000003</v>
      </c>
      <c r="C142">
        <v>76.730002999999996</v>
      </c>
      <c r="D142">
        <f t="shared" si="2"/>
        <v>2.4569422146740759E-2</v>
      </c>
    </row>
    <row r="143" spans="1:4">
      <c r="A143" s="1">
        <v>44313</v>
      </c>
      <c r="B143">
        <v>76.389999000000003</v>
      </c>
      <c r="C143">
        <v>77.580001999999993</v>
      </c>
      <c r="D143">
        <f t="shared" si="2"/>
        <v>1.557799470582517E-2</v>
      </c>
    </row>
    <row r="144" spans="1:4">
      <c r="A144" s="1">
        <v>44314</v>
      </c>
      <c r="B144">
        <v>69.190002000000007</v>
      </c>
      <c r="C144">
        <v>66.330001999999993</v>
      </c>
      <c r="D144">
        <f t="shared" si="2"/>
        <v>4.1335451905320272E-2</v>
      </c>
    </row>
    <row r="145" spans="1:5">
      <c r="A145" s="1">
        <v>44315</v>
      </c>
      <c r="B145">
        <v>67.110000999999997</v>
      </c>
      <c r="C145">
        <v>68.209998999999996</v>
      </c>
      <c r="D145">
        <f t="shared" si="2"/>
        <v>1.6390969804932643E-2</v>
      </c>
    </row>
    <row r="146" spans="1:5">
      <c r="A146" s="1">
        <v>44316</v>
      </c>
      <c r="B146">
        <v>66.919998000000007</v>
      </c>
      <c r="C146">
        <v>66.370002999999997</v>
      </c>
      <c r="D146">
        <f t="shared" si="2"/>
        <v>8.2186942085684129E-3</v>
      </c>
      <c r="E146">
        <f>COUNTIF(D126:D146,"&gt;0.05")</f>
        <v>1</v>
      </c>
    </row>
    <row r="147" spans="1:5">
      <c r="A147" s="1">
        <v>44319</v>
      </c>
      <c r="B147">
        <v>66.709998999999996</v>
      </c>
      <c r="C147">
        <v>63.709999000000003</v>
      </c>
      <c r="D147">
        <f t="shared" si="2"/>
        <v>4.4970769674273166E-2</v>
      </c>
    </row>
    <row r="148" spans="1:5">
      <c r="A148" s="1">
        <v>44320</v>
      </c>
      <c r="B148">
        <v>62.93</v>
      </c>
      <c r="C148">
        <v>62.299999</v>
      </c>
      <c r="D148">
        <f t="shared" si="2"/>
        <v>1.0011139361194979E-2</v>
      </c>
    </row>
    <row r="149" spans="1:5">
      <c r="A149" s="1">
        <v>44321</v>
      </c>
      <c r="B149">
        <v>62.900002000000001</v>
      </c>
      <c r="C149">
        <v>61.830002</v>
      </c>
      <c r="D149">
        <f t="shared" si="2"/>
        <v>1.7011128234940283E-2</v>
      </c>
    </row>
    <row r="150" spans="1:5">
      <c r="A150" s="1">
        <v>44322</v>
      </c>
      <c r="B150">
        <v>61.040000999999997</v>
      </c>
      <c r="C150">
        <v>59.220001000000003</v>
      </c>
      <c r="D150">
        <f t="shared" si="2"/>
        <v>2.9816513272992791E-2</v>
      </c>
    </row>
    <row r="151" spans="1:5">
      <c r="A151" s="1">
        <v>44323</v>
      </c>
      <c r="B151">
        <v>60.099997999999999</v>
      </c>
      <c r="C151">
        <v>59.860000999999997</v>
      </c>
      <c r="D151">
        <f t="shared" si="2"/>
        <v>3.993294642039796E-3</v>
      </c>
    </row>
    <row r="152" spans="1:5">
      <c r="A152" s="1">
        <v>44326</v>
      </c>
      <c r="B152">
        <v>58.509998000000003</v>
      </c>
      <c r="C152">
        <v>58.360000999999997</v>
      </c>
      <c r="D152">
        <f t="shared" si="2"/>
        <v>2.5636131452270116E-3</v>
      </c>
    </row>
    <row r="153" spans="1:5">
      <c r="A153" s="1">
        <v>44327</v>
      </c>
      <c r="B153">
        <v>55.860000999999997</v>
      </c>
      <c r="C153">
        <v>59.709999000000003</v>
      </c>
      <c r="D153">
        <f t="shared" si="2"/>
        <v>6.892226872677655E-2</v>
      </c>
    </row>
    <row r="154" spans="1:5">
      <c r="A154" s="1">
        <v>44328</v>
      </c>
      <c r="B154">
        <v>58.439999</v>
      </c>
      <c r="C154">
        <v>57.119999</v>
      </c>
      <c r="D154">
        <f t="shared" si="2"/>
        <v>2.2587269380343424E-2</v>
      </c>
    </row>
    <row r="155" spans="1:5">
      <c r="A155" s="1">
        <v>44329</v>
      </c>
      <c r="B155">
        <v>57.73</v>
      </c>
      <c r="C155">
        <v>55.450001</v>
      </c>
      <c r="D155">
        <f t="shared" si="2"/>
        <v>3.9494179802528957E-2</v>
      </c>
    </row>
    <row r="156" spans="1:5">
      <c r="A156" s="1">
        <v>44330</v>
      </c>
      <c r="B156">
        <v>55.849997999999999</v>
      </c>
      <c r="C156">
        <v>58.049999</v>
      </c>
      <c r="D156">
        <f t="shared" si="2"/>
        <v>3.9391245815263959E-2</v>
      </c>
    </row>
    <row r="157" spans="1:5">
      <c r="A157" s="1">
        <v>44333</v>
      </c>
      <c r="B157">
        <v>57.5</v>
      </c>
      <c r="C157">
        <v>58.099997999999999</v>
      </c>
      <c r="D157">
        <f t="shared" si="2"/>
        <v>1.0434747826086945E-2</v>
      </c>
    </row>
    <row r="158" spans="1:5">
      <c r="A158" s="1">
        <v>44334</v>
      </c>
      <c r="B158">
        <v>58.939999</v>
      </c>
      <c r="C158">
        <v>58.279998999999997</v>
      </c>
      <c r="D158">
        <f t="shared" si="2"/>
        <v>1.119782848995304E-2</v>
      </c>
    </row>
    <row r="159" spans="1:5">
      <c r="A159" s="1">
        <v>44335</v>
      </c>
      <c r="B159">
        <v>56.639999000000003</v>
      </c>
      <c r="C159">
        <v>58.630001</v>
      </c>
      <c r="D159">
        <f t="shared" si="2"/>
        <v>3.5134216722002357E-2</v>
      </c>
    </row>
    <row r="160" spans="1:5">
      <c r="A160" s="1">
        <v>44336</v>
      </c>
      <c r="B160">
        <v>58.720001000000003</v>
      </c>
      <c r="C160">
        <v>61.34</v>
      </c>
      <c r="D160">
        <f t="shared" si="2"/>
        <v>4.4618510820529443E-2</v>
      </c>
    </row>
    <row r="161" spans="1:5">
      <c r="A161" s="1">
        <v>44337</v>
      </c>
      <c r="B161">
        <v>61.419998</v>
      </c>
      <c r="C161">
        <v>60.860000999999997</v>
      </c>
      <c r="D161">
        <f t="shared" si="2"/>
        <v>9.1175027390916347E-3</v>
      </c>
    </row>
    <row r="162" spans="1:5">
      <c r="A162" s="1">
        <v>44340</v>
      </c>
      <c r="B162">
        <v>61.259998000000003</v>
      </c>
      <c r="C162">
        <v>62.91</v>
      </c>
      <c r="D162">
        <f t="shared" si="2"/>
        <v>2.6934411587803079E-2</v>
      </c>
    </row>
    <row r="163" spans="1:5">
      <c r="A163" s="1">
        <v>44341</v>
      </c>
      <c r="B163">
        <v>63.130001</v>
      </c>
      <c r="C163">
        <v>63.759998000000003</v>
      </c>
      <c r="D163">
        <f t="shared" si="2"/>
        <v>9.979359892612753E-3</v>
      </c>
    </row>
    <row r="164" spans="1:5">
      <c r="A164" s="1">
        <v>44342</v>
      </c>
      <c r="B164">
        <v>62.224997999999999</v>
      </c>
      <c r="C164">
        <v>62.939999</v>
      </c>
      <c r="D164">
        <f t="shared" si="2"/>
        <v>1.1490574897246295E-2</v>
      </c>
    </row>
    <row r="165" spans="1:5">
      <c r="A165" s="1">
        <v>44343</v>
      </c>
      <c r="B165">
        <v>63</v>
      </c>
      <c r="C165">
        <v>64.300003000000004</v>
      </c>
      <c r="D165">
        <f t="shared" si="2"/>
        <v>2.0634968253968315E-2</v>
      </c>
    </row>
    <row r="166" spans="1:5">
      <c r="A166" s="1">
        <v>44344</v>
      </c>
      <c r="B166">
        <v>64.75</v>
      </c>
      <c r="C166">
        <v>65.300003000000004</v>
      </c>
      <c r="D166">
        <f t="shared" si="2"/>
        <v>8.4942548262548854E-3</v>
      </c>
      <c r="E166">
        <f>COUNTIF(D147:D166,"&gt;0.05")</f>
        <v>1</v>
      </c>
    </row>
    <row r="167" spans="1:5">
      <c r="A167" s="1">
        <v>44348</v>
      </c>
      <c r="B167">
        <v>66</v>
      </c>
      <c r="C167">
        <v>64.370002999999997</v>
      </c>
      <c r="D167">
        <f t="shared" si="2"/>
        <v>2.4696924242424288E-2</v>
      </c>
    </row>
    <row r="168" spans="1:5">
      <c r="A168" s="1">
        <v>44349</v>
      </c>
      <c r="B168">
        <v>64.389999000000003</v>
      </c>
      <c r="C168">
        <v>64.069999999999993</v>
      </c>
      <c r="D168">
        <f t="shared" si="2"/>
        <v>4.9697003411975499E-3</v>
      </c>
    </row>
    <row r="169" spans="1:5">
      <c r="A169" s="1">
        <v>44350</v>
      </c>
      <c r="B169">
        <v>63.700001</v>
      </c>
      <c r="C169">
        <v>62.610000999999997</v>
      </c>
      <c r="D169">
        <f t="shared" si="2"/>
        <v>1.7111459699977138E-2</v>
      </c>
    </row>
    <row r="170" spans="1:5">
      <c r="A170" s="1">
        <v>44351</v>
      </c>
      <c r="B170">
        <v>63.049999</v>
      </c>
      <c r="C170">
        <v>62.889999000000003</v>
      </c>
      <c r="D170">
        <f t="shared" si="2"/>
        <v>2.5376685572984165E-3</v>
      </c>
    </row>
    <row r="171" spans="1:5">
      <c r="A171" s="1">
        <v>44354</v>
      </c>
      <c r="B171">
        <v>62.880001</v>
      </c>
      <c r="C171">
        <v>65.430000000000007</v>
      </c>
      <c r="D171">
        <f t="shared" si="2"/>
        <v>4.0553418566262538E-2</v>
      </c>
    </row>
    <row r="172" spans="1:5">
      <c r="A172" s="1">
        <v>44355</v>
      </c>
      <c r="B172">
        <v>66</v>
      </c>
      <c r="C172">
        <v>66.040001000000004</v>
      </c>
      <c r="D172">
        <f t="shared" si="2"/>
        <v>6.0607575757581401E-4</v>
      </c>
    </row>
    <row r="173" spans="1:5">
      <c r="A173" s="1">
        <v>44356</v>
      </c>
      <c r="B173">
        <v>66.040001000000004</v>
      </c>
      <c r="C173">
        <v>66.120002999999997</v>
      </c>
      <c r="D173">
        <f t="shared" si="2"/>
        <v>1.2114173044908531E-3</v>
      </c>
    </row>
    <row r="174" spans="1:5">
      <c r="A174" s="1">
        <v>44357</v>
      </c>
      <c r="B174">
        <v>66.360000999999997</v>
      </c>
      <c r="C174">
        <v>68.25</v>
      </c>
      <c r="D174">
        <f t="shared" si="2"/>
        <v>2.8480997159719801E-2</v>
      </c>
    </row>
    <row r="175" spans="1:5">
      <c r="A175" s="1">
        <v>44358</v>
      </c>
      <c r="B175">
        <v>68.199996999999996</v>
      </c>
      <c r="C175">
        <v>68.180000000000007</v>
      </c>
      <c r="D175">
        <f t="shared" si="2"/>
        <v>2.9321115659271051E-4</v>
      </c>
    </row>
    <row r="176" spans="1:5">
      <c r="A176" s="1">
        <v>44361</v>
      </c>
      <c r="B176">
        <v>68.5</v>
      </c>
      <c r="C176">
        <v>68.669998000000007</v>
      </c>
      <c r="D176">
        <f t="shared" si="2"/>
        <v>2.4817226277373248E-3</v>
      </c>
    </row>
    <row r="177" spans="1:5">
      <c r="A177" s="1">
        <v>44362</v>
      </c>
      <c r="B177">
        <v>68.790001000000004</v>
      </c>
      <c r="C177">
        <v>70.540001000000004</v>
      </c>
      <c r="D177">
        <f t="shared" si="2"/>
        <v>2.5439743779041374E-2</v>
      </c>
    </row>
    <row r="178" spans="1:5">
      <c r="A178" s="1">
        <v>44363</v>
      </c>
      <c r="B178">
        <v>70.540001000000004</v>
      </c>
      <c r="C178">
        <v>69.660004000000001</v>
      </c>
      <c r="D178">
        <f t="shared" si="2"/>
        <v>1.2475148674863259E-2</v>
      </c>
    </row>
    <row r="179" spans="1:5">
      <c r="A179" s="1">
        <v>44364</v>
      </c>
      <c r="B179">
        <v>69</v>
      </c>
      <c r="C179">
        <v>73.139999000000003</v>
      </c>
      <c r="D179">
        <f t="shared" si="2"/>
        <v>5.9999985507246424E-2</v>
      </c>
    </row>
    <row r="180" spans="1:5">
      <c r="A180" s="1">
        <v>44365</v>
      </c>
      <c r="B180">
        <v>73.169998000000007</v>
      </c>
      <c r="C180">
        <v>74.190002000000007</v>
      </c>
      <c r="D180">
        <f t="shared" si="2"/>
        <v>1.3940194449643145E-2</v>
      </c>
    </row>
    <row r="181" spans="1:5">
      <c r="A181" s="1">
        <v>44368</v>
      </c>
      <c r="B181">
        <v>73.139999000000003</v>
      </c>
      <c r="C181">
        <v>71.129997000000003</v>
      </c>
      <c r="D181">
        <f t="shared" si="2"/>
        <v>2.7481569968301475E-2</v>
      </c>
    </row>
    <row r="182" spans="1:5">
      <c r="A182" s="1">
        <v>44369</v>
      </c>
      <c r="B182">
        <v>71.339995999999999</v>
      </c>
      <c r="C182">
        <v>73.160004000000001</v>
      </c>
      <c r="D182">
        <f t="shared" si="2"/>
        <v>2.5511747996173163E-2</v>
      </c>
    </row>
    <row r="183" spans="1:5">
      <c r="A183" s="1">
        <v>44370</v>
      </c>
      <c r="B183">
        <v>73.5</v>
      </c>
      <c r="C183">
        <v>74.790001000000004</v>
      </c>
      <c r="D183">
        <f t="shared" si="2"/>
        <v>1.7551034013605492E-2</v>
      </c>
    </row>
    <row r="184" spans="1:5">
      <c r="A184" s="1">
        <v>44371</v>
      </c>
      <c r="B184">
        <v>75.550003000000004</v>
      </c>
      <c r="C184">
        <v>76.279999000000004</v>
      </c>
      <c r="D184">
        <f t="shared" si="2"/>
        <v>9.6624218532459869E-3</v>
      </c>
    </row>
    <row r="185" spans="1:5">
      <c r="A185" s="1">
        <v>44372</v>
      </c>
      <c r="B185">
        <v>76.944999999999993</v>
      </c>
      <c r="C185">
        <v>76.839995999999999</v>
      </c>
      <c r="D185">
        <f t="shared" si="2"/>
        <v>1.3646630710246784E-3</v>
      </c>
    </row>
    <row r="186" spans="1:5">
      <c r="A186" s="1">
        <v>44375</v>
      </c>
      <c r="B186">
        <v>77.330001999999993</v>
      </c>
      <c r="C186">
        <v>78.800003000000004</v>
      </c>
      <c r="D186">
        <f t="shared" si="2"/>
        <v>1.9009452502018694E-2</v>
      </c>
    </row>
    <row r="187" spans="1:5">
      <c r="A187" s="1">
        <v>44376</v>
      </c>
      <c r="B187">
        <v>78.550003000000004</v>
      </c>
      <c r="C187">
        <v>78.669998000000007</v>
      </c>
      <c r="D187">
        <f t="shared" si="2"/>
        <v>1.5276256577609927E-3</v>
      </c>
    </row>
    <row r="188" spans="1:5">
      <c r="A188" s="1">
        <v>44377</v>
      </c>
      <c r="B188">
        <v>78.760002</v>
      </c>
      <c r="C188">
        <v>78.949996999999996</v>
      </c>
      <c r="D188">
        <f t="shared" si="2"/>
        <v>2.4123285319367581E-3</v>
      </c>
      <c r="E188">
        <f>COUNTIF(D167:D188,"&gt;0.05")</f>
        <v>1</v>
      </c>
    </row>
    <row r="189" spans="1:5">
      <c r="A189" s="1">
        <v>44378</v>
      </c>
      <c r="B189">
        <v>79.389999000000003</v>
      </c>
      <c r="C189">
        <v>79.860000999999997</v>
      </c>
      <c r="D189">
        <f t="shared" si="2"/>
        <v>5.9201663423625161E-3</v>
      </c>
    </row>
    <row r="190" spans="1:5">
      <c r="A190" s="1">
        <v>44379</v>
      </c>
      <c r="B190">
        <v>79.860000999999997</v>
      </c>
      <c r="C190">
        <v>79.309997999999993</v>
      </c>
      <c r="D190">
        <f t="shared" si="2"/>
        <v>6.8870898210983472E-3</v>
      </c>
    </row>
    <row r="191" spans="1:5">
      <c r="A191" s="1">
        <v>44383</v>
      </c>
      <c r="B191">
        <v>79.400002000000001</v>
      </c>
      <c r="C191">
        <v>80.290001000000004</v>
      </c>
      <c r="D191">
        <f t="shared" si="2"/>
        <v>1.1209055133273209E-2</v>
      </c>
    </row>
    <row r="192" spans="1:5">
      <c r="A192" s="1">
        <v>44384</v>
      </c>
      <c r="B192">
        <v>81.190002000000007</v>
      </c>
      <c r="C192">
        <v>77.720000999999996</v>
      </c>
      <c r="D192">
        <f t="shared" si="2"/>
        <v>4.2739264866627422E-2</v>
      </c>
    </row>
    <row r="193" spans="1:4">
      <c r="A193" s="1">
        <v>44385</v>
      </c>
      <c r="B193">
        <v>75.830001999999993</v>
      </c>
      <c r="C193">
        <v>75.879997000000003</v>
      </c>
      <c r="D193">
        <f t="shared" si="2"/>
        <v>6.593036882685271E-4</v>
      </c>
    </row>
    <row r="194" spans="1:4">
      <c r="A194" s="1">
        <v>44386</v>
      </c>
      <c r="B194">
        <v>75.5</v>
      </c>
      <c r="C194">
        <v>76.989998</v>
      </c>
      <c r="D194">
        <f t="shared" ref="D194:D252" si="3">ABS((C194-B194)/B194)</f>
        <v>1.9735072847682118E-2</v>
      </c>
    </row>
    <row r="195" spans="1:4">
      <c r="A195" s="1">
        <v>44389</v>
      </c>
      <c r="B195">
        <v>77.230002999999996</v>
      </c>
      <c r="C195">
        <v>73.339995999999999</v>
      </c>
      <c r="D195">
        <f t="shared" si="3"/>
        <v>5.0369116261720165E-2</v>
      </c>
    </row>
    <row r="196" spans="1:4">
      <c r="A196" s="1">
        <v>44390</v>
      </c>
      <c r="B196">
        <v>72.989998</v>
      </c>
      <c r="C196">
        <v>72.110000999999997</v>
      </c>
      <c r="D196">
        <f t="shared" si="3"/>
        <v>1.2056405317342289E-2</v>
      </c>
    </row>
    <row r="197" spans="1:4">
      <c r="A197" s="1">
        <v>44391</v>
      </c>
      <c r="B197">
        <v>73</v>
      </c>
      <c r="C197">
        <v>69.760002</v>
      </c>
      <c r="D197">
        <f t="shared" si="3"/>
        <v>4.4383534246575339E-2</v>
      </c>
    </row>
    <row r="198" spans="1:4">
      <c r="A198" s="1">
        <v>44392</v>
      </c>
      <c r="B198">
        <v>69.720000999999996</v>
      </c>
      <c r="C198">
        <v>70.029999000000004</v>
      </c>
      <c r="D198">
        <f t="shared" si="3"/>
        <v>4.4463281060481818E-3</v>
      </c>
    </row>
    <row r="199" spans="1:4">
      <c r="A199" s="1">
        <v>44393</v>
      </c>
      <c r="B199">
        <v>70.349997999999999</v>
      </c>
      <c r="C199">
        <v>68.730002999999996</v>
      </c>
      <c r="D199">
        <f t="shared" si="3"/>
        <v>2.3027648131560757E-2</v>
      </c>
    </row>
    <row r="200" spans="1:4">
      <c r="A200" s="1">
        <v>44396</v>
      </c>
      <c r="B200">
        <v>67.319999999999993</v>
      </c>
      <c r="C200">
        <v>71.360000999999997</v>
      </c>
      <c r="D200">
        <f t="shared" si="3"/>
        <v>6.0011898395721984E-2</v>
      </c>
    </row>
    <row r="201" spans="1:4">
      <c r="A201" s="1">
        <v>44397</v>
      </c>
      <c r="B201">
        <v>71.599997999999999</v>
      </c>
      <c r="C201">
        <v>71.430000000000007</v>
      </c>
      <c r="D201">
        <f t="shared" si="3"/>
        <v>2.3742738093371529E-3</v>
      </c>
    </row>
    <row r="202" spans="1:4">
      <c r="A202" s="1">
        <v>44398</v>
      </c>
      <c r="B202">
        <v>70.779999000000004</v>
      </c>
      <c r="C202">
        <v>72.230002999999996</v>
      </c>
      <c r="D202">
        <f t="shared" si="3"/>
        <v>2.0486069800594271E-2</v>
      </c>
    </row>
    <row r="203" spans="1:4">
      <c r="A203" s="1">
        <v>44399</v>
      </c>
      <c r="B203">
        <v>72.510002</v>
      </c>
      <c r="C203">
        <v>72.709998999999996</v>
      </c>
      <c r="D203">
        <f t="shared" si="3"/>
        <v>2.7581987930436992E-3</v>
      </c>
    </row>
    <row r="204" spans="1:4">
      <c r="A204" s="1">
        <v>44400</v>
      </c>
      <c r="B204">
        <v>75.660004000000001</v>
      </c>
      <c r="C204">
        <v>76.910004000000001</v>
      </c>
      <c r="D204">
        <f t="shared" si="3"/>
        <v>1.6521278534428838E-2</v>
      </c>
    </row>
    <row r="205" spans="1:4">
      <c r="A205" s="1">
        <v>44403</v>
      </c>
      <c r="B205">
        <v>76.150002000000001</v>
      </c>
      <c r="C205">
        <v>76.489998</v>
      </c>
      <c r="D205">
        <f t="shared" si="3"/>
        <v>4.4648193180612033E-3</v>
      </c>
    </row>
    <row r="206" spans="1:4">
      <c r="A206" s="1">
        <v>44404</v>
      </c>
      <c r="B206">
        <v>75.699996999999996</v>
      </c>
      <c r="C206">
        <v>74.290001000000004</v>
      </c>
      <c r="D206">
        <f t="shared" si="3"/>
        <v>1.8626103776463725E-2</v>
      </c>
    </row>
    <row r="207" spans="1:4">
      <c r="A207" s="1">
        <v>44405</v>
      </c>
      <c r="B207">
        <v>74.910004000000001</v>
      </c>
      <c r="C207">
        <v>76.650002000000001</v>
      </c>
      <c r="D207">
        <f t="shared" si="3"/>
        <v>2.3227845509125856E-2</v>
      </c>
    </row>
    <row r="208" spans="1:4">
      <c r="A208" s="1">
        <v>44406</v>
      </c>
      <c r="B208">
        <v>76</v>
      </c>
      <c r="C208">
        <v>72.040001000000004</v>
      </c>
      <c r="D208">
        <f t="shared" si="3"/>
        <v>5.210524999999995E-2</v>
      </c>
    </row>
    <row r="209" spans="1:5">
      <c r="A209" s="1">
        <v>44407</v>
      </c>
      <c r="B209">
        <v>59.200001</v>
      </c>
      <c r="C209">
        <v>58.900002000000001</v>
      </c>
      <c r="D209">
        <f t="shared" si="3"/>
        <v>5.0675505900751533E-3</v>
      </c>
      <c r="E209">
        <f>COUNTIF(D189:D209,"&gt;0.05")</f>
        <v>3</v>
      </c>
    </row>
    <row r="210" spans="1:5">
      <c r="A210" s="1">
        <v>44410</v>
      </c>
      <c r="B210">
        <v>59.305</v>
      </c>
      <c r="C210">
        <v>57.119999</v>
      </c>
      <c r="D210">
        <f t="shared" si="3"/>
        <v>3.684345333445746E-2</v>
      </c>
    </row>
    <row r="211" spans="1:5">
      <c r="A211" s="1">
        <v>44411</v>
      </c>
      <c r="B211">
        <v>57.169998</v>
      </c>
      <c r="C211">
        <v>60.009998000000003</v>
      </c>
      <c r="D211">
        <f t="shared" si="3"/>
        <v>4.9676405446087361E-2</v>
      </c>
    </row>
    <row r="212" spans="1:5">
      <c r="A212" s="1">
        <v>44412</v>
      </c>
      <c r="B212">
        <v>60.360000999999997</v>
      </c>
      <c r="C212">
        <v>60.130001</v>
      </c>
      <c r="D212">
        <f t="shared" si="3"/>
        <v>3.8104704471425849E-3</v>
      </c>
    </row>
    <row r="213" spans="1:5">
      <c r="A213" s="1">
        <v>44413</v>
      </c>
      <c r="B213">
        <v>59.650002000000001</v>
      </c>
      <c r="C213">
        <v>60.330002</v>
      </c>
      <c r="D213">
        <f t="shared" si="3"/>
        <v>1.1399831973182494E-2</v>
      </c>
    </row>
    <row r="214" spans="1:5">
      <c r="A214" s="1">
        <v>44414</v>
      </c>
      <c r="B214">
        <v>59.990001999999997</v>
      </c>
      <c r="C214">
        <v>58.779998999999997</v>
      </c>
      <c r="D214">
        <f t="shared" si="3"/>
        <v>2.0170077673943076E-2</v>
      </c>
    </row>
    <row r="215" spans="1:5">
      <c r="A215" s="1">
        <v>44417</v>
      </c>
      <c r="B215">
        <v>58.645000000000003</v>
      </c>
      <c r="C215">
        <v>58.849997999999999</v>
      </c>
      <c r="D215">
        <f t="shared" si="3"/>
        <v>3.4955750703384129E-3</v>
      </c>
    </row>
    <row r="216" spans="1:5">
      <c r="A216" s="1">
        <v>44418</v>
      </c>
      <c r="B216">
        <v>58.91</v>
      </c>
      <c r="C216">
        <v>57.240001999999997</v>
      </c>
      <c r="D216">
        <f t="shared" si="3"/>
        <v>2.8348294007808517E-2</v>
      </c>
    </row>
    <row r="217" spans="1:5">
      <c r="A217" s="1">
        <v>44419</v>
      </c>
      <c r="B217">
        <v>57.150002000000001</v>
      </c>
      <c r="C217">
        <v>56.799999</v>
      </c>
      <c r="D217">
        <f t="shared" si="3"/>
        <v>6.1242867498062549E-3</v>
      </c>
    </row>
    <row r="218" spans="1:5">
      <c r="A218" s="1">
        <v>44420</v>
      </c>
      <c r="B218">
        <v>56.619999</v>
      </c>
      <c r="C218">
        <v>56.759998000000003</v>
      </c>
      <c r="D218">
        <f t="shared" si="3"/>
        <v>2.4726068963724832E-3</v>
      </c>
    </row>
    <row r="219" spans="1:5">
      <c r="A219" s="1">
        <v>44421</v>
      </c>
      <c r="B219">
        <v>56.880001</v>
      </c>
      <c r="C219">
        <v>56.060001</v>
      </c>
      <c r="D219">
        <f t="shared" si="3"/>
        <v>1.4416314795775062E-2</v>
      </c>
    </row>
    <row r="220" spans="1:5">
      <c r="A220" s="1">
        <v>44424</v>
      </c>
      <c r="B220">
        <v>56.099997999999999</v>
      </c>
      <c r="C220">
        <v>56.310001</v>
      </c>
      <c r="D220">
        <f t="shared" si="3"/>
        <v>3.7433691174106705E-3</v>
      </c>
    </row>
    <row r="221" spans="1:5">
      <c r="A221" s="1">
        <v>44425</v>
      </c>
      <c r="B221">
        <v>55.650002000000001</v>
      </c>
      <c r="C221">
        <v>56.099997999999999</v>
      </c>
      <c r="D221">
        <f t="shared" si="3"/>
        <v>8.0861812008559981E-3</v>
      </c>
    </row>
    <row r="222" spans="1:5">
      <c r="A222" s="1">
        <v>44426</v>
      </c>
      <c r="B222">
        <v>56</v>
      </c>
      <c r="C222">
        <v>54.150002000000001</v>
      </c>
      <c r="D222">
        <f t="shared" si="3"/>
        <v>3.3035678571428563E-2</v>
      </c>
    </row>
    <row r="223" spans="1:5">
      <c r="A223" s="1">
        <v>44427</v>
      </c>
      <c r="B223">
        <v>53.549999</v>
      </c>
      <c r="C223">
        <v>52.599997999999999</v>
      </c>
      <c r="D223">
        <f t="shared" si="3"/>
        <v>1.7740448510559267E-2</v>
      </c>
    </row>
    <row r="224" spans="1:5">
      <c r="A224" s="1">
        <v>44428</v>
      </c>
      <c r="B224">
        <v>52.860000999999997</v>
      </c>
      <c r="C224">
        <v>53.860000999999997</v>
      </c>
      <c r="D224">
        <f t="shared" si="3"/>
        <v>1.891789597204132E-2</v>
      </c>
    </row>
    <row r="225" spans="1:5">
      <c r="A225" s="1">
        <v>44431</v>
      </c>
      <c r="B225">
        <v>53.919998</v>
      </c>
      <c r="C225">
        <v>54.73</v>
      </c>
      <c r="D225">
        <f t="shared" si="3"/>
        <v>1.5022292842073126E-2</v>
      </c>
    </row>
    <row r="226" spans="1:5">
      <c r="A226" s="1">
        <v>44432</v>
      </c>
      <c r="B226">
        <v>55.220001000000003</v>
      </c>
      <c r="C226">
        <v>55.18</v>
      </c>
      <c r="D226">
        <f t="shared" si="3"/>
        <v>7.2439332262967042E-4</v>
      </c>
    </row>
    <row r="227" spans="1:5">
      <c r="A227" s="1">
        <v>44433</v>
      </c>
      <c r="B227">
        <v>55.150002000000001</v>
      </c>
      <c r="C227">
        <v>56.169998</v>
      </c>
      <c r="D227">
        <f t="shared" si="3"/>
        <v>1.8494940399095525E-2</v>
      </c>
    </row>
    <row r="228" spans="1:5">
      <c r="A228" s="1">
        <v>44434</v>
      </c>
      <c r="B228">
        <v>56.209999000000003</v>
      </c>
      <c r="C228">
        <v>57.240001999999997</v>
      </c>
      <c r="D228">
        <f t="shared" si="3"/>
        <v>1.8324195309094269E-2</v>
      </c>
    </row>
    <row r="229" spans="1:5">
      <c r="A229" s="1">
        <v>44435</v>
      </c>
      <c r="B229">
        <v>57.049999</v>
      </c>
      <c r="C229">
        <v>57.220001000000003</v>
      </c>
      <c r="D229">
        <f t="shared" si="3"/>
        <v>2.9798773528462949E-3</v>
      </c>
    </row>
    <row r="230" spans="1:5">
      <c r="A230" s="1">
        <v>44438</v>
      </c>
      <c r="B230">
        <v>56.810001</v>
      </c>
      <c r="C230">
        <v>56.490001999999997</v>
      </c>
      <c r="D230">
        <f t="shared" si="3"/>
        <v>5.6327934231158137E-3</v>
      </c>
    </row>
    <row r="231" spans="1:5">
      <c r="A231" s="1">
        <v>44439</v>
      </c>
      <c r="B231">
        <v>56.360000999999997</v>
      </c>
      <c r="C231">
        <v>55.57</v>
      </c>
      <c r="D231">
        <f t="shared" si="3"/>
        <v>1.4017050851365256E-2</v>
      </c>
      <c r="E231">
        <f>COUNTIF(D210:D231,"&gt;0.05")</f>
        <v>0</v>
      </c>
    </row>
    <row r="232" spans="1:5">
      <c r="A232" s="1">
        <v>44440</v>
      </c>
      <c r="B232">
        <v>55.52</v>
      </c>
      <c r="C232">
        <v>56.990001999999997</v>
      </c>
      <c r="D232">
        <f t="shared" si="3"/>
        <v>2.6476981268011415E-2</v>
      </c>
    </row>
    <row r="233" spans="1:5">
      <c r="A233" s="1">
        <v>44441</v>
      </c>
      <c r="B233">
        <v>57.150002000000001</v>
      </c>
      <c r="C233">
        <v>56.880001</v>
      </c>
      <c r="D233">
        <f t="shared" si="3"/>
        <v>4.7244267812974108E-3</v>
      </c>
    </row>
    <row r="234" spans="1:5">
      <c r="A234" s="1">
        <v>44442</v>
      </c>
      <c r="B234">
        <v>56.919998</v>
      </c>
      <c r="C234">
        <v>56.59</v>
      </c>
      <c r="D234">
        <f t="shared" si="3"/>
        <v>5.7975757483335862E-3</v>
      </c>
    </row>
    <row r="235" spans="1:5">
      <c r="A235" s="1">
        <v>44446</v>
      </c>
      <c r="B235">
        <v>56.700001</v>
      </c>
      <c r="C235">
        <v>55.740001999999997</v>
      </c>
      <c r="D235">
        <f t="shared" si="3"/>
        <v>1.6931198995922474E-2</v>
      </c>
    </row>
    <row r="236" spans="1:5">
      <c r="A236" s="1">
        <v>44447</v>
      </c>
      <c r="B236">
        <v>55.700001</v>
      </c>
      <c r="C236">
        <v>54.41</v>
      </c>
      <c r="D236">
        <f t="shared" si="3"/>
        <v>2.3159802097669688E-2</v>
      </c>
    </row>
    <row r="237" spans="1:5">
      <c r="A237" s="1">
        <v>44448</v>
      </c>
      <c r="B237">
        <v>54.369999</v>
      </c>
      <c r="C237">
        <v>55.119999</v>
      </c>
      <c r="D237">
        <f t="shared" si="3"/>
        <v>1.3794372149979256E-2</v>
      </c>
    </row>
    <row r="238" spans="1:5">
      <c r="A238" s="1">
        <v>44449</v>
      </c>
      <c r="B238">
        <v>55.5</v>
      </c>
      <c r="C238">
        <v>54.240001999999997</v>
      </c>
      <c r="D238">
        <f t="shared" si="3"/>
        <v>2.2702666666666722E-2</v>
      </c>
    </row>
    <row r="239" spans="1:5">
      <c r="A239" s="1">
        <v>44452</v>
      </c>
      <c r="B239">
        <v>54.25</v>
      </c>
      <c r="C239">
        <v>55.130001</v>
      </c>
      <c r="D239">
        <f t="shared" si="3"/>
        <v>1.6221216589861753E-2</v>
      </c>
    </row>
    <row r="240" spans="1:5">
      <c r="A240" s="1">
        <v>44453</v>
      </c>
      <c r="B240">
        <v>55.099997999999999</v>
      </c>
      <c r="C240">
        <v>54.43</v>
      </c>
      <c r="D240">
        <f t="shared" si="3"/>
        <v>1.2159673762601582E-2</v>
      </c>
    </row>
    <row r="241" spans="1:5">
      <c r="A241" s="1">
        <v>44454</v>
      </c>
      <c r="B241">
        <v>54.509998000000003</v>
      </c>
      <c r="C241">
        <v>54.23</v>
      </c>
      <c r="D241">
        <f t="shared" si="3"/>
        <v>5.1366356681944144E-3</v>
      </c>
    </row>
    <row r="242" spans="1:5">
      <c r="A242" s="1">
        <v>44455</v>
      </c>
      <c r="B242">
        <v>53.990001999999997</v>
      </c>
      <c r="C242">
        <v>54.209999000000003</v>
      </c>
      <c r="D242">
        <f t="shared" si="3"/>
        <v>4.0747729551854151E-3</v>
      </c>
    </row>
    <row r="243" spans="1:5">
      <c r="A243" s="1">
        <v>44456</v>
      </c>
      <c r="B243">
        <v>54.540000999999997</v>
      </c>
      <c r="C243">
        <v>54.77</v>
      </c>
      <c r="D243">
        <f t="shared" si="3"/>
        <v>4.2170699630168056E-3</v>
      </c>
    </row>
    <row r="244" spans="1:5">
      <c r="A244" s="1">
        <v>44459</v>
      </c>
      <c r="B244">
        <v>53.75</v>
      </c>
      <c r="C244">
        <v>52.509998000000003</v>
      </c>
      <c r="D244">
        <f t="shared" si="3"/>
        <v>2.3069804651162734E-2</v>
      </c>
    </row>
    <row r="245" spans="1:5">
      <c r="A245" s="1">
        <v>44460</v>
      </c>
      <c r="B245">
        <v>53</v>
      </c>
      <c r="C245">
        <v>52.419998</v>
      </c>
      <c r="D245">
        <f t="shared" si="3"/>
        <v>1.0943433962264158E-2</v>
      </c>
    </row>
    <row r="246" spans="1:5">
      <c r="A246" s="1">
        <v>44461</v>
      </c>
      <c r="B246">
        <v>51.639999000000003</v>
      </c>
      <c r="C246">
        <v>54.18</v>
      </c>
      <c r="D246">
        <f t="shared" si="3"/>
        <v>4.9186697311903442E-2</v>
      </c>
    </row>
    <row r="247" spans="1:5">
      <c r="A247" s="1">
        <v>44462</v>
      </c>
      <c r="B247">
        <v>54.049999</v>
      </c>
      <c r="C247">
        <v>54.02</v>
      </c>
      <c r="D247">
        <f t="shared" si="3"/>
        <v>5.550231370031396E-4</v>
      </c>
    </row>
    <row r="248" spans="1:5">
      <c r="A248" s="1">
        <v>44463</v>
      </c>
      <c r="B248">
        <v>53.619999</v>
      </c>
      <c r="C248">
        <v>54.200001</v>
      </c>
      <c r="D248">
        <f t="shared" si="3"/>
        <v>1.0816896882075667E-2</v>
      </c>
    </row>
    <row r="249" spans="1:5">
      <c r="A249" s="1">
        <v>44466</v>
      </c>
      <c r="B249">
        <v>53.450001</v>
      </c>
      <c r="C249">
        <v>53.77</v>
      </c>
      <c r="D249">
        <f t="shared" si="3"/>
        <v>5.9868848271864917E-3</v>
      </c>
    </row>
    <row r="250" spans="1:5">
      <c r="A250" s="1">
        <v>44467</v>
      </c>
      <c r="B250">
        <v>52.75</v>
      </c>
      <c r="C250">
        <v>51.950001</v>
      </c>
      <c r="D250">
        <f t="shared" si="3"/>
        <v>1.5165857819905208E-2</v>
      </c>
    </row>
    <row r="251" spans="1:5">
      <c r="A251" s="1">
        <v>44468</v>
      </c>
      <c r="B251">
        <v>52.459999000000003</v>
      </c>
      <c r="C251">
        <v>50.369999</v>
      </c>
      <c r="D251">
        <f t="shared" si="3"/>
        <v>3.9839878761720966E-2</v>
      </c>
    </row>
    <row r="252" spans="1:5">
      <c r="A252" s="1">
        <v>44469</v>
      </c>
      <c r="B252">
        <v>50.57</v>
      </c>
      <c r="C252">
        <v>50.950001</v>
      </c>
      <c r="D252">
        <f t="shared" si="3"/>
        <v>7.5143563377496544E-3</v>
      </c>
      <c r="E252">
        <f>COUNTIF(D232:D252,"&gt;0.05")</f>
        <v>0</v>
      </c>
    </row>
    <row r="253" spans="1:5">
      <c r="A253" s="1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D5D9-23B9-425B-A4C0-9DDC683F3783}">
  <dimension ref="A1:E252"/>
  <sheetViews>
    <sheetView topLeftCell="A130" workbookViewId="0">
      <selection activeCell="E253" sqref="E253"/>
    </sheetView>
  </sheetViews>
  <sheetFormatPr defaultRowHeight="13.8"/>
  <cols>
    <col min="1" max="1" width="11.21875" bestFit="1" customWidth="1"/>
  </cols>
  <sheetData>
    <row r="1" spans="1:4">
      <c r="A1" s="1">
        <v>44470</v>
      </c>
      <c r="B1">
        <v>52.310001</v>
      </c>
      <c r="C1">
        <v>52.619999</v>
      </c>
      <c r="D1">
        <f>ABS((C1-B1)/B1)</f>
        <v>5.9261707909353742E-3</v>
      </c>
    </row>
    <row r="2" spans="1:4">
      <c r="A2" s="1">
        <v>44473</v>
      </c>
      <c r="B2">
        <v>52.290000999999997</v>
      </c>
      <c r="C2">
        <v>49.619999</v>
      </c>
      <c r="D2">
        <f t="shared" ref="D2:D65" si="0">ABS((C2-B2)/B2)</f>
        <v>5.106142568251236E-2</v>
      </c>
    </row>
    <row r="3" spans="1:4">
      <c r="A3" s="1">
        <v>44474</v>
      </c>
      <c r="B3">
        <v>49.990001999999997</v>
      </c>
      <c r="C3">
        <v>50</v>
      </c>
      <c r="D3">
        <f t="shared" si="0"/>
        <v>1.9999999199846123E-4</v>
      </c>
    </row>
    <row r="4" spans="1:4">
      <c r="A4" s="1">
        <v>44475</v>
      </c>
      <c r="B4">
        <v>49.150002000000001</v>
      </c>
      <c r="C4">
        <v>50.360000999999997</v>
      </c>
      <c r="D4">
        <f t="shared" si="0"/>
        <v>2.4618493403113111E-2</v>
      </c>
    </row>
    <row r="5" spans="1:4">
      <c r="A5" s="1">
        <v>44476</v>
      </c>
      <c r="B5">
        <v>51.209999000000003</v>
      </c>
      <c r="C5">
        <v>51.810001</v>
      </c>
      <c r="D5">
        <f t="shared" si="0"/>
        <v>1.1716500912253413E-2</v>
      </c>
    </row>
    <row r="6" spans="1:4">
      <c r="A6" s="1">
        <v>44477</v>
      </c>
      <c r="B6">
        <v>52.040000999999997</v>
      </c>
      <c r="C6">
        <v>51.639999000000003</v>
      </c>
      <c r="D6">
        <f t="shared" si="0"/>
        <v>7.6864333649800188E-3</v>
      </c>
    </row>
    <row r="7" spans="1:4">
      <c r="A7" s="1">
        <v>44480</v>
      </c>
      <c r="B7">
        <v>51.349997999999999</v>
      </c>
      <c r="C7">
        <v>50.93</v>
      </c>
      <c r="D7">
        <f t="shared" si="0"/>
        <v>8.1791239797127085E-3</v>
      </c>
    </row>
    <row r="8" spans="1:4">
      <c r="A8" s="1">
        <v>44481</v>
      </c>
      <c r="B8">
        <v>51.049999</v>
      </c>
      <c r="C8">
        <v>51.41</v>
      </c>
      <c r="D8">
        <f t="shared" si="0"/>
        <v>7.0519296190387172E-3</v>
      </c>
    </row>
    <row r="9" spans="1:4">
      <c r="A9" s="1">
        <v>44482</v>
      </c>
      <c r="B9">
        <v>51.799999</v>
      </c>
      <c r="C9">
        <v>51.57</v>
      </c>
      <c r="D9">
        <f t="shared" si="0"/>
        <v>4.4401352208520194E-3</v>
      </c>
    </row>
    <row r="10" spans="1:4">
      <c r="A10" s="1">
        <v>44483</v>
      </c>
      <c r="B10">
        <v>51.77</v>
      </c>
      <c r="C10">
        <v>52.52</v>
      </c>
      <c r="D10">
        <f t="shared" si="0"/>
        <v>1.4487154722812439E-2</v>
      </c>
    </row>
    <row r="11" spans="1:4">
      <c r="A11" s="1">
        <v>44484</v>
      </c>
      <c r="B11">
        <v>52.959999000000003</v>
      </c>
      <c r="C11">
        <v>52.669998</v>
      </c>
      <c r="D11">
        <f t="shared" si="0"/>
        <v>5.4758498012812216E-3</v>
      </c>
    </row>
    <row r="12" spans="1:4">
      <c r="A12" s="1">
        <v>44487</v>
      </c>
      <c r="B12">
        <v>51.66</v>
      </c>
      <c r="C12">
        <v>53.59</v>
      </c>
      <c r="D12">
        <f t="shared" si="0"/>
        <v>3.7359659310878958E-2</v>
      </c>
    </row>
    <row r="13" spans="1:4">
      <c r="A13" s="1">
        <v>44488</v>
      </c>
      <c r="B13">
        <v>54</v>
      </c>
      <c r="C13">
        <v>55.580002</v>
      </c>
      <c r="D13">
        <f t="shared" si="0"/>
        <v>2.9259296296296304E-2</v>
      </c>
    </row>
    <row r="14" spans="1:4">
      <c r="A14" s="1">
        <v>44489</v>
      </c>
      <c r="B14">
        <v>56.09</v>
      </c>
      <c r="C14">
        <v>62.68</v>
      </c>
      <c r="D14">
        <f t="shared" si="0"/>
        <v>0.11748974861829196</v>
      </c>
    </row>
    <row r="15" spans="1:4">
      <c r="A15" s="1">
        <v>44490</v>
      </c>
      <c r="B15">
        <v>61.91</v>
      </c>
      <c r="C15">
        <v>61.349997999999999</v>
      </c>
      <c r="D15">
        <f t="shared" si="0"/>
        <v>9.0454207720884715E-3</v>
      </c>
    </row>
    <row r="16" spans="1:4">
      <c r="A16" s="1">
        <v>44491</v>
      </c>
      <c r="B16">
        <v>59.970001000000003</v>
      </c>
      <c r="C16">
        <v>58.060001</v>
      </c>
      <c r="D16">
        <f t="shared" si="0"/>
        <v>3.1849257431228052E-2</v>
      </c>
    </row>
    <row r="17" spans="1:5">
      <c r="A17" s="1">
        <v>44494</v>
      </c>
      <c r="B17">
        <v>49.639999000000003</v>
      </c>
      <c r="C17">
        <v>50.68</v>
      </c>
      <c r="D17">
        <f t="shared" si="0"/>
        <v>2.095086665896179E-2</v>
      </c>
    </row>
    <row r="18" spans="1:5">
      <c r="A18" s="1">
        <v>44495</v>
      </c>
      <c r="B18">
        <v>51</v>
      </c>
      <c r="C18">
        <v>47.889999000000003</v>
      </c>
      <c r="D18">
        <f t="shared" si="0"/>
        <v>6.0980411764705825E-2</v>
      </c>
    </row>
    <row r="19" spans="1:5">
      <c r="A19" s="1">
        <v>44496</v>
      </c>
      <c r="B19">
        <v>47.5</v>
      </c>
      <c r="C19">
        <v>45.360000999999997</v>
      </c>
      <c r="D19">
        <f t="shared" si="0"/>
        <v>4.5052610526315852E-2</v>
      </c>
    </row>
    <row r="20" spans="1:5">
      <c r="A20" s="1">
        <v>44497</v>
      </c>
      <c r="B20">
        <v>45.439999</v>
      </c>
      <c r="C20">
        <v>45.610000999999997</v>
      </c>
      <c r="D20">
        <f t="shared" si="0"/>
        <v>3.74124127951668E-3</v>
      </c>
    </row>
    <row r="21" spans="1:5">
      <c r="A21" s="1">
        <v>44498</v>
      </c>
      <c r="B21">
        <v>45.5</v>
      </c>
      <c r="C21">
        <v>44.639999000000003</v>
      </c>
      <c r="D21">
        <f t="shared" si="0"/>
        <v>1.8901120879120811E-2</v>
      </c>
      <c r="E21">
        <f>COUNTIF(D1:D21,"&gt;0.05")</f>
        <v>3</v>
      </c>
    </row>
    <row r="22" spans="1:5">
      <c r="A22" s="1">
        <v>44501</v>
      </c>
      <c r="B22">
        <v>44.5</v>
      </c>
      <c r="C22">
        <v>45.259998000000003</v>
      </c>
      <c r="D22">
        <f t="shared" si="0"/>
        <v>1.7078606741573101E-2</v>
      </c>
    </row>
    <row r="23" spans="1:5">
      <c r="A23" s="1">
        <v>44502</v>
      </c>
      <c r="B23">
        <v>45.5</v>
      </c>
      <c r="C23">
        <v>44.349997999999999</v>
      </c>
      <c r="D23">
        <f t="shared" si="0"/>
        <v>2.5274769230769243E-2</v>
      </c>
    </row>
    <row r="24" spans="1:5">
      <c r="A24" s="1">
        <v>44503</v>
      </c>
      <c r="B24">
        <v>44.169998</v>
      </c>
      <c r="C24">
        <v>44.68</v>
      </c>
      <c r="D24">
        <f t="shared" si="0"/>
        <v>1.1546344194989551E-2</v>
      </c>
    </row>
    <row r="25" spans="1:5">
      <c r="A25" s="1">
        <v>44504</v>
      </c>
      <c r="B25">
        <v>44.790000999999997</v>
      </c>
      <c r="C25">
        <v>43.639999000000003</v>
      </c>
      <c r="D25">
        <f t="shared" si="0"/>
        <v>2.5675418046987621E-2</v>
      </c>
    </row>
    <row r="26" spans="1:5">
      <c r="A26" s="1">
        <v>44505</v>
      </c>
      <c r="B26">
        <v>44.16</v>
      </c>
      <c r="C26">
        <v>46.220001000000003</v>
      </c>
      <c r="D26">
        <f t="shared" si="0"/>
        <v>4.6648573369565377E-2</v>
      </c>
    </row>
    <row r="27" spans="1:5">
      <c r="A27" s="1">
        <v>44508</v>
      </c>
      <c r="B27">
        <v>46.18</v>
      </c>
      <c r="C27">
        <v>46.560001</v>
      </c>
      <c r="D27">
        <f t="shared" si="0"/>
        <v>8.2286920744911226E-3</v>
      </c>
    </row>
    <row r="28" spans="1:5">
      <c r="A28" s="1">
        <v>44509</v>
      </c>
      <c r="B28">
        <v>47.009998000000003</v>
      </c>
      <c r="C28">
        <v>46.639999000000003</v>
      </c>
      <c r="D28">
        <f t="shared" si="0"/>
        <v>7.8706448785639156E-3</v>
      </c>
    </row>
    <row r="29" spans="1:5">
      <c r="A29" s="1">
        <v>44510</v>
      </c>
      <c r="B29">
        <v>46.040000999999997</v>
      </c>
      <c r="C29">
        <v>45.860000999999997</v>
      </c>
      <c r="D29">
        <f t="shared" si="0"/>
        <v>3.9096437030920073E-3</v>
      </c>
    </row>
    <row r="30" spans="1:5">
      <c r="A30" s="1">
        <v>44511</v>
      </c>
      <c r="B30">
        <v>46.169998</v>
      </c>
      <c r="C30">
        <v>45.009998000000003</v>
      </c>
      <c r="D30">
        <f t="shared" si="0"/>
        <v>2.5124540832771894E-2</v>
      </c>
    </row>
    <row r="31" spans="1:5">
      <c r="A31" s="1">
        <v>44512</v>
      </c>
      <c r="B31">
        <v>45.450001</v>
      </c>
      <c r="C31">
        <v>45.959999000000003</v>
      </c>
      <c r="D31">
        <f t="shared" si="0"/>
        <v>1.1221077860922447E-2</v>
      </c>
    </row>
    <row r="32" spans="1:5">
      <c r="A32" s="1">
        <v>44515</v>
      </c>
      <c r="B32">
        <v>46.5</v>
      </c>
      <c r="C32">
        <v>47.939999</v>
      </c>
      <c r="D32">
        <f t="shared" si="0"/>
        <v>3.0967720430107534E-2</v>
      </c>
    </row>
    <row r="33" spans="1:5">
      <c r="A33" s="1">
        <v>44516</v>
      </c>
      <c r="B33">
        <v>47.880001</v>
      </c>
      <c r="C33">
        <v>48.790000999999997</v>
      </c>
      <c r="D33">
        <f t="shared" si="0"/>
        <v>1.9005847556268777E-2</v>
      </c>
    </row>
    <row r="34" spans="1:5">
      <c r="A34" s="1">
        <v>44517</v>
      </c>
      <c r="B34">
        <v>48.400002000000001</v>
      </c>
      <c r="C34">
        <v>47.470001000000003</v>
      </c>
      <c r="D34">
        <f t="shared" si="0"/>
        <v>1.9214895900210856E-2</v>
      </c>
    </row>
    <row r="35" spans="1:5">
      <c r="A35" s="1">
        <v>44518</v>
      </c>
      <c r="B35">
        <v>47.549999</v>
      </c>
      <c r="C35">
        <v>46</v>
      </c>
      <c r="D35">
        <f t="shared" si="0"/>
        <v>3.2597245690793801E-2</v>
      </c>
    </row>
    <row r="36" spans="1:5">
      <c r="A36" s="1">
        <v>44519</v>
      </c>
      <c r="B36">
        <v>45.939999</v>
      </c>
      <c r="C36">
        <v>44.759998000000003</v>
      </c>
      <c r="D36">
        <f t="shared" si="0"/>
        <v>2.5685699296597659E-2</v>
      </c>
    </row>
    <row r="37" spans="1:5">
      <c r="A37" s="1">
        <v>44522</v>
      </c>
      <c r="B37">
        <v>44.599997999999999</v>
      </c>
      <c r="C37">
        <v>43.07</v>
      </c>
      <c r="D37">
        <f t="shared" si="0"/>
        <v>3.4304889430712512E-2</v>
      </c>
    </row>
    <row r="38" spans="1:5">
      <c r="A38" s="1">
        <v>44523</v>
      </c>
      <c r="B38">
        <v>42.57</v>
      </c>
      <c r="C38">
        <v>41.77</v>
      </c>
      <c r="D38">
        <f t="shared" si="0"/>
        <v>1.8792576932111747E-2</v>
      </c>
    </row>
    <row r="39" spans="1:5">
      <c r="A39" s="1">
        <v>44524</v>
      </c>
      <c r="B39">
        <v>41.380001</v>
      </c>
      <c r="C39">
        <v>42.34</v>
      </c>
      <c r="D39">
        <f t="shared" si="0"/>
        <v>2.3199588612866476E-2</v>
      </c>
    </row>
    <row r="40" spans="1:5">
      <c r="A40" s="1">
        <v>44526</v>
      </c>
      <c r="B40">
        <v>41.849997999999999</v>
      </c>
      <c r="C40">
        <v>42.799999</v>
      </c>
      <c r="D40">
        <f t="shared" si="0"/>
        <v>2.2700144454009301E-2</v>
      </c>
    </row>
    <row r="41" spans="1:5">
      <c r="A41" s="1">
        <v>44529</v>
      </c>
      <c r="B41">
        <v>42.869999</v>
      </c>
      <c r="C41">
        <v>40.540000999999997</v>
      </c>
      <c r="D41">
        <f t="shared" si="0"/>
        <v>5.4350316173322123E-2</v>
      </c>
    </row>
    <row r="42" spans="1:5">
      <c r="A42" s="1">
        <v>44530</v>
      </c>
      <c r="B42">
        <v>40.779998999999997</v>
      </c>
      <c r="C42">
        <v>40.060001</v>
      </c>
      <c r="D42">
        <f t="shared" si="0"/>
        <v>1.7655664974390924E-2</v>
      </c>
      <c r="E42">
        <f>COUNTIF(D22:D42,"&gt;0.05")</f>
        <v>1</v>
      </c>
    </row>
    <row r="43" spans="1:5">
      <c r="A43" s="1">
        <v>44531</v>
      </c>
      <c r="B43">
        <v>40.049999</v>
      </c>
      <c r="C43">
        <v>37.290000999999997</v>
      </c>
      <c r="D43">
        <f t="shared" si="0"/>
        <v>6.8913809461019035E-2</v>
      </c>
    </row>
    <row r="44" spans="1:5">
      <c r="A44" s="1">
        <v>44532</v>
      </c>
      <c r="B44">
        <v>36.290000999999997</v>
      </c>
      <c r="C44">
        <v>37.580002</v>
      </c>
      <c r="D44">
        <f t="shared" si="0"/>
        <v>3.5547009216119994E-2</v>
      </c>
    </row>
    <row r="45" spans="1:5">
      <c r="A45" s="1">
        <v>44533</v>
      </c>
      <c r="B45">
        <v>37.43</v>
      </c>
      <c r="C45">
        <v>35.840000000000003</v>
      </c>
      <c r="D45">
        <f t="shared" si="0"/>
        <v>4.2479294683408934E-2</v>
      </c>
    </row>
    <row r="46" spans="1:5">
      <c r="A46" s="1">
        <v>44536</v>
      </c>
      <c r="B46">
        <v>35.040000999999997</v>
      </c>
      <c r="C46">
        <v>37.82</v>
      </c>
      <c r="D46">
        <f t="shared" si="0"/>
        <v>7.9337868740357739E-2</v>
      </c>
    </row>
    <row r="47" spans="1:5">
      <c r="A47" s="1">
        <v>44537</v>
      </c>
      <c r="B47">
        <v>38.514000000000003</v>
      </c>
      <c r="C47">
        <v>38.68</v>
      </c>
      <c r="D47">
        <f t="shared" si="0"/>
        <v>4.3101209949627873E-3</v>
      </c>
    </row>
    <row r="48" spans="1:5">
      <c r="A48" s="1">
        <v>44538</v>
      </c>
      <c r="B48">
        <v>39</v>
      </c>
      <c r="C48">
        <v>40.520000000000003</v>
      </c>
      <c r="D48">
        <f t="shared" si="0"/>
        <v>3.8974358974359052E-2</v>
      </c>
    </row>
    <row r="49" spans="1:5">
      <c r="A49" s="1">
        <v>44539</v>
      </c>
      <c r="B49">
        <v>40.259998000000003</v>
      </c>
      <c r="C49">
        <v>38.75</v>
      </c>
      <c r="D49">
        <f t="shared" si="0"/>
        <v>3.7506161823455703E-2</v>
      </c>
    </row>
    <row r="50" spans="1:5">
      <c r="A50" s="1">
        <v>44540</v>
      </c>
      <c r="B50">
        <v>39.32</v>
      </c>
      <c r="C50">
        <v>37.259998000000003</v>
      </c>
      <c r="D50">
        <f t="shared" si="0"/>
        <v>5.2390691759918548E-2</v>
      </c>
    </row>
    <row r="51" spans="1:5">
      <c r="A51" s="1">
        <v>44543</v>
      </c>
      <c r="B51">
        <v>36.990001999999997</v>
      </c>
      <c r="C51">
        <v>36.040000999999997</v>
      </c>
      <c r="D51">
        <f t="shared" si="0"/>
        <v>2.5682642569200196E-2</v>
      </c>
    </row>
    <row r="52" spans="1:5">
      <c r="A52" s="1">
        <v>44544</v>
      </c>
      <c r="B52">
        <v>35.349997999999999</v>
      </c>
      <c r="C52">
        <v>35.619999</v>
      </c>
      <c r="D52">
        <f t="shared" si="0"/>
        <v>7.6379353684829232E-3</v>
      </c>
    </row>
    <row r="53" spans="1:5">
      <c r="A53" s="1">
        <v>44545</v>
      </c>
      <c r="B53">
        <v>35.32</v>
      </c>
      <c r="C53">
        <v>36.049999</v>
      </c>
      <c r="D53">
        <f t="shared" si="0"/>
        <v>2.0668148357870876E-2</v>
      </c>
    </row>
    <row r="54" spans="1:5">
      <c r="A54" s="1">
        <v>44546</v>
      </c>
      <c r="B54">
        <v>36.470001000000003</v>
      </c>
      <c r="C54">
        <v>34.93</v>
      </c>
      <c r="D54">
        <f t="shared" si="0"/>
        <v>4.2226513785947072E-2</v>
      </c>
    </row>
    <row r="55" spans="1:5">
      <c r="A55" s="1">
        <v>44547</v>
      </c>
      <c r="B55">
        <v>34.950001</v>
      </c>
      <c r="C55">
        <v>36.509998000000003</v>
      </c>
      <c r="D55">
        <f t="shared" si="0"/>
        <v>4.4635106019024227E-2</v>
      </c>
    </row>
    <row r="56" spans="1:5">
      <c r="A56" s="1">
        <v>44550</v>
      </c>
      <c r="B56">
        <v>35.650002000000001</v>
      </c>
      <c r="C56">
        <v>35.759998000000003</v>
      </c>
      <c r="D56">
        <f t="shared" si="0"/>
        <v>3.0854416221351801E-3</v>
      </c>
    </row>
    <row r="57" spans="1:5">
      <c r="A57" s="1">
        <v>44551</v>
      </c>
      <c r="B57">
        <v>36.029998999999997</v>
      </c>
      <c r="C57">
        <v>36.740001999999997</v>
      </c>
      <c r="D57">
        <f t="shared" si="0"/>
        <v>1.9705884532497501E-2</v>
      </c>
    </row>
    <row r="58" spans="1:5">
      <c r="A58" s="1">
        <v>44552</v>
      </c>
      <c r="B58">
        <v>36.534999999999997</v>
      </c>
      <c r="C58">
        <v>37.259998000000003</v>
      </c>
      <c r="D58">
        <f t="shared" si="0"/>
        <v>1.9843930477624373E-2</v>
      </c>
    </row>
    <row r="59" spans="1:5">
      <c r="A59" s="1">
        <v>44553</v>
      </c>
      <c r="B59">
        <v>37.029998999999997</v>
      </c>
      <c r="C59">
        <v>37.419998</v>
      </c>
      <c r="D59">
        <f t="shared" si="0"/>
        <v>1.0531974359491696E-2</v>
      </c>
    </row>
    <row r="60" spans="1:5">
      <c r="A60" s="1">
        <v>44557</v>
      </c>
      <c r="B60">
        <v>37.020000000000003</v>
      </c>
      <c r="C60">
        <v>36.93</v>
      </c>
      <c r="D60">
        <f t="shared" si="0"/>
        <v>2.431118314424727E-3</v>
      </c>
    </row>
    <row r="61" spans="1:5">
      <c r="A61" s="1">
        <v>44558</v>
      </c>
      <c r="B61">
        <v>36.610000999999997</v>
      </c>
      <c r="C61">
        <v>36.520000000000003</v>
      </c>
      <c r="D61">
        <f t="shared" si="0"/>
        <v>2.4583719623496813E-3</v>
      </c>
    </row>
    <row r="62" spans="1:5">
      <c r="A62" s="1">
        <v>44559</v>
      </c>
      <c r="B62">
        <v>36.209999000000003</v>
      </c>
      <c r="C62">
        <v>35.950001</v>
      </c>
      <c r="D62">
        <f t="shared" si="0"/>
        <v>7.1802818884364799E-3</v>
      </c>
    </row>
    <row r="63" spans="1:5">
      <c r="A63" s="1">
        <v>44560</v>
      </c>
      <c r="B63">
        <v>36</v>
      </c>
      <c r="C63">
        <v>37.950001</v>
      </c>
      <c r="D63">
        <f t="shared" si="0"/>
        <v>5.4166694444444455E-2</v>
      </c>
    </row>
    <row r="64" spans="1:5">
      <c r="A64" s="1">
        <v>44561</v>
      </c>
      <c r="B64">
        <v>37.400002000000001</v>
      </c>
      <c r="C64">
        <v>36.349997999999999</v>
      </c>
      <c r="D64">
        <f t="shared" si="0"/>
        <v>2.8074971760696732E-2</v>
      </c>
      <c r="E64">
        <f>COUNTIF(D43:D64,"&gt;0.05")</f>
        <v>4</v>
      </c>
    </row>
    <row r="65" spans="1:4">
      <c r="A65" s="1">
        <v>44564</v>
      </c>
      <c r="B65">
        <v>36.799999</v>
      </c>
      <c r="C65">
        <v>36.409999999999997</v>
      </c>
      <c r="D65">
        <f t="shared" si="0"/>
        <v>1.0597799201027236E-2</v>
      </c>
    </row>
    <row r="66" spans="1:4">
      <c r="A66" s="1">
        <v>44565</v>
      </c>
      <c r="B66">
        <v>35.169998</v>
      </c>
      <c r="C66">
        <v>33.130001</v>
      </c>
      <c r="D66">
        <f t="shared" ref="D66:D129" si="1">ABS((C66-B66)/B66)</f>
        <v>5.8003898663855476E-2</v>
      </c>
    </row>
    <row r="67" spans="1:4">
      <c r="A67" s="1">
        <v>44566</v>
      </c>
      <c r="B67">
        <v>33.509998000000003</v>
      </c>
      <c r="C67">
        <v>32.840000000000003</v>
      </c>
      <c r="D67">
        <f t="shared" si="1"/>
        <v>1.9993973141985852E-2</v>
      </c>
    </row>
    <row r="68" spans="1:4">
      <c r="A68" s="1">
        <v>44567</v>
      </c>
      <c r="B68">
        <v>32.549999</v>
      </c>
      <c r="C68">
        <v>32.689999</v>
      </c>
      <c r="D68">
        <f t="shared" si="1"/>
        <v>4.3010754009547153E-3</v>
      </c>
    </row>
    <row r="69" spans="1:4">
      <c r="A69" s="1">
        <v>44568</v>
      </c>
      <c r="B69">
        <v>32.650002000000001</v>
      </c>
      <c r="C69">
        <v>32.419998</v>
      </c>
      <c r="D69">
        <f t="shared" si="1"/>
        <v>7.0445324934436749E-3</v>
      </c>
    </row>
    <row r="70" spans="1:4">
      <c r="A70" s="1">
        <v>44571</v>
      </c>
      <c r="B70">
        <v>31.700001</v>
      </c>
      <c r="C70">
        <v>32.700001</v>
      </c>
      <c r="D70">
        <f t="shared" si="1"/>
        <v>3.1545740329787374E-2</v>
      </c>
    </row>
    <row r="71" spans="1:4">
      <c r="A71" s="1">
        <v>44572</v>
      </c>
      <c r="B71">
        <v>33</v>
      </c>
      <c r="C71">
        <v>34</v>
      </c>
      <c r="D71">
        <f t="shared" si="1"/>
        <v>3.0303030303030304E-2</v>
      </c>
    </row>
    <row r="72" spans="1:4">
      <c r="A72" s="1">
        <v>44573</v>
      </c>
      <c r="B72">
        <v>34.270000000000003</v>
      </c>
      <c r="C72">
        <v>34.43</v>
      </c>
      <c r="D72">
        <f t="shared" si="1"/>
        <v>4.6688065363290508E-3</v>
      </c>
    </row>
    <row r="73" spans="1:4">
      <c r="A73" s="1">
        <v>44574</v>
      </c>
      <c r="B73">
        <v>34.43</v>
      </c>
      <c r="C73">
        <v>32.970001000000003</v>
      </c>
      <c r="D73">
        <f t="shared" si="1"/>
        <v>4.2404850421144245E-2</v>
      </c>
    </row>
    <row r="74" spans="1:4">
      <c r="A74" s="1">
        <v>44575</v>
      </c>
      <c r="B74">
        <v>32.75</v>
      </c>
      <c r="C74">
        <v>32.830002</v>
      </c>
      <c r="D74">
        <f t="shared" si="1"/>
        <v>2.4428091603053543E-3</v>
      </c>
    </row>
    <row r="75" spans="1:4">
      <c r="A75" s="1">
        <v>44579</v>
      </c>
      <c r="B75">
        <v>32.284999999999997</v>
      </c>
      <c r="C75">
        <v>31.690000999999999</v>
      </c>
      <c r="D75">
        <f t="shared" si="1"/>
        <v>1.8429580300449059E-2</v>
      </c>
    </row>
    <row r="76" spans="1:4">
      <c r="A76" s="1">
        <v>44580</v>
      </c>
      <c r="B76">
        <v>31.790001</v>
      </c>
      <c r="C76">
        <v>31.639999</v>
      </c>
      <c r="D76">
        <f t="shared" si="1"/>
        <v>4.7185276905150342E-3</v>
      </c>
    </row>
    <row r="77" spans="1:4">
      <c r="A77" s="1">
        <v>44581</v>
      </c>
      <c r="B77">
        <v>32.349997999999999</v>
      </c>
      <c r="C77">
        <v>31.950001</v>
      </c>
      <c r="D77">
        <f t="shared" si="1"/>
        <v>1.2364668461494158E-2</v>
      </c>
    </row>
    <row r="78" spans="1:4">
      <c r="A78" s="1">
        <v>44582</v>
      </c>
      <c r="B78">
        <v>31.459999</v>
      </c>
      <c r="C78">
        <v>29.450001</v>
      </c>
      <c r="D78">
        <f t="shared" si="1"/>
        <v>6.3890593257806508E-2</v>
      </c>
    </row>
    <row r="79" spans="1:4">
      <c r="A79" s="1">
        <v>44585</v>
      </c>
      <c r="B79">
        <v>28.549999</v>
      </c>
      <c r="C79">
        <v>31.110001</v>
      </c>
      <c r="D79">
        <f t="shared" si="1"/>
        <v>8.9667323631079668E-2</v>
      </c>
    </row>
    <row r="80" spans="1:4">
      <c r="A80" s="1">
        <v>44586</v>
      </c>
      <c r="B80">
        <v>29.860001</v>
      </c>
      <c r="C80">
        <v>28.459999</v>
      </c>
      <c r="D80">
        <f t="shared" si="1"/>
        <v>4.6885530914751165E-2</v>
      </c>
    </row>
    <row r="81" spans="1:5">
      <c r="A81" s="1">
        <v>44587</v>
      </c>
      <c r="B81">
        <v>29.07</v>
      </c>
      <c r="C81">
        <v>26.74</v>
      </c>
      <c r="D81">
        <f t="shared" si="1"/>
        <v>8.0151358789129754E-2</v>
      </c>
    </row>
    <row r="82" spans="1:5">
      <c r="A82" s="1">
        <v>44588</v>
      </c>
      <c r="B82">
        <v>27.34</v>
      </c>
      <c r="C82">
        <v>26.879999000000002</v>
      </c>
      <c r="D82">
        <f t="shared" si="1"/>
        <v>1.6825201170446172E-2</v>
      </c>
    </row>
    <row r="83" spans="1:5">
      <c r="A83" s="1">
        <v>44589</v>
      </c>
      <c r="B83">
        <v>27.16</v>
      </c>
      <c r="C83">
        <v>26.84</v>
      </c>
      <c r="D83">
        <f t="shared" si="1"/>
        <v>1.1782032400589112E-2</v>
      </c>
    </row>
    <row r="84" spans="1:5">
      <c r="A84" s="1">
        <v>44592</v>
      </c>
      <c r="B84">
        <v>27.120000999999998</v>
      </c>
      <c r="C84">
        <v>29.559999000000001</v>
      </c>
      <c r="D84">
        <f t="shared" si="1"/>
        <v>8.9970424411120145E-2</v>
      </c>
      <c r="E84">
        <f>COUNTIF(D65:D84,"&gt;0.05")</f>
        <v>5</v>
      </c>
    </row>
    <row r="85" spans="1:5">
      <c r="A85" s="1">
        <v>44593</v>
      </c>
      <c r="B85">
        <v>29.610001</v>
      </c>
      <c r="C85">
        <v>30.01</v>
      </c>
      <c r="D85">
        <f t="shared" si="1"/>
        <v>1.3508915450560136E-2</v>
      </c>
    </row>
    <row r="86" spans="1:5">
      <c r="A86" s="1">
        <v>44594</v>
      </c>
      <c r="B86">
        <v>30.110001</v>
      </c>
      <c r="C86">
        <v>27.33</v>
      </c>
      <c r="D86">
        <f t="shared" si="1"/>
        <v>9.2328160334501558E-2</v>
      </c>
    </row>
    <row r="87" spans="1:5">
      <c r="A87" s="1">
        <v>44595</v>
      </c>
      <c r="B87">
        <v>24.356999999999999</v>
      </c>
      <c r="C87">
        <v>24.51</v>
      </c>
      <c r="D87">
        <f t="shared" si="1"/>
        <v>6.2815617686908182E-3</v>
      </c>
    </row>
    <row r="88" spans="1:5">
      <c r="A88" s="1">
        <v>44596</v>
      </c>
      <c r="B88">
        <v>25.280000999999999</v>
      </c>
      <c r="C88">
        <v>27.25</v>
      </c>
      <c r="D88">
        <f t="shared" si="1"/>
        <v>7.7927172550349241E-2</v>
      </c>
    </row>
    <row r="89" spans="1:5">
      <c r="A89" s="1">
        <v>44599</v>
      </c>
      <c r="B89">
        <v>27.02</v>
      </c>
      <c r="C89">
        <v>26.459999</v>
      </c>
      <c r="D89">
        <f t="shared" si="1"/>
        <v>2.0725425610658762E-2</v>
      </c>
    </row>
    <row r="90" spans="1:5">
      <c r="A90" s="1">
        <v>44600</v>
      </c>
      <c r="B90">
        <v>25.98</v>
      </c>
      <c r="C90">
        <v>26.68</v>
      </c>
      <c r="D90">
        <f t="shared" si="1"/>
        <v>2.6943802925327148E-2</v>
      </c>
    </row>
    <row r="91" spans="1:5">
      <c r="A91" s="1">
        <v>44601</v>
      </c>
      <c r="B91">
        <v>27.309999000000001</v>
      </c>
      <c r="C91">
        <v>26.799999</v>
      </c>
      <c r="D91">
        <f t="shared" si="1"/>
        <v>1.867447889690518E-2</v>
      </c>
    </row>
    <row r="92" spans="1:5">
      <c r="A92" s="1">
        <v>44602</v>
      </c>
      <c r="B92">
        <v>26.25</v>
      </c>
      <c r="C92">
        <v>25.549999</v>
      </c>
      <c r="D92">
        <f t="shared" si="1"/>
        <v>2.6666704761904775E-2</v>
      </c>
    </row>
    <row r="93" spans="1:5">
      <c r="A93" s="1">
        <v>44603</v>
      </c>
      <c r="B93">
        <v>25.77</v>
      </c>
      <c r="C93">
        <v>25.4</v>
      </c>
      <c r="D93">
        <f t="shared" si="1"/>
        <v>1.4357780364765269E-2</v>
      </c>
    </row>
    <row r="94" spans="1:5">
      <c r="A94" s="1">
        <v>44606</v>
      </c>
      <c r="B94">
        <v>25.299999</v>
      </c>
      <c r="C94">
        <v>24.709999</v>
      </c>
      <c r="D94">
        <f t="shared" si="1"/>
        <v>2.3320159024512208E-2</v>
      </c>
    </row>
    <row r="95" spans="1:5">
      <c r="A95" s="1">
        <v>44607</v>
      </c>
      <c r="B95">
        <v>25.16</v>
      </c>
      <c r="C95">
        <v>25.879999000000002</v>
      </c>
      <c r="D95">
        <f t="shared" si="1"/>
        <v>2.8616812400635985E-2</v>
      </c>
    </row>
    <row r="96" spans="1:5">
      <c r="A96" s="1">
        <v>44608</v>
      </c>
      <c r="B96">
        <v>25.219999000000001</v>
      </c>
      <c r="C96">
        <v>25.73</v>
      </c>
      <c r="D96">
        <f t="shared" si="1"/>
        <v>2.0222086448139789E-2</v>
      </c>
    </row>
    <row r="97" spans="1:5">
      <c r="A97" s="1">
        <v>44609</v>
      </c>
      <c r="B97">
        <v>25.51</v>
      </c>
      <c r="C97">
        <v>24.690000999999999</v>
      </c>
      <c r="D97">
        <f t="shared" si="1"/>
        <v>3.2144217953743739E-2</v>
      </c>
    </row>
    <row r="98" spans="1:5">
      <c r="A98" s="1">
        <v>44610</v>
      </c>
      <c r="B98">
        <v>24.719999000000001</v>
      </c>
      <c r="C98">
        <v>23.860001</v>
      </c>
      <c r="D98">
        <f t="shared" si="1"/>
        <v>3.4789564514140996E-2</v>
      </c>
    </row>
    <row r="99" spans="1:5">
      <c r="A99" s="1">
        <v>44614</v>
      </c>
      <c r="B99">
        <v>23.48</v>
      </c>
      <c r="C99">
        <v>23.92</v>
      </c>
      <c r="D99">
        <f t="shared" si="1"/>
        <v>1.8739352640545198E-2</v>
      </c>
    </row>
    <row r="100" spans="1:5">
      <c r="A100" s="1">
        <v>44615</v>
      </c>
      <c r="B100">
        <v>23.92</v>
      </c>
      <c r="C100">
        <v>23.389999</v>
      </c>
      <c r="D100">
        <f t="shared" si="1"/>
        <v>2.215723244147166E-2</v>
      </c>
    </row>
    <row r="101" spans="1:5">
      <c r="A101" s="1">
        <v>44616</v>
      </c>
      <c r="B101">
        <v>22.5</v>
      </c>
      <c r="C101">
        <v>25.34</v>
      </c>
      <c r="D101">
        <f t="shared" si="1"/>
        <v>0.12622222222222221</v>
      </c>
    </row>
    <row r="102" spans="1:5">
      <c r="A102" s="1">
        <v>44617</v>
      </c>
      <c r="B102">
        <v>25.5</v>
      </c>
      <c r="C102">
        <v>26.35</v>
      </c>
      <c r="D102">
        <f t="shared" si="1"/>
        <v>3.3333333333333388E-2</v>
      </c>
    </row>
    <row r="103" spans="1:5">
      <c r="A103" s="1">
        <v>44620</v>
      </c>
      <c r="B103">
        <v>26.290001</v>
      </c>
      <c r="C103">
        <v>26.75</v>
      </c>
      <c r="D103">
        <f t="shared" si="1"/>
        <v>1.7497108501441282E-2</v>
      </c>
      <c r="E103">
        <f>COUNTIF(D85:D103,"&gt;0.05")</f>
        <v>3</v>
      </c>
    </row>
    <row r="104" spans="1:5">
      <c r="A104" s="1">
        <v>44621</v>
      </c>
      <c r="B104">
        <v>26.610001</v>
      </c>
      <c r="C104">
        <v>26.41</v>
      </c>
      <c r="D104">
        <f t="shared" si="1"/>
        <v>7.5160087367152038E-3</v>
      </c>
    </row>
    <row r="105" spans="1:5">
      <c r="A105" s="1">
        <v>44622</v>
      </c>
      <c r="B105">
        <v>26.5</v>
      </c>
      <c r="C105">
        <v>26.030000999999999</v>
      </c>
      <c r="D105">
        <f t="shared" si="1"/>
        <v>1.7735811320754771E-2</v>
      </c>
    </row>
    <row r="106" spans="1:5">
      <c r="A106" s="1">
        <v>44623</v>
      </c>
      <c r="B106">
        <v>26.02</v>
      </c>
      <c r="C106">
        <v>24.93</v>
      </c>
      <c r="D106">
        <f t="shared" si="1"/>
        <v>4.1890853189853951E-2</v>
      </c>
    </row>
    <row r="107" spans="1:5">
      <c r="A107" s="1">
        <v>44624</v>
      </c>
      <c r="B107">
        <v>25.07</v>
      </c>
      <c r="C107">
        <v>24.18</v>
      </c>
      <c r="D107">
        <f t="shared" si="1"/>
        <v>3.5500598324690887E-2</v>
      </c>
    </row>
    <row r="108" spans="1:5">
      <c r="A108" s="1">
        <v>44627</v>
      </c>
      <c r="B108">
        <v>24.17</v>
      </c>
      <c r="C108">
        <v>23.09</v>
      </c>
      <c r="D108">
        <f t="shared" si="1"/>
        <v>4.4683491932147365E-2</v>
      </c>
    </row>
    <row r="109" spans="1:5">
      <c r="A109" s="1">
        <v>44628</v>
      </c>
      <c r="B109">
        <v>22.76</v>
      </c>
      <c r="C109">
        <v>23.059999000000001</v>
      </c>
      <c r="D109">
        <f t="shared" si="1"/>
        <v>1.3180975395430564E-2</v>
      </c>
    </row>
    <row r="110" spans="1:5">
      <c r="A110" s="1">
        <v>44629</v>
      </c>
      <c r="B110">
        <v>23.559999000000001</v>
      </c>
      <c r="C110">
        <v>25.26</v>
      </c>
      <c r="D110">
        <f t="shared" si="1"/>
        <v>7.2156242451453426E-2</v>
      </c>
    </row>
    <row r="111" spans="1:5">
      <c r="A111" s="1">
        <v>44630</v>
      </c>
      <c r="B111">
        <v>24.5</v>
      </c>
      <c r="C111">
        <v>23.92</v>
      </c>
      <c r="D111">
        <f t="shared" si="1"/>
        <v>2.3673469387755032E-2</v>
      </c>
    </row>
    <row r="112" spans="1:5">
      <c r="A112" s="1">
        <v>44631</v>
      </c>
      <c r="B112">
        <v>24.4</v>
      </c>
      <c r="C112">
        <v>23.08</v>
      </c>
      <c r="D112">
        <f t="shared" si="1"/>
        <v>5.4098360655737719E-2</v>
      </c>
    </row>
    <row r="113" spans="1:5">
      <c r="A113" s="1">
        <v>44634</v>
      </c>
      <c r="B113">
        <v>22.690000999999999</v>
      </c>
      <c r="C113">
        <v>22.370000999999998</v>
      </c>
      <c r="D113">
        <f t="shared" si="1"/>
        <v>1.4103128510219118E-2</v>
      </c>
    </row>
    <row r="114" spans="1:5">
      <c r="A114" s="1">
        <v>44635</v>
      </c>
      <c r="B114">
        <v>22.120000999999998</v>
      </c>
      <c r="C114">
        <v>22.74</v>
      </c>
      <c r="D114">
        <f t="shared" si="1"/>
        <v>2.8028886617138943E-2</v>
      </c>
    </row>
    <row r="115" spans="1:5">
      <c r="A115" s="1">
        <v>44636</v>
      </c>
      <c r="B115">
        <v>23.360001</v>
      </c>
      <c r="C115">
        <v>24.309999000000001</v>
      </c>
      <c r="D115">
        <f t="shared" si="1"/>
        <v>4.0667720861827052E-2</v>
      </c>
    </row>
    <row r="116" spans="1:5">
      <c r="A116" s="1">
        <v>44637</v>
      </c>
      <c r="B116">
        <v>23.77</v>
      </c>
      <c r="C116">
        <v>24.889999</v>
      </c>
      <c r="D116">
        <f t="shared" si="1"/>
        <v>4.7118174169120737E-2</v>
      </c>
    </row>
    <row r="117" spans="1:5">
      <c r="A117" s="1">
        <v>44638</v>
      </c>
      <c r="B117">
        <v>24.709999</v>
      </c>
      <c r="C117">
        <v>26.32</v>
      </c>
      <c r="D117">
        <f t="shared" si="1"/>
        <v>6.5155850471705828E-2</v>
      </c>
    </row>
    <row r="118" spans="1:5">
      <c r="A118" s="1">
        <v>44641</v>
      </c>
      <c r="B118">
        <v>26.129999000000002</v>
      </c>
      <c r="C118">
        <v>25.540001</v>
      </c>
      <c r="D118">
        <f t="shared" si="1"/>
        <v>2.2579334962852516E-2</v>
      </c>
    </row>
    <row r="119" spans="1:5">
      <c r="A119" s="1">
        <v>44642</v>
      </c>
      <c r="B119">
        <v>25.639999</v>
      </c>
      <c r="C119">
        <v>26.450001</v>
      </c>
      <c r="D119">
        <f t="shared" si="1"/>
        <v>3.1591342885777834E-2</v>
      </c>
    </row>
    <row r="120" spans="1:5">
      <c r="A120" s="1">
        <v>44643</v>
      </c>
      <c r="B120">
        <v>25.92</v>
      </c>
      <c r="C120">
        <v>25.66</v>
      </c>
      <c r="D120">
        <f t="shared" si="1"/>
        <v>1.0030864197530924E-2</v>
      </c>
    </row>
    <row r="121" spans="1:5">
      <c r="A121" s="1">
        <v>44644</v>
      </c>
      <c r="B121">
        <v>25.91</v>
      </c>
      <c r="C121">
        <v>26.34</v>
      </c>
      <c r="D121">
        <f t="shared" si="1"/>
        <v>1.6595908915476638E-2</v>
      </c>
    </row>
    <row r="122" spans="1:5">
      <c r="A122" s="1">
        <v>44645</v>
      </c>
      <c r="B122">
        <v>26.450001</v>
      </c>
      <c r="C122">
        <v>25.49</v>
      </c>
      <c r="D122">
        <f t="shared" si="1"/>
        <v>3.6294932465220017E-2</v>
      </c>
    </row>
    <row r="123" spans="1:5">
      <c r="A123" s="1">
        <v>44648</v>
      </c>
      <c r="B123">
        <v>25.530000999999999</v>
      </c>
      <c r="C123">
        <v>26.450001</v>
      </c>
      <c r="D123">
        <f t="shared" si="1"/>
        <v>3.6036034624518883E-2</v>
      </c>
    </row>
    <row r="124" spans="1:5">
      <c r="A124" s="1">
        <v>44649</v>
      </c>
      <c r="B124">
        <v>25.870000999999998</v>
      </c>
      <c r="C124">
        <v>26.67</v>
      </c>
      <c r="D124">
        <f t="shared" si="1"/>
        <v>3.0923810169160924E-2</v>
      </c>
    </row>
    <row r="125" spans="1:5">
      <c r="A125" s="1">
        <v>44650</v>
      </c>
      <c r="B125">
        <v>26.48</v>
      </c>
      <c r="C125">
        <v>25.690000999999999</v>
      </c>
      <c r="D125">
        <f t="shared" si="1"/>
        <v>2.983379909365565E-2</v>
      </c>
    </row>
    <row r="126" spans="1:5">
      <c r="A126" s="1">
        <v>44651</v>
      </c>
      <c r="B126">
        <v>25.85</v>
      </c>
      <c r="C126">
        <v>24.610001</v>
      </c>
      <c r="D126">
        <f t="shared" si="1"/>
        <v>4.796901353965187E-2</v>
      </c>
      <c r="E126">
        <f>COUNTIF(D104:D126,"&gt;0.05")</f>
        <v>3</v>
      </c>
    </row>
    <row r="127" spans="1:5">
      <c r="A127" s="1">
        <v>44652</v>
      </c>
      <c r="B127">
        <v>24.73</v>
      </c>
      <c r="C127">
        <v>24.809999000000001</v>
      </c>
      <c r="D127">
        <f t="shared" si="1"/>
        <v>3.2348968863728598E-3</v>
      </c>
    </row>
    <row r="128" spans="1:5">
      <c r="A128" s="1">
        <v>44655</v>
      </c>
      <c r="B128">
        <v>25.5</v>
      </c>
      <c r="C128">
        <v>27.4</v>
      </c>
      <c r="D128">
        <f t="shared" si="1"/>
        <v>7.4509803921568571E-2</v>
      </c>
    </row>
    <row r="129" spans="1:4">
      <c r="A129" s="1">
        <v>44656</v>
      </c>
      <c r="B129">
        <v>27.4</v>
      </c>
      <c r="C129">
        <v>26.129999000000002</v>
      </c>
      <c r="D129">
        <f t="shared" si="1"/>
        <v>4.6350401459853911E-2</v>
      </c>
    </row>
    <row r="130" spans="1:4">
      <c r="A130" s="1">
        <v>44657</v>
      </c>
      <c r="B130">
        <v>25.559999000000001</v>
      </c>
      <c r="C130">
        <v>24.440000999999999</v>
      </c>
      <c r="D130">
        <f t="shared" ref="D130:D193" si="2">ABS((C130-B130)/B130)</f>
        <v>4.3818389820750869E-2</v>
      </c>
    </row>
    <row r="131" spans="1:4">
      <c r="A131" s="1">
        <v>44658</v>
      </c>
      <c r="B131">
        <v>24.299999</v>
      </c>
      <c r="C131">
        <v>23.57</v>
      </c>
      <c r="D131">
        <f t="shared" si="2"/>
        <v>3.0041112347370853E-2</v>
      </c>
    </row>
    <row r="132" spans="1:4">
      <c r="A132" s="1">
        <v>44659</v>
      </c>
      <c r="B132">
        <v>23.389999</v>
      </c>
      <c r="C132">
        <v>23.549999</v>
      </c>
      <c r="D132">
        <f t="shared" si="2"/>
        <v>6.8405304335412819E-3</v>
      </c>
    </row>
    <row r="133" spans="1:4">
      <c r="A133" s="1">
        <v>44662</v>
      </c>
      <c r="B133">
        <v>23.139999</v>
      </c>
      <c r="C133">
        <v>23.25</v>
      </c>
      <c r="D133">
        <f t="shared" si="2"/>
        <v>4.7537167136437845E-3</v>
      </c>
    </row>
    <row r="134" spans="1:4">
      <c r="A134" s="1">
        <v>44663</v>
      </c>
      <c r="B134">
        <v>23.704999999999998</v>
      </c>
      <c r="C134">
        <v>22.68</v>
      </c>
      <c r="D134">
        <f t="shared" si="2"/>
        <v>4.3239822822189355E-2</v>
      </c>
    </row>
    <row r="135" spans="1:4">
      <c r="A135" s="1">
        <v>44664</v>
      </c>
      <c r="B135">
        <v>22.65</v>
      </c>
      <c r="C135">
        <v>22.950001</v>
      </c>
      <c r="D135">
        <f t="shared" si="2"/>
        <v>1.3245077262693234E-2</v>
      </c>
    </row>
    <row r="136" spans="1:4">
      <c r="A136" s="1">
        <v>44665</v>
      </c>
      <c r="B136">
        <v>23.32</v>
      </c>
      <c r="C136">
        <v>22.16</v>
      </c>
      <c r="D136">
        <f t="shared" si="2"/>
        <v>4.9742710120068617E-2</v>
      </c>
    </row>
    <row r="137" spans="1:4">
      <c r="A137" s="1">
        <v>44669</v>
      </c>
      <c r="B137">
        <v>22.129999000000002</v>
      </c>
      <c r="C137">
        <v>21.83</v>
      </c>
      <c r="D137">
        <f t="shared" si="2"/>
        <v>1.3556213897705246E-2</v>
      </c>
    </row>
    <row r="138" spans="1:4">
      <c r="A138" s="1">
        <v>44670</v>
      </c>
      <c r="B138">
        <v>21.620000999999998</v>
      </c>
      <c r="C138">
        <v>22.719999000000001</v>
      </c>
      <c r="D138">
        <f t="shared" si="2"/>
        <v>5.087872105093811E-2</v>
      </c>
    </row>
    <row r="139" spans="1:4">
      <c r="A139" s="1">
        <v>44671</v>
      </c>
      <c r="B139">
        <v>22.370000999999998</v>
      </c>
      <c r="C139">
        <v>21.040001</v>
      </c>
      <c r="D139">
        <f t="shared" si="2"/>
        <v>5.9454624074446773E-2</v>
      </c>
    </row>
    <row r="140" spans="1:4">
      <c r="A140" s="1">
        <v>44672</v>
      </c>
      <c r="B140">
        <v>21.15</v>
      </c>
      <c r="C140">
        <v>20.23</v>
      </c>
      <c r="D140">
        <f t="shared" si="2"/>
        <v>4.349881796690299E-2</v>
      </c>
    </row>
    <row r="141" spans="1:4">
      <c r="A141" s="1">
        <v>44673</v>
      </c>
      <c r="B141">
        <v>19.91</v>
      </c>
      <c r="C141">
        <v>19.59</v>
      </c>
      <c r="D141">
        <f t="shared" si="2"/>
        <v>1.6072325464590673E-2</v>
      </c>
    </row>
    <row r="142" spans="1:4">
      <c r="A142" s="1">
        <v>44676</v>
      </c>
      <c r="B142">
        <v>19.469999000000001</v>
      </c>
      <c r="C142">
        <v>20</v>
      </c>
      <c r="D142">
        <f t="shared" si="2"/>
        <v>2.7221418963606449E-2</v>
      </c>
    </row>
    <row r="143" spans="1:4">
      <c r="A143" s="1">
        <v>44677</v>
      </c>
      <c r="B143">
        <v>19.860001</v>
      </c>
      <c r="C143">
        <v>19.219999000000001</v>
      </c>
      <c r="D143">
        <f t="shared" si="2"/>
        <v>3.2225678135665708E-2</v>
      </c>
    </row>
    <row r="144" spans="1:4">
      <c r="A144" s="1">
        <v>44678</v>
      </c>
      <c r="B144">
        <v>18.870000999999998</v>
      </c>
      <c r="C144">
        <v>18.670000000000002</v>
      </c>
      <c r="D144">
        <f t="shared" si="2"/>
        <v>1.059888656073716E-2</v>
      </c>
    </row>
    <row r="145" spans="1:5">
      <c r="A145" s="1">
        <v>44679</v>
      </c>
      <c r="B145">
        <v>20.200001</v>
      </c>
      <c r="C145">
        <v>21.200001</v>
      </c>
      <c r="D145">
        <f t="shared" si="2"/>
        <v>4.9504948044309501E-2</v>
      </c>
    </row>
    <row r="146" spans="1:5">
      <c r="A146" s="1">
        <v>44680</v>
      </c>
      <c r="B146">
        <v>21.280000999999999</v>
      </c>
      <c r="C146">
        <v>20.52</v>
      </c>
      <c r="D146">
        <f t="shared" si="2"/>
        <v>3.5714331028461846E-2</v>
      </c>
      <c r="E146">
        <f>COUNTIF(D127:D146,"&gt;0.05")</f>
        <v>3</v>
      </c>
    </row>
    <row r="147" spans="1:5">
      <c r="A147" s="1">
        <v>44683</v>
      </c>
      <c r="B147">
        <v>20.559999000000001</v>
      </c>
      <c r="C147">
        <v>22.16</v>
      </c>
      <c r="D147">
        <f t="shared" si="2"/>
        <v>7.7821064096355197E-2</v>
      </c>
    </row>
    <row r="148" spans="1:5">
      <c r="A148" s="1">
        <v>44684</v>
      </c>
      <c r="B148">
        <v>22.040001</v>
      </c>
      <c r="C148">
        <v>22.389999</v>
      </c>
      <c r="D148">
        <f t="shared" si="2"/>
        <v>1.5880126321228358E-2</v>
      </c>
    </row>
    <row r="149" spans="1:5">
      <c r="A149" s="1">
        <v>44685</v>
      </c>
      <c r="B149">
        <v>22.200001</v>
      </c>
      <c r="C149">
        <v>24.200001</v>
      </c>
      <c r="D149">
        <f t="shared" si="2"/>
        <v>9.0090086031978101E-2</v>
      </c>
    </row>
    <row r="150" spans="1:5">
      <c r="A150" s="1">
        <v>44686</v>
      </c>
      <c r="B150">
        <v>23.52</v>
      </c>
      <c r="C150">
        <v>22.629999000000002</v>
      </c>
      <c r="D150">
        <f t="shared" si="2"/>
        <v>3.784017857142849E-2</v>
      </c>
    </row>
    <row r="151" spans="1:5">
      <c r="A151" s="1">
        <v>44687</v>
      </c>
      <c r="B151">
        <v>22.469999000000001</v>
      </c>
      <c r="C151">
        <v>22.690000999999999</v>
      </c>
      <c r="D151">
        <f t="shared" si="2"/>
        <v>9.79092166403734E-3</v>
      </c>
    </row>
    <row r="152" spans="1:5">
      <c r="A152" s="1">
        <v>44690</v>
      </c>
      <c r="B152">
        <v>22.15</v>
      </c>
      <c r="C152">
        <v>21.08</v>
      </c>
      <c r="D152">
        <f t="shared" si="2"/>
        <v>4.8306997742663671E-2</v>
      </c>
    </row>
    <row r="153" spans="1:5">
      <c r="A153" s="1">
        <v>44691</v>
      </c>
      <c r="B153">
        <v>21.59</v>
      </c>
      <c r="C153">
        <v>20.219999000000001</v>
      </c>
      <c r="D153">
        <f t="shared" si="2"/>
        <v>6.3455349698934627E-2</v>
      </c>
    </row>
    <row r="154" spans="1:5">
      <c r="A154" s="1">
        <v>44692</v>
      </c>
      <c r="B154">
        <v>20.09</v>
      </c>
      <c r="C154">
        <v>18.889999</v>
      </c>
      <c r="D154">
        <f t="shared" si="2"/>
        <v>5.973125933300151E-2</v>
      </c>
    </row>
    <row r="155" spans="1:5">
      <c r="A155" s="1">
        <v>44693</v>
      </c>
      <c r="B155">
        <v>18.489999999999998</v>
      </c>
      <c r="C155">
        <v>20.16</v>
      </c>
      <c r="D155">
        <f t="shared" si="2"/>
        <v>9.0319091400757265E-2</v>
      </c>
    </row>
    <row r="156" spans="1:5">
      <c r="A156" s="1">
        <v>44694</v>
      </c>
      <c r="B156">
        <v>20.27</v>
      </c>
      <c r="C156">
        <v>21.469999000000001</v>
      </c>
      <c r="D156">
        <f t="shared" si="2"/>
        <v>5.9200740009866887E-2</v>
      </c>
    </row>
    <row r="157" spans="1:5">
      <c r="A157" s="1">
        <v>44697</v>
      </c>
      <c r="B157">
        <v>21.1</v>
      </c>
      <c r="C157">
        <v>21.49</v>
      </c>
      <c r="D157">
        <f t="shared" si="2"/>
        <v>1.8483412322274739E-2</v>
      </c>
    </row>
    <row r="158" spans="1:5">
      <c r="A158" s="1">
        <v>44698</v>
      </c>
      <c r="B158">
        <v>21.860001</v>
      </c>
      <c r="C158">
        <v>22.48</v>
      </c>
      <c r="D158">
        <f t="shared" si="2"/>
        <v>2.8362258537865573E-2</v>
      </c>
    </row>
    <row r="159" spans="1:5">
      <c r="A159" s="1">
        <v>44699</v>
      </c>
      <c r="B159">
        <v>21.93</v>
      </c>
      <c r="C159">
        <v>22.09</v>
      </c>
      <c r="D159">
        <f t="shared" si="2"/>
        <v>7.2959416324669471E-3</v>
      </c>
    </row>
    <row r="160" spans="1:5">
      <c r="A160" s="1">
        <v>44700</v>
      </c>
      <c r="B160">
        <v>22.299999</v>
      </c>
      <c r="C160">
        <v>23.139999</v>
      </c>
      <c r="D160">
        <f t="shared" si="2"/>
        <v>3.7668163124132868E-2</v>
      </c>
    </row>
    <row r="161" spans="1:5">
      <c r="A161" s="1">
        <v>44701</v>
      </c>
      <c r="B161">
        <v>23.4</v>
      </c>
      <c r="C161">
        <v>22.91</v>
      </c>
      <c r="D161">
        <f t="shared" si="2"/>
        <v>2.0940170940170876E-2</v>
      </c>
    </row>
    <row r="162" spans="1:5">
      <c r="A162" s="1">
        <v>44704</v>
      </c>
      <c r="B162">
        <v>22.780000999999999</v>
      </c>
      <c r="C162">
        <v>22.59</v>
      </c>
      <c r="D162">
        <f t="shared" si="2"/>
        <v>8.3406932247280744E-3</v>
      </c>
    </row>
    <row r="163" spans="1:5">
      <c r="A163" s="1">
        <v>44705</v>
      </c>
      <c r="B163">
        <v>18.690000999999999</v>
      </c>
      <c r="C163">
        <v>17.25</v>
      </c>
      <c r="D163">
        <f t="shared" si="2"/>
        <v>7.7046598338865735E-2</v>
      </c>
    </row>
    <row r="164" spans="1:5">
      <c r="A164" s="1">
        <v>44706</v>
      </c>
      <c r="B164">
        <v>17.489999999999998</v>
      </c>
      <c r="C164">
        <v>18.899999999999999</v>
      </c>
      <c r="D164">
        <f t="shared" si="2"/>
        <v>8.0617495711835352E-2</v>
      </c>
    </row>
    <row r="165" spans="1:5">
      <c r="A165" s="1">
        <v>44707</v>
      </c>
      <c r="B165">
        <v>18.610001</v>
      </c>
      <c r="C165">
        <v>19.540001</v>
      </c>
      <c r="D165">
        <f t="shared" si="2"/>
        <v>4.9973130039058011E-2</v>
      </c>
    </row>
    <row r="166" spans="1:5">
      <c r="A166" s="1">
        <v>44708</v>
      </c>
      <c r="B166">
        <v>19.670000000000002</v>
      </c>
      <c r="C166">
        <v>20.450001</v>
      </c>
      <c r="D166">
        <f t="shared" si="2"/>
        <v>3.9654346720894691E-2</v>
      </c>
    </row>
    <row r="167" spans="1:5">
      <c r="A167" s="1">
        <v>44712</v>
      </c>
      <c r="B167">
        <v>20.27</v>
      </c>
      <c r="C167">
        <v>19.649999999999999</v>
      </c>
      <c r="D167">
        <f t="shared" si="2"/>
        <v>3.0587074494326641E-2</v>
      </c>
      <c r="E167">
        <f>COUNTIF(D147:D167,"&gt;0.05")</f>
        <v>8</v>
      </c>
    </row>
    <row r="168" spans="1:5">
      <c r="A168" s="1">
        <v>44713</v>
      </c>
      <c r="B168">
        <v>19.719999000000001</v>
      </c>
      <c r="C168">
        <v>18.93</v>
      </c>
      <c r="D168">
        <f t="shared" si="2"/>
        <v>4.0060803248519516E-2</v>
      </c>
    </row>
    <row r="169" spans="1:5">
      <c r="A169" s="1">
        <v>44714</v>
      </c>
      <c r="B169">
        <v>18.610001</v>
      </c>
      <c r="C169">
        <v>20.040001</v>
      </c>
      <c r="D169">
        <f t="shared" si="2"/>
        <v>7.6840404253605346E-2</v>
      </c>
    </row>
    <row r="170" spans="1:5">
      <c r="A170" s="1">
        <v>44715</v>
      </c>
      <c r="B170">
        <v>19.610001</v>
      </c>
      <c r="C170">
        <v>19.459999</v>
      </c>
      <c r="D170">
        <f t="shared" si="2"/>
        <v>7.6492601912667227E-3</v>
      </c>
    </row>
    <row r="171" spans="1:5">
      <c r="A171" s="1">
        <v>44718</v>
      </c>
      <c r="B171">
        <v>19.719999000000001</v>
      </c>
      <c r="C171">
        <v>19.940000999999999</v>
      </c>
      <c r="D171">
        <f t="shared" si="2"/>
        <v>1.1156288598188943E-2</v>
      </c>
    </row>
    <row r="172" spans="1:5">
      <c r="A172" s="1">
        <v>44719</v>
      </c>
      <c r="B172">
        <v>19.670000000000002</v>
      </c>
      <c r="C172">
        <v>19.969999000000001</v>
      </c>
      <c r="D172">
        <f t="shared" si="2"/>
        <v>1.5251601423487526E-2</v>
      </c>
    </row>
    <row r="173" spans="1:5">
      <c r="A173" s="1">
        <v>44720</v>
      </c>
      <c r="B173">
        <v>20.16</v>
      </c>
      <c r="C173">
        <v>20.790001</v>
      </c>
      <c r="D173">
        <f t="shared" si="2"/>
        <v>3.1250049603174603E-2</v>
      </c>
    </row>
    <row r="174" spans="1:5">
      <c r="A174" s="1">
        <v>44721</v>
      </c>
      <c r="B174">
        <v>20.799999</v>
      </c>
      <c r="C174">
        <v>20.25</v>
      </c>
      <c r="D174">
        <f t="shared" si="2"/>
        <v>2.6442260886647143E-2</v>
      </c>
    </row>
    <row r="175" spans="1:5">
      <c r="A175" s="1">
        <v>44722</v>
      </c>
      <c r="B175">
        <v>19.799999</v>
      </c>
      <c r="C175">
        <v>19.239999999999998</v>
      </c>
      <c r="D175">
        <f t="shared" si="2"/>
        <v>2.8282779206201033E-2</v>
      </c>
    </row>
    <row r="176" spans="1:5">
      <c r="A176" s="1">
        <v>44725</v>
      </c>
      <c r="B176">
        <v>18.549999</v>
      </c>
      <c r="C176">
        <v>17.219999000000001</v>
      </c>
      <c r="D176">
        <f t="shared" si="2"/>
        <v>7.1698117072674677E-2</v>
      </c>
    </row>
    <row r="177" spans="1:5">
      <c r="A177" s="1">
        <v>44726</v>
      </c>
      <c r="B177">
        <v>17.110001</v>
      </c>
      <c r="C177">
        <v>17.190000999999999</v>
      </c>
      <c r="D177">
        <f t="shared" si="2"/>
        <v>4.6756280142823074E-3</v>
      </c>
    </row>
    <row r="178" spans="1:5">
      <c r="A178" s="1">
        <v>44727</v>
      </c>
      <c r="B178">
        <v>17.23</v>
      </c>
      <c r="C178">
        <v>19.07</v>
      </c>
      <c r="D178">
        <f t="shared" si="2"/>
        <v>0.10679048171793383</v>
      </c>
    </row>
    <row r="179" spans="1:5">
      <c r="A179" s="1">
        <v>44728</v>
      </c>
      <c r="B179">
        <v>18.219999000000001</v>
      </c>
      <c r="C179">
        <v>17.450001</v>
      </c>
      <c r="D179">
        <f t="shared" si="2"/>
        <v>4.2261143922126508E-2</v>
      </c>
    </row>
    <row r="180" spans="1:5">
      <c r="A180" s="1">
        <v>44729</v>
      </c>
      <c r="B180">
        <v>17.43</v>
      </c>
      <c r="C180">
        <v>18.18</v>
      </c>
      <c r="D180">
        <f t="shared" si="2"/>
        <v>4.3029259896729774E-2</v>
      </c>
    </row>
    <row r="181" spans="1:5">
      <c r="A181" s="1">
        <v>44733</v>
      </c>
      <c r="B181">
        <v>18.32</v>
      </c>
      <c r="C181">
        <v>18.420000000000002</v>
      </c>
      <c r="D181">
        <f t="shared" si="2"/>
        <v>5.4585152838428725E-3</v>
      </c>
    </row>
    <row r="182" spans="1:5">
      <c r="A182" s="1">
        <v>44734</v>
      </c>
      <c r="B182">
        <v>18.16</v>
      </c>
      <c r="C182">
        <v>18.889999</v>
      </c>
      <c r="D182">
        <f t="shared" si="2"/>
        <v>4.0198182819383227E-2</v>
      </c>
    </row>
    <row r="183" spans="1:5">
      <c r="A183" s="1">
        <v>44735</v>
      </c>
      <c r="B183">
        <v>19.079999999999998</v>
      </c>
      <c r="C183">
        <v>19.899999999999999</v>
      </c>
      <c r="D183">
        <f t="shared" si="2"/>
        <v>4.2976939203354318E-2</v>
      </c>
    </row>
    <row r="184" spans="1:5">
      <c r="A184" s="1">
        <v>44736</v>
      </c>
      <c r="B184">
        <v>20.27</v>
      </c>
      <c r="C184">
        <v>21.469999000000001</v>
      </c>
      <c r="D184">
        <f t="shared" si="2"/>
        <v>5.9200740009866887E-2</v>
      </c>
    </row>
    <row r="185" spans="1:5">
      <c r="A185" s="1">
        <v>44739</v>
      </c>
      <c r="B185">
        <v>21.9</v>
      </c>
      <c r="C185">
        <v>20.73</v>
      </c>
      <c r="D185">
        <f t="shared" si="2"/>
        <v>5.3424657534246495E-2</v>
      </c>
    </row>
    <row r="186" spans="1:5">
      <c r="A186" s="1">
        <v>44740</v>
      </c>
      <c r="B186">
        <v>20.6</v>
      </c>
      <c r="C186">
        <v>19.700001</v>
      </c>
      <c r="D186">
        <f t="shared" si="2"/>
        <v>4.3689271844660246E-2</v>
      </c>
    </row>
    <row r="187" spans="1:5">
      <c r="A187" s="1">
        <v>44741</v>
      </c>
      <c r="B187">
        <v>20.299999</v>
      </c>
      <c r="C187">
        <v>19.959999</v>
      </c>
      <c r="D187">
        <f t="shared" si="2"/>
        <v>1.6748769297968924E-2</v>
      </c>
    </row>
    <row r="188" spans="1:5">
      <c r="A188" s="1">
        <v>44742</v>
      </c>
      <c r="B188">
        <v>19.620000999999998</v>
      </c>
      <c r="C188">
        <v>18.16</v>
      </c>
      <c r="D188">
        <f t="shared" si="2"/>
        <v>7.4413910580330672E-2</v>
      </c>
      <c r="E188">
        <f>COUNTIF(D168:D188,"&gt;0.05")</f>
        <v>6</v>
      </c>
    </row>
    <row r="189" spans="1:5">
      <c r="A189" s="1">
        <v>44743</v>
      </c>
      <c r="B189">
        <v>18.149999999999999</v>
      </c>
      <c r="C189">
        <v>18.709999</v>
      </c>
      <c r="D189">
        <f t="shared" si="2"/>
        <v>3.0853939393939465E-2</v>
      </c>
    </row>
    <row r="190" spans="1:5">
      <c r="A190" s="1">
        <v>44747</v>
      </c>
      <c r="B190">
        <v>18.170000000000002</v>
      </c>
      <c r="C190">
        <v>20.23</v>
      </c>
      <c r="D190">
        <f t="shared" si="2"/>
        <v>0.11337369290038517</v>
      </c>
    </row>
    <row r="191" spans="1:5">
      <c r="A191" s="1">
        <v>44748</v>
      </c>
      <c r="B191">
        <v>20.149999999999999</v>
      </c>
      <c r="C191">
        <v>19.73</v>
      </c>
      <c r="D191">
        <f t="shared" si="2"/>
        <v>2.0843672456575594E-2</v>
      </c>
    </row>
    <row r="192" spans="1:5">
      <c r="A192" s="1">
        <v>44749</v>
      </c>
      <c r="B192">
        <v>19.670000000000002</v>
      </c>
      <c r="C192">
        <v>20.27</v>
      </c>
      <c r="D192">
        <f t="shared" si="2"/>
        <v>3.0503304524656726E-2</v>
      </c>
    </row>
    <row r="193" spans="1:5">
      <c r="A193" s="1">
        <v>44750</v>
      </c>
      <c r="B193">
        <v>19.850000000000001</v>
      </c>
      <c r="C193">
        <v>20.239999999999998</v>
      </c>
      <c r="D193">
        <f t="shared" si="2"/>
        <v>1.9647355163727807E-2</v>
      </c>
    </row>
    <row r="194" spans="1:5">
      <c r="A194" s="1">
        <v>44753</v>
      </c>
      <c r="B194">
        <v>19.82</v>
      </c>
      <c r="C194">
        <v>18.510000000000002</v>
      </c>
      <c r="D194">
        <f t="shared" ref="D194:D252" si="3">ABS((C194-B194)/B194)</f>
        <v>6.6094853683148269E-2</v>
      </c>
    </row>
    <row r="195" spans="1:5">
      <c r="A195" s="1">
        <v>44754</v>
      </c>
      <c r="B195">
        <v>18.719999000000001</v>
      </c>
      <c r="C195">
        <v>18.5</v>
      </c>
      <c r="D195">
        <f t="shared" si="3"/>
        <v>1.175208396111567E-2</v>
      </c>
    </row>
    <row r="196" spans="1:5">
      <c r="A196" s="1">
        <v>44755</v>
      </c>
      <c r="B196">
        <v>17.98</v>
      </c>
      <c r="C196">
        <v>18.41</v>
      </c>
      <c r="D196">
        <f t="shared" si="3"/>
        <v>2.391546162402668E-2</v>
      </c>
    </row>
    <row r="197" spans="1:5">
      <c r="A197" s="1">
        <v>44756</v>
      </c>
      <c r="B197">
        <v>18.25</v>
      </c>
      <c r="C197">
        <v>17.559999000000001</v>
      </c>
      <c r="D197">
        <f t="shared" si="3"/>
        <v>3.7808273972602668E-2</v>
      </c>
    </row>
    <row r="198" spans="1:5">
      <c r="A198" s="1">
        <v>44757</v>
      </c>
      <c r="B198">
        <v>19.93</v>
      </c>
      <c r="C198">
        <v>20.399999999999999</v>
      </c>
      <c r="D198">
        <f t="shared" si="3"/>
        <v>2.3582538886101297E-2</v>
      </c>
    </row>
    <row r="199" spans="1:5">
      <c r="A199" s="1">
        <v>44760</v>
      </c>
      <c r="B199">
        <v>20.719999000000001</v>
      </c>
      <c r="C199">
        <v>20.25</v>
      </c>
      <c r="D199">
        <f t="shared" si="3"/>
        <v>2.2683350515605785E-2</v>
      </c>
    </row>
    <row r="200" spans="1:5">
      <c r="A200" s="1">
        <v>44761</v>
      </c>
      <c r="B200">
        <v>20.420000000000002</v>
      </c>
      <c r="C200">
        <v>20.639999</v>
      </c>
      <c r="D200">
        <f t="shared" si="3"/>
        <v>1.0773702252693331E-2</v>
      </c>
    </row>
    <row r="201" spans="1:5">
      <c r="A201" s="1">
        <v>44762</v>
      </c>
      <c r="B201">
        <v>21</v>
      </c>
      <c r="C201">
        <v>21.27</v>
      </c>
      <c r="D201">
        <f t="shared" si="3"/>
        <v>1.2857142857142836E-2</v>
      </c>
    </row>
    <row r="202" spans="1:5">
      <c r="A202" s="1">
        <v>44763</v>
      </c>
      <c r="B202">
        <v>20.98</v>
      </c>
      <c r="C202">
        <v>20.940000999999999</v>
      </c>
      <c r="D202">
        <f t="shared" si="3"/>
        <v>1.9065300285987451E-3</v>
      </c>
    </row>
    <row r="203" spans="1:5">
      <c r="A203" s="1">
        <v>44764</v>
      </c>
      <c r="B203">
        <v>19.290001</v>
      </c>
      <c r="C203">
        <v>18.110001</v>
      </c>
      <c r="D203">
        <f t="shared" si="3"/>
        <v>6.1171588327030138E-2</v>
      </c>
    </row>
    <row r="204" spans="1:5">
      <c r="A204" s="1">
        <v>44767</v>
      </c>
      <c r="B204">
        <v>18.170000000000002</v>
      </c>
      <c r="C204">
        <v>18.059999000000001</v>
      </c>
      <c r="D204">
        <f t="shared" si="3"/>
        <v>6.0539900935608392E-3</v>
      </c>
    </row>
    <row r="205" spans="1:5">
      <c r="A205" s="1">
        <v>44768</v>
      </c>
      <c r="B205">
        <v>17.530000999999999</v>
      </c>
      <c r="C205">
        <v>17.25</v>
      </c>
      <c r="D205">
        <f t="shared" si="3"/>
        <v>1.5972674502414384E-2</v>
      </c>
    </row>
    <row r="206" spans="1:5">
      <c r="A206" s="1">
        <v>44769</v>
      </c>
      <c r="B206">
        <v>18.200001</v>
      </c>
      <c r="C206">
        <v>19.200001</v>
      </c>
      <c r="D206">
        <f t="shared" si="3"/>
        <v>5.4945051926096049E-2</v>
      </c>
    </row>
    <row r="207" spans="1:5">
      <c r="A207" s="1">
        <v>44770</v>
      </c>
      <c r="B207">
        <v>18.73</v>
      </c>
      <c r="C207">
        <v>19.299999</v>
      </c>
      <c r="D207">
        <f t="shared" si="3"/>
        <v>3.043240790176184E-2</v>
      </c>
    </row>
    <row r="208" spans="1:5">
      <c r="A208" s="1">
        <v>44771</v>
      </c>
      <c r="B208">
        <v>19</v>
      </c>
      <c r="C208">
        <v>19.48</v>
      </c>
      <c r="D208">
        <f t="shared" si="3"/>
        <v>2.5263157894736866E-2</v>
      </c>
      <c r="E208">
        <f>COUNTIF(D189:D208,"&gt;0.05")</f>
        <v>4</v>
      </c>
    </row>
    <row r="209" spans="1:4">
      <c r="A209" s="1">
        <v>44774</v>
      </c>
      <c r="B209">
        <v>19.139999</v>
      </c>
      <c r="C209">
        <v>19.989999999999998</v>
      </c>
      <c r="D209">
        <f t="shared" si="3"/>
        <v>4.4409667941988862E-2</v>
      </c>
    </row>
    <row r="210" spans="1:4">
      <c r="A210" s="1">
        <v>44775</v>
      </c>
      <c r="B210">
        <v>23.620000999999998</v>
      </c>
      <c r="C210">
        <v>22.309999000000001</v>
      </c>
      <c r="D210">
        <f t="shared" si="3"/>
        <v>5.5461555653617343E-2</v>
      </c>
    </row>
    <row r="211" spans="1:4">
      <c r="A211" s="1">
        <v>44776</v>
      </c>
      <c r="B211">
        <v>22.200001</v>
      </c>
      <c r="C211">
        <v>22.440000999999999</v>
      </c>
      <c r="D211">
        <f t="shared" si="3"/>
        <v>1.0810810323837303E-2</v>
      </c>
    </row>
    <row r="212" spans="1:4">
      <c r="A212" s="1">
        <v>44777</v>
      </c>
      <c r="B212">
        <v>22.57</v>
      </c>
      <c r="C212">
        <v>22.530000999999999</v>
      </c>
      <c r="D212">
        <f t="shared" si="3"/>
        <v>1.7722197607444249E-3</v>
      </c>
    </row>
    <row r="213" spans="1:4">
      <c r="A213" s="1">
        <v>44778</v>
      </c>
      <c r="B213">
        <v>22.41</v>
      </c>
      <c r="C213">
        <v>22.549999</v>
      </c>
      <c r="D213">
        <f t="shared" si="3"/>
        <v>6.2471664435519653E-3</v>
      </c>
    </row>
    <row r="214" spans="1:4">
      <c r="A214" s="1">
        <v>44781</v>
      </c>
      <c r="B214">
        <v>22.780000999999999</v>
      </c>
      <c r="C214">
        <v>22.9</v>
      </c>
      <c r="D214">
        <f t="shared" si="3"/>
        <v>5.2677346238922456E-3</v>
      </c>
    </row>
    <row r="215" spans="1:4">
      <c r="A215" s="1">
        <v>44782</v>
      </c>
      <c r="B215">
        <v>22.549999</v>
      </c>
      <c r="C215">
        <v>22.540001</v>
      </c>
      <c r="D215">
        <f t="shared" si="3"/>
        <v>4.4337030790996966E-4</v>
      </c>
    </row>
    <row r="216" spans="1:4">
      <c r="A216" s="1">
        <v>44783</v>
      </c>
      <c r="B216">
        <v>23.450001</v>
      </c>
      <c r="C216">
        <v>22.9</v>
      </c>
      <c r="D216">
        <f t="shared" si="3"/>
        <v>2.3454199426260227E-2</v>
      </c>
    </row>
    <row r="217" spans="1:4">
      <c r="A217" s="1">
        <v>44784</v>
      </c>
      <c r="B217">
        <v>23.18</v>
      </c>
      <c r="C217">
        <v>22.860001</v>
      </c>
      <c r="D217">
        <f t="shared" si="3"/>
        <v>1.3804961173425334E-2</v>
      </c>
    </row>
    <row r="218" spans="1:4">
      <c r="A218" s="1">
        <v>44785</v>
      </c>
      <c r="B218">
        <v>23.290001</v>
      </c>
      <c r="C218">
        <v>23.43</v>
      </c>
      <c r="D218">
        <f t="shared" si="3"/>
        <v>6.0111203945418272E-3</v>
      </c>
    </row>
    <row r="219" spans="1:4">
      <c r="A219" s="1">
        <v>44788</v>
      </c>
      <c r="B219">
        <v>23.209999</v>
      </c>
      <c r="C219">
        <v>23.379999000000002</v>
      </c>
      <c r="D219">
        <f t="shared" si="3"/>
        <v>7.3244294409492089E-3</v>
      </c>
    </row>
    <row r="220" spans="1:4">
      <c r="A220" s="1">
        <v>44789</v>
      </c>
      <c r="B220">
        <v>23.139999</v>
      </c>
      <c r="C220">
        <v>22.99</v>
      </c>
      <c r="D220">
        <f t="shared" si="3"/>
        <v>6.4822388281002563E-3</v>
      </c>
    </row>
    <row r="221" spans="1:4">
      <c r="A221" s="1">
        <v>44790</v>
      </c>
      <c r="B221">
        <v>22.605</v>
      </c>
      <c r="C221">
        <v>22.49</v>
      </c>
      <c r="D221">
        <f t="shared" si="3"/>
        <v>5.0873700508737886E-3</v>
      </c>
    </row>
    <row r="222" spans="1:4">
      <c r="A222" s="1">
        <v>44791</v>
      </c>
      <c r="B222">
        <v>22.360001</v>
      </c>
      <c r="C222">
        <v>22.559999000000001</v>
      </c>
      <c r="D222">
        <f t="shared" si="3"/>
        <v>8.9444539828062077E-3</v>
      </c>
    </row>
    <row r="223" spans="1:4">
      <c r="A223" s="1">
        <v>44792</v>
      </c>
      <c r="B223">
        <v>22</v>
      </c>
      <c r="C223">
        <v>21.77</v>
      </c>
      <c r="D223">
        <f t="shared" si="3"/>
        <v>1.0454545454545473E-2</v>
      </c>
    </row>
    <row r="224" spans="1:4">
      <c r="A224" s="1">
        <v>44795</v>
      </c>
      <c r="B224">
        <v>21.200001</v>
      </c>
      <c r="C224">
        <v>21.24</v>
      </c>
      <c r="D224">
        <f t="shared" si="3"/>
        <v>1.8867451940213643E-3</v>
      </c>
    </row>
    <row r="225" spans="1:5">
      <c r="A225" s="1">
        <v>44796</v>
      </c>
      <c r="B225">
        <v>21.110001</v>
      </c>
      <c r="C225">
        <v>20.57</v>
      </c>
      <c r="D225">
        <f t="shared" si="3"/>
        <v>2.5580339858818583E-2</v>
      </c>
    </row>
    <row r="226" spans="1:5">
      <c r="A226" s="1">
        <v>44797</v>
      </c>
      <c r="B226">
        <v>20.57</v>
      </c>
      <c r="C226">
        <v>21.040001</v>
      </c>
      <c r="D226">
        <f t="shared" si="3"/>
        <v>2.2848857559552741E-2</v>
      </c>
    </row>
    <row r="227" spans="1:5">
      <c r="A227" s="1">
        <v>44798</v>
      </c>
      <c r="B227">
        <v>21.370000999999998</v>
      </c>
      <c r="C227">
        <v>24.01</v>
      </c>
      <c r="D227">
        <f t="shared" si="3"/>
        <v>0.12353761705486131</v>
      </c>
    </row>
    <row r="228" spans="1:5">
      <c r="A228" s="1">
        <v>44799</v>
      </c>
      <c r="B228">
        <v>23.809999000000001</v>
      </c>
      <c r="C228">
        <v>23.08</v>
      </c>
      <c r="D228">
        <f t="shared" si="3"/>
        <v>3.0659346100770642E-2</v>
      </c>
    </row>
    <row r="229" spans="1:5">
      <c r="A229" s="1">
        <v>44802</v>
      </c>
      <c r="B229">
        <v>22.67</v>
      </c>
      <c r="C229">
        <v>22.91</v>
      </c>
      <c r="D229">
        <f t="shared" si="3"/>
        <v>1.0586678429642629E-2</v>
      </c>
    </row>
    <row r="230" spans="1:5">
      <c r="A230" s="1">
        <v>44803</v>
      </c>
      <c r="B230">
        <v>23.219999000000001</v>
      </c>
      <c r="C230">
        <v>21.959999</v>
      </c>
      <c r="D230">
        <f t="shared" si="3"/>
        <v>5.4263568228405244E-2</v>
      </c>
    </row>
    <row r="231" spans="1:5">
      <c r="A231" s="1">
        <v>44804</v>
      </c>
      <c r="B231">
        <v>23.530000999999999</v>
      </c>
      <c r="C231">
        <v>23.040001</v>
      </c>
      <c r="D231">
        <f t="shared" si="3"/>
        <v>2.0824478502997023E-2</v>
      </c>
      <c r="E231">
        <f>COUNTIF(D209:D231,"&gt;0.05")</f>
        <v>3</v>
      </c>
    </row>
    <row r="232" spans="1:5">
      <c r="A232" s="1">
        <v>44805</v>
      </c>
      <c r="B232">
        <v>22.799999</v>
      </c>
      <c r="C232">
        <v>22.74</v>
      </c>
      <c r="D232">
        <f t="shared" si="3"/>
        <v>2.6315352031375636E-3</v>
      </c>
    </row>
    <row r="233" spans="1:5">
      <c r="A233" s="1">
        <v>44806</v>
      </c>
      <c r="B233">
        <v>22.959999</v>
      </c>
      <c r="C233">
        <v>22.07</v>
      </c>
      <c r="D233">
        <f t="shared" si="3"/>
        <v>3.8763024336368634E-2</v>
      </c>
    </row>
    <row r="234" spans="1:5">
      <c r="A234" s="1">
        <v>44810</v>
      </c>
      <c r="B234">
        <v>21.940000999999999</v>
      </c>
      <c r="C234">
        <v>22.1</v>
      </c>
      <c r="D234">
        <f t="shared" si="3"/>
        <v>7.2925703148328334E-3</v>
      </c>
    </row>
    <row r="235" spans="1:5">
      <c r="A235" s="1">
        <v>44811</v>
      </c>
      <c r="B235">
        <v>23.290001</v>
      </c>
      <c r="C235">
        <v>23.469999000000001</v>
      </c>
      <c r="D235">
        <f t="shared" si="3"/>
        <v>7.7285526952103273E-3</v>
      </c>
    </row>
    <row r="236" spans="1:5">
      <c r="A236" s="1">
        <v>44812</v>
      </c>
      <c r="B236">
        <v>23</v>
      </c>
      <c r="C236">
        <v>24</v>
      </c>
      <c r="D236">
        <f t="shared" si="3"/>
        <v>4.3478260869565216E-2</v>
      </c>
    </row>
    <row r="237" spans="1:5">
      <c r="A237" s="1">
        <v>44813</v>
      </c>
      <c r="B237">
        <v>24.75</v>
      </c>
      <c r="C237">
        <v>25.549999</v>
      </c>
      <c r="D237">
        <f t="shared" si="3"/>
        <v>3.2323191919191904E-2</v>
      </c>
    </row>
    <row r="238" spans="1:5">
      <c r="A238" s="1">
        <v>44816</v>
      </c>
      <c r="B238">
        <v>25.450001</v>
      </c>
      <c r="C238">
        <v>25.700001</v>
      </c>
      <c r="D238">
        <f t="shared" si="3"/>
        <v>9.8231823252187683E-3</v>
      </c>
    </row>
    <row r="239" spans="1:5">
      <c r="A239" s="1">
        <v>44817</v>
      </c>
      <c r="B239">
        <v>24.389999</v>
      </c>
      <c r="C239">
        <v>24.59</v>
      </c>
      <c r="D239">
        <f t="shared" si="3"/>
        <v>8.2001233374384436E-3</v>
      </c>
    </row>
    <row r="240" spans="1:5">
      <c r="A240" s="1">
        <v>44818</v>
      </c>
      <c r="B240">
        <v>24.5</v>
      </c>
      <c r="C240">
        <v>24.76</v>
      </c>
      <c r="D240">
        <f t="shared" si="3"/>
        <v>1.0612244897959247E-2</v>
      </c>
    </row>
    <row r="241" spans="1:5">
      <c r="A241" s="1">
        <v>44819</v>
      </c>
      <c r="B241">
        <v>24.389999</v>
      </c>
      <c r="C241">
        <v>25.629999000000002</v>
      </c>
      <c r="D241">
        <f t="shared" si="3"/>
        <v>5.0840510489565907E-2</v>
      </c>
    </row>
    <row r="242" spans="1:5">
      <c r="A242" s="1">
        <v>44820</v>
      </c>
      <c r="B242">
        <v>25</v>
      </c>
      <c r="C242">
        <v>24.92</v>
      </c>
      <c r="D242">
        <f t="shared" si="3"/>
        <v>3.1999999999999316E-3</v>
      </c>
    </row>
    <row r="243" spans="1:5">
      <c r="A243" s="1">
        <v>44823</v>
      </c>
      <c r="B243">
        <v>24.780000999999999</v>
      </c>
      <c r="C243">
        <v>25.42</v>
      </c>
      <c r="D243">
        <f t="shared" si="3"/>
        <v>2.5827238667181777E-2</v>
      </c>
    </row>
    <row r="244" spans="1:5">
      <c r="A244" s="1">
        <v>44824</v>
      </c>
      <c r="B244">
        <v>25.17</v>
      </c>
      <c r="C244">
        <v>24.76</v>
      </c>
      <c r="D244">
        <f t="shared" si="3"/>
        <v>1.6289233214143828E-2</v>
      </c>
    </row>
    <row r="245" spans="1:5">
      <c r="A245" s="1">
        <v>44825</v>
      </c>
      <c r="B245">
        <v>25.02</v>
      </c>
      <c r="C245">
        <v>23.91</v>
      </c>
      <c r="D245">
        <f t="shared" si="3"/>
        <v>4.4364508393285353E-2</v>
      </c>
    </row>
    <row r="246" spans="1:5">
      <c r="A246" s="1">
        <v>44826</v>
      </c>
      <c r="B246">
        <v>23.879999000000002</v>
      </c>
      <c r="C246">
        <v>23.209999</v>
      </c>
      <c r="D246">
        <f t="shared" si="3"/>
        <v>2.8056952598699926E-2</v>
      </c>
    </row>
    <row r="247" spans="1:5">
      <c r="A247" s="1">
        <v>44827</v>
      </c>
      <c r="B247">
        <v>22.99</v>
      </c>
      <c r="C247">
        <v>22.59</v>
      </c>
      <c r="D247">
        <f t="shared" si="3"/>
        <v>1.7398869073510161E-2</v>
      </c>
    </row>
    <row r="248" spans="1:5">
      <c r="A248" s="1">
        <v>44830</v>
      </c>
      <c r="B248">
        <v>22.639999</v>
      </c>
      <c r="C248">
        <v>22.809999000000001</v>
      </c>
      <c r="D248">
        <f t="shared" si="3"/>
        <v>7.5088342539238496E-3</v>
      </c>
    </row>
    <row r="249" spans="1:5">
      <c r="A249" s="1">
        <v>44831</v>
      </c>
      <c r="B249">
        <v>23.24</v>
      </c>
      <c r="C249">
        <v>22.639999</v>
      </c>
      <c r="D249">
        <f t="shared" si="3"/>
        <v>2.5817598967297718E-2</v>
      </c>
    </row>
    <row r="250" spans="1:5">
      <c r="A250" s="1">
        <v>44832</v>
      </c>
      <c r="B250">
        <v>22.610001</v>
      </c>
      <c r="C250">
        <v>23.84</v>
      </c>
      <c r="D250">
        <f t="shared" si="3"/>
        <v>5.4400661017219742E-2</v>
      </c>
    </row>
    <row r="251" spans="1:5">
      <c r="A251" s="1">
        <v>44833</v>
      </c>
      <c r="B251">
        <v>23.209999</v>
      </c>
      <c r="C251">
        <v>23.190000999999999</v>
      </c>
      <c r="D251">
        <f t="shared" si="3"/>
        <v>8.616114115300509E-4</v>
      </c>
    </row>
    <row r="252" spans="1:5">
      <c r="A252" s="1">
        <v>44834</v>
      </c>
      <c r="B252">
        <v>23</v>
      </c>
      <c r="C252">
        <v>23.299999</v>
      </c>
      <c r="D252">
        <f t="shared" si="3"/>
        <v>1.3043434782608682E-2</v>
      </c>
      <c r="E252">
        <f>COUNTIF(D232:D252,"&gt;0.05")</f>
        <v>2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1BB5-65D0-4E3D-9E75-B781F2D803D8}">
  <dimension ref="A1:R90"/>
  <sheetViews>
    <sheetView topLeftCell="B1" workbookViewId="0">
      <selection activeCell="N4" sqref="N4:Q12"/>
    </sheetView>
  </sheetViews>
  <sheetFormatPr defaultRowHeight="13.8"/>
  <cols>
    <col min="2" max="2" width="11.21875" bestFit="1" customWidth="1"/>
    <col min="3" max="3" width="13.88671875" bestFit="1" customWidth="1"/>
    <col min="4" max="4" width="20.109375" bestFit="1" customWidth="1"/>
    <col min="5" max="5" width="13.77734375" customWidth="1"/>
    <col min="10" max="10" width="13.88671875" bestFit="1" customWidth="1"/>
    <col min="11" max="11" width="20.109375" bestFit="1" customWidth="1"/>
  </cols>
  <sheetData>
    <row r="1" spans="1:17">
      <c r="A1" t="s">
        <v>7</v>
      </c>
      <c r="B1" t="s">
        <v>0</v>
      </c>
      <c r="C1" t="s">
        <v>14</v>
      </c>
      <c r="D1" t="s">
        <v>4</v>
      </c>
      <c r="F1" t="s">
        <v>22</v>
      </c>
      <c r="J1" t="s">
        <v>21</v>
      </c>
    </row>
    <row r="2" spans="1:17">
      <c r="A2">
        <v>5</v>
      </c>
      <c r="B2" s="1">
        <v>44137</v>
      </c>
      <c r="C2">
        <v>59</v>
      </c>
      <c r="D2">
        <v>64.739998</v>
      </c>
      <c r="F2" t="str">
        <f>IF(D2&gt;C2,"green","red")</f>
        <v>green</v>
      </c>
    </row>
    <row r="3" spans="1:17">
      <c r="A3">
        <v>6</v>
      </c>
      <c r="B3" s="1">
        <v>44144</v>
      </c>
      <c r="C3">
        <v>61</v>
      </c>
      <c r="D3">
        <v>62.32</v>
      </c>
      <c r="F3" t="str">
        <f t="shared" ref="F3:F9" si="0">IF(D3&gt;C3,"green","red")</f>
        <v>green</v>
      </c>
    </row>
    <row r="4" spans="1:17">
      <c r="A4">
        <v>7</v>
      </c>
      <c r="B4" s="1">
        <v>44151</v>
      </c>
      <c r="C4">
        <v>61.48</v>
      </c>
      <c r="D4">
        <v>66.849997999999999</v>
      </c>
      <c r="F4" t="str">
        <f t="shared" si="0"/>
        <v>green</v>
      </c>
      <c r="N4" t="s">
        <v>7</v>
      </c>
      <c r="O4" t="s">
        <v>23</v>
      </c>
      <c r="P4" t="s">
        <v>24</v>
      </c>
      <c r="Q4" t="s">
        <v>25</v>
      </c>
    </row>
    <row r="5" spans="1:17">
      <c r="A5">
        <v>8</v>
      </c>
      <c r="B5" s="1">
        <v>44158</v>
      </c>
      <c r="C5">
        <v>67.599997999999999</v>
      </c>
      <c r="D5">
        <v>69.720000999999996</v>
      </c>
      <c r="F5" t="str">
        <f t="shared" si="0"/>
        <v>green</v>
      </c>
      <c r="N5">
        <v>5</v>
      </c>
      <c r="O5">
        <v>0.42857099999999998</v>
      </c>
      <c r="P5">
        <v>0.42857099999999998</v>
      </c>
      <c r="Q5">
        <v>0.42857099999999998</v>
      </c>
    </row>
    <row r="6" spans="1:17">
      <c r="A6">
        <v>9</v>
      </c>
      <c r="B6" s="1">
        <v>44165</v>
      </c>
      <c r="C6">
        <v>70.25</v>
      </c>
      <c r="D6">
        <v>67.309997999999993</v>
      </c>
      <c r="F6" t="str">
        <f t="shared" si="0"/>
        <v>red</v>
      </c>
      <c r="N6">
        <v>6</v>
      </c>
      <c r="O6">
        <v>0.42857099999999998</v>
      </c>
      <c r="P6">
        <v>0.42857099999999998</v>
      </c>
      <c r="Q6">
        <v>0.42857099999999998</v>
      </c>
    </row>
    <row r="7" spans="1:17">
      <c r="A7">
        <v>10</v>
      </c>
      <c r="B7" s="1">
        <v>44172</v>
      </c>
      <c r="C7">
        <v>68.279999000000004</v>
      </c>
      <c r="D7">
        <v>71.129997000000003</v>
      </c>
      <c r="F7" t="str">
        <f t="shared" si="0"/>
        <v>green</v>
      </c>
      <c r="N7">
        <v>7</v>
      </c>
      <c r="O7">
        <v>0.28571400000000002</v>
      </c>
      <c r="P7">
        <v>0.28571400000000002</v>
      </c>
      <c r="Q7">
        <v>0.57142899999999996</v>
      </c>
    </row>
    <row r="8" spans="1:17">
      <c r="A8">
        <v>11</v>
      </c>
      <c r="B8" s="1">
        <v>44179</v>
      </c>
      <c r="C8">
        <v>72.169998000000007</v>
      </c>
      <c r="D8">
        <v>70.360000999999997</v>
      </c>
      <c r="F8" t="str">
        <f t="shared" si="0"/>
        <v>red</v>
      </c>
      <c r="N8">
        <v>8</v>
      </c>
      <c r="O8">
        <v>0.57142899999999996</v>
      </c>
      <c r="P8">
        <v>0.42857099999999998</v>
      </c>
      <c r="Q8">
        <v>0.28571400000000002</v>
      </c>
    </row>
    <row r="9" spans="1:17">
      <c r="A9">
        <v>12</v>
      </c>
      <c r="B9" s="1">
        <v>44186</v>
      </c>
      <c r="C9">
        <v>69.610000999999997</v>
      </c>
      <c r="D9">
        <v>71.040001000000004</v>
      </c>
      <c r="F9" t="str">
        <f t="shared" si="0"/>
        <v>green</v>
      </c>
      <c r="N9">
        <v>9</v>
      </c>
      <c r="O9">
        <v>0.71428599999999998</v>
      </c>
      <c r="P9">
        <v>0</v>
      </c>
      <c r="Q9">
        <v>0.71428599999999998</v>
      </c>
    </row>
    <row r="10" spans="1:17">
      <c r="N10">
        <v>10</v>
      </c>
      <c r="O10">
        <v>0.42857099999999998</v>
      </c>
      <c r="P10">
        <v>0.42857099999999998</v>
      </c>
      <c r="Q10">
        <v>0.42857099999999998</v>
      </c>
    </row>
    <row r="11" spans="1:17">
      <c r="N11">
        <v>11</v>
      </c>
      <c r="O11">
        <v>0.42857099999999998</v>
      </c>
      <c r="P11">
        <v>0.42857099999999998</v>
      </c>
      <c r="Q11">
        <v>0.28571400000000002</v>
      </c>
    </row>
    <row r="12" spans="1:17">
      <c r="N12">
        <v>12</v>
      </c>
      <c r="O12">
        <v>0.28571400000000002</v>
      </c>
      <c r="P12">
        <v>0.71428599999999998</v>
      </c>
      <c r="Q12">
        <v>0.28571400000000002</v>
      </c>
    </row>
    <row r="17" spans="1:18">
      <c r="I17" t="s">
        <v>18</v>
      </c>
      <c r="J17" t="s">
        <v>19</v>
      </c>
      <c r="K17" t="s">
        <v>9</v>
      </c>
    </row>
    <row r="18" spans="1:18">
      <c r="E18" s="8"/>
      <c r="H18" t="s">
        <v>10</v>
      </c>
      <c r="I18" s="8">
        <v>0.719785357168371</v>
      </c>
      <c r="J18" s="8">
        <v>0.37577571484834299</v>
      </c>
      <c r="K18" s="8">
        <v>4.9768431004151799</v>
      </c>
    </row>
    <row r="19" spans="1:18">
      <c r="E19" s="8"/>
      <c r="H19" t="s">
        <v>11</v>
      </c>
      <c r="I19" s="8">
        <v>18.413093212729301</v>
      </c>
      <c r="J19" s="8">
        <v>-5.8328342374930897E-2</v>
      </c>
      <c r="K19" s="8">
        <v>-3.9313671736209299</v>
      </c>
    </row>
    <row r="20" spans="1:18">
      <c r="E20" s="8"/>
      <c r="H20" t="s">
        <v>12</v>
      </c>
      <c r="I20" s="8"/>
      <c r="J20" s="8">
        <v>46.7621544537689</v>
      </c>
      <c r="K20" s="8">
        <v>-1.67857079075559</v>
      </c>
    </row>
    <row r="21" spans="1:18">
      <c r="E21" s="8"/>
      <c r="H21" t="s">
        <v>20</v>
      </c>
      <c r="I21" s="8"/>
      <c r="J21" s="8"/>
      <c r="K21" s="8">
        <v>109.160389927485</v>
      </c>
    </row>
    <row r="27" spans="1:18">
      <c r="A27" t="s">
        <v>17</v>
      </c>
      <c r="B27" t="s">
        <v>0</v>
      </c>
      <c r="C27" t="s">
        <v>1</v>
      </c>
      <c r="D27" t="s">
        <v>4</v>
      </c>
      <c r="E27" t="s">
        <v>26</v>
      </c>
      <c r="F27" t="s">
        <v>7</v>
      </c>
      <c r="G27" t="s">
        <v>23</v>
      </c>
      <c r="H27" t="s">
        <v>27</v>
      </c>
      <c r="I27" t="s">
        <v>28</v>
      </c>
      <c r="J27" t="s">
        <v>24</v>
      </c>
      <c r="K27" t="s">
        <v>33</v>
      </c>
      <c r="L27" t="s">
        <v>34</v>
      </c>
      <c r="M27" t="s">
        <v>25</v>
      </c>
      <c r="N27" t="s">
        <v>35</v>
      </c>
      <c r="O27" t="s">
        <v>36</v>
      </c>
      <c r="P27" t="s">
        <v>23</v>
      </c>
      <c r="Q27" t="s">
        <v>24</v>
      </c>
      <c r="R27" t="s">
        <v>25</v>
      </c>
    </row>
    <row r="28" spans="1:18">
      <c r="A28">
        <v>1</v>
      </c>
      <c r="B28" s="1">
        <v>44502</v>
      </c>
      <c r="C28">
        <v>45.5</v>
      </c>
      <c r="D28">
        <v>44.349997999999999</v>
      </c>
      <c r="E28" t="str">
        <f>IF(D28&gt;C28,"green","red")</f>
        <v>red</v>
      </c>
      <c r="F28" s="5">
        <v>5</v>
      </c>
      <c r="G28">
        <f>0.72*C28+18.41</f>
        <v>51.17</v>
      </c>
      <c r="H28" t="str">
        <f>IF(G28&gt;C28,"green","red")</f>
        <v>green</v>
      </c>
      <c r="I28">
        <f>IF(H28=E28,0,1)</f>
        <v>1</v>
      </c>
      <c r="J28">
        <f>(0.38*(C28^2)-0.06*C28+46.76)/15</f>
        <v>55.381666666666668</v>
      </c>
      <c r="K28" s="11" t="str">
        <f>IF(J28&gt;C28,"green","red")</f>
        <v>green</v>
      </c>
      <c r="L28">
        <f>IF(K28=E28,0,1)</f>
        <v>1</v>
      </c>
      <c r="M28">
        <f>(4.98*(C28^3)-3.93*(C28^2)-1.68*C28+109.16)/10000</f>
        <v>46.099458500000004</v>
      </c>
      <c r="N28" s="11" t="str">
        <f>IF(M28&gt;C28,"green","red")</f>
        <v>green</v>
      </c>
      <c r="O28">
        <f>IF(N28=E28,0,1)</f>
        <v>1</v>
      </c>
      <c r="P28" s="10">
        <f>COUNTIF(I28:I34,"=0")/7</f>
        <v>0.42857142857142855</v>
      </c>
      <c r="Q28" s="10">
        <f>COUNTIF(L28:L34,"=0")/7</f>
        <v>0.42857142857142855</v>
      </c>
      <c r="R28" s="10">
        <f>COUNTIF(O28:O34,"=0")/7</f>
        <v>0.42857142857142855</v>
      </c>
    </row>
    <row r="29" spans="1:18">
      <c r="A29">
        <v>2</v>
      </c>
      <c r="B29" s="1">
        <v>44503</v>
      </c>
      <c r="C29">
        <v>44.169998</v>
      </c>
      <c r="D29">
        <v>44.68</v>
      </c>
      <c r="E29" t="str">
        <f t="shared" ref="E29:E83" si="1">IF(D29&gt;C29,"green","red")</f>
        <v>green</v>
      </c>
      <c r="F29" s="5"/>
      <c r="G29">
        <f t="shared" ref="G29:G83" si="2">0.72*C29+18.41</f>
        <v>50.212398559999997</v>
      </c>
      <c r="H29" t="str">
        <f t="shared" ref="H29:H83" si="3">IF(G29&gt;C29,"green","red")</f>
        <v>green</v>
      </c>
      <c r="I29">
        <f t="shared" ref="I29:I83" si="4">IF(H29=E29,0,1)</f>
        <v>0</v>
      </c>
      <c r="J29">
        <f t="shared" ref="J29:J83" si="5">(0.38*(C29^2)-0.06*C29+46.76)/15</f>
        <v>52.365700998773441</v>
      </c>
      <c r="K29" s="9" t="str">
        <f t="shared" ref="K29:K83" si="6">IF(J29&gt;C29,"green","red")</f>
        <v>green</v>
      </c>
      <c r="L29">
        <f t="shared" ref="L29:L83" si="7">IF(K29=E29,0,1)</f>
        <v>0</v>
      </c>
      <c r="M29">
        <f t="shared" ref="M29:M83" si="8">(4.98*(C29^3)-3.93*(C29^2)-1.68*C29+109.16)/1000</f>
        <v>421.51990539590668</v>
      </c>
      <c r="N29" s="9" t="str">
        <f t="shared" ref="N29:N83" si="9">IF(M29&gt;C29,"green","red")</f>
        <v>green</v>
      </c>
      <c r="O29">
        <f t="shared" ref="O29:O83" si="10">IF(N29=E29,0,1)</f>
        <v>0</v>
      </c>
      <c r="P29" s="10"/>
      <c r="Q29" s="10"/>
      <c r="R29" s="10"/>
    </row>
    <row r="30" spans="1:18">
      <c r="A30">
        <v>3</v>
      </c>
      <c r="B30" s="1">
        <v>44504</v>
      </c>
      <c r="C30">
        <v>44.790000999999997</v>
      </c>
      <c r="D30">
        <v>43.639999000000003</v>
      </c>
      <c r="E30" t="str">
        <f t="shared" si="1"/>
        <v>red</v>
      </c>
      <c r="F30" s="5"/>
      <c r="G30">
        <f t="shared" si="2"/>
        <v>50.658800720000002</v>
      </c>
      <c r="H30" t="str">
        <f t="shared" si="3"/>
        <v>green</v>
      </c>
      <c r="I30">
        <f t="shared" si="4"/>
        <v>1</v>
      </c>
      <c r="J30">
        <f t="shared" si="5"/>
        <v>53.760492798693356</v>
      </c>
      <c r="K30" s="11" t="str">
        <f t="shared" si="6"/>
        <v>green</v>
      </c>
      <c r="L30">
        <f t="shared" si="7"/>
        <v>1</v>
      </c>
      <c r="M30">
        <f t="shared" si="8"/>
        <v>439.628663415284</v>
      </c>
      <c r="N30" s="11" t="str">
        <f t="shared" si="9"/>
        <v>green</v>
      </c>
      <c r="O30">
        <f t="shared" si="10"/>
        <v>1</v>
      </c>
      <c r="P30" s="10"/>
      <c r="Q30" s="10"/>
      <c r="R30" s="10"/>
    </row>
    <row r="31" spans="1:18">
      <c r="A31">
        <v>4</v>
      </c>
      <c r="B31" s="1">
        <v>44505</v>
      </c>
      <c r="C31">
        <v>44.16</v>
      </c>
      <c r="D31">
        <v>46.220001000000003</v>
      </c>
      <c r="E31" t="str">
        <f t="shared" si="1"/>
        <v>green</v>
      </c>
      <c r="F31" s="5"/>
      <c r="G31">
        <f t="shared" si="2"/>
        <v>50.205199999999998</v>
      </c>
      <c r="H31" t="str">
        <f t="shared" si="3"/>
        <v>green</v>
      </c>
      <c r="I31">
        <f t="shared" si="4"/>
        <v>0</v>
      </c>
      <c r="J31">
        <f t="shared" si="5"/>
        <v>52.343368533333326</v>
      </c>
      <c r="K31" s="9" t="str">
        <f t="shared" si="6"/>
        <v>green</v>
      </c>
      <c r="L31">
        <f t="shared" si="7"/>
        <v>0</v>
      </c>
      <c r="M31">
        <f t="shared" si="8"/>
        <v>421.23203940607999</v>
      </c>
      <c r="N31" s="9" t="str">
        <f t="shared" si="9"/>
        <v>green</v>
      </c>
      <c r="O31">
        <f t="shared" si="10"/>
        <v>0</v>
      </c>
      <c r="P31" s="10"/>
      <c r="Q31" s="10"/>
      <c r="R31" s="10"/>
    </row>
    <row r="32" spans="1:18">
      <c r="A32">
        <v>5</v>
      </c>
      <c r="B32" s="1">
        <v>44508</v>
      </c>
      <c r="C32">
        <v>46.18</v>
      </c>
      <c r="D32">
        <v>46.560001</v>
      </c>
      <c r="E32" t="str">
        <f t="shared" si="1"/>
        <v>green</v>
      </c>
      <c r="F32" s="5"/>
      <c r="G32">
        <f t="shared" si="2"/>
        <v>51.659599999999998</v>
      </c>
      <c r="H32" t="str">
        <f t="shared" si="3"/>
        <v>green</v>
      </c>
      <c r="I32">
        <f t="shared" si="4"/>
        <v>0</v>
      </c>
      <c r="J32">
        <f t="shared" si="5"/>
        <v>56.958287466666668</v>
      </c>
      <c r="K32" s="9" t="str">
        <f t="shared" si="6"/>
        <v>green</v>
      </c>
      <c r="L32">
        <f t="shared" si="7"/>
        <v>0</v>
      </c>
      <c r="M32">
        <f>(4.98*(C32^3)-3.93*(C32^2)-1.68*C32+109.16)/10000</f>
        <v>48.209641228735997</v>
      </c>
      <c r="N32" s="9" t="str">
        <f t="shared" si="9"/>
        <v>green</v>
      </c>
      <c r="O32">
        <f t="shared" si="10"/>
        <v>0</v>
      </c>
      <c r="P32" s="10"/>
      <c r="Q32" s="10"/>
      <c r="R32" s="10"/>
    </row>
    <row r="33" spans="1:18">
      <c r="A33">
        <v>6</v>
      </c>
      <c r="B33" s="1">
        <v>44509</v>
      </c>
      <c r="C33">
        <v>47.009998000000003</v>
      </c>
      <c r="D33">
        <v>46.639999000000003</v>
      </c>
      <c r="E33" t="str">
        <f t="shared" si="1"/>
        <v>red</v>
      </c>
      <c r="F33" s="5"/>
      <c r="G33">
        <f t="shared" si="2"/>
        <v>52.257198560000006</v>
      </c>
      <c r="H33" t="str">
        <f t="shared" si="3"/>
        <v>green</v>
      </c>
      <c r="I33">
        <f t="shared" si="4"/>
        <v>1</v>
      </c>
      <c r="J33">
        <f t="shared" si="5"/>
        <v>58.91443777765344</v>
      </c>
      <c r="K33" s="11" t="str">
        <f t="shared" si="6"/>
        <v>green</v>
      </c>
      <c r="L33">
        <f t="shared" si="7"/>
        <v>1</v>
      </c>
      <c r="M33">
        <f t="shared" ref="M33:M36" si="11">(4.98*(C33^3)-3.93*(C33^2)-1.68*C33+109.16)/10000</f>
        <v>50.871368813932996</v>
      </c>
      <c r="N33" s="11" t="str">
        <f t="shared" si="9"/>
        <v>green</v>
      </c>
      <c r="O33">
        <f t="shared" si="10"/>
        <v>1</v>
      </c>
      <c r="P33" s="10"/>
      <c r="Q33" s="10"/>
      <c r="R33" s="10"/>
    </row>
    <row r="34" spans="1:18">
      <c r="A34">
        <v>7</v>
      </c>
      <c r="B34" s="1">
        <v>44510</v>
      </c>
      <c r="C34">
        <v>46.040000999999997</v>
      </c>
      <c r="D34">
        <v>45.860000999999997</v>
      </c>
      <c r="E34" t="str">
        <f t="shared" si="1"/>
        <v>red</v>
      </c>
      <c r="F34" s="5"/>
      <c r="G34">
        <f t="shared" si="2"/>
        <v>51.558800719999994</v>
      </c>
      <c r="H34" t="str">
        <f t="shared" si="3"/>
        <v>green</v>
      </c>
      <c r="I34">
        <f t="shared" si="4"/>
        <v>1</v>
      </c>
      <c r="J34">
        <f t="shared" si="5"/>
        <v>56.631776195360011</v>
      </c>
      <c r="K34" s="11" t="str">
        <f t="shared" si="6"/>
        <v>green</v>
      </c>
      <c r="L34">
        <f t="shared" si="7"/>
        <v>1</v>
      </c>
      <c r="M34">
        <f t="shared" si="11"/>
        <v>47.770039691920928</v>
      </c>
      <c r="N34" s="11" t="str">
        <f t="shared" si="9"/>
        <v>green</v>
      </c>
      <c r="O34">
        <f t="shared" si="10"/>
        <v>1</v>
      </c>
      <c r="P34" s="10"/>
      <c r="Q34" s="10"/>
      <c r="R34" s="10"/>
    </row>
    <row r="35" spans="1:18">
      <c r="A35">
        <v>8</v>
      </c>
      <c r="B35" s="1">
        <v>44511</v>
      </c>
      <c r="C35">
        <v>46.169998</v>
      </c>
      <c r="D35">
        <v>45.009998000000003</v>
      </c>
      <c r="E35" t="str">
        <f t="shared" si="1"/>
        <v>red</v>
      </c>
      <c r="F35" s="5">
        <v>6</v>
      </c>
      <c r="G35">
        <f t="shared" si="2"/>
        <v>51.652398559999995</v>
      </c>
      <c r="H35" t="str">
        <f t="shared" si="3"/>
        <v>green</v>
      </c>
      <c r="I35">
        <f t="shared" si="4"/>
        <v>1</v>
      </c>
      <c r="J35">
        <f t="shared" si="5"/>
        <v>56.934927462773437</v>
      </c>
      <c r="K35" s="11" t="str">
        <f t="shared" si="6"/>
        <v>green</v>
      </c>
      <c r="L35">
        <f t="shared" si="7"/>
        <v>1</v>
      </c>
      <c r="M35">
        <f t="shared" si="11"/>
        <v>48.178145516062855</v>
      </c>
      <c r="N35" s="11" t="str">
        <f t="shared" si="9"/>
        <v>green</v>
      </c>
      <c r="O35">
        <f t="shared" si="10"/>
        <v>1</v>
      </c>
      <c r="P35" s="10">
        <f t="shared" ref="P35:R49" si="12">COUNTIF(I35:I41,"=0")/7</f>
        <v>0.42857142857142855</v>
      </c>
      <c r="Q35" s="10">
        <f t="shared" ref="Q35" si="13">COUNTIF(L35:L41,"=0")/7</f>
        <v>0.42857142857142855</v>
      </c>
      <c r="R35" s="10">
        <f t="shared" ref="R35" si="14">COUNTIF(O35:O41,"=0")/7</f>
        <v>0.42857142857142855</v>
      </c>
    </row>
    <row r="36" spans="1:18">
      <c r="A36">
        <v>9</v>
      </c>
      <c r="B36" s="1">
        <v>44512</v>
      </c>
      <c r="C36">
        <v>45.450001</v>
      </c>
      <c r="D36">
        <v>45.959999000000003</v>
      </c>
      <c r="E36" t="str">
        <f t="shared" si="1"/>
        <v>green</v>
      </c>
      <c r="F36" s="5"/>
      <c r="G36">
        <f t="shared" si="2"/>
        <v>51.134000720000003</v>
      </c>
      <c r="H36" t="str">
        <f t="shared" si="3"/>
        <v>green</v>
      </c>
      <c r="I36">
        <f t="shared" si="4"/>
        <v>0</v>
      </c>
      <c r="J36">
        <f t="shared" si="5"/>
        <v>55.266665632133353</v>
      </c>
      <c r="K36" s="9" t="str">
        <f t="shared" si="6"/>
        <v>green</v>
      </c>
      <c r="L36">
        <f t="shared" si="7"/>
        <v>0</v>
      </c>
      <c r="M36">
        <f t="shared" si="11"/>
        <v>45.946779323017893</v>
      </c>
      <c r="N36" s="9" t="str">
        <f t="shared" si="9"/>
        <v>green</v>
      </c>
      <c r="O36">
        <f t="shared" si="10"/>
        <v>0</v>
      </c>
      <c r="P36" s="10"/>
      <c r="Q36" s="10"/>
      <c r="R36" s="10"/>
    </row>
    <row r="37" spans="1:18">
      <c r="A37">
        <v>10</v>
      </c>
      <c r="B37" s="1">
        <v>44515</v>
      </c>
      <c r="C37">
        <v>46.5</v>
      </c>
      <c r="D37">
        <v>47.939999</v>
      </c>
      <c r="E37" t="str">
        <f t="shared" si="1"/>
        <v>green</v>
      </c>
      <c r="F37" s="5"/>
      <c r="G37">
        <f t="shared" si="2"/>
        <v>51.89</v>
      </c>
      <c r="H37" t="str">
        <f t="shared" si="3"/>
        <v>green</v>
      </c>
      <c r="I37">
        <f t="shared" si="4"/>
        <v>0</v>
      </c>
      <c r="J37">
        <f t="shared" si="5"/>
        <v>57.708333333333336</v>
      </c>
      <c r="K37" s="9" t="str">
        <f t="shared" si="6"/>
        <v>green</v>
      </c>
      <c r="L37">
        <f t="shared" si="7"/>
        <v>0</v>
      </c>
      <c r="M37">
        <f t="shared" si="8"/>
        <v>492.24563000000001</v>
      </c>
      <c r="N37" s="9" t="str">
        <f t="shared" si="9"/>
        <v>green</v>
      </c>
      <c r="O37">
        <f t="shared" si="10"/>
        <v>0</v>
      </c>
      <c r="P37" s="10"/>
      <c r="Q37" s="10"/>
      <c r="R37" s="10"/>
    </row>
    <row r="38" spans="1:18">
      <c r="A38">
        <v>11</v>
      </c>
      <c r="B38" s="1">
        <v>44516</v>
      </c>
      <c r="C38">
        <v>47.880001</v>
      </c>
      <c r="D38">
        <v>48.790000999999997</v>
      </c>
      <c r="E38" t="str">
        <f t="shared" si="1"/>
        <v>green</v>
      </c>
      <c r="F38" s="5"/>
      <c r="G38">
        <f t="shared" si="2"/>
        <v>52.883600720000004</v>
      </c>
      <c r="H38" t="str">
        <f t="shared" si="3"/>
        <v>green</v>
      </c>
      <c r="I38">
        <f t="shared" si="4"/>
        <v>0</v>
      </c>
      <c r="J38">
        <f t="shared" si="5"/>
        <v>61.002340555253355</v>
      </c>
      <c r="K38" s="9" t="str">
        <f t="shared" si="6"/>
        <v>green</v>
      </c>
      <c r="L38">
        <f t="shared" si="7"/>
        <v>0</v>
      </c>
      <c r="M38">
        <f t="shared" si="8"/>
        <v>537.64711920241029</v>
      </c>
      <c r="N38" s="9" t="str">
        <f t="shared" si="9"/>
        <v>green</v>
      </c>
      <c r="O38">
        <f t="shared" si="10"/>
        <v>0</v>
      </c>
      <c r="P38" s="10"/>
      <c r="Q38" s="10"/>
      <c r="R38" s="10"/>
    </row>
    <row r="39" spans="1:18">
      <c r="A39">
        <v>12</v>
      </c>
      <c r="B39" s="1">
        <v>44517</v>
      </c>
      <c r="C39">
        <v>48.400002000000001</v>
      </c>
      <c r="D39">
        <v>47.470001000000003</v>
      </c>
      <c r="E39" t="str">
        <f t="shared" si="1"/>
        <v>red</v>
      </c>
      <c r="F39" s="5"/>
      <c r="G39">
        <f t="shared" si="2"/>
        <v>53.258001440000001</v>
      </c>
      <c r="H39" t="str">
        <f t="shared" si="3"/>
        <v>green</v>
      </c>
      <c r="I39">
        <f t="shared" si="4"/>
        <v>1</v>
      </c>
      <c r="J39">
        <f t="shared" si="5"/>
        <v>62.268591563200097</v>
      </c>
      <c r="K39" s="11" t="str">
        <f t="shared" si="6"/>
        <v>green</v>
      </c>
      <c r="L39">
        <f t="shared" si="7"/>
        <v>1</v>
      </c>
      <c r="M39">
        <f t="shared" si="8"/>
        <v>555.45357835148775</v>
      </c>
      <c r="N39" s="11" t="str">
        <f t="shared" si="9"/>
        <v>green</v>
      </c>
      <c r="O39">
        <f t="shared" si="10"/>
        <v>1</v>
      </c>
      <c r="P39" s="10"/>
      <c r="Q39" s="10"/>
      <c r="R39" s="10"/>
    </row>
    <row r="40" spans="1:18">
      <c r="A40">
        <v>13</v>
      </c>
      <c r="B40" s="1">
        <v>44518</v>
      </c>
      <c r="C40">
        <v>47.549999</v>
      </c>
      <c r="D40">
        <v>46</v>
      </c>
      <c r="E40" t="str">
        <f t="shared" si="1"/>
        <v>red</v>
      </c>
      <c r="F40" s="5"/>
      <c r="G40">
        <f t="shared" si="2"/>
        <v>52.645999279999998</v>
      </c>
      <c r="H40" t="str">
        <f t="shared" si="3"/>
        <v>green</v>
      </c>
      <c r="I40">
        <f t="shared" si="4"/>
        <v>1</v>
      </c>
      <c r="J40">
        <f t="shared" si="5"/>
        <v>60.205860928133355</v>
      </c>
      <c r="K40" s="11" t="str">
        <f t="shared" si="6"/>
        <v>green</v>
      </c>
      <c r="L40">
        <f t="shared" si="7"/>
        <v>1</v>
      </c>
      <c r="M40">
        <f t="shared" si="8"/>
        <v>526.54663376854637</v>
      </c>
      <c r="N40" s="11" t="str">
        <f t="shared" si="9"/>
        <v>green</v>
      </c>
      <c r="O40">
        <f t="shared" si="10"/>
        <v>1</v>
      </c>
      <c r="P40" s="10"/>
      <c r="Q40" s="10"/>
      <c r="R40" s="10"/>
    </row>
    <row r="41" spans="1:18">
      <c r="A41">
        <v>14</v>
      </c>
      <c r="B41" s="1">
        <v>44519</v>
      </c>
      <c r="C41">
        <v>45.939999</v>
      </c>
      <c r="D41">
        <v>44.759998000000003</v>
      </c>
      <c r="E41" t="str">
        <f t="shared" si="1"/>
        <v>red</v>
      </c>
      <c r="F41" s="5"/>
      <c r="G41">
        <f t="shared" si="2"/>
        <v>51.48679928</v>
      </c>
      <c r="H41" t="str">
        <f t="shared" si="3"/>
        <v>green</v>
      </c>
      <c r="I41">
        <f t="shared" si="4"/>
        <v>1</v>
      </c>
      <c r="J41">
        <f t="shared" si="5"/>
        <v>56.399155543040017</v>
      </c>
      <c r="K41" s="11" t="str">
        <f t="shared" si="6"/>
        <v>green</v>
      </c>
      <c r="L41">
        <f t="shared" si="7"/>
        <v>1</v>
      </c>
      <c r="M41">
        <f t="shared" si="8"/>
        <v>474.57671967246409</v>
      </c>
      <c r="N41" s="11" t="str">
        <f t="shared" si="9"/>
        <v>green</v>
      </c>
      <c r="O41">
        <f t="shared" si="10"/>
        <v>1</v>
      </c>
      <c r="P41" s="10"/>
      <c r="Q41" s="10"/>
      <c r="R41" s="10"/>
    </row>
    <row r="42" spans="1:18">
      <c r="A42">
        <v>15</v>
      </c>
      <c r="B42" s="1">
        <v>44522</v>
      </c>
      <c r="C42">
        <v>44.599997999999999</v>
      </c>
      <c r="D42">
        <v>43.07</v>
      </c>
      <c r="E42" t="str">
        <f t="shared" si="1"/>
        <v>red</v>
      </c>
      <c r="F42" s="5">
        <v>7</v>
      </c>
      <c r="G42">
        <f t="shared" si="2"/>
        <v>50.52199856</v>
      </c>
      <c r="H42" t="str">
        <f t="shared" si="3"/>
        <v>green</v>
      </c>
      <c r="I42">
        <f t="shared" si="4"/>
        <v>1</v>
      </c>
      <c r="J42">
        <f t="shared" si="5"/>
        <v>53.330982155200104</v>
      </c>
      <c r="K42" s="11" t="str">
        <f t="shared" si="6"/>
        <v>green</v>
      </c>
      <c r="L42">
        <f t="shared" si="7"/>
        <v>1</v>
      </c>
      <c r="M42">
        <f t="shared" si="8"/>
        <v>434.02512374837386</v>
      </c>
      <c r="N42" s="11" t="str">
        <f t="shared" si="9"/>
        <v>green</v>
      </c>
      <c r="O42">
        <f t="shared" si="10"/>
        <v>1</v>
      </c>
      <c r="P42" s="10">
        <f t="shared" ref="P42" si="15">COUNTIF(I42:I48,"=0")/7</f>
        <v>0.2857142857142857</v>
      </c>
      <c r="Q42" s="10">
        <f t="shared" ref="Q42" si="16">COUNTIF(L42:L48,"=0")/7</f>
        <v>0.2857142857142857</v>
      </c>
      <c r="R42" s="10">
        <f t="shared" ref="R42" si="17">COUNTIF(O42:O48,"=0")/7</f>
        <v>0.5714285714285714</v>
      </c>
    </row>
    <row r="43" spans="1:18">
      <c r="A43">
        <v>16</v>
      </c>
      <c r="B43" s="1">
        <v>44523</v>
      </c>
      <c r="C43">
        <v>42.57</v>
      </c>
      <c r="D43">
        <v>41.77</v>
      </c>
      <c r="E43" t="str">
        <f t="shared" si="1"/>
        <v>red</v>
      </c>
      <c r="F43" s="5"/>
      <c r="G43">
        <f t="shared" si="2"/>
        <v>49.060400000000001</v>
      </c>
      <c r="H43" t="str">
        <f t="shared" si="3"/>
        <v>green</v>
      </c>
      <c r="I43">
        <f t="shared" si="4"/>
        <v>1</v>
      </c>
      <c r="J43">
        <f t="shared" si="5"/>
        <v>48.856244133333334</v>
      </c>
      <c r="K43" s="11" t="str">
        <f t="shared" si="6"/>
        <v>green</v>
      </c>
      <c r="L43">
        <f t="shared" si="7"/>
        <v>1</v>
      </c>
      <c r="M43">
        <f>(4.98*(C43^3)-3.93*(C43^2)-1.68*C43+109.16)/10000</f>
        <v>37.710057885613999</v>
      </c>
      <c r="N43" t="str">
        <f t="shared" si="9"/>
        <v>red</v>
      </c>
      <c r="O43">
        <f t="shared" si="10"/>
        <v>0</v>
      </c>
      <c r="P43" s="10"/>
      <c r="Q43" s="10"/>
      <c r="R43" s="10"/>
    </row>
    <row r="44" spans="1:18">
      <c r="A44">
        <v>17</v>
      </c>
      <c r="B44" s="1">
        <v>44524</v>
      </c>
      <c r="C44">
        <v>41.380001</v>
      </c>
      <c r="D44">
        <v>42.34</v>
      </c>
      <c r="E44" t="str">
        <f t="shared" si="1"/>
        <v>green</v>
      </c>
      <c r="F44" s="5"/>
      <c r="G44">
        <f t="shared" si="2"/>
        <v>48.203600719999997</v>
      </c>
      <c r="H44" t="str">
        <f t="shared" si="3"/>
        <v>green</v>
      </c>
      <c r="I44">
        <f t="shared" si="4"/>
        <v>0</v>
      </c>
      <c r="J44">
        <f t="shared" si="5"/>
        <v>46.330193559253352</v>
      </c>
      <c r="K44" s="9" t="str">
        <f t="shared" si="6"/>
        <v>green</v>
      </c>
      <c r="L44">
        <f t="shared" si="7"/>
        <v>0</v>
      </c>
      <c r="M44">
        <f t="shared" ref="M44:M52" si="18">(4.98*(C44^3)-3.93*(C44^2)-1.68*C44+109.16)/10000</f>
        <v>34.616898780146158</v>
      </c>
      <c r="N44" t="str">
        <f t="shared" si="9"/>
        <v>red</v>
      </c>
      <c r="O44">
        <f t="shared" si="10"/>
        <v>1</v>
      </c>
      <c r="P44" s="10"/>
      <c r="Q44" s="10"/>
      <c r="R44" s="10"/>
    </row>
    <row r="45" spans="1:18">
      <c r="A45">
        <v>18</v>
      </c>
      <c r="B45" s="1">
        <v>44526</v>
      </c>
      <c r="C45">
        <v>41.849997999999999</v>
      </c>
      <c r="D45">
        <v>42.799999</v>
      </c>
      <c r="E45" t="str">
        <f t="shared" si="1"/>
        <v>green</v>
      </c>
      <c r="F45" s="5"/>
      <c r="G45">
        <f t="shared" si="2"/>
        <v>48.541998559999996</v>
      </c>
      <c r="H45" t="str">
        <f t="shared" si="3"/>
        <v>green</v>
      </c>
      <c r="I45">
        <f t="shared" si="4"/>
        <v>0</v>
      </c>
      <c r="J45">
        <f t="shared" si="5"/>
        <v>47.319299100533435</v>
      </c>
      <c r="K45" s="9" t="str">
        <f t="shared" si="6"/>
        <v>green</v>
      </c>
      <c r="L45">
        <f t="shared" si="7"/>
        <v>0</v>
      </c>
      <c r="M45">
        <f t="shared" si="18"/>
        <v>35.817492739624015</v>
      </c>
      <c r="N45" t="str">
        <f t="shared" si="9"/>
        <v>red</v>
      </c>
      <c r="O45">
        <f t="shared" si="10"/>
        <v>1</v>
      </c>
      <c r="P45" s="10"/>
      <c r="Q45" s="10"/>
      <c r="R45" s="10"/>
    </row>
    <row r="46" spans="1:18">
      <c r="A46">
        <v>19</v>
      </c>
      <c r="B46" s="1">
        <v>44529</v>
      </c>
      <c r="C46">
        <v>42.869999</v>
      </c>
      <c r="D46">
        <v>40.540000999999997</v>
      </c>
      <c r="E46" t="str">
        <f t="shared" si="1"/>
        <v>red</v>
      </c>
      <c r="F46" s="5"/>
      <c r="G46">
        <f t="shared" si="2"/>
        <v>49.27639928</v>
      </c>
      <c r="H46" t="str">
        <f t="shared" si="3"/>
        <v>green</v>
      </c>
      <c r="I46">
        <f t="shared" si="4"/>
        <v>1</v>
      </c>
      <c r="J46">
        <f t="shared" si="5"/>
        <v>49.504385965253356</v>
      </c>
      <c r="K46" s="11" t="str">
        <f t="shared" si="6"/>
        <v>green</v>
      </c>
      <c r="L46">
        <f t="shared" si="7"/>
        <v>1</v>
      </c>
      <c r="M46">
        <f t="shared" si="18"/>
        <v>38.51789904212955</v>
      </c>
      <c r="N46" t="str">
        <f t="shared" si="9"/>
        <v>red</v>
      </c>
      <c r="O46">
        <f t="shared" si="10"/>
        <v>0</v>
      </c>
      <c r="P46" s="10"/>
      <c r="Q46" s="10"/>
      <c r="R46" s="10"/>
    </row>
    <row r="47" spans="1:18">
      <c r="A47">
        <v>20</v>
      </c>
      <c r="B47" s="1">
        <v>44530</v>
      </c>
      <c r="C47">
        <v>40.779998999999997</v>
      </c>
      <c r="D47">
        <v>40.060001</v>
      </c>
      <c r="E47" t="str">
        <f t="shared" si="1"/>
        <v>red</v>
      </c>
      <c r="F47" s="5"/>
      <c r="G47">
        <f t="shared" si="2"/>
        <v>47.771599279999997</v>
      </c>
      <c r="H47" t="str">
        <f t="shared" si="3"/>
        <v>green</v>
      </c>
      <c r="I47">
        <f t="shared" si="4"/>
        <v>1</v>
      </c>
      <c r="J47">
        <f t="shared" si="5"/>
        <v>45.083757404480018</v>
      </c>
      <c r="K47" s="11" t="str">
        <f t="shared" si="6"/>
        <v>green</v>
      </c>
      <c r="L47">
        <f t="shared" si="7"/>
        <v>1</v>
      </c>
      <c r="M47">
        <f t="shared" si="18"/>
        <v>33.123606517382584</v>
      </c>
      <c r="N47" t="str">
        <f t="shared" si="9"/>
        <v>red</v>
      </c>
      <c r="O47">
        <f t="shared" si="10"/>
        <v>0</v>
      </c>
      <c r="P47" s="10"/>
      <c r="Q47" s="10"/>
      <c r="R47" s="10"/>
    </row>
    <row r="48" spans="1:18">
      <c r="A48">
        <v>21</v>
      </c>
      <c r="B48" s="1">
        <v>44531</v>
      </c>
      <c r="C48">
        <v>40.049999</v>
      </c>
      <c r="D48">
        <v>37.290000999999997</v>
      </c>
      <c r="E48" t="str">
        <f t="shared" si="1"/>
        <v>red</v>
      </c>
      <c r="F48" s="5"/>
      <c r="G48">
        <f t="shared" si="2"/>
        <v>47.245999279999999</v>
      </c>
      <c r="H48" t="str">
        <f t="shared" si="3"/>
        <v>green</v>
      </c>
      <c r="I48">
        <f t="shared" si="4"/>
        <v>1</v>
      </c>
      <c r="J48">
        <f t="shared" si="5"/>
        <v>43.591861308133367</v>
      </c>
      <c r="K48" s="11" t="str">
        <f t="shared" si="6"/>
        <v>green</v>
      </c>
      <c r="L48">
        <f t="shared" si="7"/>
        <v>1</v>
      </c>
      <c r="M48">
        <f t="shared" si="18"/>
        <v>31.365481715017626</v>
      </c>
      <c r="N48" t="str">
        <f t="shared" si="9"/>
        <v>red</v>
      </c>
      <c r="O48">
        <f t="shared" si="10"/>
        <v>0</v>
      </c>
      <c r="P48" s="10"/>
      <c r="Q48" s="10"/>
      <c r="R48" s="10"/>
    </row>
    <row r="49" spans="1:18">
      <c r="A49">
        <v>22</v>
      </c>
      <c r="B49" s="1">
        <v>44532</v>
      </c>
      <c r="C49">
        <v>36.290000999999997</v>
      </c>
      <c r="D49">
        <v>37.580002</v>
      </c>
      <c r="E49" t="str">
        <f t="shared" si="1"/>
        <v>green</v>
      </c>
      <c r="F49" s="5">
        <v>8</v>
      </c>
      <c r="G49">
        <f t="shared" si="2"/>
        <v>44.538800719999998</v>
      </c>
      <c r="H49" t="str">
        <f t="shared" si="3"/>
        <v>green</v>
      </c>
      <c r="I49">
        <f t="shared" si="4"/>
        <v>0</v>
      </c>
      <c r="J49">
        <f t="shared" si="5"/>
        <v>36.335265701360022</v>
      </c>
      <c r="K49" s="9" t="str">
        <f t="shared" si="6"/>
        <v>green</v>
      </c>
      <c r="L49">
        <f t="shared" si="7"/>
        <v>0</v>
      </c>
      <c r="M49">
        <f t="shared" si="18"/>
        <v>23.287982667674473</v>
      </c>
      <c r="N49" t="str">
        <f t="shared" si="9"/>
        <v>red</v>
      </c>
      <c r="O49">
        <f t="shared" si="10"/>
        <v>1</v>
      </c>
      <c r="P49" s="10">
        <f t="shared" ref="P49" si="19">COUNTIF(I49:I55,"=0")/7</f>
        <v>0.5714285714285714</v>
      </c>
      <c r="Q49" s="10">
        <f t="shared" ref="Q49" si="20">COUNTIF(L49:L55,"=0")/7</f>
        <v>0.42857142857142855</v>
      </c>
      <c r="R49" s="10">
        <f t="shared" ref="R49" si="21">COUNTIF(O49:O55,"=0")/7</f>
        <v>0.2857142857142857</v>
      </c>
    </row>
    <row r="50" spans="1:18">
      <c r="A50">
        <v>23</v>
      </c>
      <c r="B50" s="1">
        <v>44533</v>
      </c>
      <c r="C50">
        <v>37.43</v>
      </c>
      <c r="D50">
        <v>35.840000000000003</v>
      </c>
      <c r="E50" t="str">
        <f t="shared" si="1"/>
        <v>red</v>
      </c>
      <c r="F50" s="5"/>
      <c r="G50">
        <f t="shared" si="2"/>
        <v>45.3596</v>
      </c>
      <c r="H50" t="str">
        <f t="shared" si="3"/>
        <v>green</v>
      </c>
      <c r="I50">
        <f t="shared" si="4"/>
        <v>1</v>
      </c>
      <c r="J50">
        <f t="shared" si="5"/>
        <v>38.45973746666666</v>
      </c>
      <c r="K50" s="11" t="str">
        <f t="shared" si="6"/>
        <v>green</v>
      </c>
      <c r="L50">
        <f t="shared" si="7"/>
        <v>1</v>
      </c>
      <c r="M50">
        <f t="shared" si="18"/>
        <v>25.568960310986</v>
      </c>
      <c r="N50" t="str">
        <f t="shared" si="9"/>
        <v>red</v>
      </c>
      <c r="O50">
        <f t="shared" si="10"/>
        <v>0</v>
      </c>
      <c r="P50" s="10"/>
      <c r="Q50" s="10"/>
      <c r="R50" s="10"/>
    </row>
    <row r="51" spans="1:18">
      <c r="A51">
        <v>24</v>
      </c>
      <c r="B51" s="1">
        <v>44536</v>
      </c>
      <c r="C51">
        <v>35.040000999999997</v>
      </c>
      <c r="D51">
        <v>37.82</v>
      </c>
      <c r="E51" t="str">
        <f t="shared" si="1"/>
        <v>green</v>
      </c>
      <c r="F51" s="5"/>
      <c r="G51">
        <f t="shared" si="2"/>
        <v>43.638800719999992</v>
      </c>
      <c r="H51" t="str">
        <f t="shared" si="3"/>
        <v>green</v>
      </c>
      <c r="I51">
        <f t="shared" si="4"/>
        <v>0</v>
      </c>
      <c r="J51">
        <f t="shared" si="5"/>
        <v>34.081482304693353</v>
      </c>
      <c r="K51" t="str">
        <f t="shared" si="6"/>
        <v>red</v>
      </c>
      <c r="L51">
        <f t="shared" si="7"/>
        <v>1</v>
      </c>
      <c r="M51">
        <f t="shared" si="18"/>
        <v>20.9475447536982</v>
      </c>
      <c r="N51" t="str">
        <f t="shared" si="9"/>
        <v>red</v>
      </c>
      <c r="O51">
        <f t="shared" si="10"/>
        <v>1</v>
      </c>
      <c r="P51" s="10"/>
      <c r="Q51" s="10"/>
      <c r="R51" s="10"/>
    </row>
    <row r="52" spans="1:18">
      <c r="A52">
        <v>25</v>
      </c>
      <c r="B52" s="1">
        <v>44537</v>
      </c>
      <c r="C52">
        <v>38.514000000000003</v>
      </c>
      <c r="D52">
        <v>38.68</v>
      </c>
      <c r="E52" t="str">
        <f t="shared" si="1"/>
        <v>green</v>
      </c>
      <c r="F52" s="5"/>
      <c r="G52">
        <f t="shared" si="2"/>
        <v>46.140079999999998</v>
      </c>
      <c r="H52" t="str">
        <f t="shared" si="3"/>
        <v>green</v>
      </c>
      <c r="I52">
        <f t="shared" si="4"/>
        <v>0</v>
      </c>
      <c r="J52">
        <f t="shared" si="5"/>
        <v>40.540924965333339</v>
      </c>
      <c r="K52" s="9" t="str">
        <f t="shared" si="6"/>
        <v>green</v>
      </c>
      <c r="L52">
        <f t="shared" si="7"/>
        <v>0</v>
      </c>
      <c r="M52">
        <f t="shared" si="18"/>
        <v>27.871690933062514</v>
      </c>
      <c r="N52" t="str">
        <f t="shared" si="9"/>
        <v>red</v>
      </c>
      <c r="O52">
        <f t="shared" si="10"/>
        <v>1</v>
      </c>
      <c r="P52" s="10"/>
      <c r="Q52" s="10"/>
      <c r="R52" s="10"/>
    </row>
    <row r="53" spans="1:18">
      <c r="A53">
        <v>26</v>
      </c>
      <c r="B53" s="1">
        <v>44538</v>
      </c>
      <c r="C53">
        <v>39</v>
      </c>
      <c r="D53">
        <v>40.520000000000003</v>
      </c>
      <c r="E53" t="str">
        <f t="shared" si="1"/>
        <v>green</v>
      </c>
      <c r="F53" s="5"/>
      <c r="G53">
        <f t="shared" si="2"/>
        <v>46.489999999999995</v>
      </c>
      <c r="H53" t="str">
        <f t="shared" si="3"/>
        <v>green</v>
      </c>
      <c r="I53">
        <f t="shared" si="4"/>
        <v>0</v>
      </c>
      <c r="J53">
        <f t="shared" si="5"/>
        <v>41.493333333333332</v>
      </c>
      <c r="K53" s="9" t="str">
        <f t="shared" si="6"/>
        <v>green</v>
      </c>
      <c r="L53">
        <f t="shared" si="7"/>
        <v>0</v>
      </c>
      <c r="M53">
        <f t="shared" si="8"/>
        <v>289.47472999999997</v>
      </c>
      <c r="N53" t="str">
        <f t="shared" si="9"/>
        <v>green</v>
      </c>
      <c r="O53">
        <f t="shared" si="10"/>
        <v>0</v>
      </c>
      <c r="P53" s="10"/>
      <c r="Q53" s="10"/>
      <c r="R53" s="10"/>
    </row>
    <row r="54" spans="1:18">
      <c r="A54">
        <v>27</v>
      </c>
      <c r="B54" s="1">
        <v>44539</v>
      </c>
      <c r="C54">
        <v>40.259998000000003</v>
      </c>
      <c r="D54">
        <v>38.75</v>
      </c>
      <c r="E54" t="str">
        <f t="shared" si="1"/>
        <v>red</v>
      </c>
      <c r="F54" s="5"/>
      <c r="G54">
        <f t="shared" si="2"/>
        <v>47.39719856</v>
      </c>
      <c r="H54" t="str">
        <f t="shared" si="3"/>
        <v>green</v>
      </c>
      <c r="I54">
        <f t="shared" si="4"/>
        <v>1</v>
      </c>
      <c r="J54">
        <f t="shared" si="5"/>
        <v>44.018268461653442</v>
      </c>
      <c r="K54" s="11" t="str">
        <f t="shared" si="6"/>
        <v>green</v>
      </c>
      <c r="L54">
        <f t="shared" si="7"/>
        <v>1</v>
      </c>
      <c r="M54">
        <f t="shared" si="8"/>
        <v>318.64699102520575</v>
      </c>
      <c r="N54" s="11" t="str">
        <f t="shared" si="9"/>
        <v>green</v>
      </c>
      <c r="O54">
        <f t="shared" si="10"/>
        <v>1</v>
      </c>
      <c r="P54" s="10"/>
      <c r="Q54" s="10"/>
      <c r="R54" s="10"/>
    </row>
    <row r="55" spans="1:18">
      <c r="A55">
        <v>28</v>
      </c>
      <c r="B55" s="1">
        <v>44540</v>
      </c>
      <c r="C55">
        <v>39.32</v>
      </c>
      <c r="D55">
        <v>37.259998000000003</v>
      </c>
      <c r="E55" t="str">
        <f t="shared" si="1"/>
        <v>red</v>
      </c>
      <c r="F55" s="5"/>
      <c r="G55">
        <f t="shared" si="2"/>
        <v>46.720399999999998</v>
      </c>
      <c r="H55" t="str">
        <f t="shared" si="3"/>
        <v>green</v>
      </c>
      <c r="I55">
        <f t="shared" si="4"/>
        <v>1</v>
      </c>
      <c r="J55">
        <f t="shared" si="5"/>
        <v>42.12696746666667</v>
      </c>
      <c r="K55" s="11" t="str">
        <f t="shared" si="6"/>
        <v>green</v>
      </c>
      <c r="L55">
        <f t="shared" si="7"/>
        <v>1</v>
      </c>
      <c r="M55">
        <f t="shared" si="8"/>
        <v>296.70712153663999</v>
      </c>
      <c r="N55" s="11" t="str">
        <f t="shared" si="9"/>
        <v>green</v>
      </c>
      <c r="O55">
        <f t="shared" si="10"/>
        <v>1</v>
      </c>
      <c r="P55" s="10"/>
      <c r="Q55" s="10"/>
      <c r="R55" s="10"/>
    </row>
    <row r="56" spans="1:18">
      <c r="A56">
        <v>29</v>
      </c>
      <c r="B56" s="1">
        <v>44543</v>
      </c>
      <c r="C56">
        <v>36.990001999999997</v>
      </c>
      <c r="D56">
        <v>36.040000999999997</v>
      </c>
      <c r="E56" t="str">
        <f t="shared" si="1"/>
        <v>red</v>
      </c>
      <c r="F56" s="5">
        <v>9</v>
      </c>
      <c r="G56">
        <f t="shared" si="2"/>
        <v>45.042801439999998</v>
      </c>
      <c r="H56" t="str">
        <f t="shared" si="3"/>
        <v>green</v>
      </c>
      <c r="I56">
        <f t="shared" si="4"/>
        <v>1</v>
      </c>
      <c r="J56">
        <f t="shared" si="5"/>
        <v>37.631966273653433</v>
      </c>
      <c r="K56" s="11" t="str">
        <f t="shared" si="6"/>
        <v>green</v>
      </c>
      <c r="L56">
        <f t="shared" si="7"/>
        <v>1</v>
      </c>
      <c r="M56">
        <f t="shared" si="8"/>
        <v>246.71726157879118</v>
      </c>
      <c r="N56" s="11" t="str">
        <f t="shared" si="9"/>
        <v>green</v>
      </c>
      <c r="O56">
        <f t="shared" si="10"/>
        <v>1</v>
      </c>
      <c r="P56" s="12">
        <f t="shared" ref="P56:R70" si="22">COUNTIF(I56:I62,"=0")/7</f>
        <v>0.7142857142857143</v>
      </c>
      <c r="Q56" s="10">
        <f t="shared" ref="Q56" si="23">COUNTIF(L56:L62,"=0")/7</f>
        <v>0</v>
      </c>
      <c r="R56" s="12">
        <f t="shared" ref="R56" si="24">COUNTIF(O56:O62,"=0")/7</f>
        <v>0.7142857142857143</v>
      </c>
    </row>
    <row r="57" spans="1:18">
      <c r="A57">
        <v>30</v>
      </c>
      <c r="B57" s="1">
        <v>44544</v>
      </c>
      <c r="C57">
        <v>35.349997999999999</v>
      </c>
      <c r="D57">
        <v>35.619999</v>
      </c>
      <c r="E57" t="str">
        <f t="shared" si="1"/>
        <v>green</v>
      </c>
      <c r="F57" s="5"/>
      <c r="G57">
        <f t="shared" si="2"/>
        <v>43.861998560000004</v>
      </c>
      <c r="H57" t="str">
        <f t="shared" si="3"/>
        <v>green</v>
      </c>
      <c r="I57">
        <f t="shared" si="4"/>
        <v>0</v>
      </c>
      <c r="J57">
        <f t="shared" si="5"/>
        <v>34.633033092533438</v>
      </c>
      <c r="K57" t="str">
        <f t="shared" si="6"/>
        <v>red</v>
      </c>
      <c r="L57">
        <f t="shared" si="7"/>
        <v>1</v>
      </c>
      <c r="M57">
        <f t="shared" si="8"/>
        <v>215.12601256284378</v>
      </c>
      <c r="N57" s="9" t="str">
        <f t="shared" si="9"/>
        <v>green</v>
      </c>
      <c r="O57">
        <f t="shared" si="10"/>
        <v>0</v>
      </c>
      <c r="P57" s="12"/>
      <c r="Q57" s="10"/>
      <c r="R57" s="12"/>
    </row>
    <row r="58" spans="1:18">
      <c r="A58">
        <v>31</v>
      </c>
      <c r="B58" s="1">
        <v>44545</v>
      </c>
      <c r="C58">
        <v>35.32</v>
      </c>
      <c r="D58">
        <v>36.049999</v>
      </c>
      <c r="E58" t="str">
        <f t="shared" si="1"/>
        <v>green</v>
      </c>
      <c r="F58" s="5"/>
      <c r="G58">
        <f t="shared" si="2"/>
        <v>43.840400000000002</v>
      </c>
      <c r="H58" t="str">
        <f t="shared" si="3"/>
        <v>green</v>
      </c>
      <c r="I58">
        <f t="shared" si="4"/>
        <v>0</v>
      </c>
      <c r="J58">
        <f t="shared" si="5"/>
        <v>34.579447466666672</v>
      </c>
      <c r="K58" t="str">
        <f t="shared" si="6"/>
        <v>red</v>
      </c>
      <c r="L58">
        <f t="shared" si="7"/>
        <v>1</v>
      </c>
      <c r="M58">
        <f t="shared" si="8"/>
        <v>214.57482611264004</v>
      </c>
      <c r="N58" s="9" t="str">
        <f t="shared" si="9"/>
        <v>green</v>
      </c>
      <c r="O58">
        <f t="shared" si="10"/>
        <v>0</v>
      </c>
      <c r="P58" s="12"/>
      <c r="Q58" s="10"/>
      <c r="R58" s="12"/>
    </row>
    <row r="59" spans="1:18">
      <c r="A59">
        <v>32</v>
      </c>
      <c r="B59" s="1">
        <v>44546</v>
      </c>
      <c r="C59">
        <v>36.470001000000003</v>
      </c>
      <c r="D59">
        <v>34.93</v>
      </c>
      <c r="E59" t="str">
        <f t="shared" si="1"/>
        <v>red</v>
      </c>
      <c r="F59" s="5"/>
      <c r="G59">
        <f t="shared" si="2"/>
        <v>44.668400720000001</v>
      </c>
      <c r="H59" t="str">
        <f t="shared" si="3"/>
        <v>green</v>
      </c>
      <c r="I59">
        <f t="shared" si="4"/>
        <v>1</v>
      </c>
      <c r="J59">
        <f t="shared" si="5"/>
        <v>36.666331310480032</v>
      </c>
      <c r="K59" s="11" t="str">
        <f t="shared" si="6"/>
        <v>green</v>
      </c>
      <c r="L59">
        <f t="shared" si="7"/>
        <v>1</v>
      </c>
      <c r="M59">
        <f t="shared" si="8"/>
        <v>236.38722934031631</v>
      </c>
      <c r="N59" s="11" t="str">
        <f t="shared" si="9"/>
        <v>green</v>
      </c>
      <c r="O59">
        <f t="shared" si="10"/>
        <v>1</v>
      </c>
      <c r="P59" s="12"/>
      <c r="Q59" s="10"/>
      <c r="R59" s="12"/>
    </row>
    <row r="60" spans="1:18">
      <c r="A60">
        <v>33</v>
      </c>
      <c r="B60" s="1">
        <v>44547</v>
      </c>
      <c r="C60">
        <v>34.950001</v>
      </c>
      <c r="D60">
        <v>36.509998000000003</v>
      </c>
      <c r="E60" t="str">
        <f t="shared" si="1"/>
        <v>green</v>
      </c>
      <c r="F60" s="5"/>
      <c r="G60">
        <f t="shared" si="2"/>
        <v>43.574000720000001</v>
      </c>
      <c r="H60" t="str">
        <f t="shared" si="3"/>
        <v>green</v>
      </c>
      <c r="I60">
        <f t="shared" si="4"/>
        <v>0</v>
      </c>
      <c r="J60">
        <f t="shared" si="5"/>
        <v>33.922265100133352</v>
      </c>
      <c r="K60" t="str">
        <f t="shared" si="6"/>
        <v>red</v>
      </c>
      <c r="L60">
        <f t="shared" si="7"/>
        <v>1</v>
      </c>
      <c r="M60">
        <f t="shared" si="8"/>
        <v>207.85368877536087</v>
      </c>
      <c r="N60" s="9" t="str">
        <f t="shared" si="9"/>
        <v>green</v>
      </c>
      <c r="O60">
        <f t="shared" si="10"/>
        <v>0</v>
      </c>
      <c r="P60" s="12"/>
      <c r="Q60" s="10"/>
      <c r="R60" s="12"/>
    </row>
    <row r="61" spans="1:18">
      <c r="A61">
        <v>34</v>
      </c>
      <c r="B61" s="1">
        <v>44550</v>
      </c>
      <c r="C61">
        <v>35.650002000000001</v>
      </c>
      <c r="D61">
        <v>35.759998000000003</v>
      </c>
      <c r="E61" t="str">
        <f t="shared" si="1"/>
        <v>green</v>
      </c>
      <c r="F61" s="5"/>
      <c r="G61">
        <f t="shared" si="2"/>
        <v>44.078001440000001</v>
      </c>
      <c r="H61" t="str">
        <f t="shared" si="3"/>
        <v>green</v>
      </c>
      <c r="I61">
        <f t="shared" si="4"/>
        <v>0</v>
      </c>
      <c r="J61">
        <f t="shared" si="5"/>
        <v>35.171440271200112</v>
      </c>
      <c r="K61" t="str">
        <f t="shared" si="6"/>
        <v>red</v>
      </c>
      <c r="L61">
        <f t="shared" si="7"/>
        <v>1</v>
      </c>
      <c r="M61">
        <f t="shared" si="8"/>
        <v>220.69034786888844</v>
      </c>
      <c r="N61" s="9" t="str">
        <f t="shared" si="9"/>
        <v>green</v>
      </c>
      <c r="O61">
        <f t="shared" si="10"/>
        <v>0</v>
      </c>
      <c r="P61" s="12"/>
      <c r="Q61" s="10"/>
      <c r="R61" s="12"/>
    </row>
    <row r="62" spans="1:18">
      <c r="A62">
        <v>35</v>
      </c>
      <c r="B62" s="1">
        <v>44551</v>
      </c>
      <c r="C62">
        <v>36.029998999999997</v>
      </c>
      <c r="D62">
        <v>36.740001999999997</v>
      </c>
      <c r="E62" t="str">
        <f t="shared" si="1"/>
        <v>green</v>
      </c>
      <c r="F62" s="5"/>
      <c r="G62">
        <f t="shared" si="2"/>
        <v>44.351599279999995</v>
      </c>
      <c r="H62" t="str">
        <f t="shared" si="3"/>
        <v>green</v>
      </c>
      <c r="I62">
        <f t="shared" si="4"/>
        <v>0</v>
      </c>
      <c r="J62">
        <f t="shared" si="5"/>
        <v>35.859954311813354</v>
      </c>
      <c r="K62" t="str">
        <f t="shared" si="6"/>
        <v>red</v>
      </c>
      <c r="L62">
        <f t="shared" si="7"/>
        <v>1</v>
      </c>
      <c r="M62">
        <f t="shared" si="8"/>
        <v>227.87506954381243</v>
      </c>
      <c r="N62" s="9" t="str">
        <f t="shared" si="9"/>
        <v>green</v>
      </c>
      <c r="O62">
        <f t="shared" si="10"/>
        <v>0</v>
      </c>
      <c r="P62" s="12"/>
      <c r="Q62" s="10"/>
      <c r="R62" s="12"/>
    </row>
    <row r="63" spans="1:18">
      <c r="A63">
        <v>36</v>
      </c>
      <c r="B63" s="1">
        <v>44552</v>
      </c>
      <c r="C63">
        <v>36.534999999999997</v>
      </c>
      <c r="D63">
        <v>37.259998000000003</v>
      </c>
      <c r="E63" t="str">
        <f t="shared" si="1"/>
        <v>green</v>
      </c>
      <c r="F63" s="5">
        <v>10</v>
      </c>
      <c r="G63">
        <f t="shared" si="2"/>
        <v>44.715199999999996</v>
      </c>
      <c r="H63" t="str">
        <f t="shared" si="3"/>
        <v>green</v>
      </c>
      <c r="I63">
        <f t="shared" si="4"/>
        <v>0</v>
      </c>
      <c r="J63">
        <f t="shared" si="5"/>
        <v>36.786284366666663</v>
      </c>
      <c r="K63" s="9" t="str">
        <f t="shared" si="6"/>
        <v>green</v>
      </c>
      <c r="L63">
        <f t="shared" si="7"/>
        <v>0</v>
      </c>
      <c r="M63">
        <f t="shared" si="8"/>
        <v>237.66237697901744</v>
      </c>
      <c r="N63" s="9" t="str">
        <f t="shared" si="9"/>
        <v>green</v>
      </c>
      <c r="O63">
        <f t="shared" si="10"/>
        <v>0</v>
      </c>
      <c r="P63" s="10">
        <f t="shared" ref="P63" si="25">COUNTIF(I63:I69,"=0")/7</f>
        <v>0.42857142857142855</v>
      </c>
      <c r="Q63" s="10">
        <f t="shared" ref="Q63" si="26">COUNTIF(L63:L69,"=0")/7</f>
        <v>0.42857142857142855</v>
      </c>
      <c r="R63" s="10">
        <f t="shared" ref="R63" si="27">COUNTIF(O63:O69,"=0")/7</f>
        <v>0.42857142857142855</v>
      </c>
    </row>
    <row r="64" spans="1:18">
      <c r="A64">
        <v>37</v>
      </c>
      <c r="B64" s="1">
        <v>44553</v>
      </c>
      <c r="C64">
        <v>37.029998999999997</v>
      </c>
      <c r="D64">
        <v>37.419998</v>
      </c>
      <c r="E64" t="str">
        <f t="shared" si="1"/>
        <v>green</v>
      </c>
      <c r="F64" s="5"/>
      <c r="G64">
        <f t="shared" si="2"/>
        <v>45.071599280000001</v>
      </c>
      <c r="H64" t="str">
        <f t="shared" si="3"/>
        <v>green</v>
      </c>
      <c r="I64">
        <f t="shared" si="4"/>
        <v>0</v>
      </c>
      <c r="J64">
        <f t="shared" si="5"/>
        <v>37.706807594480019</v>
      </c>
      <c r="K64" s="9" t="str">
        <f t="shared" si="6"/>
        <v>green</v>
      </c>
      <c r="L64">
        <f t="shared" si="7"/>
        <v>0</v>
      </c>
      <c r="M64">
        <f t="shared" si="8"/>
        <v>247.52405470615608</v>
      </c>
      <c r="N64" s="9" t="str">
        <f t="shared" si="9"/>
        <v>green</v>
      </c>
      <c r="O64">
        <f t="shared" si="10"/>
        <v>0</v>
      </c>
      <c r="P64" s="10"/>
      <c r="Q64" s="10"/>
      <c r="R64" s="10"/>
    </row>
    <row r="65" spans="1:18">
      <c r="A65">
        <v>38</v>
      </c>
      <c r="B65" s="1">
        <v>44557</v>
      </c>
      <c r="C65">
        <v>37.020000000000003</v>
      </c>
      <c r="D65">
        <v>36.93</v>
      </c>
      <c r="E65" t="str">
        <f t="shared" si="1"/>
        <v>red</v>
      </c>
      <c r="F65" s="5"/>
      <c r="G65">
        <f t="shared" si="2"/>
        <v>45.064400000000006</v>
      </c>
      <c r="H65" t="str">
        <f t="shared" si="3"/>
        <v>green</v>
      </c>
      <c r="I65">
        <f t="shared" si="4"/>
        <v>1</v>
      </c>
      <c r="J65">
        <f t="shared" si="5"/>
        <v>37.68809013333334</v>
      </c>
      <c r="K65" s="11" t="str">
        <f t="shared" si="6"/>
        <v>green</v>
      </c>
      <c r="L65">
        <f t="shared" si="7"/>
        <v>1</v>
      </c>
      <c r="M65">
        <f t="shared" si="8"/>
        <v>247.32219677984008</v>
      </c>
      <c r="N65" s="11" t="str">
        <f t="shared" si="9"/>
        <v>green</v>
      </c>
      <c r="O65">
        <f t="shared" si="10"/>
        <v>1</v>
      </c>
      <c r="P65" s="10"/>
      <c r="Q65" s="10"/>
      <c r="R65" s="10"/>
    </row>
    <row r="66" spans="1:18">
      <c r="A66">
        <v>39</v>
      </c>
      <c r="B66" s="1">
        <v>44558</v>
      </c>
      <c r="C66">
        <v>36.610000999999997</v>
      </c>
      <c r="D66">
        <v>36.520000000000003</v>
      </c>
      <c r="E66" t="str">
        <f t="shared" si="1"/>
        <v>red</v>
      </c>
      <c r="F66" s="5"/>
      <c r="G66">
        <f t="shared" si="2"/>
        <v>44.769200720000001</v>
      </c>
      <c r="H66" t="str">
        <f t="shared" si="3"/>
        <v>green</v>
      </c>
      <c r="I66">
        <f t="shared" si="4"/>
        <v>1</v>
      </c>
      <c r="J66">
        <f t="shared" si="5"/>
        <v>36.92496171757336</v>
      </c>
      <c r="K66" s="11" t="str">
        <f t="shared" si="6"/>
        <v>green</v>
      </c>
      <c r="L66">
        <f t="shared" si="7"/>
        <v>1</v>
      </c>
      <c r="M66">
        <f t="shared" si="8"/>
        <v>239.13943401090984</v>
      </c>
      <c r="N66" s="11" t="str">
        <f t="shared" si="9"/>
        <v>green</v>
      </c>
      <c r="O66">
        <f t="shared" si="10"/>
        <v>1</v>
      </c>
      <c r="P66" s="10"/>
      <c r="Q66" s="10"/>
      <c r="R66" s="10"/>
    </row>
    <row r="67" spans="1:18">
      <c r="A67">
        <v>40</v>
      </c>
      <c r="B67" s="1">
        <v>44559</v>
      </c>
      <c r="C67">
        <v>36.209999000000003</v>
      </c>
      <c r="D67">
        <v>35.950001</v>
      </c>
      <c r="E67" t="str">
        <f t="shared" si="1"/>
        <v>red</v>
      </c>
      <c r="F67" s="5"/>
      <c r="G67">
        <f t="shared" si="2"/>
        <v>44.481199279999998</v>
      </c>
      <c r="H67" t="str">
        <f t="shared" si="3"/>
        <v>green</v>
      </c>
      <c r="I67">
        <f t="shared" si="4"/>
        <v>1</v>
      </c>
      <c r="J67">
        <f t="shared" si="5"/>
        <v>36.188648702693364</v>
      </c>
      <c r="K67" t="str">
        <f t="shared" si="6"/>
        <v>red</v>
      </c>
      <c r="L67">
        <f t="shared" si="7"/>
        <v>0</v>
      </c>
      <c r="M67">
        <f t="shared" si="8"/>
        <v>231.33214824827954</v>
      </c>
      <c r="N67" s="11" t="str">
        <f t="shared" si="9"/>
        <v>green</v>
      </c>
      <c r="O67">
        <f t="shared" si="10"/>
        <v>1</v>
      </c>
      <c r="P67" s="10"/>
      <c r="Q67" s="10"/>
      <c r="R67" s="10"/>
    </row>
    <row r="68" spans="1:18">
      <c r="A68">
        <v>41</v>
      </c>
      <c r="B68" s="1">
        <v>44560</v>
      </c>
      <c r="C68">
        <v>36</v>
      </c>
      <c r="D68">
        <v>37.950001</v>
      </c>
      <c r="E68" t="str">
        <f t="shared" si="1"/>
        <v>green</v>
      </c>
      <c r="F68" s="5"/>
      <c r="G68">
        <f t="shared" si="2"/>
        <v>44.33</v>
      </c>
      <c r="H68" t="str">
        <f t="shared" si="3"/>
        <v>green</v>
      </c>
      <c r="I68">
        <f t="shared" si="4"/>
        <v>0</v>
      </c>
      <c r="J68">
        <f t="shared" si="5"/>
        <v>35.805333333333337</v>
      </c>
      <c r="K68" t="str">
        <f t="shared" si="6"/>
        <v>red</v>
      </c>
      <c r="L68">
        <f t="shared" si="7"/>
        <v>1</v>
      </c>
      <c r="M68">
        <f t="shared" si="8"/>
        <v>227.30228000000002</v>
      </c>
      <c r="N68" s="9" t="str">
        <f t="shared" si="9"/>
        <v>green</v>
      </c>
      <c r="O68">
        <f t="shared" si="10"/>
        <v>0</v>
      </c>
      <c r="P68" s="10"/>
      <c r="Q68" s="10"/>
      <c r="R68" s="10"/>
    </row>
    <row r="69" spans="1:18">
      <c r="A69">
        <v>42</v>
      </c>
      <c r="B69" s="1">
        <v>44561</v>
      </c>
      <c r="C69">
        <v>37.400002000000001</v>
      </c>
      <c r="D69">
        <v>36.349997999999999</v>
      </c>
      <c r="E69" t="str">
        <f t="shared" si="1"/>
        <v>red</v>
      </c>
      <c r="F69" s="5"/>
      <c r="G69">
        <f t="shared" si="2"/>
        <v>45.338001439999999</v>
      </c>
      <c r="H69" t="str">
        <f t="shared" si="3"/>
        <v>green</v>
      </c>
      <c r="I69">
        <f t="shared" si="4"/>
        <v>1</v>
      </c>
      <c r="J69">
        <f t="shared" si="5"/>
        <v>38.40299044853343</v>
      </c>
      <c r="K69" s="11" t="str">
        <f t="shared" si="6"/>
        <v>green</v>
      </c>
      <c r="L69">
        <f t="shared" si="7"/>
        <v>1</v>
      </c>
      <c r="M69">
        <f t="shared" si="8"/>
        <v>255.07108992366307</v>
      </c>
      <c r="N69" s="11" t="str">
        <f t="shared" si="9"/>
        <v>green</v>
      </c>
      <c r="O69">
        <f t="shared" si="10"/>
        <v>1</v>
      </c>
      <c r="P69" s="10"/>
      <c r="Q69" s="10"/>
      <c r="R69" s="10"/>
    </row>
    <row r="70" spans="1:18">
      <c r="A70">
        <v>43</v>
      </c>
      <c r="B70" s="1">
        <v>44564</v>
      </c>
      <c r="C70">
        <v>36.799999</v>
      </c>
      <c r="D70">
        <v>36.409999999999997</v>
      </c>
      <c r="E70" t="str">
        <f t="shared" si="1"/>
        <v>red</v>
      </c>
      <c r="F70" s="5">
        <v>11</v>
      </c>
      <c r="G70">
        <f t="shared" si="2"/>
        <v>44.905999280000003</v>
      </c>
      <c r="H70" t="str">
        <f t="shared" si="3"/>
        <v>green</v>
      </c>
      <c r="I70">
        <f t="shared" si="4"/>
        <v>1</v>
      </c>
      <c r="J70">
        <f t="shared" si="5"/>
        <v>37.277544806133356</v>
      </c>
      <c r="K70" s="11" t="str">
        <f t="shared" si="6"/>
        <v>green</v>
      </c>
      <c r="L70">
        <f t="shared" si="7"/>
        <v>1</v>
      </c>
      <c r="M70">
        <f t="shared" si="8"/>
        <v>242.90859221858295</v>
      </c>
      <c r="N70" s="11" t="str">
        <f t="shared" si="9"/>
        <v>green</v>
      </c>
      <c r="O70">
        <f t="shared" si="10"/>
        <v>1</v>
      </c>
      <c r="P70" s="10">
        <f t="shared" ref="P70" si="28">COUNTIF(I70:I76,"=0")/7</f>
        <v>0.42857142857142855</v>
      </c>
      <c r="Q70" s="10">
        <f t="shared" ref="Q70" si="29">COUNTIF(L70:L76,"=0")/7</f>
        <v>0.42857142857142855</v>
      </c>
      <c r="R70" s="10">
        <f t="shared" ref="R70" si="30">COUNTIF(O70:O76,"=0")/7</f>
        <v>0.2857142857142857</v>
      </c>
    </row>
    <row r="71" spans="1:18">
      <c r="A71">
        <v>44</v>
      </c>
      <c r="B71" s="1">
        <v>44565</v>
      </c>
      <c r="C71">
        <v>35.169998</v>
      </c>
      <c r="D71">
        <v>33.130001</v>
      </c>
      <c r="E71" t="str">
        <f t="shared" si="1"/>
        <v>red</v>
      </c>
      <c r="F71" s="5"/>
      <c r="G71">
        <f t="shared" si="2"/>
        <v>43.73239856</v>
      </c>
      <c r="H71" t="str">
        <f t="shared" si="3"/>
        <v>green</v>
      </c>
      <c r="I71">
        <f t="shared" si="4"/>
        <v>1</v>
      </c>
      <c r="J71">
        <f t="shared" si="5"/>
        <v>34.31218191077344</v>
      </c>
      <c r="K71" t="str">
        <f t="shared" si="6"/>
        <v>red</v>
      </c>
      <c r="L71">
        <f t="shared" si="7"/>
        <v>0</v>
      </c>
      <c r="M71">
        <f t="shared" si="8"/>
        <v>211.83279869653899</v>
      </c>
      <c r="N71" s="11" t="str">
        <f t="shared" si="9"/>
        <v>green</v>
      </c>
      <c r="O71">
        <f t="shared" si="10"/>
        <v>1</v>
      </c>
      <c r="P71" s="10"/>
      <c r="Q71" s="10"/>
      <c r="R71" s="10"/>
    </row>
    <row r="72" spans="1:18">
      <c r="A72">
        <v>45</v>
      </c>
      <c r="B72" s="1">
        <v>44566</v>
      </c>
      <c r="C72">
        <v>33.509998000000003</v>
      </c>
      <c r="D72">
        <v>32.840000000000003</v>
      </c>
      <c r="E72" t="str">
        <f t="shared" si="1"/>
        <v>red</v>
      </c>
      <c r="F72" s="5"/>
      <c r="G72">
        <f t="shared" si="2"/>
        <v>42.53719856</v>
      </c>
      <c r="H72" t="str">
        <f t="shared" si="3"/>
        <v>green</v>
      </c>
      <c r="I72">
        <f t="shared" si="4"/>
        <v>1</v>
      </c>
      <c r="J72">
        <f t="shared" si="5"/>
        <v>31.430599145653442</v>
      </c>
      <c r="K72" t="str">
        <f t="shared" si="6"/>
        <v>red</v>
      </c>
      <c r="L72">
        <f t="shared" si="7"/>
        <v>0</v>
      </c>
      <c r="M72">
        <f>(4.98*(C72^3)-3.93*(C72^2)-1.68*C72+109.16)/10000</f>
        <v>18.303243588826664</v>
      </c>
      <c r="N72" t="str">
        <f t="shared" si="9"/>
        <v>red</v>
      </c>
      <c r="O72">
        <f t="shared" si="10"/>
        <v>0</v>
      </c>
      <c r="P72" s="10"/>
      <c r="Q72" s="10"/>
      <c r="R72" s="10"/>
    </row>
    <row r="73" spans="1:18">
      <c r="A73">
        <v>46</v>
      </c>
      <c r="B73" s="1">
        <v>44567</v>
      </c>
      <c r="C73">
        <v>32.549999</v>
      </c>
      <c r="D73">
        <v>32.689999</v>
      </c>
      <c r="E73" t="str">
        <f t="shared" si="1"/>
        <v>green</v>
      </c>
      <c r="F73" s="5"/>
      <c r="G73">
        <f t="shared" si="2"/>
        <v>41.845999280000001</v>
      </c>
      <c r="H73" t="str">
        <f t="shared" si="3"/>
        <v>green</v>
      </c>
      <c r="I73">
        <f t="shared" si="4"/>
        <v>0</v>
      </c>
      <c r="J73">
        <f t="shared" si="5"/>
        <v>29.827861688133357</v>
      </c>
      <c r="K73" t="str">
        <f t="shared" si="6"/>
        <v>red</v>
      </c>
      <c r="L73">
        <f t="shared" si="7"/>
        <v>1</v>
      </c>
      <c r="M73">
        <f t="shared" ref="M73:M78" si="31">(4.98*(C73^3)-3.93*(C73^2)-1.68*C73+109.16)/10000</f>
        <v>16.763491135105618</v>
      </c>
      <c r="N73" t="str">
        <f t="shared" si="9"/>
        <v>red</v>
      </c>
      <c r="O73">
        <f t="shared" si="10"/>
        <v>1</v>
      </c>
      <c r="P73" s="10"/>
      <c r="Q73" s="10"/>
      <c r="R73" s="10"/>
    </row>
    <row r="74" spans="1:18">
      <c r="A74">
        <v>47</v>
      </c>
      <c r="B74" s="1">
        <v>44568</v>
      </c>
      <c r="C74">
        <v>32.650002000000001</v>
      </c>
      <c r="D74">
        <v>32.419998</v>
      </c>
      <c r="E74" t="str">
        <f t="shared" si="1"/>
        <v>red</v>
      </c>
      <c r="F74" s="5"/>
      <c r="G74">
        <f t="shared" si="2"/>
        <v>41.918001439999998</v>
      </c>
      <c r="H74" t="str">
        <f t="shared" si="3"/>
        <v>green</v>
      </c>
      <c r="I74">
        <f t="shared" si="4"/>
        <v>1</v>
      </c>
      <c r="J74">
        <f t="shared" si="5"/>
        <v>29.992639967200102</v>
      </c>
      <c r="K74" t="str">
        <f t="shared" si="6"/>
        <v>red</v>
      </c>
      <c r="L74">
        <f t="shared" si="7"/>
        <v>0</v>
      </c>
      <c r="M74">
        <f t="shared" si="31"/>
        <v>16.919693134363627</v>
      </c>
      <c r="N74" t="str">
        <f t="shared" si="9"/>
        <v>red</v>
      </c>
      <c r="O74">
        <f t="shared" si="10"/>
        <v>0</v>
      </c>
      <c r="P74" s="10"/>
      <c r="Q74" s="10"/>
      <c r="R74" s="10"/>
    </row>
    <row r="75" spans="1:18">
      <c r="A75">
        <v>48</v>
      </c>
      <c r="B75" s="1">
        <v>44571</v>
      </c>
      <c r="C75">
        <v>31.700001</v>
      </c>
      <c r="D75">
        <v>32.700001</v>
      </c>
      <c r="E75" t="str">
        <f t="shared" si="1"/>
        <v>green</v>
      </c>
      <c r="F75" s="5"/>
      <c r="G75">
        <f t="shared" si="2"/>
        <v>41.234000719999997</v>
      </c>
      <c r="H75" t="str">
        <f t="shared" si="3"/>
        <v>green</v>
      </c>
      <c r="I75">
        <f t="shared" si="4"/>
        <v>0</v>
      </c>
      <c r="J75">
        <f t="shared" si="5"/>
        <v>28.447748268800026</v>
      </c>
      <c r="K75" t="str">
        <f t="shared" si="6"/>
        <v>red</v>
      </c>
      <c r="L75">
        <f t="shared" si="7"/>
        <v>1</v>
      </c>
      <c r="M75">
        <f t="shared" si="31"/>
        <v>15.474466580221508</v>
      </c>
      <c r="N75" t="str">
        <f t="shared" si="9"/>
        <v>red</v>
      </c>
      <c r="O75">
        <f t="shared" si="10"/>
        <v>1</v>
      </c>
      <c r="P75" s="10"/>
      <c r="Q75" s="10"/>
      <c r="R75" s="10"/>
    </row>
    <row r="76" spans="1:18">
      <c r="A76">
        <v>49</v>
      </c>
      <c r="B76" s="1">
        <v>44572</v>
      </c>
      <c r="C76">
        <v>33</v>
      </c>
      <c r="D76">
        <v>34</v>
      </c>
      <c r="E76" t="str">
        <f t="shared" si="1"/>
        <v>green</v>
      </c>
      <c r="F76" s="5"/>
      <c r="G76">
        <f t="shared" si="2"/>
        <v>42.17</v>
      </c>
      <c r="H76" t="str">
        <f t="shared" si="3"/>
        <v>green</v>
      </c>
      <c r="I76">
        <f t="shared" si="4"/>
        <v>0</v>
      </c>
      <c r="J76">
        <f t="shared" si="5"/>
        <v>30.573333333333331</v>
      </c>
      <c r="K76" t="str">
        <f t="shared" si="6"/>
        <v>red</v>
      </c>
      <c r="L76">
        <f t="shared" si="7"/>
        <v>1</v>
      </c>
      <c r="M76">
        <f t="shared" si="31"/>
        <v>17.474021</v>
      </c>
      <c r="N76" t="str">
        <f t="shared" si="9"/>
        <v>red</v>
      </c>
      <c r="O76">
        <f t="shared" si="10"/>
        <v>1</v>
      </c>
      <c r="P76" s="10"/>
      <c r="Q76" s="10"/>
      <c r="R76" s="10"/>
    </row>
    <row r="77" spans="1:18">
      <c r="A77">
        <v>50</v>
      </c>
      <c r="B77" s="1">
        <v>44573</v>
      </c>
      <c r="C77">
        <v>34.270000000000003</v>
      </c>
      <c r="D77">
        <v>34.43</v>
      </c>
      <c r="E77" t="str">
        <f t="shared" si="1"/>
        <v>green</v>
      </c>
      <c r="F77" s="5">
        <v>12</v>
      </c>
      <c r="G77">
        <f t="shared" si="2"/>
        <v>43.084400000000002</v>
      </c>
      <c r="H77" t="str">
        <f t="shared" si="3"/>
        <v>green</v>
      </c>
      <c r="I77">
        <f t="shared" si="4"/>
        <v>0</v>
      </c>
      <c r="J77">
        <f t="shared" si="5"/>
        <v>32.732553466666673</v>
      </c>
      <c r="K77" t="str">
        <f t="shared" si="6"/>
        <v>red</v>
      </c>
      <c r="L77">
        <f t="shared" si="7"/>
        <v>1</v>
      </c>
      <c r="M77">
        <f t="shared" si="31"/>
        <v>19.587018620834009</v>
      </c>
      <c r="N77" t="str">
        <f t="shared" si="9"/>
        <v>red</v>
      </c>
      <c r="O77">
        <f t="shared" si="10"/>
        <v>1</v>
      </c>
      <c r="P77" s="10">
        <f t="shared" ref="P77:R77" si="32">COUNTIF(I77:I83,"=0")/7</f>
        <v>0.2857142857142857</v>
      </c>
      <c r="Q77" s="12">
        <f t="shared" ref="Q77" si="33">COUNTIF(L77:L83,"=0")/7</f>
        <v>0.7142857142857143</v>
      </c>
      <c r="R77" s="10">
        <f t="shared" ref="R77" si="34">COUNTIF(O77:O83,"=0")/7</f>
        <v>0.2857142857142857</v>
      </c>
    </row>
    <row r="78" spans="1:18">
      <c r="A78">
        <v>51</v>
      </c>
      <c r="B78" s="1">
        <v>44574</v>
      </c>
      <c r="C78">
        <v>34.43</v>
      </c>
      <c r="D78">
        <v>32.970001000000003</v>
      </c>
      <c r="E78" t="str">
        <f t="shared" si="1"/>
        <v>red</v>
      </c>
      <c r="F78" s="5"/>
      <c r="G78">
        <f t="shared" si="2"/>
        <v>43.199600000000004</v>
      </c>
      <c r="H78" t="str">
        <f t="shared" si="3"/>
        <v>green</v>
      </c>
      <c r="I78">
        <f t="shared" si="4"/>
        <v>1</v>
      </c>
      <c r="J78">
        <f t="shared" si="5"/>
        <v>33.010377466666661</v>
      </c>
      <c r="K78" t="str">
        <f t="shared" si="6"/>
        <v>red</v>
      </c>
      <c r="L78">
        <f t="shared" si="7"/>
        <v>0</v>
      </c>
      <c r="M78">
        <f t="shared" si="31"/>
        <v>19.864721069186004</v>
      </c>
      <c r="N78" t="str">
        <f t="shared" si="9"/>
        <v>red</v>
      </c>
      <c r="O78">
        <f t="shared" si="10"/>
        <v>0</v>
      </c>
      <c r="P78" s="10"/>
      <c r="Q78" s="12"/>
      <c r="R78" s="10"/>
    </row>
    <row r="79" spans="1:18">
      <c r="A79">
        <v>52</v>
      </c>
      <c r="B79" s="1">
        <v>44575</v>
      </c>
      <c r="C79">
        <v>32.75</v>
      </c>
      <c r="D79">
        <v>32.830002</v>
      </c>
      <c r="E79" t="str">
        <f t="shared" si="1"/>
        <v>green</v>
      </c>
      <c r="F79" s="5"/>
      <c r="G79">
        <f t="shared" si="2"/>
        <v>41.989999999999995</v>
      </c>
      <c r="H79" t="str">
        <f t="shared" si="3"/>
        <v>green</v>
      </c>
      <c r="I79">
        <f t="shared" si="4"/>
        <v>0</v>
      </c>
      <c r="J79">
        <f t="shared" si="5"/>
        <v>30.157916666666669</v>
      </c>
      <c r="K79" t="str">
        <f t="shared" si="6"/>
        <v>red</v>
      </c>
      <c r="L79">
        <f t="shared" si="7"/>
        <v>1</v>
      </c>
      <c r="M79">
        <f t="shared" si="8"/>
        <v>170.76855031250005</v>
      </c>
      <c r="N79" s="9" t="str">
        <f t="shared" si="9"/>
        <v>green</v>
      </c>
      <c r="O79">
        <f t="shared" si="10"/>
        <v>0</v>
      </c>
      <c r="P79" s="10"/>
      <c r="Q79" s="12"/>
      <c r="R79" s="10"/>
    </row>
    <row r="80" spans="1:18">
      <c r="A80">
        <v>53</v>
      </c>
      <c r="B80" s="1">
        <v>44579</v>
      </c>
      <c r="C80">
        <v>32.284999999999997</v>
      </c>
      <c r="D80">
        <v>31.690000999999999</v>
      </c>
      <c r="E80" t="str">
        <f t="shared" si="1"/>
        <v>red</v>
      </c>
      <c r="F80" s="5"/>
      <c r="G80">
        <f t="shared" si="2"/>
        <v>41.655199999999994</v>
      </c>
      <c r="H80" t="str">
        <f t="shared" si="3"/>
        <v>green</v>
      </c>
      <c r="I80">
        <f t="shared" si="4"/>
        <v>1</v>
      </c>
      <c r="J80">
        <f t="shared" si="5"/>
        <v>29.393664366666659</v>
      </c>
      <c r="K80" t="str">
        <f t="shared" si="6"/>
        <v>red</v>
      </c>
      <c r="L80">
        <f t="shared" si="7"/>
        <v>0</v>
      </c>
      <c r="M80">
        <f t="shared" si="8"/>
        <v>163.54227571639248</v>
      </c>
      <c r="N80" s="11" t="str">
        <f t="shared" si="9"/>
        <v>green</v>
      </c>
      <c r="O80">
        <f t="shared" si="10"/>
        <v>1</v>
      </c>
      <c r="P80" s="10"/>
      <c r="Q80" s="12"/>
      <c r="R80" s="10"/>
    </row>
    <row r="81" spans="1:18">
      <c r="A81">
        <v>54</v>
      </c>
      <c r="B81" s="1">
        <v>44580</v>
      </c>
      <c r="C81">
        <v>31.790001</v>
      </c>
      <c r="D81">
        <v>31.639999</v>
      </c>
      <c r="E81" t="str">
        <f t="shared" si="1"/>
        <v>red</v>
      </c>
      <c r="F81" s="5"/>
      <c r="G81">
        <f t="shared" si="2"/>
        <v>41.298800720000003</v>
      </c>
      <c r="H81" t="str">
        <f t="shared" si="3"/>
        <v>green</v>
      </c>
      <c r="I81">
        <f t="shared" si="4"/>
        <v>1</v>
      </c>
      <c r="J81">
        <f t="shared" si="5"/>
        <v>28.592145473360024</v>
      </c>
      <c r="K81" t="str">
        <f t="shared" si="6"/>
        <v>red</v>
      </c>
      <c r="L81">
        <f t="shared" si="7"/>
        <v>0</v>
      </c>
      <c r="M81">
        <f t="shared" si="8"/>
        <v>156.07707314209634</v>
      </c>
      <c r="N81" s="11" t="str">
        <f t="shared" si="9"/>
        <v>green</v>
      </c>
      <c r="O81">
        <f t="shared" si="10"/>
        <v>1</v>
      </c>
      <c r="P81" s="10"/>
      <c r="Q81" s="12"/>
      <c r="R81" s="10"/>
    </row>
    <row r="82" spans="1:18">
      <c r="A82">
        <v>55</v>
      </c>
      <c r="B82" s="1">
        <v>44581</v>
      </c>
      <c r="C82">
        <v>32.349997999999999</v>
      </c>
      <c r="D82">
        <v>31.950001</v>
      </c>
      <c r="E82" t="str">
        <f t="shared" si="1"/>
        <v>red</v>
      </c>
      <c r="F82" s="5"/>
      <c r="G82">
        <f t="shared" si="2"/>
        <v>41.70199856</v>
      </c>
      <c r="H82" t="str">
        <f t="shared" si="3"/>
        <v>green</v>
      </c>
      <c r="I82">
        <f t="shared" si="4"/>
        <v>1</v>
      </c>
      <c r="J82">
        <f t="shared" si="5"/>
        <v>29.499833396533436</v>
      </c>
      <c r="K82" t="str">
        <f t="shared" si="6"/>
        <v>red</v>
      </c>
      <c r="L82">
        <f t="shared" si="7"/>
        <v>0</v>
      </c>
      <c r="M82">
        <f t="shared" si="8"/>
        <v>164.53986213431162</v>
      </c>
      <c r="N82" s="11" t="str">
        <f t="shared" si="9"/>
        <v>green</v>
      </c>
      <c r="O82">
        <f t="shared" si="10"/>
        <v>1</v>
      </c>
      <c r="P82" s="10"/>
      <c r="Q82" s="12"/>
      <c r="R82" s="10"/>
    </row>
    <row r="83" spans="1:18">
      <c r="A83">
        <v>56</v>
      </c>
      <c r="B83" s="1">
        <v>44582</v>
      </c>
      <c r="C83">
        <v>31.459999</v>
      </c>
      <c r="D83">
        <v>29.450001</v>
      </c>
      <c r="E83" t="str">
        <f t="shared" si="1"/>
        <v>red</v>
      </c>
      <c r="F83" s="5"/>
      <c r="G83">
        <f t="shared" si="2"/>
        <v>41.061199279999997</v>
      </c>
      <c r="H83" t="str">
        <f t="shared" si="3"/>
        <v>green</v>
      </c>
      <c r="I83">
        <f t="shared" si="4"/>
        <v>1</v>
      </c>
      <c r="J83">
        <f t="shared" si="5"/>
        <v>28.064692276693357</v>
      </c>
      <c r="K83" t="str">
        <f t="shared" si="6"/>
        <v>red</v>
      </c>
      <c r="L83">
        <f t="shared" si="7"/>
        <v>0</v>
      </c>
      <c r="M83">
        <f t="shared" si="8"/>
        <v>151.22868903164598</v>
      </c>
      <c r="N83" s="11" t="str">
        <f t="shared" si="9"/>
        <v>green</v>
      </c>
      <c r="O83">
        <f t="shared" si="10"/>
        <v>1</v>
      </c>
      <c r="P83" s="10"/>
      <c r="Q83" s="12"/>
      <c r="R83" s="10"/>
    </row>
    <row r="84" spans="1:18">
      <c r="B84" s="1"/>
      <c r="F84" s="5"/>
    </row>
    <row r="85" spans="1:18">
      <c r="B85" s="1"/>
      <c r="F85" s="5"/>
      <c r="H85" t="s">
        <v>29</v>
      </c>
      <c r="I85">
        <f>COUNTIF(I28:I83,"=0")</f>
        <v>25</v>
      </c>
      <c r="L85">
        <v>13</v>
      </c>
      <c r="O85">
        <v>15</v>
      </c>
    </row>
    <row r="86" spans="1:18">
      <c r="B86" s="1"/>
      <c r="F86" s="5"/>
      <c r="H86" t="s">
        <v>30</v>
      </c>
      <c r="I86">
        <v>31</v>
      </c>
      <c r="L86">
        <v>22</v>
      </c>
      <c r="O86">
        <v>23</v>
      </c>
    </row>
    <row r="87" spans="1:18">
      <c r="B87" s="1"/>
      <c r="F87" s="5"/>
      <c r="H87" t="s">
        <v>31</v>
      </c>
      <c r="I87">
        <v>0</v>
      </c>
      <c r="L87">
        <v>9</v>
      </c>
      <c r="O87">
        <v>9</v>
      </c>
    </row>
    <row r="88" spans="1:18">
      <c r="B88" s="1"/>
      <c r="F88" s="5"/>
      <c r="H88" t="s">
        <v>32</v>
      </c>
      <c r="I88">
        <v>0</v>
      </c>
      <c r="L88">
        <v>12</v>
      </c>
      <c r="O88">
        <v>9</v>
      </c>
    </row>
    <row r="89" spans="1:18">
      <c r="B89" s="1"/>
      <c r="F89" s="5"/>
      <c r="H89" t="s">
        <v>21</v>
      </c>
      <c r="I89">
        <f>I85/56</f>
        <v>0.44642857142857145</v>
      </c>
      <c r="L89">
        <f>22/56</f>
        <v>0.39285714285714285</v>
      </c>
      <c r="O89">
        <f>24/32</f>
        <v>0.75</v>
      </c>
    </row>
    <row r="90" spans="1:18">
      <c r="B90" s="1"/>
      <c r="F90" s="5"/>
      <c r="L90">
        <f>SUM(L85:L88)</f>
        <v>56</v>
      </c>
    </row>
  </sheetData>
  <mergeCells count="33">
    <mergeCell ref="Q77:Q83"/>
    <mergeCell ref="R35:R41"/>
    <mergeCell ref="R42:R48"/>
    <mergeCell ref="R49:R55"/>
    <mergeCell ref="R56:R62"/>
    <mergeCell ref="R63:R69"/>
    <mergeCell ref="R70:R76"/>
    <mergeCell ref="R77:R83"/>
    <mergeCell ref="P70:P76"/>
    <mergeCell ref="P77:P83"/>
    <mergeCell ref="Q28:Q34"/>
    <mergeCell ref="R28:R34"/>
    <mergeCell ref="Q35:Q41"/>
    <mergeCell ref="Q42:Q48"/>
    <mergeCell ref="Q49:Q55"/>
    <mergeCell ref="Q56:Q62"/>
    <mergeCell ref="Q63:Q69"/>
    <mergeCell ref="Q70:Q76"/>
    <mergeCell ref="P28:P34"/>
    <mergeCell ref="P35:P41"/>
    <mergeCell ref="P42:P48"/>
    <mergeCell ref="P49:P55"/>
    <mergeCell ref="P56:P62"/>
    <mergeCell ref="P63:P69"/>
    <mergeCell ref="F49:F55"/>
    <mergeCell ref="F56:F62"/>
    <mergeCell ref="F63:F69"/>
    <mergeCell ref="F70:F76"/>
    <mergeCell ref="F77:F83"/>
    <mergeCell ref="F84:F90"/>
    <mergeCell ref="F28:F34"/>
    <mergeCell ref="F35:F41"/>
    <mergeCell ref="F42:F4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C9BDD-0746-4C8D-8FCD-44E79533C675}">
  <dimension ref="A1:R44"/>
  <sheetViews>
    <sheetView tabSelected="1" topLeftCell="B40" workbookViewId="0">
      <selection activeCell="D50" sqref="D50"/>
    </sheetView>
  </sheetViews>
  <sheetFormatPr defaultRowHeight="13.8"/>
  <cols>
    <col min="1" max="1" width="10.109375" bestFit="1" customWidth="1"/>
    <col min="2" max="2" width="11.21875" bestFit="1" customWidth="1"/>
    <col min="3" max="3" width="13.88671875" bestFit="1" customWidth="1"/>
    <col min="4" max="4" width="20.109375" bestFit="1" customWidth="1"/>
  </cols>
  <sheetData>
    <row r="1" spans="1:18">
      <c r="A1" t="s">
        <v>7</v>
      </c>
      <c r="B1" t="s">
        <v>0</v>
      </c>
      <c r="C1" t="s">
        <v>1</v>
      </c>
      <c r="D1" t="s">
        <v>4</v>
      </c>
      <c r="E1" t="s">
        <v>22</v>
      </c>
      <c r="G1" t="s">
        <v>21</v>
      </c>
    </row>
    <row r="2" spans="1:18">
      <c r="A2">
        <v>5</v>
      </c>
      <c r="B2" s="1">
        <v>44501</v>
      </c>
      <c r="C2">
        <v>44.5</v>
      </c>
      <c r="D2">
        <v>46.220001000000003</v>
      </c>
      <c r="E2" t="str">
        <f>IF(D2&gt;C2,"green","red")</f>
        <v>green</v>
      </c>
    </row>
    <row r="3" spans="1:18">
      <c r="A3">
        <v>6</v>
      </c>
      <c r="B3" s="1">
        <v>44508</v>
      </c>
      <c r="C3">
        <v>46.18</v>
      </c>
      <c r="D3">
        <v>45.959999000000003</v>
      </c>
      <c r="E3" t="str">
        <f t="shared" ref="E3:E9" si="0">IF(D3&gt;C3,"green","red")</f>
        <v>red</v>
      </c>
    </row>
    <row r="4" spans="1:18">
      <c r="A4">
        <v>7</v>
      </c>
      <c r="B4" s="1">
        <v>44515</v>
      </c>
      <c r="C4">
        <v>46.5</v>
      </c>
      <c r="D4">
        <v>44.759998000000003</v>
      </c>
      <c r="E4" t="str">
        <f t="shared" si="0"/>
        <v>red</v>
      </c>
    </row>
    <row r="5" spans="1:18">
      <c r="A5">
        <v>8</v>
      </c>
      <c r="B5" s="1">
        <v>44522</v>
      </c>
      <c r="C5">
        <v>44.599997999999999</v>
      </c>
      <c r="D5">
        <v>42.799999</v>
      </c>
      <c r="E5" t="str">
        <f t="shared" si="0"/>
        <v>red</v>
      </c>
    </row>
    <row r="6" spans="1:18">
      <c r="A6">
        <v>9</v>
      </c>
      <c r="B6" s="1">
        <v>44529</v>
      </c>
      <c r="C6">
        <v>42.869999</v>
      </c>
      <c r="D6">
        <v>35.840000000000003</v>
      </c>
      <c r="E6" t="str">
        <f t="shared" si="0"/>
        <v>red</v>
      </c>
    </row>
    <row r="7" spans="1:18">
      <c r="A7">
        <v>10</v>
      </c>
      <c r="B7" s="1">
        <v>44536</v>
      </c>
      <c r="C7">
        <v>35.040000999999997</v>
      </c>
      <c r="D7">
        <v>37.259998000000003</v>
      </c>
      <c r="E7" t="str">
        <f t="shared" si="0"/>
        <v>green</v>
      </c>
    </row>
    <row r="8" spans="1:18">
      <c r="A8">
        <v>11</v>
      </c>
      <c r="B8" s="1">
        <v>44543</v>
      </c>
      <c r="C8">
        <v>36.990001999999997</v>
      </c>
      <c r="D8">
        <v>36.509998000000003</v>
      </c>
      <c r="E8" t="str">
        <f t="shared" si="0"/>
        <v>red</v>
      </c>
      <c r="O8" t="s">
        <v>41</v>
      </c>
      <c r="P8" t="s">
        <v>23</v>
      </c>
      <c r="Q8" t="s">
        <v>24</v>
      </c>
      <c r="R8" t="s">
        <v>25</v>
      </c>
    </row>
    <row r="9" spans="1:18">
      <c r="A9">
        <v>12</v>
      </c>
      <c r="B9" s="1">
        <v>44550</v>
      </c>
      <c r="C9">
        <v>35.650002000000001</v>
      </c>
      <c r="D9">
        <v>37.419998</v>
      </c>
      <c r="E9" t="str">
        <f t="shared" si="0"/>
        <v>green</v>
      </c>
      <c r="O9">
        <v>9</v>
      </c>
      <c r="P9">
        <v>0.57142899999999996</v>
      </c>
      <c r="Q9">
        <v>0.42857099999999998</v>
      </c>
      <c r="R9">
        <v>0.42857099999999998</v>
      </c>
    </row>
    <row r="10" spans="1:18">
      <c r="O10">
        <v>12</v>
      </c>
      <c r="P10">
        <v>0.42857099999999998</v>
      </c>
      <c r="Q10">
        <v>0.57142899999999996</v>
      </c>
      <c r="R10">
        <v>0.42857099999999998</v>
      </c>
    </row>
    <row r="11" spans="1:18">
      <c r="B11" t="s">
        <v>23</v>
      </c>
      <c r="C11" t="s">
        <v>24</v>
      </c>
      <c r="D11" t="s">
        <v>25</v>
      </c>
    </row>
    <row r="12" spans="1:18">
      <c r="B12" t="s">
        <v>18</v>
      </c>
      <c r="C12" t="s">
        <v>19</v>
      </c>
      <c r="D12" t="s">
        <v>9</v>
      </c>
    </row>
    <row r="13" spans="1:18">
      <c r="A13" t="s">
        <v>10</v>
      </c>
      <c r="B13" s="8">
        <v>0.86750806887656495</v>
      </c>
      <c r="C13" s="8">
        <v>2.4293012836101102</v>
      </c>
      <c r="D13" s="8">
        <v>-8.9360846064791595</v>
      </c>
    </row>
    <row r="14" spans="1:18">
      <c r="A14" t="s">
        <v>11</v>
      </c>
      <c r="B14" s="8">
        <v>4.4208727972397197</v>
      </c>
      <c r="C14" s="8">
        <v>-2.5741145408962498</v>
      </c>
      <c r="D14" s="8">
        <v>10.4524546516919</v>
      </c>
    </row>
    <row r="15" spans="1:18">
      <c r="A15" t="s">
        <v>12</v>
      </c>
      <c r="B15" s="8"/>
      <c r="C15" s="8">
        <v>49.020239023816103</v>
      </c>
      <c r="D15" s="8">
        <v>0.78636854521527999</v>
      </c>
    </row>
    <row r="16" spans="1:18">
      <c r="A16" t="s">
        <v>20</v>
      </c>
      <c r="B16" s="8"/>
      <c r="C16" s="8"/>
      <c r="D16" s="8">
        <v>-49.590336735599898</v>
      </c>
    </row>
    <row r="17" spans="1:18">
      <c r="F17" t="s">
        <v>40</v>
      </c>
      <c r="G17" t="s">
        <v>23</v>
      </c>
      <c r="H17" t="s">
        <v>27</v>
      </c>
      <c r="I17" t="s">
        <v>28</v>
      </c>
      <c r="J17" t="s">
        <v>24</v>
      </c>
      <c r="K17" t="s">
        <v>33</v>
      </c>
      <c r="L17" t="s">
        <v>34</v>
      </c>
      <c r="M17" t="s">
        <v>25</v>
      </c>
      <c r="N17" t="s">
        <v>35</v>
      </c>
      <c r="O17" t="s">
        <v>36</v>
      </c>
      <c r="P17" t="s">
        <v>37</v>
      </c>
      <c r="Q17" t="s">
        <v>38</v>
      </c>
      <c r="R17" t="s">
        <v>39</v>
      </c>
    </row>
    <row r="18" spans="1:18">
      <c r="A18">
        <v>1</v>
      </c>
      <c r="B18" s="1">
        <v>44552</v>
      </c>
      <c r="C18">
        <v>36.534999999999997</v>
      </c>
      <c r="D18">
        <v>37.259998000000003</v>
      </c>
      <c r="E18" s="5">
        <v>9</v>
      </c>
      <c r="F18" t="str">
        <f>IF(D18&gt;C18,"green","red")</f>
        <v>green</v>
      </c>
      <c r="G18">
        <f>0.87*C18+4.42</f>
        <v>36.205449999999999</v>
      </c>
      <c r="H18" t="str">
        <f>IF(G18&gt;C18,"green","red")</f>
        <v>red</v>
      </c>
      <c r="I18">
        <f>IF(H18=F18,0,1)</f>
        <v>1</v>
      </c>
      <c r="J18">
        <f>(2.43*(C18^2)-2.57*C18+49.02)/85</f>
        <v>37.631813844117644</v>
      </c>
      <c r="K18" t="str">
        <f>IF(J18&gt;C18,"green","red")</f>
        <v>green</v>
      </c>
      <c r="L18">
        <f>IF(K18=F18,0,1)</f>
        <v>0</v>
      </c>
      <c r="M18">
        <f t="shared" ref="M18:M23" si="1">ABS(-8.93*(C18^3)+10.45*(C18^2)+0.79*C18-49.59)/1000</f>
        <v>421.56261099199855</v>
      </c>
      <c r="N18" t="str">
        <f>IF(M18&gt;C18,"green","red")</f>
        <v>green</v>
      </c>
      <c r="O18">
        <f>IF(N18=F18,0,1)</f>
        <v>0</v>
      </c>
      <c r="P18" s="10">
        <f>COUNTIF(I18:I24,"=0")/7</f>
        <v>0.5714285714285714</v>
      </c>
      <c r="Q18" s="10">
        <f>COUNTIF(L18:L24,"=0")/7</f>
        <v>0.42857142857142855</v>
      </c>
      <c r="R18" s="10">
        <f>COUNTIF(O18:O24,"=0")/7</f>
        <v>0.42857142857142855</v>
      </c>
    </row>
    <row r="19" spans="1:18">
      <c r="A19">
        <v>2</v>
      </c>
      <c r="B19" s="1">
        <v>44553</v>
      </c>
      <c r="C19">
        <v>37.029998999999997</v>
      </c>
      <c r="D19">
        <v>37.419998</v>
      </c>
      <c r="E19" s="5"/>
      <c r="F19" t="str">
        <f t="shared" ref="F19:F32" si="2">IF(D19&gt;C19,"green","red")</f>
        <v>green</v>
      </c>
      <c r="G19">
        <f t="shared" ref="G19:G32" si="3">0.87*C19+4.42</f>
        <v>36.636099129999998</v>
      </c>
      <c r="H19" t="str">
        <f t="shared" ref="H19:H32" si="4">IF(G19&gt;C19,"green","red")</f>
        <v>red</v>
      </c>
      <c r="I19">
        <f t="shared" ref="I19:I32" si="5">IF(H19=F19,0,1)</f>
        <v>1</v>
      </c>
      <c r="J19">
        <f t="shared" ref="J19:J32" si="6">(2.43*(C19^2)-2.57*C19+49.02)/85</f>
        <v>38.657876583578847</v>
      </c>
      <c r="K19" t="str">
        <f t="shared" ref="K19:K32" si="7">IF(J19&gt;C19,"green","red")</f>
        <v>green</v>
      </c>
      <c r="L19">
        <f t="shared" ref="L19:L32" si="8">IF(K19=F19,0,1)</f>
        <v>0</v>
      </c>
      <c r="M19">
        <f>ABS(-8.93*(C19^3)+10.45*(C19^2)+0.79*C19-49.59)/10000</f>
        <v>43.912348958281996</v>
      </c>
      <c r="N19" t="str">
        <f t="shared" ref="N19:N32" si="9">IF(M19&gt;C19,"green","red")</f>
        <v>green</v>
      </c>
      <c r="O19">
        <f t="shared" ref="O19:O32" si="10">IF(N19=F19,0,1)</f>
        <v>0</v>
      </c>
      <c r="P19" s="10"/>
      <c r="Q19" s="10"/>
      <c r="R19" s="10"/>
    </row>
    <row r="20" spans="1:18">
      <c r="A20">
        <v>3</v>
      </c>
      <c r="B20" s="1">
        <v>44557</v>
      </c>
      <c r="C20">
        <v>37.020000000000003</v>
      </c>
      <c r="D20">
        <v>36.93</v>
      </c>
      <c r="E20" s="5"/>
      <c r="F20" t="str">
        <f t="shared" si="2"/>
        <v>red</v>
      </c>
      <c r="G20">
        <f t="shared" si="3"/>
        <v>36.627400000000002</v>
      </c>
      <c r="H20" t="str">
        <f t="shared" si="4"/>
        <v>red</v>
      </c>
      <c r="I20">
        <f t="shared" si="5"/>
        <v>0</v>
      </c>
      <c r="J20">
        <f t="shared" si="6"/>
        <v>38.637011435294127</v>
      </c>
      <c r="K20" t="str">
        <f t="shared" si="7"/>
        <v>green</v>
      </c>
      <c r="L20">
        <f t="shared" si="8"/>
        <v>1</v>
      </c>
      <c r="M20">
        <f>ABS(-8.93*(C20^3)+10.45*(C20^2)+0.79*C20-49.59)/10000</f>
        <v>43.876402078344007</v>
      </c>
      <c r="N20" t="str">
        <f t="shared" si="9"/>
        <v>green</v>
      </c>
      <c r="O20">
        <f t="shared" si="10"/>
        <v>1</v>
      </c>
      <c r="P20" s="10"/>
      <c r="Q20" s="10"/>
      <c r="R20" s="10"/>
    </row>
    <row r="21" spans="1:18">
      <c r="A21">
        <v>4</v>
      </c>
      <c r="B21" s="1">
        <v>44558</v>
      </c>
      <c r="C21">
        <v>36.610000999999997</v>
      </c>
      <c r="D21">
        <v>36.520000000000003</v>
      </c>
      <c r="E21" s="5"/>
      <c r="F21" t="str">
        <f t="shared" si="2"/>
        <v>red</v>
      </c>
      <c r="G21">
        <f t="shared" si="3"/>
        <v>36.270700869999999</v>
      </c>
      <c r="H21" t="str">
        <f t="shared" si="4"/>
        <v>red</v>
      </c>
      <c r="I21">
        <f t="shared" si="5"/>
        <v>0</v>
      </c>
      <c r="J21">
        <f t="shared" si="6"/>
        <v>37.786379745348256</v>
      </c>
      <c r="K21" t="str">
        <f t="shared" si="7"/>
        <v>green</v>
      </c>
      <c r="L21">
        <f t="shared" si="8"/>
        <v>1</v>
      </c>
      <c r="M21">
        <f>ABS(-8.93*(C21^3)+10.45*(C21^2)+0.79*C21-49.59)/10000</f>
        <v>42.419272825981714</v>
      </c>
      <c r="N21" t="str">
        <f t="shared" si="9"/>
        <v>green</v>
      </c>
      <c r="O21">
        <f t="shared" si="10"/>
        <v>1</v>
      </c>
      <c r="P21" s="10"/>
      <c r="Q21" s="10"/>
      <c r="R21" s="10"/>
    </row>
    <row r="22" spans="1:18">
      <c r="A22">
        <v>5</v>
      </c>
      <c r="B22" s="1">
        <v>44559</v>
      </c>
      <c r="C22">
        <v>36.209999000000003</v>
      </c>
      <c r="D22">
        <v>35.950001</v>
      </c>
      <c r="E22" s="5"/>
      <c r="F22" t="str">
        <f t="shared" si="2"/>
        <v>red</v>
      </c>
      <c r="G22">
        <f t="shared" si="3"/>
        <v>35.922699130000005</v>
      </c>
      <c r="H22" t="str">
        <f t="shared" si="4"/>
        <v>red</v>
      </c>
      <c r="I22">
        <f t="shared" si="5"/>
        <v>0</v>
      </c>
      <c r="J22">
        <f t="shared" si="6"/>
        <v>36.96575164222827</v>
      </c>
      <c r="K22" t="str">
        <f t="shared" si="7"/>
        <v>green</v>
      </c>
      <c r="L22">
        <f t="shared" si="8"/>
        <v>1</v>
      </c>
      <c r="M22">
        <f>ABS(-8.93*(C22^3)+10.45*(C22^2)+0.79*C22-49.59)/10000</f>
        <v>41.029114579122378</v>
      </c>
      <c r="N22" t="str">
        <f t="shared" si="9"/>
        <v>green</v>
      </c>
      <c r="O22">
        <f t="shared" si="10"/>
        <v>1</v>
      </c>
      <c r="P22" s="10"/>
      <c r="Q22" s="10"/>
      <c r="R22" s="10"/>
    </row>
    <row r="23" spans="1:18">
      <c r="A23">
        <v>6</v>
      </c>
      <c r="B23" s="1">
        <v>44560</v>
      </c>
      <c r="C23">
        <v>36</v>
      </c>
      <c r="D23">
        <v>37.950001</v>
      </c>
      <c r="E23" s="5"/>
      <c r="F23" t="str">
        <f t="shared" si="2"/>
        <v>green</v>
      </c>
      <c r="G23">
        <f t="shared" si="3"/>
        <v>35.74</v>
      </c>
      <c r="H23" t="str">
        <f t="shared" si="4"/>
        <v>red</v>
      </c>
      <c r="I23">
        <f t="shared" si="5"/>
        <v>1</v>
      </c>
      <c r="J23">
        <f t="shared" si="6"/>
        <v>36.538588235294121</v>
      </c>
      <c r="K23" t="str">
        <f t="shared" si="7"/>
        <v>green</v>
      </c>
      <c r="L23">
        <f t="shared" si="8"/>
        <v>0</v>
      </c>
      <c r="M23">
        <f>ABS(-8.93*(C23^3)+10.45*(C23^2)+0.79*C23-49.59)/1000</f>
        <v>403.11602999999997</v>
      </c>
      <c r="N23" t="str">
        <f t="shared" si="9"/>
        <v>green</v>
      </c>
      <c r="O23">
        <f t="shared" si="10"/>
        <v>0</v>
      </c>
      <c r="P23" s="10"/>
      <c r="Q23" s="10"/>
      <c r="R23" s="10"/>
    </row>
    <row r="24" spans="1:18">
      <c r="A24">
        <v>7</v>
      </c>
      <c r="B24" s="1">
        <v>44561</v>
      </c>
      <c r="C24">
        <v>37.400002000000001</v>
      </c>
      <c r="D24">
        <v>36.349997999999999</v>
      </c>
      <c r="E24" s="5"/>
      <c r="F24" t="str">
        <f t="shared" si="2"/>
        <v>red</v>
      </c>
      <c r="G24">
        <f t="shared" si="3"/>
        <v>36.95800174</v>
      </c>
      <c r="H24" t="str">
        <f t="shared" si="4"/>
        <v>red</v>
      </c>
      <c r="I24">
        <f t="shared" si="5"/>
        <v>0</v>
      </c>
      <c r="J24">
        <f t="shared" si="6"/>
        <v>39.433990098682472</v>
      </c>
      <c r="K24" t="str">
        <f t="shared" si="7"/>
        <v>green</v>
      </c>
      <c r="L24">
        <f t="shared" si="8"/>
        <v>1</v>
      </c>
      <c r="M24">
        <f>ABS(-8.93*(C24^3)+10.45*(C24^2)+0.79*C24-49.59)/1000</f>
        <v>452.56373770066472</v>
      </c>
      <c r="N24" t="str">
        <f t="shared" si="9"/>
        <v>green</v>
      </c>
      <c r="O24">
        <f t="shared" si="10"/>
        <v>1</v>
      </c>
      <c r="P24" s="10"/>
      <c r="Q24" s="10"/>
      <c r="R24" s="10"/>
    </row>
    <row r="26" spans="1:18">
      <c r="A26">
        <v>1</v>
      </c>
      <c r="B26" s="1">
        <v>44585</v>
      </c>
      <c r="C26">
        <v>28.549999</v>
      </c>
      <c r="D26">
        <v>31.110001</v>
      </c>
      <c r="E26" s="5">
        <v>12</v>
      </c>
      <c r="F26" t="str">
        <f t="shared" si="2"/>
        <v>green</v>
      </c>
      <c r="G26">
        <f t="shared" si="3"/>
        <v>29.258499129999997</v>
      </c>
      <c r="H26" t="str">
        <f t="shared" si="4"/>
        <v>green</v>
      </c>
      <c r="I26">
        <f t="shared" si="5"/>
        <v>0</v>
      </c>
      <c r="J26">
        <f t="shared" si="6"/>
        <v>23.015828691964732</v>
      </c>
      <c r="K26" t="str">
        <f t="shared" si="7"/>
        <v>red</v>
      </c>
      <c r="L26">
        <f t="shared" si="8"/>
        <v>1</v>
      </c>
      <c r="M26">
        <f t="shared" ref="M25:M32" si="11">ABS(-8.93*(C26^3)+10.45*(C26^2)+0.79*C26-49.59)/1000</f>
        <v>199.32079816463974</v>
      </c>
      <c r="N26" t="str">
        <f t="shared" si="9"/>
        <v>green</v>
      </c>
      <c r="O26">
        <f t="shared" si="10"/>
        <v>0</v>
      </c>
      <c r="P26" s="10">
        <f>COUNTIF(I26:I32,"=0")/7</f>
        <v>0.42857142857142855</v>
      </c>
      <c r="Q26" s="10">
        <f>COUNTIF(L26:L32,"=0")/7</f>
        <v>0.5714285714285714</v>
      </c>
      <c r="R26" s="10">
        <f>COUNTIF(O26:O32,"=0")/7</f>
        <v>0.42857142857142855</v>
      </c>
    </row>
    <row r="27" spans="1:18">
      <c r="A27">
        <v>2</v>
      </c>
      <c r="B27" s="1">
        <v>44586</v>
      </c>
      <c r="C27">
        <v>29.860001</v>
      </c>
      <c r="D27">
        <v>28.459999</v>
      </c>
      <c r="E27" s="5"/>
      <c r="F27" t="str">
        <f t="shared" si="2"/>
        <v>red</v>
      </c>
      <c r="G27">
        <f t="shared" si="3"/>
        <v>30.398200870000004</v>
      </c>
      <c r="H27" t="str">
        <f t="shared" si="4"/>
        <v>green</v>
      </c>
      <c r="I27">
        <f t="shared" si="5"/>
        <v>1</v>
      </c>
      <c r="J27">
        <f t="shared" si="6"/>
        <v>25.163712594701209</v>
      </c>
      <c r="K27" t="str">
        <f t="shared" si="7"/>
        <v>red</v>
      </c>
      <c r="L27">
        <f t="shared" si="8"/>
        <v>0</v>
      </c>
      <c r="M27">
        <f t="shared" si="11"/>
        <v>228.45878705770588</v>
      </c>
      <c r="N27" t="str">
        <f t="shared" si="9"/>
        <v>green</v>
      </c>
      <c r="O27">
        <f t="shared" si="10"/>
        <v>1</v>
      </c>
      <c r="P27" s="10"/>
      <c r="Q27" s="10"/>
      <c r="R27" s="10"/>
    </row>
    <row r="28" spans="1:18">
      <c r="A28">
        <v>3</v>
      </c>
      <c r="B28" s="1">
        <v>44587</v>
      </c>
      <c r="C28">
        <v>29.07</v>
      </c>
      <c r="D28">
        <v>26.74</v>
      </c>
      <c r="E28" s="5"/>
      <c r="F28" t="str">
        <f t="shared" si="2"/>
        <v>red</v>
      </c>
      <c r="G28">
        <f t="shared" si="3"/>
        <v>29.710900000000002</v>
      </c>
      <c r="H28" t="str">
        <f t="shared" si="4"/>
        <v>green</v>
      </c>
      <c r="I28">
        <f t="shared" si="5"/>
        <v>1</v>
      </c>
      <c r="J28">
        <f t="shared" si="6"/>
        <v>23.856680082352941</v>
      </c>
      <c r="K28" t="str">
        <f t="shared" si="7"/>
        <v>red</v>
      </c>
      <c r="L28">
        <f t="shared" si="8"/>
        <v>0</v>
      </c>
      <c r="M28">
        <f>ABS(-8.93*(C28^3)+10.45*(C28^2)+0.79*C28-49.59)/10000</f>
        <v>21.057040371698996</v>
      </c>
      <c r="N28" t="str">
        <f t="shared" si="9"/>
        <v>red</v>
      </c>
      <c r="O28">
        <f t="shared" si="10"/>
        <v>0</v>
      </c>
      <c r="P28" s="10"/>
      <c r="Q28" s="10"/>
      <c r="R28" s="10"/>
    </row>
    <row r="29" spans="1:18">
      <c r="A29">
        <v>4</v>
      </c>
      <c r="B29" s="1">
        <v>44588</v>
      </c>
      <c r="C29">
        <v>27.34</v>
      </c>
      <c r="D29">
        <v>26.879999000000002</v>
      </c>
      <c r="E29" s="5"/>
      <c r="F29" t="str">
        <f t="shared" si="2"/>
        <v>red</v>
      </c>
      <c r="G29">
        <f t="shared" si="3"/>
        <v>28.205799999999996</v>
      </c>
      <c r="H29" t="str">
        <f t="shared" si="4"/>
        <v>green</v>
      </c>
      <c r="I29">
        <f t="shared" si="5"/>
        <v>1</v>
      </c>
      <c r="J29">
        <f t="shared" si="6"/>
        <v>21.119081270588236</v>
      </c>
      <c r="K29" t="str">
        <f t="shared" si="7"/>
        <v>red</v>
      </c>
      <c r="L29">
        <f t="shared" si="8"/>
        <v>0</v>
      </c>
      <c r="M29">
        <f t="shared" si="11"/>
        <v>174.71019871271997</v>
      </c>
      <c r="N29" t="str">
        <f t="shared" si="9"/>
        <v>green</v>
      </c>
      <c r="O29">
        <f t="shared" si="10"/>
        <v>1</v>
      </c>
      <c r="P29" s="10"/>
      <c r="Q29" s="10"/>
      <c r="R29" s="10"/>
    </row>
    <row r="30" spans="1:18">
      <c r="A30">
        <v>5</v>
      </c>
      <c r="B30" s="1">
        <v>44589</v>
      </c>
      <c r="C30">
        <v>27.16</v>
      </c>
      <c r="D30">
        <v>26.84</v>
      </c>
      <c r="E30" s="5"/>
      <c r="F30" t="str">
        <f t="shared" si="2"/>
        <v>red</v>
      </c>
      <c r="G30">
        <f t="shared" si="3"/>
        <v>28.049199999999999</v>
      </c>
      <c r="H30" t="str">
        <f t="shared" si="4"/>
        <v>green</v>
      </c>
      <c r="I30">
        <f t="shared" si="5"/>
        <v>1</v>
      </c>
      <c r="J30">
        <f t="shared" si="6"/>
        <v>20.844073035294119</v>
      </c>
      <c r="K30" t="str">
        <f t="shared" si="7"/>
        <v>red</v>
      </c>
      <c r="L30">
        <f t="shared" si="8"/>
        <v>0</v>
      </c>
      <c r="M30">
        <f t="shared" si="11"/>
        <v>171.23205750528001</v>
      </c>
      <c r="N30" t="str">
        <f t="shared" si="9"/>
        <v>green</v>
      </c>
      <c r="O30">
        <f t="shared" si="10"/>
        <v>1</v>
      </c>
      <c r="P30" s="10"/>
      <c r="Q30" s="10"/>
      <c r="R30" s="10"/>
    </row>
    <row r="31" spans="1:18">
      <c r="A31">
        <v>6</v>
      </c>
      <c r="B31" s="1">
        <v>44592</v>
      </c>
      <c r="C31">
        <v>27.120000999999998</v>
      </c>
      <c r="D31">
        <v>29.559999000000001</v>
      </c>
      <c r="E31" s="5"/>
      <c r="F31" t="str">
        <f t="shared" si="2"/>
        <v>green</v>
      </c>
      <c r="G31">
        <f t="shared" si="3"/>
        <v>28.014400869999996</v>
      </c>
      <c r="H31" t="str">
        <f t="shared" si="4"/>
        <v>green</v>
      </c>
      <c r="I31">
        <f t="shared" si="5"/>
        <v>0</v>
      </c>
      <c r="J31">
        <f t="shared" si="6"/>
        <v>20.783213190978849</v>
      </c>
      <c r="K31" t="str">
        <f t="shared" si="7"/>
        <v>red</v>
      </c>
      <c r="L31">
        <f t="shared" si="8"/>
        <v>1</v>
      </c>
      <c r="M31">
        <f t="shared" si="11"/>
        <v>170.46547843933766</v>
      </c>
      <c r="N31" t="str">
        <f t="shared" si="9"/>
        <v>green</v>
      </c>
      <c r="O31">
        <f t="shared" si="10"/>
        <v>0</v>
      </c>
      <c r="P31" s="10"/>
      <c r="Q31" s="10"/>
      <c r="R31" s="10"/>
    </row>
    <row r="32" spans="1:18">
      <c r="A32">
        <v>7</v>
      </c>
      <c r="B32" s="1">
        <v>44593</v>
      </c>
      <c r="C32">
        <v>29.610001</v>
      </c>
      <c r="D32">
        <v>30.01</v>
      </c>
      <c r="E32" s="5"/>
      <c r="F32" t="str">
        <f t="shared" si="2"/>
        <v>green</v>
      </c>
      <c r="G32">
        <f t="shared" si="3"/>
        <v>30.180700870000003</v>
      </c>
      <c r="H32" t="str">
        <f t="shared" si="4"/>
        <v>green</v>
      </c>
      <c r="I32">
        <f t="shared" si="5"/>
        <v>0</v>
      </c>
      <c r="J32">
        <f t="shared" si="6"/>
        <v>24.746235815701205</v>
      </c>
      <c r="K32" t="str">
        <f t="shared" si="7"/>
        <v>red</v>
      </c>
      <c r="L32">
        <f t="shared" si="8"/>
        <v>1</v>
      </c>
      <c r="M32">
        <f>ABS(-8.93*(C32^3)+10.45*(C32^2)+0.79*C32-49.59)/10000</f>
        <v>22.26925845748805</v>
      </c>
      <c r="N32" t="str">
        <f t="shared" si="9"/>
        <v>red</v>
      </c>
      <c r="O32">
        <f t="shared" si="10"/>
        <v>1</v>
      </c>
      <c r="P32" s="10"/>
      <c r="Q32" s="10"/>
      <c r="R32" s="10"/>
    </row>
    <row r="34" spans="8:15">
      <c r="H34" t="s">
        <v>29</v>
      </c>
      <c r="I34">
        <v>3</v>
      </c>
      <c r="L34">
        <v>3</v>
      </c>
      <c r="O34">
        <v>5</v>
      </c>
    </row>
    <row r="35" spans="8:15">
      <c r="H35" t="s">
        <v>31</v>
      </c>
      <c r="I35">
        <v>4</v>
      </c>
      <c r="L35">
        <v>4</v>
      </c>
      <c r="O35">
        <v>7</v>
      </c>
    </row>
    <row r="36" spans="8:15">
      <c r="H36" t="s">
        <v>30</v>
      </c>
      <c r="I36">
        <v>3</v>
      </c>
      <c r="L36">
        <v>4</v>
      </c>
      <c r="O36">
        <v>1</v>
      </c>
    </row>
    <row r="37" spans="8:15">
      <c r="H37" t="s">
        <v>32</v>
      </c>
      <c r="I37">
        <v>4</v>
      </c>
      <c r="L37">
        <v>3</v>
      </c>
      <c r="O37">
        <v>1</v>
      </c>
    </row>
    <row r="38" spans="8:15">
      <c r="H38" t="s">
        <v>21</v>
      </c>
      <c r="I38" s="13">
        <f>7/14</f>
        <v>0.5</v>
      </c>
      <c r="J38" s="13"/>
      <c r="K38" s="13"/>
      <c r="L38" s="13">
        <f>7/14</f>
        <v>0.5</v>
      </c>
      <c r="M38" s="13"/>
      <c r="N38" s="13"/>
      <c r="O38" s="13">
        <f>12/14</f>
        <v>0.8571428571428571</v>
      </c>
    </row>
    <row r="41" spans="8:15">
      <c r="I41" t="s">
        <v>29</v>
      </c>
      <c r="J41" t="s">
        <v>31</v>
      </c>
      <c r="K41" t="s">
        <v>30</v>
      </c>
      <c r="L41" t="s">
        <v>32</v>
      </c>
      <c r="M41" t="s">
        <v>21</v>
      </c>
    </row>
    <row r="42" spans="8:15">
      <c r="H42" t="s">
        <v>23</v>
      </c>
      <c r="I42">
        <v>3</v>
      </c>
      <c r="J42">
        <v>4</v>
      </c>
      <c r="K42">
        <v>3</v>
      </c>
      <c r="L42">
        <v>4</v>
      </c>
      <c r="M42">
        <v>0.5</v>
      </c>
    </row>
    <row r="43" spans="8:15">
      <c r="H43" t="s">
        <v>24</v>
      </c>
      <c r="I43">
        <v>3</v>
      </c>
      <c r="J43">
        <v>4</v>
      </c>
      <c r="K43">
        <v>4</v>
      </c>
      <c r="L43">
        <v>3</v>
      </c>
      <c r="M43">
        <v>0.5</v>
      </c>
    </row>
    <row r="44" spans="8:15">
      <c r="H44" t="s">
        <v>25</v>
      </c>
      <c r="I44">
        <v>5</v>
      </c>
      <c r="J44">
        <v>7</v>
      </c>
      <c r="K44">
        <v>1</v>
      </c>
      <c r="L44">
        <v>1</v>
      </c>
      <c r="M44">
        <v>0.86</v>
      </c>
    </row>
  </sheetData>
  <mergeCells count="8">
    <mergeCell ref="R18:R24"/>
    <mergeCell ref="Q26:Q32"/>
    <mergeCell ref="R26:R32"/>
    <mergeCell ref="E18:E24"/>
    <mergeCell ref="E26:E32"/>
    <mergeCell ref="P18:P24"/>
    <mergeCell ref="P26:P32"/>
    <mergeCell ref="Q18:Q24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PINS_Y1</vt:lpstr>
      <vt:lpstr>Sheet1</vt:lpstr>
      <vt:lpstr>Sheet2</vt:lpstr>
      <vt:lpstr>Sheet5</vt:lpstr>
      <vt:lpstr>year2_52w</vt:lpstr>
      <vt:lpstr>trend_y1</vt:lpstr>
      <vt:lpstr>trend_y2</vt:lpstr>
      <vt:lpstr>lin_mod_y1</vt:lpstr>
      <vt:lpstr>lin_mod_y2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2022-11-05T22:39:44Z</dcterms:created>
  <dcterms:modified xsi:type="dcterms:W3CDTF">2022-11-09T02:43:17Z</dcterms:modified>
</cp:coreProperties>
</file>