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e\Desktop\"/>
    </mc:Choice>
  </mc:AlternateContent>
  <xr:revisionPtr revIDLastSave="0" documentId="13_ncr:1_{5C0B3A40-DC89-4495-9136-7EF816B30EB0}" xr6:coauthVersionLast="47" xr6:coauthVersionMax="47" xr10:uidLastSave="{00000000-0000-0000-0000-000000000000}"/>
  <bookViews>
    <workbookView xWindow="3900" yWindow="3900" windowWidth="21600" windowHeight="12795" xr2:uid="{AEE932E0-B1FE-425F-9FD7-9E67B178A186}"/>
  </bookViews>
  <sheets>
    <sheet name="Raw_Data" sheetId="1" r:id="rId1"/>
    <sheet name="NLSM Code" sheetId="2" r:id="rId2"/>
    <sheet name="Analysis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Q6" i="2"/>
  <c r="R6" i="2"/>
  <c r="S6" i="2"/>
  <c r="L7" i="2"/>
  <c r="M7" i="2"/>
  <c r="N7" i="2"/>
  <c r="Q7" i="2"/>
  <c r="R7" i="2"/>
  <c r="S7" i="2"/>
  <c r="L8" i="2"/>
  <c r="M8" i="2"/>
  <c r="Q8" i="2"/>
  <c r="R8" i="2"/>
  <c r="S8" i="2"/>
  <c r="L9" i="2"/>
  <c r="M9" i="2"/>
  <c r="Q9" i="2"/>
  <c r="R9" i="2"/>
  <c r="S9" i="2"/>
  <c r="L10" i="2"/>
  <c r="M10" i="2"/>
  <c r="Q10" i="2"/>
  <c r="R10" i="2"/>
  <c r="S10" i="2"/>
  <c r="L11" i="2"/>
  <c r="Q11" i="2"/>
  <c r="R11" i="2"/>
  <c r="S11" i="2"/>
  <c r="L12" i="2"/>
  <c r="Q12" i="2"/>
  <c r="R12" i="2"/>
  <c r="S12" i="2"/>
  <c r="L13" i="2"/>
  <c r="M3" i="1"/>
  <c r="M4" i="1"/>
  <c r="M5" i="1"/>
  <c r="M6" i="1"/>
  <c r="M7" i="1"/>
  <c r="M2" i="1"/>
  <c r="D8" i="1"/>
  <c r="C8" i="1"/>
  <c r="L3" i="1"/>
  <c r="L4" i="1"/>
  <c r="L5" i="1"/>
  <c r="L6" i="1"/>
  <c r="L7" i="1"/>
  <c r="L2" i="1"/>
  <c r="K3" i="1"/>
  <c r="K4" i="1"/>
  <c r="K5" i="1"/>
  <c r="K6" i="1"/>
  <c r="K7" i="1"/>
  <c r="K2" i="1"/>
  <c r="G2" i="1"/>
  <c r="G3" i="1" l="1"/>
  <c r="G4" i="1"/>
  <c r="G5" i="1"/>
  <c r="N2" i="1" s="1"/>
  <c r="G6" i="1"/>
  <c r="G7" i="1"/>
</calcChain>
</file>

<file path=xl/sharedStrings.xml><?xml version="1.0" encoding="utf-8"?>
<sst xmlns="http://schemas.openxmlformats.org/spreadsheetml/2006/main" count="23" uniqueCount="19">
  <si>
    <t>year</t>
  </si>
  <si>
    <t>passengers</t>
  </si>
  <si>
    <t>https://www.redalyc.org/journal/841/84172397003/</t>
  </si>
  <si>
    <t>pi_t</t>
  </si>
  <si>
    <t>Q_t</t>
  </si>
  <si>
    <t>rho</t>
  </si>
  <si>
    <t>t2</t>
  </si>
  <si>
    <t>t</t>
  </si>
  <si>
    <r>
      <t xml:space="preserve">pi_t = </t>
    </r>
    <r>
      <rPr>
        <sz val="11"/>
        <color theme="1"/>
        <rFont val="Bahnschrift"/>
        <family val="2"/>
      </rPr>
      <t>ρ * (t- t0) (t - t2)</t>
    </r>
  </si>
  <si>
    <t>t0</t>
  </si>
  <si>
    <t>Use NLSM to get rho and t2</t>
  </si>
  <si>
    <t>Q_t_eq</t>
  </si>
  <si>
    <t>Q_t = 1/3 *  ρ * t^3  - 1/2 *  ρ * t2 * t^2</t>
  </si>
  <si>
    <t>the square root between Q_t (observed data) and Q_t_eq (fitted data)</t>
  </si>
  <si>
    <t>drivers</t>
  </si>
  <si>
    <t>Q_t _t3= - ρ * t^3  + ρ * t3 * t^2</t>
  </si>
  <si>
    <t>Q_t_t3</t>
  </si>
  <si>
    <t>t3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</si>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</sst>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Uber Case: Passengers and drivers' adoption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Raw_Data!$C$2:$C$7</c:f>
              <c:numCache>
                <c:formatCode>0.00%</c:formatCode>
                <c:ptCount val="6"/>
                <c:pt idx="0">
                  <c:v>8.5999999999999993E-2</c:v>
                </c:pt>
                <c:pt idx="1">
                  <c:v>0.223</c:v>
                </c:pt>
                <c:pt idx="2">
                  <c:v>0.28799999999999998</c:v>
                </c:pt>
                <c:pt idx="3">
                  <c:v>0.30199999999999999</c:v>
                </c:pt>
                <c:pt idx="4">
                  <c:v>2.7E-2</c:v>
                </c:pt>
                <c:pt idx="5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0-4266-AD96-233F1236619A}"/>
            </c:ext>
          </c:extLst>
        </c:ser>
        <c:ser>
          <c:idx val="1"/>
          <c:order val="1"/>
          <c:tx>
            <c:strRef>
              <c:f>Raw_Data!$D$1</c:f>
              <c:strCache>
                <c:ptCount val="1"/>
                <c:pt idx="0">
                  <c:v>drivers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Raw_Data!$D$2:$D$7</c:f>
              <c:numCache>
                <c:formatCode>0.00%</c:formatCode>
                <c:ptCount val="6"/>
                <c:pt idx="0">
                  <c:v>0.01</c:v>
                </c:pt>
                <c:pt idx="1">
                  <c:v>3.5000000000000003E-2</c:v>
                </c:pt>
                <c:pt idx="2">
                  <c:v>5.2999999999999999E-2</c:v>
                </c:pt>
                <c:pt idx="3">
                  <c:v>0.13400000000000001</c:v>
                </c:pt>
                <c:pt idx="4">
                  <c:v>0.70499999999999996</c:v>
                </c:pt>
                <c:pt idx="5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0-4266-AD96-233F123661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6098416"/>
        <c:axId val="267697936"/>
      </c:lineChart>
      <c:catAx>
        <c:axId val="9160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7936"/>
        <c:crosses val="autoZero"/>
        <c:auto val="1"/>
        <c:lblAlgn val="ctr"/>
        <c:lblOffset val="100"/>
        <c:noMultiLvlLbl val="0"/>
      </c:catAx>
      <c:valAx>
        <c:axId val="267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Raw_Data!$G$1</c:f>
              <c:strCache>
                <c:ptCount val="1"/>
                <c:pt idx="0">
                  <c:v>Q_t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Raw_Data!$G$2:$G$7</c:f>
              <c:numCache>
                <c:formatCode>0.0000</c:formatCode>
                <c:ptCount val="6"/>
                <c:pt idx="0">
                  <c:v>0.08</c:v>
                </c:pt>
                <c:pt idx="1">
                  <c:v>0.26</c:v>
                </c:pt>
                <c:pt idx="2">
                  <c:v>0.5</c:v>
                </c:pt>
                <c:pt idx="3">
                  <c:v>0.67</c:v>
                </c:pt>
                <c:pt idx="4">
                  <c:v>-9.9999999999998979E-3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D0-4A3F-8F2D-DE52F04C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4224"/>
        <c:axId val="153217712"/>
      </c:lineChart>
      <c:catAx>
        <c:axId val="1562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7712"/>
        <c:crosses val="autoZero"/>
        <c:auto val="1"/>
        <c:lblAlgn val="ctr"/>
        <c:lblOffset val="100"/>
        <c:noMultiLvlLbl val="0"/>
      </c:catAx>
      <c:valAx>
        <c:axId val="153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50260011047504E-2"/>
          <c:y val="0.17449856413108922"/>
          <c:w val="0.92735223537414613"/>
          <c:h val="0.77968926361081436"/>
        </c:manualLayout>
      </c:layout>
      <c:lineChart>
        <c:grouping val="standard"/>
        <c:varyColors val="0"/>
        <c:ser>
          <c:idx val="0"/>
          <c:order val="0"/>
          <c:tx>
            <c:strRef>
              <c:f>Raw_Data!$K$1</c:f>
              <c:strCache>
                <c:ptCount val="1"/>
                <c:pt idx="0">
                  <c:v>pi_t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Raw_Data!$K$2:$K$7</c:f>
              <c:numCache>
                <c:formatCode>General</c:formatCode>
                <c:ptCount val="6"/>
                <c:pt idx="0">
                  <c:v>0</c:v>
                </c:pt>
                <c:pt idx="1">
                  <c:v>0.19294000000000003</c:v>
                </c:pt>
                <c:pt idx="2">
                  <c:v>0.21048000000000003</c:v>
                </c:pt>
                <c:pt idx="3">
                  <c:v>5.2620000000000049E-2</c:v>
                </c:pt>
                <c:pt idx="4">
                  <c:v>-0.28063999999999995</c:v>
                </c:pt>
                <c:pt idx="5">
                  <c:v>-0.78929999999999989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B87-B0A1-BAC2B9E3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25856"/>
        <c:axId val="482329200"/>
      </c:lineChart>
      <c:catAx>
        <c:axId val="632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9200"/>
        <c:crosses val="autoZero"/>
        <c:auto val="1"/>
        <c:lblAlgn val="ctr"/>
        <c:lblOffset val="100"/>
        <c:noMultiLvlLbl val="0"/>
      </c:catAx>
      <c:valAx>
        <c:axId val="482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Raw_Data!$L$1</c:f>
              <c:strCache>
                <c:ptCount val="1"/>
                <c:pt idx="0">
                  <c:v>Q_t_eq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Raw_Data!$L$2:$L$7</c:f>
              <c:numCache>
                <c:formatCode>General</c:formatCode>
                <c:ptCount val="6"/>
                <c:pt idx="0">
                  <c:v>0</c:v>
                </c:pt>
                <c:pt idx="1">
                  <c:v>0.11108666666666667</c:v>
                </c:pt>
                <c:pt idx="2">
                  <c:v>0.32741333333333333</c:v>
                </c:pt>
                <c:pt idx="3">
                  <c:v>0.47358</c:v>
                </c:pt>
                <c:pt idx="4">
                  <c:v>0.37418666666666667</c:v>
                </c:pt>
                <c:pt idx="5">
                  <c:v>-0.14616666666666678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8-4790-A036-86EB1CC7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54784"/>
        <c:axId val="1743109472"/>
      </c:lineChart>
      <c:catAx>
        <c:axId val="2195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09472"/>
        <c:crosses val="autoZero"/>
        <c:auto val="1"/>
        <c:lblAlgn val="ctr"/>
        <c:lblOffset val="100"/>
        <c:noMultiLvlLbl val="0"/>
      </c:catAx>
      <c:valAx>
        <c:axId val="1743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Q_t (observed data) and Q_t_eq (fitted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Raw_Data!$G$1</c:f>
              <c:strCache>
                <c:ptCount val="1"/>
                <c:pt idx="0">
                  <c:v>Q_t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Raw_Data!$G$2:$G$7</c:f>
              <c:numCache>
                <c:formatCode>0.0000</c:formatCode>
                <c:ptCount val="6"/>
                <c:pt idx="0">
                  <c:v>0.08</c:v>
                </c:pt>
                <c:pt idx="1">
                  <c:v>0.26</c:v>
                </c:pt>
                <c:pt idx="2">
                  <c:v>0.5</c:v>
                </c:pt>
                <c:pt idx="3">
                  <c:v>0.67</c:v>
                </c:pt>
                <c:pt idx="4">
                  <c:v>-9.9999999999998979E-3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C-4594-8962-E00333FDB580}"/>
            </c:ext>
          </c:extLst>
        </c:ser>
        <c:ser>
          <c:idx val="1"/>
          <c:order val="1"/>
          <c:tx>
            <c:strRef>
              <c:f>Raw_Data!$L$1</c:f>
              <c:strCache>
                <c:ptCount val="1"/>
                <c:pt idx="0">
                  <c:v>Q_t_eq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Raw_Data!$L$2:$L$7</c:f>
              <c:numCache>
                <c:formatCode>General</c:formatCode>
                <c:ptCount val="6"/>
                <c:pt idx="0">
                  <c:v>0</c:v>
                </c:pt>
                <c:pt idx="1">
                  <c:v>0.11108666666666667</c:v>
                </c:pt>
                <c:pt idx="2">
                  <c:v>0.32741333333333333</c:v>
                </c:pt>
                <c:pt idx="3">
                  <c:v>0.47358</c:v>
                </c:pt>
                <c:pt idx="4">
                  <c:v>0.37418666666666667</c:v>
                </c:pt>
                <c:pt idx="5">
                  <c:v>-0.14616666666666678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C-4594-8962-E00333FD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79600"/>
        <c:axId val="494485648"/>
      </c:lineChart>
      <c:catAx>
        <c:axId val="6536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5648"/>
        <c:crosses val="autoZero"/>
        <c:auto val="1"/>
        <c:lblAlgn val="ctr"/>
        <c:lblOffset val="100"/>
        <c:noMultiLvlLbl val="0"/>
      </c:catAx>
      <c:valAx>
        <c:axId val="494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Raw_Data!$M$1</c:f>
              <c:strCache>
                <c:ptCount val="1"/>
                <c:pt idx="0">
                  <c:v>Q_t_t3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Raw_Data!$M$2:$M$7</c:f>
              <c:numCache>
                <c:formatCode>General</c:formatCode>
                <c:ptCount val="6"/>
                <c:pt idx="0">
                  <c:v>0</c:v>
                </c:pt>
                <c:pt idx="1">
                  <c:v>0.11108919999999999</c:v>
                </c:pt>
                <c:pt idx="2">
                  <c:v>0.32742079999999996</c:v>
                </c:pt>
                <c:pt idx="3">
                  <c:v>0.47359079999999998</c:v>
                </c:pt>
                <c:pt idx="4">
                  <c:v>0.37419519999999973</c:v>
                </c:pt>
                <c:pt idx="5">
                  <c:v>-0.14617000000000013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074-B0AB-F83DDB68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50272"/>
        <c:axId val="513878960"/>
      </c:lineChart>
      <c:catAx>
        <c:axId val="954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8960"/>
        <c:crosses val="autoZero"/>
        <c:auto val="1"/>
        <c:lblAlgn val="ctr"/>
        <c:lblOffset val="100"/>
        <c:noMultiLvlLbl val="0"/>
      </c:catAx>
      <c:valAx>
        <c:axId val="5138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Q_t (observed data) and Q_t_eq (fitted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Raw_Data!$G$1</c:f>
              <c:strCache>
                <c:ptCount val="1"/>
                <c:pt idx="0">
                  <c:v>Q_t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Raw_Data!$G$2:$G$7</c:f>
              <c:numCache>
                <c:formatCode>0.0000</c:formatCode>
                <c:ptCount val="6"/>
                <c:pt idx="0">
                  <c:v>0.08</c:v>
                </c:pt>
                <c:pt idx="1">
                  <c:v>0.26</c:v>
                </c:pt>
                <c:pt idx="2">
                  <c:v>0.5</c:v>
                </c:pt>
                <c:pt idx="3">
                  <c:v>0.67</c:v>
                </c:pt>
                <c:pt idx="4">
                  <c:v>-9.9999999999998979E-3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F-4EE5-8ACA-90D8F3589FCF}"/>
            </c:ext>
          </c:extLst>
        </c:ser>
        <c:ser>
          <c:idx val="1"/>
          <c:order val="1"/>
          <c:tx>
            <c:strRef>
              <c:f>Raw_Data!$M$1</c:f>
              <c:strCache>
                <c:ptCount val="1"/>
                <c:pt idx="0">
                  <c:v>Q_t_t3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Raw_Data!$M$2:$M$7</c:f>
              <c:numCache>
                <c:formatCode>General</c:formatCode>
                <c:ptCount val="6"/>
                <c:pt idx="0">
                  <c:v>0</c:v>
                </c:pt>
                <c:pt idx="1">
                  <c:v>0.11108919999999999</c:v>
                </c:pt>
                <c:pt idx="2">
                  <c:v>0.32742079999999996</c:v>
                </c:pt>
                <c:pt idx="3">
                  <c:v>0.47359079999999998</c:v>
                </c:pt>
                <c:pt idx="4">
                  <c:v>0.37419519999999973</c:v>
                </c:pt>
                <c:pt idx="5">
                  <c:v>-0.14617000000000013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F-4EE5-8ACA-90D8F358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00064"/>
        <c:axId val="482331600"/>
      </c:lineChart>
      <c:catAx>
        <c:axId val="6361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1600"/>
        <c:crosses val="autoZero"/>
        <c:auto val="1"/>
        <c:lblAlgn val="ctr"/>
        <c:lblOffset val="100"/>
        <c:noMultiLvlLbl val="0"/>
      </c:catAx>
      <c:valAx>
        <c:axId val="482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curve</a:t>
            </a:r>
          </a:p>
        </c:rich>
      </c:tx>
      <c:layout>
        <c:manualLayout>
          <c:xMode val="edge"/>
          <c:yMode val="edge"/>
          <c:x val="0.442551195425264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Raw_Data!$E$1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Raw_Data!$E$2:$E$7</c:f>
              <c:numCache>
                <c:formatCode>0.00%</c:formatCode>
                <c:ptCount val="6"/>
                <c:pt idx="0">
                  <c:v>0.09</c:v>
                </c:pt>
                <c:pt idx="1">
                  <c:v>0.31</c:v>
                </c:pt>
                <c:pt idx="2">
                  <c:v>0.6</c:v>
                </c:pt>
                <c:pt idx="3">
                  <c:v>0.9</c:v>
                </c:pt>
                <c:pt idx="4">
                  <c:v>0.93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1-43AB-A948-4621F8C1CE50}"/>
            </c:ext>
          </c:extLst>
        </c:ser>
        <c:ser>
          <c:idx val="1"/>
          <c:order val="1"/>
          <c:tx>
            <c:strRef>
              <c:f>Raw_Data!$F$1</c:f>
              <c:strCache>
                <c:ptCount val="1"/>
                <c:pt idx="0">
                  <c:v>drivers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Raw_Data!$A$2:$A$7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Raw_Data!$F$2:$F$7</c:f>
              <c:numCache>
                <c:formatCode>0.00%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0.23</c:v>
                </c:pt>
                <c:pt idx="4">
                  <c:v>0.94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1-43AB-A948-4621F8C1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244848"/>
        <c:axId val="480917952"/>
      </c:lineChart>
      <c:catAx>
        <c:axId val="9962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17952"/>
        <c:crosses val="autoZero"/>
        <c:auto val="1"/>
        <c:lblAlgn val="ctr"/>
        <c:lblOffset val="100"/>
        <c:noMultiLvlLbl val="0"/>
      </c:catAx>
      <c:valAx>
        <c:axId val="480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19050</xdr:rowOff>
    </xdr:from>
    <xdr:to>
      <xdr:col>7</xdr:col>
      <xdr:colOff>1325167</xdr:colOff>
      <xdr:row>12</xdr:row>
      <xdr:rowOff>28575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2B86BF9-0469-D836-6EF6-E6B4F00423F3}"/>
            </a:ext>
          </a:extLst>
        </xdr:cNvPr>
        <xdr:cNvCxnSpPr>
          <a:stCxn id="5" idx="0"/>
        </xdr:cNvCxnSpPr>
      </xdr:nvCxnSpPr>
      <xdr:spPr>
        <a:xfrm flipH="1" flipV="1">
          <a:off x="4019550" y="1466850"/>
          <a:ext cx="3026967" cy="9302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25401</xdr:colOff>
      <xdr:row>12</xdr:row>
      <xdr:rowOff>81720</xdr:rowOff>
    </xdr:from>
    <xdr:to>
      <xdr:col>6</xdr:col>
      <xdr:colOff>50801</xdr:colOff>
      <xdr:row>22</xdr:row>
      <xdr:rowOff>82550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8FC5D5D-BB4A-3B72-B754-7C3369D59AE5}"/>
            </a:ext>
          </a:extLst>
        </xdr:cNvPr>
        <xdr:cNvGrpSpPr/>
      </xdr:nvGrpSpPr>
      <xdr:grpSpPr>
        <a:xfrm>
          <a:off x="25401" y="2520120"/>
          <a:ext cx="4464050" cy="1905830"/>
          <a:chOff x="25401" y="2450270"/>
          <a:chExt cx="4597400" cy="1842330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9DEA0967-B462-E061-4BF1-9DCD164271E7}"/>
              </a:ext>
            </a:extLst>
          </xdr:cNvPr>
          <xdr:cNvGrpSpPr/>
        </xdr:nvGrpSpPr>
        <xdr:grpSpPr>
          <a:xfrm>
            <a:off x="25401" y="2450270"/>
            <a:ext cx="4597400" cy="1842330"/>
            <a:chOff x="38651" y="6425370"/>
            <a:chExt cx="7769916" cy="2515430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7BE25AF0-E248-56E2-9B9E-518341A0F3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651" y="6425370"/>
              <a:ext cx="7769916" cy="251543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31296BBF-E69D-4E3E-AA8E-45EC1C8932DF}"/>
                </a:ext>
              </a:extLst>
            </xdr:cNvPr>
            <xdr:cNvSpPr txBox="1"/>
          </xdr:nvSpPr>
          <xdr:spPr>
            <a:xfrm>
              <a:off x="6286210" y="8425882"/>
              <a:ext cx="878440" cy="361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 i="0" u="none" strike="noStrike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Fig.</a:t>
              </a:r>
              <a:r>
                <a:rPr lang="en-US" sz="1100" b="1" i="0" u="none" strike="noStrike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2 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1BAD7157-2250-32A5-035D-8C0BC89C5B9D}"/>
              </a:ext>
            </a:extLst>
          </xdr:cNvPr>
          <xdr:cNvSpPr txBox="1"/>
        </xdr:nvSpPr>
        <xdr:spPr>
          <a:xfrm>
            <a:off x="552175" y="2628073"/>
            <a:ext cx="22140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0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This figure copied from their paper</a:t>
            </a:r>
            <a:r>
              <a:rPr lang="en-US">
                <a:solidFill>
                  <a:srgbClr val="FF0000"/>
                </a:solidFill>
              </a:rPr>
              <a:t> 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103414</xdr:colOff>
      <xdr:row>12</xdr:row>
      <xdr:rowOff>28575</xdr:rowOff>
    </xdr:from>
    <xdr:to>
      <xdr:col>9</xdr:col>
      <xdr:colOff>584769</xdr:colOff>
      <xdr:row>22</xdr:row>
      <xdr:rowOff>158751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5389C39-6CAE-8D32-BAE4-15333BDA9EAA}"/>
            </a:ext>
          </a:extLst>
        </xdr:cNvPr>
        <xdr:cNvGrpSpPr/>
      </xdr:nvGrpSpPr>
      <xdr:grpSpPr>
        <a:xfrm>
          <a:off x="4542064" y="2466975"/>
          <a:ext cx="4548530" cy="2035176"/>
          <a:chOff x="4675414" y="2397125"/>
          <a:chExt cx="4742205" cy="1971676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B0F33F6-D165-C2F5-86CE-F7726709D1F4}"/>
              </a:ext>
            </a:extLst>
          </xdr:cNvPr>
          <xdr:cNvGrpSpPr/>
        </xdr:nvGrpSpPr>
        <xdr:grpSpPr>
          <a:xfrm>
            <a:off x="4675414" y="2397125"/>
            <a:ext cx="4742205" cy="1971676"/>
            <a:chOff x="4675414" y="2397125"/>
            <a:chExt cx="4742205" cy="197167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5C475CE4-A93C-AF64-A584-858ED5293C6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75414" y="2397125"/>
              <a:ext cx="4742205" cy="197167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C130797-B751-475D-AAAE-DE4FFC525B76}"/>
                </a:ext>
              </a:extLst>
            </xdr:cNvPr>
            <xdr:cNvSpPr txBox="1"/>
          </xdr:nvSpPr>
          <xdr:spPr>
            <a:xfrm>
              <a:off x="8638919" y="3706368"/>
              <a:ext cx="52386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1" i="0" u="none" strike="noStrike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Fig.</a:t>
              </a:r>
              <a:r>
                <a:rPr lang="en-US" sz="1100" b="1" i="0" u="none" strike="noStrike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1 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D04356F2-3D81-4AD9-90F4-3A1F2A2FC04A}"/>
              </a:ext>
            </a:extLst>
          </xdr:cNvPr>
          <xdr:cNvSpPr txBox="1"/>
        </xdr:nvSpPr>
        <xdr:spPr>
          <a:xfrm>
            <a:off x="4936868" y="2725156"/>
            <a:ext cx="22140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0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This figure copied from their paper</a:t>
            </a:r>
            <a:r>
              <a:rPr lang="en-US">
                <a:solidFill>
                  <a:srgbClr val="FF0000"/>
                </a:solidFill>
              </a:rPr>
              <a:t> 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861391</xdr:colOff>
      <xdr:row>5</xdr:row>
      <xdr:rowOff>99391</xdr:rowOff>
    </xdr:from>
    <xdr:to>
      <xdr:col>3</xdr:col>
      <xdr:colOff>222251</xdr:colOff>
      <xdr:row>12</xdr:row>
      <xdr:rowOff>81720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2F90469-E8E2-0D02-BE56-2903A4A98EB2}"/>
            </a:ext>
          </a:extLst>
        </xdr:cNvPr>
        <xdr:cNvCxnSpPr>
          <a:stCxn id="20" idx="0"/>
        </xdr:cNvCxnSpPr>
      </xdr:nvCxnSpPr>
      <xdr:spPr>
        <a:xfrm flipH="1" flipV="1">
          <a:off x="2080591" y="1178891"/>
          <a:ext cx="243510" cy="127137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69850</xdr:colOff>
      <xdr:row>23</xdr:row>
      <xdr:rowOff>63500</xdr:rowOff>
    </xdr:from>
    <xdr:to>
      <xdr:col>6</xdr:col>
      <xdr:colOff>1118981</xdr:colOff>
      <xdr:row>35</xdr:row>
      <xdr:rowOff>113305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10140E-DA42-4529-8AE0-2C55CE1F9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179999</xdr:colOff>
      <xdr:row>22</xdr:row>
      <xdr:rowOff>51631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8D6D-6E15-4039-985B-028F7CF2D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56799" cy="4102931"/>
        </a:xfrm>
        <a:prstGeom prst="rect">
          <a:avLst/>
        </a:prstGeom>
      </xdr:spPr>
    </xdr:pic>
    <xdr:clientData/>
  </xdr:twoCellAnchor>
  <xdr:twoCellAnchor editAs="oneCell">
    <xdr:from>
      <xdr:col>0</xdr:col>
      <xdr:colOff>11291</xdr:colOff>
      <xdr:row>22</xdr:row>
      <xdr:rowOff>112366</xdr:rowOff>
    </xdr:from>
    <xdr:to>
      <xdr:col>8</xdr:col>
      <xdr:colOff>196158</xdr:colOff>
      <xdr:row>25</xdr:row>
      <xdr:rowOff>173106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068FF5-0F74-4C5F-95D9-F59DA3EFB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1" y="4163666"/>
          <a:ext cx="5061667" cy="613190"/>
        </a:xfrm>
        <a:prstGeom prst="rect">
          <a:avLst/>
        </a:prstGeom>
      </xdr:spPr>
    </xdr:pic>
    <xdr:clientData/>
  </xdr:twoCellAnchor>
  <xdr:twoCellAnchor editAs="oneCell">
    <xdr:from>
      <xdr:col>0</xdr:col>
      <xdr:colOff>7211</xdr:colOff>
      <xdr:row>26</xdr:row>
      <xdr:rowOff>106846</xdr:rowOff>
    </xdr:from>
    <xdr:to>
      <xdr:col>8</xdr:col>
      <xdr:colOff>214877</xdr:colOff>
      <xdr:row>30</xdr:row>
      <xdr:rowOff>145511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549A62-3569-4C8C-B774-809128FE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1" y="4894746"/>
          <a:ext cx="5084466" cy="775265"/>
        </a:xfrm>
        <a:prstGeom prst="rect">
          <a:avLst/>
        </a:prstGeom>
      </xdr:spPr>
    </xdr:pic>
    <xdr:clientData/>
  </xdr:twoCellAnchor>
  <xdr:oneCellAnchor>
    <xdr:from>
      <xdr:col>2</xdr:col>
      <xdr:colOff>399773</xdr:colOff>
      <xdr:row>1</xdr:row>
      <xdr:rowOff>11044</xdr:rowOff>
    </xdr:from>
    <xdr:ext cx="2086747" cy="6559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EE765F-6CB6-4F1C-88D9-F834CD76B095}"/>
            </a:ext>
          </a:extLst>
        </xdr:cNvPr>
        <xdr:cNvSpPr txBox="1"/>
      </xdr:nvSpPr>
      <xdr:spPr>
        <a:xfrm>
          <a:off x="1618973" y="195194"/>
          <a:ext cx="208674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Use NLSM to fit Q_t,</a:t>
          </a:r>
        </a:p>
        <a:p>
          <a:r>
            <a:rPr lang="en-US" sz="18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Then, get rho and t2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69404</xdr:colOff>
      <xdr:row>18</xdr:row>
      <xdr:rowOff>172525</xdr:rowOff>
    </xdr:from>
    <xdr:to>
      <xdr:col>14</xdr:col>
      <xdr:colOff>354022</xdr:colOff>
      <xdr:row>33</xdr:row>
      <xdr:rowOff>59014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7F0C2-DED2-4C29-BD01-A84192E61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36995</xdr:colOff>
      <xdr:row>34</xdr:row>
      <xdr:rowOff>124515</xdr:rowOff>
    </xdr:from>
    <xdr:to>
      <xdr:col>14</xdr:col>
      <xdr:colOff>323021</xdr:colOff>
      <xdr:row>49</xdr:row>
      <xdr:rowOff>134454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4D1E4-367F-4462-B4A1-2462CD86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14909</xdr:colOff>
      <xdr:row>50</xdr:row>
      <xdr:rowOff>130035</xdr:rowOff>
    </xdr:from>
    <xdr:to>
      <xdr:col>14</xdr:col>
      <xdr:colOff>323022</xdr:colOff>
      <xdr:row>65</xdr:row>
      <xdr:rowOff>141906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56AC2-D148-4EDB-8CA5-A2506CEE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66</xdr:row>
      <xdr:rowOff>44450</xdr:rowOff>
    </xdr:from>
    <xdr:to>
      <xdr:col>14</xdr:col>
      <xdr:colOff>355599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C957-5F61-4CE1-A7B4-3DE7A9D65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530225</xdr:colOff>
      <xdr:row>50</xdr:row>
      <xdr:rowOff>133350</xdr:rowOff>
    </xdr:from>
    <xdr:to>
      <xdr:col>22</xdr:col>
      <xdr:colOff>225425</xdr:colOff>
      <xdr:row>65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22AE5F-4D3E-448D-A870-4750828F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561975</xdr:colOff>
      <xdr:row>66</xdr:row>
      <xdr:rowOff>31750</xdr:rowOff>
    </xdr:from>
    <xdr:to>
      <xdr:col>22</xdr:col>
      <xdr:colOff>257175</xdr:colOff>
      <xdr:row>81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73F53D-D95B-46EA-B690-CCD7736A6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53974</xdr:colOff>
      <xdr:row>2</xdr:row>
      <xdr:rowOff>0</xdr:rowOff>
    </xdr:from>
    <xdr:to>
      <xdr:col>14</xdr:col>
      <xdr:colOff>330199</xdr:colOff>
      <xdr:row>16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383BEC-4754-4F30-8538-577116EE5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dalyc.org/journal/841/84172397003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F778-7981-46BD-8F5B-ED1B496D1F27}">
  <dimension ref="A1:Y37"/>
  <sheetViews>
    <sheetView tabSelected="1" zoomScaleNormal="100" workbookViewId="0">
      <selection activeCell="A9" sqref="A9"/>
    </sheetView>
  </sheetViews>
  <sheetFormatPr defaultRowHeight="15" x14ac:dyDescent="0.25"/>
  <cols>
    <col min="3" max="3" width="12.5703125" customWidth="1"/>
    <col min="4" max="4" width="15.7109375" customWidth="1"/>
    <col min="5" max="5" width="10.85546875" customWidth="1"/>
    <col min="7" max="7" width="16.42578125" style="8" customWidth="1"/>
    <col min="8" max="8" width="32.85546875" customWidth="1"/>
    <col min="9" max="9" width="11.7109375" customWidth="1"/>
    <col min="14" max="14" width="33.85546875" customWidth="1"/>
    <col min="25" max="25" width="28.85546875" customWidth="1"/>
  </cols>
  <sheetData>
    <row r="1" spans="1:14" ht="27" customHeight="1" x14ac:dyDescent="0.25">
      <c r="A1" s="2" t="s">
        <v>0</v>
      </c>
      <c r="B1" s="2" t="s">
        <v>7</v>
      </c>
      <c r="C1" s="2" t="s">
        <v>1</v>
      </c>
      <c r="D1" s="2" t="s">
        <v>14</v>
      </c>
      <c r="E1" s="2" t="s">
        <v>1</v>
      </c>
      <c r="F1" s="2" t="s">
        <v>14</v>
      </c>
      <c r="G1" s="7" t="s">
        <v>4</v>
      </c>
      <c r="H1" s="6" t="s">
        <v>10</v>
      </c>
      <c r="I1" s="5"/>
      <c r="K1" s="2" t="s">
        <v>3</v>
      </c>
      <c r="L1" s="2" t="s">
        <v>11</v>
      </c>
      <c r="M1" t="s">
        <v>16</v>
      </c>
      <c r="N1" s="11" t="s">
        <v>13</v>
      </c>
    </row>
    <row r="2" spans="1:14" x14ac:dyDescent="0.25">
      <c r="A2" s="2">
        <v>2014</v>
      </c>
      <c r="B2" s="2">
        <v>0</v>
      </c>
      <c r="C2" s="3">
        <v>8.5999999999999993E-2</v>
      </c>
      <c r="D2" s="3">
        <v>0.01</v>
      </c>
      <c r="E2" s="3">
        <v>0.09</v>
      </c>
      <c r="F2" s="3">
        <v>0.01</v>
      </c>
      <c r="G2" s="7">
        <f>E2-F2</f>
        <v>0.08</v>
      </c>
      <c r="H2" s="9" t="s">
        <v>5</v>
      </c>
      <c r="I2" s="5">
        <v>-8.77E-2</v>
      </c>
      <c r="J2" s="5">
        <v>2.9234E-2</v>
      </c>
      <c r="K2">
        <f t="shared" ref="K2:K7" si="0">$I$2*B2*(B2-$I$3)</f>
        <v>0</v>
      </c>
      <c r="L2">
        <f t="shared" ref="L2:L7" si="1" xml:space="preserve"> 1/3 * $I$2 * B2 ^ 3 - 1/2 * $I$2 *$I$3 * B2 ^2</f>
        <v>0</v>
      </c>
      <c r="M2">
        <f xml:space="preserve"> - $J$2*B2^3 + $J$2*$I$5*B2^2</f>
        <v>0</v>
      </c>
      <c r="N2" s="2">
        <f>RSQ(G2:G7,L2:L7)</f>
        <v>0.42573597716712464</v>
      </c>
    </row>
    <row r="3" spans="1:14" x14ac:dyDescent="0.25">
      <c r="A3" s="2">
        <v>2015</v>
      </c>
      <c r="B3" s="2">
        <v>1</v>
      </c>
      <c r="C3" s="3">
        <v>0.223</v>
      </c>
      <c r="D3" s="3">
        <v>3.5000000000000003E-2</v>
      </c>
      <c r="E3" s="3">
        <v>0.31</v>
      </c>
      <c r="F3" s="3">
        <v>0.05</v>
      </c>
      <c r="G3" s="7">
        <f t="shared" ref="G3:G7" si="2">E3-F3</f>
        <v>0.26</v>
      </c>
      <c r="H3" s="9" t="s">
        <v>6</v>
      </c>
      <c r="I3" s="5">
        <v>3.2</v>
      </c>
      <c r="K3">
        <f t="shared" si="0"/>
        <v>0.19294000000000003</v>
      </c>
      <c r="L3">
        <f t="shared" si="1"/>
        <v>0.11108666666666667</v>
      </c>
      <c r="M3">
        <f t="shared" ref="M3:M7" si="3" xml:space="preserve"> - $J$2*B3^3 + $J$2*$I$5*B3^2</f>
        <v>0.11108919999999999</v>
      </c>
    </row>
    <row r="4" spans="1:14" x14ac:dyDescent="0.25">
      <c r="A4" s="2">
        <v>2016</v>
      </c>
      <c r="B4" s="2">
        <v>2</v>
      </c>
      <c r="C4" s="3">
        <v>0.28799999999999998</v>
      </c>
      <c r="D4" s="3">
        <v>5.2999999999999999E-2</v>
      </c>
      <c r="E4" s="3">
        <v>0.6</v>
      </c>
      <c r="F4" s="3">
        <v>0.1</v>
      </c>
      <c r="G4" s="7">
        <f t="shared" si="2"/>
        <v>0.5</v>
      </c>
      <c r="H4" s="5" t="s">
        <v>9</v>
      </c>
      <c r="I4" s="5">
        <v>0</v>
      </c>
      <c r="K4">
        <f t="shared" si="0"/>
        <v>0.21048000000000003</v>
      </c>
      <c r="L4">
        <f t="shared" si="1"/>
        <v>0.32741333333333333</v>
      </c>
      <c r="M4">
        <f t="shared" si="3"/>
        <v>0.32742079999999996</v>
      </c>
    </row>
    <row r="5" spans="1:14" x14ac:dyDescent="0.25">
      <c r="A5" s="2">
        <v>2017</v>
      </c>
      <c r="B5" s="2">
        <v>3</v>
      </c>
      <c r="C5" s="3">
        <v>0.30199999999999999</v>
      </c>
      <c r="D5" s="3">
        <v>0.13400000000000001</v>
      </c>
      <c r="E5" s="3">
        <v>0.9</v>
      </c>
      <c r="F5" s="3">
        <v>0.23</v>
      </c>
      <c r="G5" s="7">
        <f t="shared" si="2"/>
        <v>0.67</v>
      </c>
      <c r="H5" s="5" t="s">
        <v>17</v>
      </c>
      <c r="I5" s="5">
        <v>4.8</v>
      </c>
      <c r="K5">
        <f t="shared" si="0"/>
        <v>5.2620000000000049E-2</v>
      </c>
      <c r="L5">
        <f t="shared" si="1"/>
        <v>0.47358</v>
      </c>
      <c r="M5">
        <f t="shared" si="3"/>
        <v>0.47359079999999998</v>
      </c>
    </row>
    <row r="6" spans="1:14" x14ac:dyDescent="0.25">
      <c r="A6" s="2">
        <v>2018</v>
      </c>
      <c r="B6" s="2">
        <v>4</v>
      </c>
      <c r="C6" s="3">
        <v>2.7E-2</v>
      </c>
      <c r="D6" s="3">
        <v>0.70499999999999996</v>
      </c>
      <c r="E6" s="3">
        <v>0.93</v>
      </c>
      <c r="F6" s="3">
        <v>0.94</v>
      </c>
      <c r="G6" s="7">
        <f t="shared" si="2"/>
        <v>-9.9999999999998979E-3</v>
      </c>
      <c r="H6" s="10" t="s">
        <v>8</v>
      </c>
      <c r="I6" s="5"/>
      <c r="K6">
        <f t="shared" si="0"/>
        <v>-0.28063999999999995</v>
      </c>
      <c r="L6">
        <f t="shared" si="1"/>
        <v>0.37418666666666667</v>
      </c>
      <c r="M6">
        <f t="shared" si="3"/>
        <v>0.37419519999999973</v>
      </c>
    </row>
    <row r="7" spans="1:14" x14ac:dyDescent="0.25">
      <c r="A7" s="2">
        <v>2019</v>
      </c>
      <c r="B7" s="2">
        <v>5</v>
      </c>
      <c r="C7" s="3">
        <v>7.3999999999999996E-2</v>
      </c>
      <c r="D7" s="3">
        <v>6.3E-2</v>
      </c>
      <c r="E7" s="3">
        <v>1</v>
      </c>
      <c r="F7" s="3">
        <v>1</v>
      </c>
      <c r="G7" s="7">
        <f t="shared" si="2"/>
        <v>0</v>
      </c>
      <c r="H7" s="10" t="s">
        <v>12</v>
      </c>
      <c r="I7" s="5"/>
      <c r="K7">
        <f t="shared" si="0"/>
        <v>-0.78929999999999989</v>
      </c>
      <c r="L7">
        <f t="shared" si="1"/>
        <v>-0.14616666666666678</v>
      </c>
      <c r="M7">
        <f t="shared" si="3"/>
        <v>-0.14617000000000013</v>
      </c>
    </row>
    <row r="8" spans="1:14" x14ac:dyDescent="0.25">
      <c r="C8" s="3">
        <f>SUM(C2:C7)</f>
        <v>1</v>
      </c>
      <c r="D8" s="3">
        <f>SUM(D2:D7)</f>
        <v>1</v>
      </c>
      <c r="H8" s="4" t="s">
        <v>15</v>
      </c>
    </row>
    <row r="9" spans="1:14" x14ac:dyDescent="0.25">
      <c r="A9" s="1" t="s">
        <v>2</v>
      </c>
      <c r="B9" s="1"/>
    </row>
    <row r="37" spans="25:25" x14ac:dyDescent="0.25">
      <c r="Y37" s="4"/>
    </row>
  </sheetData>
  <hyperlinks>
    <hyperlink ref="A9" r:id="rId1" xr:uid="{5C9F9BB2-BBEE-45B4-8412-81EDD417B70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2173-4E1E-4992-BF5F-59C9E0B7B4BE}">
  <dimension ref="J3:S39"/>
  <sheetViews>
    <sheetView workbookViewId="0">
      <selection activeCell="O26" sqref="O26"/>
    </sheetView>
  </sheetViews>
  <sheetFormatPr defaultRowHeight="15" x14ac:dyDescent="0.25"/>
  <cols>
    <col min="12" max="12" width="33.140625" bestFit="1" customWidth="1"/>
    <col min="13" max="13" width="7.42578125" bestFit="1" customWidth="1"/>
    <col min="14" max="15" width="7.42578125" customWidth="1"/>
    <col min="16" max="16" width="8.85546875" bestFit="1" customWidth="1"/>
  </cols>
  <sheetData>
    <row r="3" spans="11:19" x14ac:dyDescent="0.25">
      <c r="K3" t="s">
        <v>18</v>
      </c>
    </row>
    <row r="6" spans="11:19" x14ac:dyDescent="0.25">
      <c r="L6" t="str">
        <f>Raw_Data!H1</f>
        <v>Use NLSM to get rho and t2</v>
      </c>
      <c r="O6" s="2" t="s">
        <v>0</v>
      </c>
      <c r="P6" s="2" t="s">
        <v>7</v>
      </c>
      <c r="Q6" t="str">
        <f>Raw_Data!K1</f>
        <v>pi_t</v>
      </c>
      <c r="R6" t="str">
        <f>Raw_Data!L1</f>
        <v>Q_t_eq</v>
      </c>
      <c r="S6" t="str">
        <f>Raw_Data!M1</f>
        <v>Q_t_t3</v>
      </c>
    </row>
    <row r="7" spans="11:19" x14ac:dyDescent="0.25">
      <c r="L7" t="str">
        <f>Raw_Data!H2</f>
        <v>rho</v>
      </c>
      <c r="M7">
        <f>Raw_Data!I2</f>
        <v>-8.77E-2</v>
      </c>
      <c r="N7">
        <f>Raw_Data!J2</f>
        <v>2.9234E-2</v>
      </c>
      <c r="O7" s="2">
        <v>2014</v>
      </c>
      <c r="P7" s="2">
        <v>0</v>
      </c>
      <c r="Q7">
        <f>Raw_Data!K2</f>
        <v>0</v>
      </c>
      <c r="R7">
        <f>Raw_Data!L2</f>
        <v>0</v>
      </c>
      <c r="S7">
        <f>Raw_Data!M2</f>
        <v>0</v>
      </c>
    </row>
    <row r="8" spans="11:19" x14ac:dyDescent="0.25">
      <c r="L8" t="str">
        <f>Raw_Data!H3</f>
        <v>t2</v>
      </c>
      <c r="M8">
        <f>Raw_Data!I3</f>
        <v>3.2</v>
      </c>
      <c r="O8" s="2">
        <v>2015</v>
      </c>
      <c r="P8" s="2">
        <v>1</v>
      </c>
      <c r="Q8">
        <f>Raw_Data!K3</f>
        <v>0.19294000000000003</v>
      </c>
      <c r="R8">
        <f>Raw_Data!L3</f>
        <v>0.11108666666666667</v>
      </c>
      <c r="S8">
        <f>Raw_Data!M3</f>
        <v>0.11108919999999999</v>
      </c>
    </row>
    <row r="9" spans="11:19" x14ac:dyDescent="0.25">
      <c r="L9" t="str">
        <f>Raw_Data!H4</f>
        <v>t0</v>
      </c>
      <c r="M9">
        <f>Raw_Data!I4</f>
        <v>0</v>
      </c>
      <c r="O9" s="2">
        <v>2016</v>
      </c>
      <c r="P9" s="2">
        <v>2</v>
      </c>
      <c r="Q9">
        <f>Raw_Data!K4</f>
        <v>0.21048000000000003</v>
      </c>
      <c r="R9">
        <f>Raw_Data!L4</f>
        <v>0.32741333333333333</v>
      </c>
      <c r="S9">
        <f>Raw_Data!M4</f>
        <v>0.32742079999999996</v>
      </c>
    </row>
    <row r="10" spans="11:19" x14ac:dyDescent="0.25">
      <c r="L10" t="str">
        <f>Raw_Data!H5</f>
        <v>t3</v>
      </c>
      <c r="M10">
        <f>Raw_Data!I5</f>
        <v>4.8</v>
      </c>
      <c r="O10" s="2">
        <v>2017</v>
      </c>
      <c r="P10" s="2">
        <v>3</v>
      </c>
      <c r="Q10">
        <f>Raw_Data!K5</f>
        <v>5.2620000000000049E-2</v>
      </c>
      <c r="R10">
        <f>Raw_Data!L5</f>
        <v>0.47358</v>
      </c>
      <c r="S10">
        <f>Raw_Data!M5</f>
        <v>0.47359079999999998</v>
      </c>
    </row>
    <row r="11" spans="11:19" x14ac:dyDescent="0.25">
      <c r="L11" t="str">
        <f>Raw_Data!H6</f>
        <v>pi_t = ρ * (t- t0) (t - t2)</v>
      </c>
      <c r="O11" s="2">
        <v>2018</v>
      </c>
      <c r="P11" s="2">
        <v>4</v>
      </c>
      <c r="Q11">
        <f>Raw_Data!K6</f>
        <v>-0.28063999999999995</v>
      </c>
      <c r="R11">
        <f>Raw_Data!L6</f>
        <v>0.37418666666666667</v>
      </c>
      <c r="S11">
        <f>Raw_Data!M6</f>
        <v>0.37419519999999973</v>
      </c>
    </row>
    <row r="12" spans="11:19" x14ac:dyDescent="0.25">
      <c r="L12" t="str">
        <f>Raw_Data!H7</f>
        <v>Q_t = 1/3 *  ρ * t^3  - 1/2 *  ρ * t2 * t^2</v>
      </c>
      <c r="O12" s="2">
        <v>2019</v>
      </c>
      <c r="P12" s="2">
        <v>5</v>
      </c>
      <c r="Q12">
        <f>Raw_Data!K7</f>
        <v>-0.78929999999999989</v>
      </c>
      <c r="R12">
        <f>Raw_Data!L7</f>
        <v>-0.14616666666666678</v>
      </c>
      <c r="S12">
        <f>Raw_Data!M7</f>
        <v>-0.14617000000000013</v>
      </c>
    </row>
    <row r="13" spans="11:19" x14ac:dyDescent="0.25">
      <c r="L13" t="str">
        <f>Raw_Data!H8</f>
        <v>Q_t _t3= - ρ * t^3  + ρ * t3 * t^2</v>
      </c>
    </row>
    <row r="33" spans="10:11" x14ac:dyDescent="0.25">
      <c r="J33" s="2"/>
      <c r="K33" s="2"/>
    </row>
    <row r="34" spans="10:11" x14ac:dyDescent="0.25">
      <c r="J34" s="2"/>
      <c r="K34" s="2"/>
    </row>
    <row r="35" spans="10:11" x14ac:dyDescent="0.25">
      <c r="J35" s="2"/>
      <c r="K35" s="2"/>
    </row>
    <row r="36" spans="10:11" x14ac:dyDescent="0.25">
      <c r="J36" s="2"/>
      <c r="K36" s="2"/>
    </row>
    <row r="37" spans="10:11" x14ac:dyDescent="0.25">
      <c r="J37" s="2"/>
      <c r="K37" s="2"/>
    </row>
    <row r="38" spans="10:11" x14ac:dyDescent="0.25">
      <c r="J38" s="2"/>
      <c r="K38" s="2"/>
    </row>
    <row r="39" spans="10:11" x14ac:dyDescent="0.25">
      <c r="J39" s="2"/>
      <c r="K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611F-D1B3-4DB9-B836-4991A190C0EC}">
  <dimension ref="A1"/>
  <sheetViews>
    <sheetView workbookViewId="0">
      <selection activeCell="AA71" sqref="AA7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NLSM Code</vt:lpstr>
      <vt:lpstr>Analysis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罗勇勇</dc:creator>
  <cp:lastModifiedBy>罗勇勇</cp:lastModifiedBy>
  <dcterms:created xsi:type="dcterms:W3CDTF">2023-04-01T15:57:12Z</dcterms:created>
  <dcterms:modified xsi:type="dcterms:W3CDTF">2023-08-15T10:47:27Z</dcterms:modified>
</cp:coreProperties>
</file>