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35" activeTab="11"/>
  </bookViews>
  <sheets>
    <sheet name="info" sheetId="19" r:id="rId1"/>
    <sheet name="ES" sheetId="13" r:id="rId2"/>
    <sheet name="tspfst" sheetId="12" r:id="rId3"/>
    <sheet name="VLSI" sheetId="15" r:id="rId4"/>
    <sheet name="GEO" sheetId="2" r:id="rId5"/>
    <sheet name="I" sheetId="11" r:id="rId6"/>
    <sheet name="R25KEFST" sheetId="16" r:id="rId7"/>
    <sheet name="R50KEFST" sheetId="17" r:id="rId8"/>
    <sheet name="R100KEFST" sheetId="18" r:id="rId9"/>
    <sheet name="Perturbation" sheetId="21" r:id="rId10"/>
    <sheet name="merging rules" sheetId="22" r:id="rId11"/>
    <sheet name="summary" sheetId="23" r:id="rId12"/>
    <sheet name="all" sheetId="25" r:id="rId13"/>
  </sheets>
  <calcPr calcId="152511"/>
</workbook>
</file>

<file path=xl/calcChain.xml><?xml version="1.0" encoding="utf-8"?>
<calcChain xmlns="http://schemas.openxmlformats.org/spreadsheetml/2006/main">
  <c r="H2" i="21" l="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J40" i="18" l="1"/>
  <c r="K40" i="18"/>
  <c r="L40" i="18"/>
  <c r="M40" i="18"/>
  <c r="N40" i="18"/>
  <c r="O40" i="18"/>
  <c r="P40" i="18"/>
  <c r="I40" i="18"/>
  <c r="J39" i="17"/>
  <c r="K39" i="17"/>
  <c r="L39" i="17"/>
  <c r="M39" i="17"/>
  <c r="N39" i="17"/>
  <c r="O39" i="17"/>
  <c r="P39" i="17"/>
  <c r="I39" i="17"/>
  <c r="J40" i="16"/>
  <c r="K40" i="16"/>
  <c r="L40" i="16"/>
  <c r="M40" i="16"/>
  <c r="N40" i="16"/>
  <c r="O40" i="16"/>
  <c r="P40" i="16"/>
  <c r="I40" i="16"/>
  <c r="J28" i="11"/>
  <c r="K28" i="11"/>
  <c r="L28" i="11"/>
  <c r="M28" i="11"/>
  <c r="N28" i="11"/>
  <c r="O28" i="11"/>
  <c r="P28" i="11"/>
  <c r="I28" i="11"/>
  <c r="J53" i="2"/>
  <c r="K53" i="2"/>
  <c r="L53" i="2"/>
  <c r="M53" i="2"/>
  <c r="N53" i="2"/>
  <c r="O53" i="2"/>
  <c r="P53" i="2"/>
  <c r="I53" i="2"/>
  <c r="J28" i="15"/>
  <c r="K28" i="15"/>
  <c r="L28" i="15"/>
  <c r="M28" i="15"/>
  <c r="N28" i="15"/>
  <c r="O28" i="15"/>
  <c r="P28" i="15"/>
  <c r="I28" i="15"/>
  <c r="J28" i="12"/>
  <c r="K28" i="12"/>
  <c r="L28" i="12"/>
  <c r="M28" i="12"/>
  <c r="N28" i="12"/>
  <c r="O28" i="12"/>
  <c r="P28" i="12"/>
  <c r="I28" i="12"/>
  <c r="L39" i="13"/>
  <c r="N39" i="13"/>
  <c r="P39" i="13"/>
  <c r="J39" i="13"/>
  <c r="AB5" i="16" l="1"/>
  <c r="AB8" i="16"/>
  <c r="AB12" i="16"/>
  <c r="AB14" i="16"/>
  <c r="AB15" i="16"/>
  <c r="AB16" i="16"/>
  <c r="AB2" i="16"/>
  <c r="AB17" i="16" s="1"/>
  <c r="AB11" i="15" l="1"/>
  <c r="AB10" i="15"/>
  <c r="AB9" i="15"/>
  <c r="AB11" i="12"/>
  <c r="AB10" i="12"/>
  <c r="AB9" i="12"/>
  <c r="AB12" i="11" l="1"/>
  <c r="AB3" i="11"/>
  <c r="AB4" i="11"/>
  <c r="AB5" i="11"/>
  <c r="AB6" i="11"/>
  <c r="AB7" i="11"/>
  <c r="AB8" i="11"/>
  <c r="AB9" i="11"/>
  <c r="AB10" i="11"/>
  <c r="AB11" i="11"/>
  <c r="AB2" i="11"/>
  <c r="AB24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" i="2"/>
  <c r="AB12" i="15"/>
  <c r="AB3" i="15"/>
  <c r="AB4" i="15"/>
  <c r="AB5" i="15"/>
  <c r="AB6" i="15"/>
  <c r="AB7" i="15"/>
  <c r="AB8" i="15"/>
  <c r="AB2" i="15"/>
  <c r="AB12" i="12"/>
  <c r="AB3" i="12"/>
  <c r="AB4" i="12"/>
  <c r="AB5" i="12"/>
  <c r="AB6" i="12"/>
  <c r="AB7" i="12"/>
  <c r="AB8" i="12"/>
  <c r="AB2" i="12"/>
  <c r="AB18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2" i="13"/>
  <c r="E100" i="21" l="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K70" i="22" l="1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L114" i="22" l="1"/>
  <c r="Y16" i="17" l="1"/>
  <c r="Y15" i="17"/>
  <c r="Y14" i="17"/>
  <c r="Y13" i="17"/>
  <c r="Y12" i="17"/>
  <c r="Y11" i="17"/>
  <c r="Y10" i="17"/>
  <c r="Y9" i="17"/>
  <c r="Y8" i="17"/>
  <c r="Y7" i="17"/>
  <c r="Y6" i="17"/>
  <c r="Y5" i="17"/>
  <c r="Y4" i="17"/>
  <c r="Y3" i="17"/>
  <c r="Y2" i="17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Y2" i="16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2" i="18"/>
  <c r="Y3" i="11"/>
  <c r="Y4" i="11"/>
  <c r="Y5" i="11"/>
  <c r="Y6" i="11"/>
  <c r="Y7" i="11"/>
  <c r="Y8" i="11"/>
  <c r="Y9" i="11"/>
  <c r="Y10" i="11"/>
  <c r="Y11" i="11"/>
  <c r="Y2" i="1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" i="2"/>
  <c r="Y24" i="2" s="1"/>
  <c r="Y3" i="15"/>
  <c r="Y4" i="15"/>
  <c r="Y5" i="15"/>
  <c r="Y6" i="15"/>
  <c r="Y12" i="15" s="1"/>
  <c r="Y7" i="15"/>
  <c r="Y8" i="15"/>
  <c r="Y9" i="15"/>
  <c r="Y10" i="15"/>
  <c r="Y11" i="15"/>
  <c r="Y2" i="15"/>
  <c r="Y3" i="12"/>
  <c r="Y4" i="12"/>
  <c r="Y5" i="12"/>
  <c r="Y6" i="12"/>
  <c r="Y7" i="12"/>
  <c r="Y8" i="12"/>
  <c r="Y9" i="12"/>
  <c r="Y10" i="12"/>
  <c r="Y11" i="12"/>
  <c r="Y2" i="12"/>
  <c r="Y12" i="12" s="1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2" i="13"/>
  <c r="Y18" i="13" s="1"/>
  <c r="Y17" i="17" l="1"/>
  <c r="Y17" i="16"/>
  <c r="Y12" i="11"/>
  <c r="Y17" i="18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V17" i="18" l="1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2" i="18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2" i="17"/>
  <c r="V17" i="17" s="1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2" i="16"/>
  <c r="V3" i="11"/>
  <c r="V4" i="11"/>
  <c r="V5" i="11"/>
  <c r="V6" i="11"/>
  <c r="V7" i="11"/>
  <c r="V8" i="11"/>
  <c r="V9" i="11"/>
  <c r="V10" i="11"/>
  <c r="V11" i="11"/>
  <c r="V2" i="11"/>
  <c r="V12" i="1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V3" i="15"/>
  <c r="V4" i="15"/>
  <c r="V5" i="15"/>
  <c r="V6" i="15"/>
  <c r="V7" i="15"/>
  <c r="V8" i="15"/>
  <c r="V9" i="15"/>
  <c r="V10" i="15"/>
  <c r="V11" i="15"/>
  <c r="V2" i="15"/>
  <c r="V12" i="15"/>
  <c r="V3" i="12"/>
  <c r="V4" i="12"/>
  <c r="V5" i="12"/>
  <c r="V6" i="12"/>
  <c r="V7" i="12"/>
  <c r="V8" i="12"/>
  <c r="V9" i="12"/>
  <c r="V10" i="12"/>
  <c r="V11" i="12"/>
  <c r="V2" i="12"/>
  <c r="V12" i="12"/>
  <c r="V18" i="13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2" i="13"/>
  <c r="V17" i="16" l="1"/>
  <c r="V24" i="2"/>
  <c r="M70" i="25"/>
  <c r="J3" i="25"/>
  <c r="K3" i="25" s="1"/>
  <c r="J4" i="25"/>
  <c r="K4" i="25" s="1"/>
  <c r="J5" i="25"/>
  <c r="K5" i="25" s="1"/>
  <c r="J6" i="25"/>
  <c r="L6" i="25" s="1"/>
  <c r="J7" i="25"/>
  <c r="K7" i="25" s="1"/>
  <c r="J8" i="25"/>
  <c r="K8" i="25" s="1"/>
  <c r="J9" i="25"/>
  <c r="K9" i="25" s="1"/>
  <c r="J10" i="25"/>
  <c r="L10" i="25" s="1"/>
  <c r="J11" i="25"/>
  <c r="K11" i="25" s="1"/>
  <c r="J12" i="25"/>
  <c r="K12" i="25" s="1"/>
  <c r="J13" i="25"/>
  <c r="K13" i="25" s="1"/>
  <c r="J14" i="25"/>
  <c r="L14" i="25" s="1"/>
  <c r="J15" i="25"/>
  <c r="K15" i="25" s="1"/>
  <c r="J16" i="25"/>
  <c r="K16" i="25" s="1"/>
  <c r="J17" i="25"/>
  <c r="K17" i="25" s="1"/>
  <c r="J28" i="25"/>
  <c r="L28" i="25" s="1"/>
  <c r="J29" i="25"/>
  <c r="K29" i="25" s="1"/>
  <c r="J30" i="25"/>
  <c r="K30" i="25" s="1"/>
  <c r="J31" i="25"/>
  <c r="K31" i="25" s="1"/>
  <c r="J32" i="25"/>
  <c r="L32" i="25" s="1"/>
  <c r="J33" i="25"/>
  <c r="K33" i="25" s="1"/>
  <c r="J34" i="25"/>
  <c r="K34" i="25" s="1"/>
  <c r="J35" i="25"/>
  <c r="K35" i="25" s="1"/>
  <c r="J36" i="25"/>
  <c r="L36" i="25" s="1"/>
  <c r="J37" i="25"/>
  <c r="K37" i="25" s="1"/>
  <c r="J38" i="25"/>
  <c r="K38" i="25" s="1"/>
  <c r="J39" i="25"/>
  <c r="K39" i="25" s="1"/>
  <c r="J40" i="25"/>
  <c r="L40" i="25" s="1"/>
  <c r="J41" i="25"/>
  <c r="K41" i="25" s="1"/>
  <c r="J42" i="25"/>
  <c r="K42" i="25" s="1"/>
  <c r="J43" i="25"/>
  <c r="K43" i="25" s="1"/>
  <c r="J44" i="25"/>
  <c r="L44" i="25" s="1"/>
  <c r="J45" i="25"/>
  <c r="K45" i="25" s="1"/>
  <c r="J46" i="25"/>
  <c r="K46" i="25" s="1"/>
  <c r="J47" i="25"/>
  <c r="K47" i="25" s="1"/>
  <c r="J48" i="25"/>
  <c r="L48" i="25" s="1"/>
  <c r="J49" i="25"/>
  <c r="K49" i="25" s="1"/>
  <c r="J50" i="25"/>
  <c r="K50" i="25" s="1"/>
  <c r="J51" i="25"/>
  <c r="K51" i="25" s="1"/>
  <c r="J52" i="25"/>
  <c r="L52" i="25" s="1"/>
  <c r="J53" i="25"/>
  <c r="K53" i="25" s="1"/>
  <c r="J54" i="25"/>
  <c r="K54" i="25" s="1"/>
  <c r="J55" i="25"/>
  <c r="K55" i="25" s="1"/>
  <c r="J56" i="25"/>
  <c r="L56" i="25" s="1"/>
  <c r="J57" i="25"/>
  <c r="K57" i="25" s="1"/>
  <c r="J58" i="25"/>
  <c r="K58" i="25" s="1"/>
  <c r="J59" i="25"/>
  <c r="K59" i="25" s="1"/>
  <c r="J60" i="25"/>
  <c r="L60" i="25" s="1"/>
  <c r="J61" i="25"/>
  <c r="K61" i="25" s="1"/>
  <c r="J62" i="25"/>
  <c r="K62" i="25" s="1"/>
  <c r="J63" i="25"/>
  <c r="K63" i="25" s="1"/>
  <c r="J64" i="25"/>
  <c r="L64" i="25" s="1"/>
  <c r="J65" i="25"/>
  <c r="K65" i="25" s="1"/>
  <c r="J66" i="25"/>
  <c r="K66" i="25" s="1"/>
  <c r="J67" i="25"/>
  <c r="K67" i="25" s="1"/>
  <c r="J68" i="25"/>
  <c r="L68" i="25" s="1"/>
  <c r="J69" i="25"/>
  <c r="K69" i="25" s="1"/>
  <c r="J18" i="25"/>
  <c r="K18" i="25" s="1"/>
  <c r="J19" i="25"/>
  <c r="K19" i="25" s="1"/>
  <c r="J20" i="25"/>
  <c r="L20" i="25" s="1"/>
  <c r="J21" i="25"/>
  <c r="K21" i="25" s="1"/>
  <c r="J22" i="25"/>
  <c r="K22" i="25" s="1"/>
  <c r="J23" i="25"/>
  <c r="K23" i="25" s="1"/>
  <c r="J24" i="25"/>
  <c r="L24" i="25" s="1"/>
  <c r="J25" i="25"/>
  <c r="K25" i="25" s="1"/>
  <c r="J26" i="25"/>
  <c r="K26" i="25" s="1"/>
  <c r="J27" i="25"/>
  <c r="K27" i="25" s="1"/>
  <c r="J70" i="25"/>
  <c r="L70" i="25" s="1"/>
  <c r="J71" i="25"/>
  <c r="K71" i="25" s="1"/>
  <c r="J72" i="25"/>
  <c r="K72" i="25" s="1"/>
  <c r="J73" i="25"/>
  <c r="K73" i="25" s="1"/>
  <c r="J74" i="25"/>
  <c r="L74" i="25" s="1"/>
  <c r="J75" i="25"/>
  <c r="K75" i="25" s="1"/>
  <c r="J76" i="25"/>
  <c r="K76" i="25" s="1"/>
  <c r="J77" i="25"/>
  <c r="K77" i="25" s="1"/>
  <c r="J78" i="25"/>
  <c r="L78" i="25" s="1"/>
  <c r="J79" i="25"/>
  <c r="K79" i="25" s="1"/>
  <c r="J80" i="25"/>
  <c r="K80" i="25" s="1"/>
  <c r="J81" i="25"/>
  <c r="K81" i="25" s="1"/>
  <c r="J82" i="25"/>
  <c r="L82" i="25" s="1"/>
  <c r="J83" i="25"/>
  <c r="K83" i="25" s="1"/>
  <c r="J84" i="25"/>
  <c r="K84" i="25" s="1"/>
  <c r="J85" i="25"/>
  <c r="K85" i="25" s="1"/>
  <c r="J86" i="25"/>
  <c r="L86" i="25" s="1"/>
  <c r="J87" i="25"/>
  <c r="K87" i="25" s="1"/>
  <c r="J88" i="25"/>
  <c r="K88" i="25" s="1"/>
  <c r="J89" i="25"/>
  <c r="K89" i="25" s="1"/>
  <c r="J90" i="25"/>
  <c r="L90" i="25" s="1"/>
  <c r="J91" i="25"/>
  <c r="K91" i="25" s="1"/>
  <c r="J92" i="25"/>
  <c r="K92" i="25" s="1"/>
  <c r="J93" i="25"/>
  <c r="K93" i="25" s="1"/>
  <c r="J94" i="25"/>
  <c r="L94" i="25" s="1"/>
  <c r="J95" i="25"/>
  <c r="K95" i="25" s="1"/>
  <c r="J96" i="25"/>
  <c r="K96" i="25" s="1"/>
  <c r="J97" i="25"/>
  <c r="K97" i="25" s="1"/>
  <c r="J98" i="25"/>
  <c r="L98" i="25" s="1"/>
  <c r="J99" i="25"/>
  <c r="K99" i="25" s="1"/>
  <c r="J100" i="25"/>
  <c r="K100" i="25" s="1"/>
  <c r="J101" i="25"/>
  <c r="K101" i="25" s="1"/>
  <c r="J102" i="25"/>
  <c r="L102" i="25" s="1"/>
  <c r="J103" i="25"/>
  <c r="K103" i="25" s="1"/>
  <c r="J104" i="25"/>
  <c r="K104" i="25" s="1"/>
  <c r="J105" i="25"/>
  <c r="K105" i="25" s="1"/>
  <c r="J106" i="25"/>
  <c r="L106" i="25" s="1"/>
  <c r="J107" i="25"/>
  <c r="K107" i="25" s="1"/>
  <c r="J108" i="25"/>
  <c r="K108" i="25" s="1"/>
  <c r="J109" i="25"/>
  <c r="K109" i="25" s="1"/>
  <c r="J110" i="25"/>
  <c r="L110" i="25" s="1"/>
  <c r="J111" i="25"/>
  <c r="K111" i="25" s="1"/>
  <c r="J112" i="25"/>
  <c r="K112" i="25" s="1"/>
  <c r="J113" i="25"/>
  <c r="K113" i="25" s="1"/>
  <c r="J114" i="25"/>
  <c r="L114" i="25" s="1"/>
  <c r="J2" i="25"/>
  <c r="M2" i="25" s="1"/>
  <c r="K70" i="25" l="1"/>
  <c r="M94" i="25"/>
  <c r="K14" i="25"/>
  <c r="K10" i="25"/>
  <c r="M32" i="25"/>
  <c r="K32" i="25"/>
  <c r="M56" i="25"/>
  <c r="K56" i="25"/>
  <c r="K44" i="25"/>
  <c r="K68" i="25"/>
  <c r="M98" i="25"/>
  <c r="M74" i="25"/>
  <c r="M60" i="25"/>
  <c r="M36" i="25"/>
  <c r="K98" i="25"/>
  <c r="K74" i="25"/>
  <c r="K60" i="25"/>
  <c r="K36" i="25"/>
  <c r="K94" i="25"/>
  <c r="M114" i="25"/>
  <c r="M90" i="25"/>
  <c r="M24" i="25"/>
  <c r="M52" i="25"/>
  <c r="M28" i="25"/>
  <c r="K114" i="25"/>
  <c r="K90" i="25"/>
  <c r="K24" i="25"/>
  <c r="K52" i="25"/>
  <c r="K28" i="25"/>
  <c r="M110" i="25"/>
  <c r="M86" i="25"/>
  <c r="M20" i="25"/>
  <c r="M48" i="25"/>
  <c r="M14" i="25"/>
  <c r="K110" i="25"/>
  <c r="K86" i="25"/>
  <c r="K20" i="25"/>
  <c r="K48" i="25"/>
  <c r="M106" i="25"/>
  <c r="M82" i="25"/>
  <c r="M68" i="25"/>
  <c r="M44" i="25"/>
  <c r="M10" i="25"/>
  <c r="K106" i="25"/>
  <c r="K82" i="25"/>
  <c r="M102" i="25"/>
  <c r="M78" i="25"/>
  <c r="M64" i="25"/>
  <c r="M40" i="25"/>
  <c r="M6" i="25"/>
  <c r="K102" i="25"/>
  <c r="K78" i="25"/>
  <c r="K64" i="25"/>
  <c r="K40" i="25"/>
  <c r="K6" i="25"/>
  <c r="M113" i="25"/>
  <c r="M109" i="25"/>
  <c r="M105" i="25"/>
  <c r="M101" i="25"/>
  <c r="M97" i="25"/>
  <c r="M93" i="25"/>
  <c r="M89" i="25"/>
  <c r="M85" i="25"/>
  <c r="M81" i="25"/>
  <c r="M77" i="25"/>
  <c r="M73" i="25"/>
  <c r="M27" i="25"/>
  <c r="M23" i="25"/>
  <c r="M19" i="25"/>
  <c r="M67" i="25"/>
  <c r="M63" i="25"/>
  <c r="M59" i="25"/>
  <c r="M55" i="25"/>
  <c r="M51" i="25"/>
  <c r="M47" i="25"/>
  <c r="M43" i="25"/>
  <c r="M39" i="25"/>
  <c r="M35" i="25"/>
  <c r="M31" i="25"/>
  <c r="M17" i="25"/>
  <c r="M13" i="25"/>
  <c r="M9" i="25"/>
  <c r="M5" i="25"/>
  <c r="L113" i="25"/>
  <c r="L109" i="25"/>
  <c r="L105" i="25"/>
  <c r="L101" i="25"/>
  <c r="L97" i="25"/>
  <c r="L93" i="25"/>
  <c r="L89" i="25"/>
  <c r="L85" i="25"/>
  <c r="L81" i="25"/>
  <c r="L77" i="25"/>
  <c r="L73" i="25"/>
  <c r="L27" i="25"/>
  <c r="L23" i="25"/>
  <c r="L19" i="25"/>
  <c r="L67" i="25"/>
  <c r="L63" i="25"/>
  <c r="L59" i="25"/>
  <c r="L55" i="25"/>
  <c r="L51" i="25"/>
  <c r="L47" i="25"/>
  <c r="L43" i="25"/>
  <c r="L39" i="25"/>
  <c r="L35" i="25"/>
  <c r="L31" i="25"/>
  <c r="L17" i="25"/>
  <c r="L13" i="25"/>
  <c r="L9" i="25"/>
  <c r="L5" i="25"/>
  <c r="M112" i="25"/>
  <c r="M108" i="25"/>
  <c r="M104" i="25"/>
  <c r="M100" i="25"/>
  <c r="M96" i="25"/>
  <c r="M92" i="25"/>
  <c r="M88" i="25"/>
  <c r="M84" i="25"/>
  <c r="M80" i="25"/>
  <c r="M76" i="25"/>
  <c r="M72" i="25"/>
  <c r="M26" i="25"/>
  <c r="M22" i="25"/>
  <c r="M18" i="25"/>
  <c r="M66" i="25"/>
  <c r="M62" i="25"/>
  <c r="M58" i="25"/>
  <c r="M54" i="25"/>
  <c r="M50" i="25"/>
  <c r="M46" i="25"/>
  <c r="M42" i="25"/>
  <c r="M38" i="25"/>
  <c r="M34" i="25"/>
  <c r="M30" i="25"/>
  <c r="M16" i="25"/>
  <c r="M12" i="25"/>
  <c r="M8" i="25"/>
  <c r="M4" i="25"/>
  <c r="L112" i="25"/>
  <c r="L108" i="25"/>
  <c r="L104" i="25"/>
  <c r="L100" i="25"/>
  <c r="L96" i="25"/>
  <c r="L92" i="25"/>
  <c r="L88" i="25"/>
  <c r="L84" i="25"/>
  <c r="L80" i="25"/>
  <c r="L76" i="25"/>
  <c r="L72" i="25"/>
  <c r="L26" i="25"/>
  <c r="L22" i="25"/>
  <c r="L18" i="25"/>
  <c r="L66" i="25"/>
  <c r="L62" i="25"/>
  <c r="L58" i="25"/>
  <c r="L54" i="25"/>
  <c r="L50" i="25"/>
  <c r="L46" i="25"/>
  <c r="L42" i="25"/>
  <c r="L38" i="25"/>
  <c r="L34" i="25"/>
  <c r="L30" i="25"/>
  <c r="L16" i="25"/>
  <c r="L12" i="25"/>
  <c r="L8" i="25"/>
  <c r="L4" i="25"/>
  <c r="K2" i="25"/>
  <c r="M111" i="25"/>
  <c r="M107" i="25"/>
  <c r="M103" i="25"/>
  <c r="M99" i="25"/>
  <c r="M95" i="25"/>
  <c r="M91" i="25"/>
  <c r="M87" i="25"/>
  <c r="M83" i="25"/>
  <c r="M79" i="25"/>
  <c r="M75" i="25"/>
  <c r="M71" i="25"/>
  <c r="M25" i="25"/>
  <c r="M21" i="25"/>
  <c r="M69" i="25"/>
  <c r="M65" i="25"/>
  <c r="M61" i="25"/>
  <c r="M57" i="25"/>
  <c r="M53" i="25"/>
  <c r="M49" i="25"/>
  <c r="M45" i="25"/>
  <c r="M41" i="25"/>
  <c r="M37" i="25"/>
  <c r="M33" i="25"/>
  <c r="M29" i="25"/>
  <c r="M15" i="25"/>
  <c r="M11" i="25"/>
  <c r="M7" i="25"/>
  <c r="M3" i="25"/>
  <c r="L2" i="25"/>
  <c r="L111" i="25"/>
  <c r="L107" i="25"/>
  <c r="L103" i="25"/>
  <c r="L99" i="25"/>
  <c r="L95" i="25"/>
  <c r="L91" i="25"/>
  <c r="L87" i="25"/>
  <c r="L83" i="25"/>
  <c r="L79" i="25"/>
  <c r="L75" i="25"/>
  <c r="L71" i="25"/>
  <c r="L25" i="25"/>
  <c r="L21" i="25"/>
  <c r="L69" i="25"/>
  <c r="L65" i="25"/>
  <c r="L61" i="25"/>
  <c r="L57" i="25"/>
  <c r="L53" i="25"/>
  <c r="L49" i="25"/>
  <c r="L45" i="25"/>
  <c r="L41" i="25"/>
  <c r="L37" i="25"/>
  <c r="L33" i="25"/>
  <c r="L29" i="25"/>
  <c r="L15" i="25"/>
  <c r="L11" i="25"/>
  <c r="L7" i="25"/>
  <c r="L3" i="25"/>
  <c r="S3" i="18"/>
  <c r="S17" i="18" s="1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S2" i="18"/>
  <c r="P2" i="18"/>
  <c r="P17" i="18" s="1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S2" i="17"/>
  <c r="S17" i="17" s="1"/>
  <c r="P2" i="17"/>
  <c r="P17" i="17" s="1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2" i="16"/>
  <c r="S3" i="11"/>
  <c r="S4" i="11"/>
  <c r="S5" i="11"/>
  <c r="S6" i="11"/>
  <c r="S7" i="11"/>
  <c r="S8" i="11"/>
  <c r="S9" i="11"/>
  <c r="S10" i="11"/>
  <c r="S11" i="11"/>
  <c r="S2" i="11"/>
  <c r="P3" i="11"/>
  <c r="P4" i="11"/>
  <c r="P12" i="11" s="1"/>
  <c r="P5" i="11"/>
  <c r="P6" i="11"/>
  <c r="P7" i="11"/>
  <c r="P8" i="11"/>
  <c r="P9" i="11"/>
  <c r="P10" i="11"/>
  <c r="P11" i="11"/>
  <c r="P2" i="11"/>
  <c r="S24" i="2"/>
  <c r="P24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S2" i="2"/>
  <c r="P2" i="2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2" i="13"/>
  <c r="S12" i="12"/>
  <c r="S3" i="12"/>
  <c r="S4" i="12"/>
  <c r="S5" i="12"/>
  <c r="S6" i="12"/>
  <c r="S7" i="12"/>
  <c r="S8" i="12"/>
  <c r="S9" i="12"/>
  <c r="S10" i="12"/>
  <c r="S11" i="12"/>
  <c r="P3" i="12"/>
  <c r="P12" i="12" s="1"/>
  <c r="P4" i="12"/>
  <c r="P5" i="12"/>
  <c r="P6" i="12"/>
  <c r="P7" i="12"/>
  <c r="P8" i="12"/>
  <c r="P9" i="12"/>
  <c r="P10" i="12"/>
  <c r="P11" i="12"/>
  <c r="S2" i="12"/>
  <c r="P2" i="12"/>
  <c r="S3" i="15"/>
  <c r="S4" i="15"/>
  <c r="S5" i="15"/>
  <c r="S6" i="15"/>
  <c r="S7" i="15"/>
  <c r="S8" i="15"/>
  <c r="S9" i="15"/>
  <c r="S10" i="15"/>
  <c r="S11" i="15"/>
  <c r="P3" i="15"/>
  <c r="P4" i="15"/>
  <c r="P5" i="15"/>
  <c r="P6" i="15"/>
  <c r="P7" i="15"/>
  <c r="P8" i="15"/>
  <c r="P9" i="15"/>
  <c r="P10" i="15"/>
  <c r="P11" i="15"/>
  <c r="S2" i="15"/>
  <c r="S12" i="15" s="1"/>
  <c r="P2" i="15"/>
  <c r="P12" i="15" s="1"/>
  <c r="S17" i="16" l="1"/>
  <c r="P17" i="16"/>
  <c r="S18" i="13"/>
  <c r="P18" i="13"/>
  <c r="S12" i="11"/>
  <c r="M21" i="2"/>
  <c r="M22" i="2"/>
  <c r="G21" i="2" l="1"/>
  <c r="G22" i="2"/>
  <c r="G23" i="2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2" i="17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2" i="16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2" i="18"/>
  <c r="M3" i="11"/>
  <c r="M4" i="11"/>
  <c r="M5" i="11"/>
  <c r="M6" i="11"/>
  <c r="M7" i="11"/>
  <c r="M8" i="11"/>
  <c r="M9" i="11"/>
  <c r="M10" i="11"/>
  <c r="M11" i="11"/>
  <c r="M2" i="11"/>
  <c r="M3" i="2"/>
  <c r="M4" i="2"/>
  <c r="M5" i="2"/>
  <c r="M6" i="2"/>
  <c r="M7" i="2"/>
  <c r="M8" i="2"/>
  <c r="M9" i="2"/>
  <c r="M10" i="2"/>
  <c r="M11" i="2"/>
  <c r="M12" i="2"/>
  <c r="M13" i="2"/>
  <c r="M14" i="2"/>
  <c r="M16" i="2"/>
  <c r="M17" i="2"/>
  <c r="M18" i="2"/>
  <c r="M19" i="2"/>
  <c r="M20" i="2"/>
  <c r="M23" i="2"/>
  <c r="M2" i="2"/>
  <c r="M3" i="15"/>
  <c r="M4" i="15"/>
  <c r="M5" i="15"/>
  <c r="M6" i="15"/>
  <c r="M7" i="15"/>
  <c r="M8" i="15"/>
  <c r="M9" i="15"/>
  <c r="M10" i="15"/>
  <c r="M11" i="15"/>
  <c r="M2" i="15"/>
  <c r="M3" i="12"/>
  <c r="M4" i="12"/>
  <c r="M5" i="12"/>
  <c r="M6" i="12"/>
  <c r="M7" i="12"/>
  <c r="M8" i="12"/>
  <c r="M9" i="12"/>
  <c r="M10" i="12"/>
  <c r="M11" i="12"/>
  <c r="M2" i="12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2" i="13"/>
  <c r="M12" i="11" l="1"/>
  <c r="M12" i="15"/>
  <c r="M24" i="2"/>
  <c r="M18" i="13"/>
  <c r="M12" i="12"/>
  <c r="M17" i="16"/>
  <c r="M17" i="18"/>
  <c r="M17" i="17"/>
  <c r="E58" i="22" l="1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57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L37" i="22" s="1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I27" i="22" s="1"/>
  <c r="H19" i="22"/>
  <c r="H20" i="22"/>
  <c r="H21" i="22"/>
  <c r="H22" i="22"/>
  <c r="H23" i="22"/>
  <c r="H24" i="22"/>
  <c r="H25" i="22"/>
  <c r="H26" i="22"/>
  <c r="H27" i="22"/>
  <c r="H28" i="22"/>
  <c r="I37" i="22" s="1"/>
  <c r="H29" i="22"/>
  <c r="H30" i="22"/>
  <c r="H31" i="22"/>
  <c r="H32" i="22"/>
  <c r="H33" i="22"/>
  <c r="H34" i="22"/>
  <c r="H35" i="22"/>
  <c r="H36" i="22"/>
  <c r="H37" i="22"/>
  <c r="H38" i="22"/>
  <c r="I59" i="22" s="1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2" i="22"/>
  <c r="H18" i="21"/>
  <c r="H19" i="21"/>
  <c r="H20" i="21"/>
  <c r="H21" i="21"/>
  <c r="H22" i="21"/>
  <c r="H23" i="21"/>
  <c r="H24" i="21"/>
  <c r="I27" i="21" s="1"/>
  <c r="H25" i="21"/>
  <c r="H26" i="21"/>
  <c r="H27" i="21"/>
  <c r="H28" i="21"/>
  <c r="I37" i="21" s="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I114" i="21" s="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I17" i="21"/>
  <c r="I99" i="21" l="1"/>
  <c r="I84" i="21"/>
  <c r="I69" i="21"/>
  <c r="I59" i="21"/>
  <c r="L69" i="22"/>
  <c r="L59" i="22"/>
  <c r="L17" i="22"/>
  <c r="I17" i="22"/>
  <c r="I84" i="22"/>
  <c r="I114" i="22"/>
  <c r="I99" i="22"/>
  <c r="I69" i="22"/>
  <c r="L27" i="22"/>
  <c r="L99" i="22"/>
  <c r="L84" i="22"/>
  <c r="E27" i="22"/>
  <c r="E26" i="22"/>
  <c r="E25" i="22"/>
  <c r="E24" i="22"/>
  <c r="E23" i="22"/>
  <c r="E22" i="22"/>
  <c r="E21" i="22"/>
  <c r="E20" i="22"/>
  <c r="E19" i="22"/>
  <c r="E18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F17" i="22" l="1"/>
  <c r="F99" i="22"/>
  <c r="F114" i="22"/>
  <c r="F84" i="22"/>
  <c r="F27" i="22"/>
  <c r="F69" i="22"/>
  <c r="F59" i="22"/>
  <c r="F37" i="22"/>
  <c r="J3" i="12"/>
  <c r="J4" i="12"/>
  <c r="J12" i="12" s="1"/>
  <c r="J5" i="12"/>
  <c r="J6" i="12"/>
  <c r="J7" i="12"/>
  <c r="J8" i="12"/>
  <c r="J9" i="12"/>
  <c r="J10" i="12"/>
  <c r="J11" i="12"/>
  <c r="J2" i="12"/>
  <c r="J3" i="11"/>
  <c r="J4" i="11"/>
  <c r="J5" i="11"/>
  <c r="J6" i="11"/>
  <c r="J7" i="11"/>
  <c r="J8" i="11"/>
  <c r="J9" i="11"/>
  <c r="J10" i="11"/>
  <c r="J11" i="11"/>
  <c r="J2" i="11"/>
  <c r="J3" i="15"/>
  <c r="J4" i="15"/>
  <c r="J5" i="15"/>
  <c r="J6" i="15"/>
  <c r="J7" i="15"/>
  <c r="J8" i="15"/>
  <c r="J9" i="15"/>
  <c r="J10" i="15"/>
  <c r="J11" i="15"/>
  <c r="J2" i="15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2" i="13"/>
  <c r="J12" i="11" l="1"/>
  <c r="J12" i="15"/>
  <c r="J18" i="13"/>
  <c r="E27" i="21"/>
  <c r="E26" i="21"/>
  <c r="E25" i="21"/>
  <c r="E24" i="21"/>
  <c r="E23" i="21"/>
  <c r="E22" i="21"/>
  <c r="E21" i="21"/>
  <c r="E20" i="21"/>
  <c r="E19" i="21"/>
  <c r="E18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E37" i="21"/>
  <c r="E36" i="21"/>
  <c r="E35" i="21"/>
  <c r="E34" i="21"/>
  <c r="E33" i="21"/>
  <c r="E32" i="21"/>
  <c r="E31" i="21"/>
  <c r="E30" i="21"/>
  <c r="E29" i="21"/>
  <c r="E28" i="21"/>
  <c r="F17" i="21" l="1"/>
  <c r="F27" i="21"/>
  <c r="F99" i="21"/>
  <c r="F114" i="21"/>
  <c r="F69" i="21"/>
  <c r="F37" i="21"/>
  <c r="F59" i="21"/>
  <c r="F84" i="21"/>
  <c r="G3" i="15"/>
  <c r="G4" i="15"/>
  <c r="G12" i="15" s="1"/>
  <c r="G5" i="15"/>
  <c r="G6" i="15"/>
  <c r="G7" i="15"/>
  <c r="G8" i="15"/>
  <c r="G9" i="15"/>
  <c r="G10" i="15"/>
  <c r="G11" i="15"/>
  <c r="G2" i="15"/>
  <c r="G11" i="12"/>
  <c r="G10" i="12"/>
  <c r="G9" i="12"/>
  <c r="G8" i="12"/>
  <c r="G7" i="12"/>
  <c r="G6" i="12"/>
  <c r="G5" i="12"/>
  <c r="G4" i="12"/>
  <c r="G3" i="12"/>
  <c r="G2" i="12"/>
  <c r="G12" i="12" l="1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J2" i="18"/>
  <c r="J17" i="17" l="1"/>
  <c r="J17" i="18"/>
  <c r="J17" i="16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J15" i="2"/>
  <c r="J22" i="2"/>
  <c r="J23" i="2"/>
  <c r="J21" i="2"/>
  <c r="G17" i="16" l="1"/>
  <c r="G17" i="18"/>
  <c r="G17" i="17"/>
  <c r="G7" i="11"/>
  <c r="G8" i="11"/>
  <c r="G2" i="11"/>
  <c r="G3" i="1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5" i="2" l="1"/>
  <c r="G2" i="13" l="1"/>
  <c r="G18" i="13" s="1"/>
  <c r="G5" i="11" l="1"/>
  <c r="G6" i="11"/>
  <c r="G9" i="11"/>
  <c r="G10" i="11"/>
  <c r="G11" i="11"/>
  <c r="G4" i="11"/>
  <c r="J3" i="2"/>
  <c r="J4" i="2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" i="2"/>
  <c r="G12" i="11" l="1"/>
  <c r="J24" i="2"/>
  <c r="G3" i="2"/>
  <c r="G4" i="2"/>
  <c r="G5" i="2"/>
  <c r="G6" i="2"/>
  <c r="G7" i="2"/>
  <c r="G8" i="2"/>
  <c r="G9" i="2"/>
  <c r="G10" i="2"/>
  <c r="G11" i="2"/>
  <c r="G13" i="2"/>
  <c r="G14" i="2"/>
  <c r="G16" i="2"/>
  <c r="G17" i="2"/>
  <c r="G18" i="2"/>
  <c r="G19" i="2"/>
  <c r="G20" i="2"/>
  <c r="G2" i="2"/>
  <c r="G24" i="2" l="1"/>
</calcChain>
</file>

<file path=xl/sharedStrings.xml><?xml version="1.0" encoding="utf-8"?>
<sst xmlns="http://schemas.openxmlformats.org/spreadsheetml/2006/main" count="1885" uniqueCount="392">
  <si>
    <t>G101</t>
    <phoneticPr fontId="1" type="noConversion"/>
  </si>
  <si>
    <t>G102</t>
  </si>
  <si>
    <t>G103</t>
  </si>
  <si>
    <t>G104</t>
  </si>
  <si>
    <t>G105</t>
  </si>
  <si>
    <t>G106</t>
  </si>
  <si>
    <t>G107</t>
  </si>
  <si>
    <t>G201</t>
    <phoneticPr fontId="1" type="noConversion"/>
  </si>
  <si>
    <t>G202</t>
  </si>
  <si>
    <t>G203</t>
  </si>
  <si>
    <t>G204</t>
  </si>
  <si>
    <t>G205</t>
  </si>
  <si>
    <t>G206</t>
  </si>
  <si>
    <t>G207</t>
  </si>
  <si>
    <t>G301</t>
    <phoneticPr fontId="1" type="noConversion"/>
  </si>
  <si>
    <t>G302</t>
  </si>
  <si>
    <t>G303</t>
  </si>
  <si>
    <t>G304</t>
  </si>
  <si>
    <t>G305</t>
  </si>
  <si>
    <t>G308</t>
    <phoneticPr fontId="1" type="noConversion"/>
  </si>
  <si>
    <t>G309</t>
    <phoneticPr fontId="1" type="noConversion"/>
  </si>
  <si>
    <t>G307</t>
  </si>
  <si>
    <t>instances</t>
    <phoneticPr fontId="1" type="noConversion"/>
  </si>
  <si>
    <t>|V|</t>
    <phoneticPr fontId="1" type="noConversion"/>
  </si>
  <si>
    <t>|E|</t>
    <phoneticPr fontId="1" type="noConversion"/>
  </si>
  <si>
    <t>|T|</t>
    <phoneticPr fontId="1" type="noConversion"/>
  </si>
  <si>
    <t>PUW</t>
    <phoneticPr fontId="1" type="noConversion"/>
  </si>
  <si>
    <t>LowerBound</t>
    <phoneticPr fontId="1" type="noConversion"/>
  </si>
  <si>
    <t>98.96121333894507</t>
  </si>
  <si>
    <t>99.03708781105209</t>
  </si>
  <si>
    <t>99.21572074715155</t>
  </si>
  <si>
    <t>98.94313918821600</t>
  </si>
  <si>
    <t>99.49123207478330</t>
  </si>
  <si>
    <t>99.37287664562776</t>
  </si>
  <si>
    <t>99.56461049208514</t>
  </si>
  <si>
    <t>99.26620160525238</t>
  </si>
  <si>
    <t>99.09686362762410</t>
  </si>
  <si>
    <t>99.11048009775006</t>
  </si>
  <si>
    <t>99.12163446959109</t>
  </si>
  <si>
    <t>99.11344466191877</t>
  </si>
  <si>
    <t>99.40055256617580</t>
  </si>
  <si>
    <t>99.20464143208348</t>
  </si>
  <si>
    <t>99.25213240520344</t>
  </si>
  <si>
    <t>139.9557805927743</t>
  </si>
  <si>
    <t>140.0064124238540</t>
  </si>
  <si>
    <t>140.3485415192481</t>
  </si>
  <si>
    <t>140.2495816594403</t>
  </si>
  <si>
    <t>140.3511467792673</t>
  </si>
  <si>
    <t>140.3210931211177</t>
  </si>
  <si>
    <t>140.2097954097082</t>
  </si>
  <si>
    <t>140.4479264659124</t>
  </si>
  <si>
    <t>197.9944334426296</t>
  </si>
  <si>
    <t>198.1358320449795</t>
  </si>
  <si>
    <t>198.0535436970245</t>
  </si>
  <si>
    <t>Gap(%)</t>
    <phoneticPr fontId="1" type="noConversion"/>
  </si>
  <si>
    <t>I016</t>
    <phoneticPr fontId="1" type="noConversion"/>
  </si>
  <si>
    <t>I024</t>
    <phoneticPr fontId="1" type="noConversion"/>
  </si>
  <si>
    <t>I027</t>
    <phoneticPr fontId="1" type="noConversion"/>
  </si>
  <si>
    <t>I062</t>
    <phoneticPr fontId="1" type="noConversion"/>
  </si>
  <si>
    <t>I064</t>
    <phoneticPr fontId="1" type="noConversion"/>
  </si>
  <si>
    <t>I083</t>
    <phoneticPr fontId="1" type="noConversion"/>
  </si>
  <si>
    <t>fl3795fst</t>
    <phoneticPr fontId="1" type="noConversion"/>
  </si>
  <si>
    <t>fnl4461fst</t>
    <phoneticPr fontId="1" type="noConversion"/>
  </si>
  <si>
    <t>pcb3038fst</t>
    <phoneticPr fontId="1" type="noConversion"/>
  </si>
  <si>
    <t>140.3983692404783</t>
    <phoneticPr fontId="1" type="noConversion"/>
  </si>
  <si>
    <t>140.0928689389038</t>
    <phoneticPr fontId="1" type="noConversion"/>
  </si>
  <si>
    <t>139.9949060406562</t>
    <phoneticPr fontId="1" type="noConversion"/>
  </si>
  <si>
    <t>140.3628455804074</t>
    <phoneticPr fontId="1" type="noConversion"/>
  </si>
  <si>
    <t>140.1694181311184</t>
    <phoneticPr fontId="1" type="noConversion"/>
  </si>
  <si>
    <t>140.2010131028432</t>
    <phoneticPr fontId="1" type="noConversion"/>
  </si>
  <si>
    <t>140.0394519689516</t>
    <phoneticPr fontId="1" type="noConversion"/>
  </si>
  <si>
    <t>198.3061879218441</t>
    <phoneticPr fontId="1" type="noConversion"/>
  </si>
  <si>
    <t>197.9695001245203</t>
    <phoneticPr fontId="1" type="noConversion"/>
  </si>
  <si>
    <t>198.0220998458032</t>
    <phoneticPr fontId="1" type="noConversion"/>
  </si>
  <si>
    <t>198.1893728564137</t>
    <phoneticPr fontId="1" type="noConversion"/>
  </si>
  <si>
    <t>198.1522770741716</t>
    <phoneticPr fontId="1" type="noConversion"/>
  </si>
  <si>
    <t>198.1742988140013</t>
    <phoneticPr fontId="1" type="noConversion"/>
  </si>
  <si>
    <t>197.8772001418994</t>
    <phoneticPr fontId="1" type="noConversion"/>
  </si>
  <si>
    <t>198.0390919076695</t>
    <phoneticPr fontId="1" type="noConversion"/>
  </si>
  <si>
    <t>198.1359021315793</t>
    <phoneticPr fontId="1" type="noConversion"/>
  </si>
  <si>
    <t>198.3840180773313</t>
    <phoneticPr fontId="1" type="noConversion"/>
  </si>
  <si>
    <t>198.2259276716377</t>
    <phoneticPr fontId="1" type="noConversion"/>
  </si>
  <si>
    <t>198.2730309696134</t>
    <phoneticPr fontId="1" type="noConversion"/>
  </si>
  <si>
    <t>R25K01EFST</t>
    <phoneticPr fontId="1" type="noConversion"/>
  </si>
  <si>
    <t>R25K02EFST</t>
    <phoneticPr fontId="1" type="noConversion"/>
  </si>
  <si>
    <t>R25K03EFST</t>
    <phoneticPr fontId="1" type="noConversion"/>
  </si>
  <si>
    <t>R25K04EFST</t>
    <phoneticPr fontId="1" type="noConversion"/>
  </si>
  <si>
    <t>R25K05EFST</t>
    <phoneticPr fontId="1" type="noConversion"/>
  </si>
  <si>
    <t>R25K06EFST</t>
    <phoneticPr fontId="1" type="noConversion"/>
  </si>
  <si>
    <t>R25K07EFST</t>
    <phoneticPr fontId="1" type="noConversion"/>
  </si>
  <si>
    <t>R25K08EFST</t>
    <phoneticPr fontId="1" type="noConversion"/>
  </si>
  <si>
    <t>R25K09EFST</t>
    <phoneticPr fontId="1" type="noConversion"/>
  </si>
  <si>
    <t>R25K10EFST</t>
    <phoneticPr fontId="1" type="noConversion"/>
  </si>
  <si>
    <t>R25K11EFST</t>
    <phoneticPr fontId="1" type="noConversion"/>
  </si>
  <si>
    <t>R25K12EFST</t>
    <phoneticPr fontId="1" type="noConversion"/>
  </si>
  <si>
    <t>R25K15EFST</t>
    <phoneticPr fontId="1" type="noConversion"/>
  </si>
  <si>
    <t>R25K14EFST</t>
    <phoneticPr fontId="1" type="noConversion"/>
  </si>
  <si>
    <t>R25K13EFST</t>
    <phoneticPr fontId="1" type="noConversion"/>
  </si>
  <si>
    <t>R50K01EFST</t>
    <phoneticPr fontId="1" type="noConversion"/>
  </si>
  <si>
    <t>R50K02EFST</t>
    <phoneticPr fontId="1" type="noConversion"/>
  </si>
  <si>
    <t>R50K03EFST</t>
    <phoneticPr fontId="1" type="noConversion"/>
  </si>
  <si>
    <t>R50K04EFST</t>
    <phoneticPr fontId="1" type="noConversion"/>
  </si>
  <si>
    <t>R50K05EFST</t>
    <phoneticPr fontId="1" type="noConversion"/>
  </si>
  <si>
    <t>R50K06EFST</t>
    <phoneticPr fontId="1" type="noConversion"/>
  </si>
  <si>
    <t>R50K07EFST</t>
    <phoneticPr fontId="1" type="noConversion"/>
  </si>
  <si>
    <t>R50K08EFST</t>
    <phoneticPr fontId="1" type="noConversion"/>
  </si>
  <si>
    <t>R50K09EFST</t>
    <phoneticPr fontId="1" type="noConversion"/>
  </si>
  <si>
    <t>R50K10EFST</t>
    <phoneticPr fontId="1" type="noConversion"/>
  </si>
  <si>
    <t>R50K11EFST</t>
    <phoneticPr fontId="1" type="noConversion"/>
  </si>
  <si>
    <t>R50K12EFST</t>
    <phoneticPr fontId="1" type="noConversion"/>
  </si>
  <si>
    <t>R50K13EFST</t>
    <phoneticPr fontId="1" type="noConversion"/>
  </si>
  <si>
    <t>R50K14EFST</t>
    <phoneticPr fontId="1" type="noConversion"/>
  </si>
  <si>
    <t>R50K15EFST</t>
    <phoneticPr fontId="1" type="noConversion"/>
  </si>
  <si>
    <t>R100K01EFST</t>
    <phoneticPr fontId="1" type="noConversion"/>
  </si>
  <si>
    <t>R100K02EFST</t>
    <phoneticPr fontId="1" type="noConversion"/>
  </si>
  <si>
    <t>R100K03EFST</t>
    <phoneticPr fontId="1" type="noConversion"/>
  </si>
  <si>
    <t>R100K04EFST</t>
    <phoneticPr fontId="1" type="noConversion"/>
  </si>
  <si>
    <t>R100K05EFST</t>
    <phoneticPr fontId="1" type="noConversion"/>
  </si>
  <si>
    <t>R100K06EFST</t>
    <phoneticPr fontId="1" type="noConversion"/>
  </si>
  <si>
    <t>R100K07EFST</t>
    <phoneticPr fontId="1" type="noConversion"/>
  </si>
  <si>
    <t>R100K08EFST</t>
    <phoneticPr fontId="1" type="noConversion"/>
  </si>
  <si>
    <t>R100K09EFST</t>
    <phoneticPr fontId="1" type="noConversion"/>
  </si>
  <si>
    <t>R100K10EFST</t>
    <phoneticPr fontId="1" type="noConversion"/>
  </si>
  <si>
    <t>R100K11EFST</t>
    <phoneticPr fontId="1" type="noConversion"/>
  </si>
  <si>
    <t>R100K12EFST</t>
    <phoneticPr fontId="1" type="noConversion"/>
  </si>
  <si>
    <t>R100K13EFST</t>
    <phoneticPr fontId="1" type="noConversion"/>
  </si>
  <si>
    <t>R100K14EFST</t>
    <phoneticPr fontId="1" type="noConversion"/>
  </si>
  <si>
    <t>R100K15EFST</t>
    <phoneticPr fontId="1" type="noConversion"/>
  </si>
  <si>
    <t>es10000fst01</t>
    <phoneticPr fontId="1" type="noConversion"/>
  </si>
  <si>
    <t>es1000fst01</t>
    <phoneticPr fontId="1" type="noConversion"/>
  </si>
  <si>
    <t>es1000fst02</t>
  </si>
  <si>
    <t>es1000fst03</t>
  </si>
  <si>
    <t>es1000fst04</t>
  </si>
  <si>
    <t>es1000fst05</t>
  </si>
  <si>
    <t>es1000fst06</t>
  </si>
  <si>
    <t>es1000fst07</t>
  </si>
  <si>
    <t>es1000fst08</t>
  </si>
  <si>
    <t>es1000fst09</t>
  </si>
  <si>
    <t>es1000fst10</t>
  </si>
  <si>
    <t>es1000fst11</t>
  </si>
  <si>
    <t>es1000fst12</t>
  </si>
  <si>
    <t>es1000fst13</t>
  </si>
  <si>
    <t>es1000fst14</t>
  </si>
  <si>
    <t>es1000fst15</t>
  </si>
  <si>
    <t>nrw1379fst</t>
    <phoneticPr fontId="1" type="noConversion"/>
  </si>
  <si>
    <t>fl1400fst</t>
    <phoneticPr fontId="1" type="noConversion"/>
  </si>
  <si>
    <t>rat783fst</t>
    <phoneticPr fontId="1" type="noConversion"/>
  </si>
  <si>
    <t>rat575fst</t>
    <phoneticPr fontId="1" type="noConversion"/>
  </si>
  <si>
    <t>dsj1000fst</t>
    <phoneticPr fontId="1" type="noConversion"/>
  </si>
  <si>
    <t>vm1748fst</t>
    <phoneticPr fontId="1" type="noConversion"/>
  </si>
  <si>
    <t>att532fst</t>
    <phoneticPr fontId="1" type="noConversion"/>
  </si>
  <si>
    <t>alue7065</t>
    <phoneticPr fontId="1" type="noConversion"/>
  </si>
  <si>
    <t>alut2625</t>
    <phoneticPr fontId="1" type="noConversion"/>
  </si>
  <si>
    <t>alut2610</t>
    <phoneticPr fontId="1" type="noConversion"/>
  </si>
  <si>
    <t>alue7080</t>
    <phoneticPr fontId="1" type="noConversion"/>
  </si>
  <si>
    <t>taq0377</t>
    <phoneticPr fontId="1" type="noConversion"/>
  </si>
  <si>
    <t>taq0903</t>
    <phoneticPr fontId="1" type="noConversion"/>
  </si>
  <si>
    <t>alue7066</t>
    <phoneticPr fontId="1" type="noConversion"/>
  </si>
  <si>
    <t>taq0014</t>
    <phoneticPr fontId="1" type="noConversion"/>
  </si>
  <si>
    <t>alut2288</t>
    <phoneticPr fontId="1" type="noConversion"/>
  </si>
  <si>
    <t>I002</t>
    <phoneticPr fontId="1" type="noConversion"/>
  </si>
  <si>
    <t>I015</t>
    <phoneticPr fontId="1" type="noConversion"/>
  </si>
  <si>
    <t>I044</t>
    <phoneticPr fontId="1" type="noConversion"/>
  </si>
  <si>
    <t>I061</t>
    <phoneticPr fontId="1" type="noConversion"/>
  </si>
  <si>
    <t>alue5345</t>
    <phoneticPr fontId="1" type="noConversion"/>
  </si>
  <si>
    <t>PUW</t>
    <phoneticPr fontId="1" type="noConversion"/>
  </si>
  <si>
    <t>LB</t>
    <phoneticPr fontId="1" type="noConversion"/>
  </si>
  <si>
    <t>ES</t>
    <phoneticPr fontId="1" type="noConversion"/>
  </si>
  <si>
    <t>VLSI</t>
    <phoneticPr fontId="1" type="noConversion"/>
  </si>
  <si>
    <t>TSPFST</t>
    <phoneticPr fontId="1" type="noConversion"/>
  </si>
  <si>
    <t>I</t>
    <phoneticPr fontId="1" type="noConversion"/>
  </si>
  <si>
    <t>GEO</t>
    <phoneticPr fontId="1" type="noConversion"/>
  </si>
  <si>
    <t>R25KEFST</t>
    <phoneticPr fontId="1" type="noConversion"/>
  </si>
  <si>
    <t>R50KEFST</t>
    <phoneticPr fontId="1" type="noConversion"/>
  </si>
  <si>
    <t>R100KEFST</t>
    <phoneticPr fontId="1" type="noConversion"/>
  </si>
  <si>
    <t>Dataset</t>
    <phoneticPr fontId="1" type="noConversion"/>
  </si>
  <si>
    <t xml:space="preserve">198.390495916367 </t>
  </si>
  <si>
    <t xml:space="preserve">198.063944244792 </t>
  </si>
  <si>
    <t xml:space="preserve">198.122779621690 </t>
  </si>
  <si>
    <t xml:space="preserve">198.281124617878 </t>
  </si>
  <si>
    <t xml:space="preserve">198.248174419764 </t>
  </si>
  <si>
    <t xml:space="preserve">198.268435145768 </t>
  </si>
  <si>
    <t xml:space="preserve">197.969642285221 </t>
  </si>
  <si>
    <t xml:space="preserve">198.088039074233 </t>
  </si>
  <si>
    <t xml:space="preserve">198.226466331137 </t>
  </si>
  <si>
    <t xml:space="preserve">198.135459553695 </t>
  </si>
  <si>
    <t xml:space="preserve">198.230750950555 </t>
  </si>
  <si>
    <t xml:space="preserve">198.476146873324 </t>
  </si>
  <si>
    <t xml:space="preserve">198.140974838111 </t>
  </si>
  <si>
    <t xml:space="preserve">198.332132428056 </t>
  </si>
  <si>
    <t xml:space="preserve">198.366827536146 </t>
  </si>
  <si>
    <t xml:space="preserve">98.976382500148 </t>
  </si>
  <si>
    <t xml:space="preserve">99.047068310241 </t>
  </si>
  <si>
    <t xml:space="preserve">99.226936149854 </t>
  </si>
  <si>
    <t xml:space="preserve">98.954512867572 </t>
  </si>
  <si>
    <t xml:space="preserve">99.500285572623 </t>
  </si>
  <si>
    <t xml:space="preserve">99.386255104996 </t>
  </si>
  <si>
    <t xml:space="preserve">99.578230501107 </t>
  </si>
  <si>
    <t xml:space="preserve">99.277556582702 </t>
  </si>
  <si>
    <t xml:space="preserve">99.110123960050 </t>
  </si>
  <si>
    <t xml:space="preserve">99.120496908561 </t>
  </si>
  <si>
    <t xml:space="preserve">99.135362051253 </t>
  </si>
  <si>
    <t xml:space="preserve">99.128742258250 </t>
  </si>
  <si>
    <t xml:space="preserve">99.409349263522 </t>
  </si>
  <si>
    <t xml:space="preserve">99.219352944792 </t>
  </si>
  <si>
    <t xml:space="preserve">99.265968743673 </t>
  </si>
  <si>
    <t xml:space="preserve">140.438333686186 </t>
  </si>
  <si>
    <t xml:space="preserve">139.982009963915 </t>
  </si>
  <si>
    <t xml:space="preserve">140.039566366787 </t>
  </si>
  <si>
    <t xml:space="preserve">140.125121042113 </t>
  </si>
  <si>
    <t xml:space="preserve">140.026875255472 </t>
  </si>
  <si>
    <t xml:space="preserve">140.383718876159 </t>
  </si>
  <si>
    <t xml:space="preserve">140.286897343498 </t>
  </si>
  <si>
    <t xml:space="preserve">140.379409671446 </t>
  </si>
  <si>
    <t xml:space="preserve">140.398698758817 </t>
  </si>
  <si>
    <t xml:space="preserve">140.356991413458 </t>
  </si>
  <si>
    <t xml:space="preserve">140.206242018916 </t>
  </si>
  <si>
    <t xml:space="preserve">140.235308836359 </t>
  </si>
  <si>
    <t xml:space="preserve">140.070504984952 </t>
  </si>
  <si>
    <t xml:space="preserve">140.243305399550 </t>
  </si>
  <si>
    <t>140.480383042888</t>
  </si>
  <si>
    <t>taq0014</t>
  </si>
  <si>
    <t>taq0903</t>
  </si>
  <si>
    <t>Gap(%)</t>
    <phoneticPr fontId="1" type="noConversion"/>
  </si>
  <si>
    <t>no Per</t>
    <phoneticPr fontId="1" type="noConversion"/>
  </si>
  <si>
    <t>set</t>
    <phoneticPr fontId="1" type="noConversion"/>
  </si>
  <si>
    <t>R100K</t>
    <phoneticPr fontId="1" type="noConversion"/>
  </si>
  <si>
    <t>R25K</t>
    <phoneticPr fontId="1" type="noConversion"/>
  </si>
  <si>
    <t>R50K</t>
    <phoneticPr fontId="1" type="noConversion"/>
  </si>
  <si>
    <t>Perturbation</t>
    <phoneticPr fontId="1" type="noConversion"/>
  </si>
  <si>
    <t>EFST(R25K)</t>
    <phoneticPr fontId="1" type="noConversion"/>
  </si>
  <si>
    <t>EFST(R50K)</t>
    <phoneticPr fontId="1" type="noConversion"/>
  </si>
  <si>
    <t>EFST(R100K)</t>
    <phoneticPr fontId="1" type="noConversion"/>
  </si>
  <si>
    <t>Random</t>
    <phoneticPr fontId="1" type="noConversion"/>
  </si>
  <si>
    <t>random</t>
    <phoneticPr fontId="1" type="noConversion"/>
  </si>
  <si>
    <t>minimum-cut</t>
    <phoneticPr fontId="1" type="noConversion"/>
  </si>
  <si>
    <t>shortest path</t>
    <phoneticPr fontId="1" type="noConversion"/>
  </si>
  <si>
    <t>Size</t>
    <phoneticPr fontId="1" type="noConversion"/>
  </si>
  <si>
    <t>Per</t>
    <phoneticPr fontId="1" type="noConversion"/>
  </si>
  <si>
    <t>Ave Gap</t>
    <phoneticPr fontId="1" type="noConversion"/>
  </si>
  <si>
    <t xml:space="preserve">198.564084019513 </t>
  </si>
  <si>
    <t xml:space="preserve">198.237343146191 </t>
  </si>
  <si>
    <t xml:space="preserve">198.280065584457 </t>
  </si>
  <si>
    <t xml:space="preserve">198.449540928918 </t>
  </si>
  <si>
    <t xml:space="preserve">198.418802138344 </t>
  </si>
  <si>
    <t xml:space="preserve">198.456308318610 </t>
  </si>
  <si>
    <t xml:space="preserve">198.133010954407 </t>
  </si>
  <si>
    <t xml:space="preserve">198.255184076445 </t>
  </si>
  <si>
    <t xml:space="preserve">198.407194911799 </t>
  </si>
  <si>
    <t xml:space="preserve">198.316862405330 </t>
  </si>
  <si>
    <t xml:space="preserve">198.397007075306 </t>
  </si>
  <si>
    <t xml:space="preserve">198.649863876554 </t>
  </si>
  <si>
    <t xml:space="preserve">198.317285144259 </t>
  </si>
  <si>
    <t xml:space="preserve">198.504175010759 </t>
  </si>
  <si>
    <t xml:space="preserve">198.540117269796 </t>
  </si>
  <si>
    <t xml:space="preserve">99.034841099507 </t>
  </si>
  <si>
    <t xml:space="preserve">99.111271231834 </t>
  </si>
  <si>
    <t xml:space="preserve">99.299697856236 </t>
  </si>
  <si>
    <t xml:space="preserve">99.026563882554 </t>
  </si>
  <si>
    <t xml:space="preserve">99.561947635763 </t>
  </si>
  <si>
    <t xml:space="preserve">99.450372393793 </t>
  </si>
  <si>
    <t xml:space="preserve">99.656412059027 </t>
  </si>
  <si>
    <t xml:space="preserve">99.342102411375 </t>
  </si>
  <si>
    <t xml:space="preserve">99.181413926789 </t>
  </si>
  <si>
    <t xml:space="preserve">99.183187793854 </t>
  </si>
  <si>
    <t xml:space="preserve">99.200480625380 </t>
  </si>
  <si>
    <t xml:space="preserve">99.192276343097 </t>
  </si>
  <si>
    <t xml:space="preserve">99.482355854067 </t>
  </si>
  <si>
    <t xml:space="preserve">99.288321741954 </t>
  </si>
  <si>
    <t xml:space="preserve">99.327705942341 </t>
  </si>
  <si>
    <t xml:space="preserve">140.575337264685 </t>
  </si>
  <si>
    <t xml:space="preserve">140.107266087791 </t>
  </si>
  <si>
    <t xml:space="preserve">140.152477322558 </t>
  </si>
  <si>
    <t xml:space="preserve">140.249376254282 </t>
  </si>
  <si>
    <t xml:space="preserve">140.155844511964 </t>
  </si>
  <si>
    <t xml:space="preserve">140.518136785478 </t>
  </si>
  <si>
    <t xml:space="preserve">140.419273615354 </t>
  </si>
  <si>
    <t xml:space="preserve">140.510385163083 </t>
  </si>
  <si>
    <t xml:space="preserve">140.510618019873 </t>
  </si>
  <si>
    <t xml:space="preserve">140.474716411366 </t>
  </si>
  <si>
    <t xml:space="preserve">140.321163246928 </t>
  </si>
  <si>
    <t xml:space="preserve">140.360205762511 </t>
  </si>
  <si>
    <t xml:space="preserve">140.182668407819 </t>
  </si>
  <si>
    <t xml:space="preserve">140.374438298663 </t>
  </si>
  <si>
    <t xml:space="preserve">140.616266011989 </t>
  </si>
  <si>
    <t>Time</t>
    <phoneticPr fontId="1" type="noConversion"/>
  </si>
  <si>
    <t xml:space="preserve">199.09261136099 </t>
  </si>
  <si>
    <t xml:space="preserve">199.03803844086 </t>
  </si>
  <si>
    <t xml:space="preserve">198.70992859000 </t>
  </si>
  <si>
    <t xml:space="preserve">198.75480713895 </t>
  </si>
  <si>
    <t xml:space="preserve">198.91313422278 </t>
  </si>
  <si>
    <t xml:space="preserve">198.87214607430 </t>
  </si>
  <si>
    <t xml:space="preserve">198.86858596170 </t>
  </si>
  <si>
    <t xml:space="preserve">198.58658685712 </t>
  </si>
  <si>
    <t xml:space="preserve">198.70326243496 </t>
  </si>
  <si>
    <t xml:space="preserve">198.85489503300 </t>
  </si>
  <si>
    <t xml:space="preserve">198.76230425911 </t>
  </si>
  <si>
    <t xml:space="preserve">198.87153368211 </t>
  </si>
  <si>
    <t xml:space="preserve">198.75211157265 </t>
  </si>
  <si>
    <t xml:space="preserve">198.94609204193 </t>
  </si>
  <si>
    <t xml:space="preserve">199.03499054720 </t>
  </si>
  <si>
    <t>Time</t>
    <phoneticPr fontId="1" type="noConversion"/>
  </si>
  <si>
    <t>PM1</t>
    <phoneticPr fontId="1" type="noConversion"/>
  </si>
  <si>
    <t>GA</t>
    <phoneticPr fontId="1" type="noConversion"/>
  </si>
  <si>
    <t>PM</t>
    <phoneticPr fontId="1" type="noConversion"/>
  </si>
  <si>
    <t>PUW</t>
    <phoneticPr fontId="1" type="noConversion"/>
  </si>
  <si>
    <t>Average</t>
    <phoneticPr fontId="1" type="noConversion"/>
  </si>
  <si>
    <t>MA</t>
    <phoneticPr fontId="1" type="noConversion"/>
  </si>
  <si>
    <t>PM</t>
    <phoneticPr fontId="1" type="noConversion"/>
  </si>
  <si>
    <t>TIE</t>
    <phoneticPr fontId="1" type="noConversion"/>
  </si>
  <si>
    <t>min()</t>
    <phoneticPr fontId="1" type="noConversion"/>
  </si>
  <si>
    <t>PM2-1</t>
    <phoneticPr fontId="1" type="noConversion"/>
  </si>
  <si>
    <t>PM2-2</t>
    <phoneticPr fontId="1" type="noConversion"/>
  </si>
  <si>
    <t>MPCH</t>
    <phoneticPr fontId="1" type="noConversion"/>
  </si>
  <si>
    <t>-</t>
    <phoneticPr fontId="1" type="noConversion"/>
  </si>
  <si>
    <t>PM2-3</t>
    <phoneticPr fontId="1" type="noConversion"/>
  </si>
  <si>
    <t>PM2-3</t>
    <phoneticPr fontId="1" type="noConversion"/>
  </si>
  <si>
    <t>Gap(%)</t>
  </si>
  <si>
    <t>No perturbation</t>
    <phoneticPr fontId="1" type="noConversion"/>
  </si>
  <si>
    <t xml:space="preserve">98.970826529761 </t>
  </si>
  <si>
    <t xml:space="preserve">99.044387182823 </t>
  </si>
  <si>
    <t xml:space="preserve">99.224116856675 </t>
  </si>
  <si>
    <t xml:space="preserve">98.952603552034 </t>
  </si>
  <si>
    <t xml:space="preserve">99.497884566145 </t>
  </si>
  <si>
    <t xml:space="preserve">99.381869858577 </t>
  </si>
  <si>
    <t xml:space="preserve">99.575639724817 </t>
  </si>
  <si>
    <t xml:space="preserve">99.273065971343 </t>
  </si>
  <si>
    <t xml:space="preserve">99.107041503762 </t>
  </si>
  <si>
    <t xml:space="preserve">99.119645425613 </t>
  </si>
  <si>
    <t xml:space="preserve">99.129698212326 </t>
  </si>
  <si>
    <t xml:space="preserve">99.123326433547 </t>
  </si>
  <si>
    <t xml:space="preserve">99.409492044256 </t>
  </si>
  <si>
    <t xml:space="preserve">99.217108750609 </t>
  </si>
  <si>
    <t xml:space="preserve">99.259444551582 </t>
  </si>
  <si>
    <t xml:space="preserve">140.427231710819 </t>
  </si>
  <si>
    <t xml:space="preserve">139.981917474876 </t>
  </si>
  <si>
    <t xml:space="preserve">140.028677924163 </t>
  </si>
  <si>
    <t xml:space="preserve">140.118896729528 </t>
  </si>
  <si>
    <t xml:space="preserve">140.018854571844 </t>
  </si>
  <si>
    <t xml:space="preserve">140.378592286246 </t>
  </si>
  <si>
    <t xml:space="preserve">140.276715969628 </t>
  </si>
  <si>
    <t xml:space="preserve">140.373368859729 </t>
  </si>
  <si>
    <t xml:space="preserve">140.393795431712 </t>
  </si>
  <si>
    <t xml:space="preserve">140.348581056874 </t>
  </si>
  <si>
    <t xml:space="preserve">140.197055800470 </t>
  </si>
  <si>
    <t xml:space="preserve">140.229498375518 </t>
  </si>
  <si>
    <t xml:space="preserve">140.067151633050 </t>
  </si>
  <si>
    <t xml:space="preserve">140.239258560845 </t>
  </si>
  <si>
    <t xml:space="preserve">140.474352886722 </t>
  </si>
  <si>
    <t xml:space="preserve">198.384863375048 </t>
  </si>
  <si>
    <t xml:space="preserve">198.035111208130 </t>
  </si>
  <si>
    <t xml:space="preserve">198.095250047652 </t>
  </si>
  <si>
    <t xml:space="preserve">198.256340002155 </t>
  </si>
  <si>
    <t xml:space="preserve">198.226366585953 </t>
  </si>
  <si>
    <t xml:space="preserve">198.249118548627 </t>
  </si>
  <si>
    <t xml:space="preserve">197.947480461390 </t>
  </si>
  <si>
    <t xml:space="preserve">198.059765234194 </t>
  </si>
  <si>
    <t xml:space="preserve">198.209686809633 </t>
  </si>
  <si>
    <t xml:space="preserve">198.108878559902 </t>
  </si>
  <si>
    <t xml:space="preserve">198.205250647400 </t>
  </si>
  <si>
    <t xml:space="preserve">198.456142209586 </t>
  </si>
  <si>
    <t xml:space="preserve">198.121558627905 </t>
  </si>
  <si>
    <t xml:space="preserve">198.297468135647 </t>
  </si>
  <si>
    <t xml:space="preserve">198.338691109704 </t>
  </si>
  <si>
    <t>staynerd</t>
    <phoneticPr fontId="1" type="noConversion"/>
  </si>
  <si>
    <t>staynerd</t>
    <phoneticPr fontId="1" type="noConversion"/>
  </si>
  <si>
    <t>Time</t>
    <phoneticPr fontId="1" type="noConversion"/>
  </si>
  <si>
    <t>Staynerd</t>
    <phoneticPr fontId="1" type="noConversion"/>
  </si>
  <si>
    <t>No Merging</t>
    <phoneticPr fontId="1" type="noConversion"/>
  </si>
  <si>
    <t>Staynerd</t>
    <phoneticPr fontId="1" type="noConversion"/>
  </si>
  <si>
    <t>Time(s)</t>
    <phoneticPr fontId="1" type="noConversion"/>
  </si>
  <si>
    <t>-</t>
    <phoneticPr fontId="1" type="noConversion"/>
  </si>
  <si>
    <t>-</t>
    <phoneticPr fontId="1" type="noConversion"/>
  </si>
  <si>
    <t>Staynerd</t>
    <phoneticPr fontId="1" type="noConversion"/>
  </si>
  <si>
    <t>Gap</t>
    <phoneticPr fontId="1" type="noConversion"/>
  </si>
  <si>
    <t>Staynerd</t>
    <phoneticPr fontId="1" type="noConversion"/>
  </si>
  <si>
    <t>Time</t>
    <phoneticPr fontId="1" type="noConversion"/>
  </si>
  <si>
    <t>BestSol</t>
    <phoneticPr fontId="1" type="noConversion"/>
  </si>
  <si>
    <t>#</t>
    <phoneticPr fontId="1" type="noConversion"/>
  </si>
  <si>
    <t>best</t>
    <phoneticPr fontId="1" type="noConversion"/>
  </si>
  <si>
    <t>gap</t>
    <phoneticPr fontId="1" type="noConversion"/>
  </si>
  <si>
    <t>time</t>
    <phoneticPr fontId="1" type="noConversion"/>
  </si>
  <si>
    <t>Gap(%)</t>
    <phoneticPr fontId="1" type="noConversion"/>
  </si>
  <si>
    <t>Best</t>
    <phoneticPr fontId="1" type="noConversion"/>
  </si>
  <si>
    <t>CIMAT</t>
  </si>
  <si>
    <t>CIMAT</t>
    <phoneticPr fontId="1" type="noConversion"/>
  </si>
  <si>
    <t>CIMAT</t>
    <phoneticPr fontId="1" type="noConversion"/>
  </si>
  <si>
    <t>CIMAT</t>
    <phoneticPr fontId="1" type="noConversion"/>
  </si>
  <si>
    <t>CIMAT</t>
    <phoneticPr fontId="1" type="noConversion"/>
  </si>
  <si>
    <t>PM-GA</t>
    <phoneticPr fontId="1" type="noConversion"/>
  </si>
  <si>
    <t>CIMAT</t>
    <phoneticPr fontId="1" type="noConversion"/>
  </si>
  <si>
    <t>CIMAT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</si>
</sst>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000_ "/>
    <numFmt numFmtId="177" formatCode="0.0000_);[Red]\(0.0000\)"/>
    <numFmt numFmtId="178" formatCode="0_ "/>
    <numFmt numFmtId="179" formatCode="0_);[Red]\(0\)"/>
    <numFmt numFmtId="180" formatCode="0.00000_ "/>
    <numFmt numFmtId="181" formatCode="0.00_ "/>
    <numFmt numFmtId="182" formatCode="0.00000000_ "/>
    <numFmt numFmtId="183" formatCode="0.0000000_ "/>
    <numFmt numFmtId="184" formatCode="0.00_);[Red]\(0.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0" fontId="0" fillId="0" borderId="0" xfId="0" applyAlignment="1"/>
    <xf numFmtId="176" fontId="0" fillId="0" borderId="0" xfId="0" applyNumberFormat="1"/>
    <xf numFmtId="0" fontId="3" fillId="0" borderId="0" xfId="0" applyFont="1"/>
    <xf numFmtId="176" fontId="3" fillId="0" borderId="0" xfId="0" applyNumberFormat="1" applyFont="1"/>
    <xf numFmtId="177" fontId="0" fillId="0" borderId="0" xfId="0" applyNumberFormat="1" applyAlignment="1">
      <alignment horizontal="left"/>
    </xf>
    <xf numFmtId="176" fontId="2" fillId="0" borderId="0" xfId="0" applyNumberFormat="1" applyFont="1"/>
    <xf numFmtId="179" fontId="0" fillId="0" borderId="0" xfId="0" applyNumberFormat="1"/>
    <xf numFmtId="17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80" fontId="0" fillId="0" borderId="0" xfId="0" applyNumberFormat="1"/>
    <xf numFmtId="180" fontId="3" fillId="0" borderId="0" xfId="0" applyNumberFormat="1" applyFont="1"/>
    <xf numFmtId="0" fontId="0" fillId="0" borderId="0" xfId="0" applyAlignment="1">
      <alignment vertical="center"/>
    </xf>
    <xf numFmtId="178" fontId="2" fillId="0" borderId="0" xfId="0" applyNumberFormat="1" applyFont="1"/>
    <xf numFmtId="0" fontId="0" fillId="0" borderId="0" xfId="0" applyNumberFormat="1" applyAlignment="1">
      <alignment horizontal="left"/>
    </xf>
    <xf numFmtId="0" fontId="0" fillId="0" borderId="0" xfId="0" quotePrefix="1"/>
    <xf numFmtId="177" fontId="3" fillId="0" borderId="0" xfId="0" applyNumberFormat="1" applyFont="1"/>
    <xf numFmtId="177" fontId="0" fillId="0" borderId="0" xfId="0" applyNumberFormat="1"/>
    <xf numFmtId="177" fontId="2" fillId="0" borderId="0" xfId="0" applyNumberFormat="1" applyFont="1"/>
    <xf numFmtId="181" fontId="0" fillId="0" borderId="0" xfId="0" applyNumberFormat="1"/>
    <xf numFmtId="182" fontId="0" fillId="0" borderId="0" xfId="0" applyNumberFormat="1" applyAlignment="1">
      <alignment horizontal="right"/>
    </xf>
    <xf numFmtId="182" fontId="3" fillId="0" borderId="0" xfId="0" applyNumberFormat="1" applyFont="1" applyAlignment="1">
      <alignment horizontal="right"/>
    </xf>
    <xf numFmtId="180" fontId="2" fillId="0" borderId="0" xfId="0" applyNumberFormat="1" applyFont="1"/>
    <xf numFmtId="183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79" fontId="2" fillId="0" borderId="0" xfId="0" applyNumberFormat="1" applyFont="1"/>
    <xf numFmtId="184" fontId="0" fillId="0" borderId="0" xfId="0" applyNumberFormat="1"/>
    <xf numFmtId="184" fontId="2" fillId="0" borderId="0" xfId="0" applyNumberFormat="1" applyFont="1"/>
    <xf numFmtId="18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J12" sqref="J12"/>
    </sheetView>
  </sheetViews>
  <sheetFormatPr defaultRowHeight="13.5" x14ac:dyDescent="0.15"/>
  <cols>
    <col min="1" max="1" width="12.625" customWidth="1"/>
    <col min="2" max="2" width="8.375" customWidth="1"/>
    <col min="3" max="3" width="12.25" customWidth="1"/>
    <col min="4" max="4" width="11.5" customWidth="1"/>
  </cols>
  <sheetData>
    <row r="1" spans="1:7" x14ac:dyDescent="0.15">
      <c r="A1" s="2" t="s">
        <v>175</v>
      </c>
      <c r="B1" t="s">
        <v>237</v>
      </c>
      <c r="C1" s="2" t="s">
        <v>23</v>
      </c>
      <c r="D1" s="2" t="s">
        <v>24</v>
      </c>
      <c r="E1" s="2" t="s">
        <v>25</v>
      </c>
    </row>
    <row r="2" spans="1:7" x14ac:dyDescent="0.15">
      <c r="A2" t="s">
        <v>167</v>
      </c>
      <c r="B2">
        <v>16</v>
      </c>
      <c r="C2">
        <v>4245.375</v>
      </c>
      <c r="D2">
        <v>6234.8125</v>
      </c>
      <c r="E2">
        <v>1562.5</v>
      </c>
    </row>
    <row r="3" spans="1:7" x14ac:dyDescent="0.15">
      <c r="A3" t="s">
        <v>168</v>
      </c>
      <c r="B3">
        <v>10</v>
      </c>
      <c r="C3">
        <v>17925.599999999999</v>
      </c>
      <c r="D3">
        <v>30973.3</v>
      </c>
      <c r="E3">
        <v>451.7</v>
      </c>
    </row>
    <row r="4" spans="1:7" x14ac:dyDescent="0.15">
      <c r="A4" t="s">
        <v>169</v>
      </c>
      <c r="B4">
        <v>10</v>
      </c>
      <c r="C4">
        <v>4687.3999999999996</v>
      </c>
      <c r="D4">
        <v>7043.3</v>
      </c>
      <c r="E4">
        <v>1871.1</v>
      </c>
    </row>
    <row r="5" spans="1:7" x14ac:dyDescent="0.15">
      <c r="A5" t="s">
        <v>170</v>
      </c>
      <c r="B5">
        <v>10</v>
      </c>
      <c r="C5">
        <v>65120</v>
      </c>
      <c r="D5">
        <v>106450</v>
      </c>
      <c r="E5">
        <v>3211</v>
      </c>
    </row>
    <row r="6" spans="1:7" x14ac:dyDescent="0.15">
      <c r="A6" t="s">
        <v>171</v>
      </c>
      <c r="B6">
        <v>22</v>
      </c>
      <c r="C6">
        <v>105906.36363636363</v>
      </c>
      <c r="D6">
        <v>150767.45454545456</v>
      </c>
      <c r="E6">
        <v>1844.7727272727273</v>
      </c>
    </row>
    <row r="7" spans="1:7" x14ac:dyDescent="0.15">
      <c r="A7" t="s">
        <v>172</v>
      </c>
      <c r="B7">
        <v>15</v>
      </c>
      <c r="C7">
        <v>39483.333333333336</v>
      </c>
      <c r="D7">
        <v>47893.333333333336</v>
      </c>
      <c r="E7">
        <v>25000</v>
      </c>
    </row>
    <row r="8" spans="1:7" x14ac:dyDescent="0.15">
      <c r="A8" t="s">
        <v>173</v>
      </c>
      <c r="B8">
        <v>15</v>
      </c>
      <c r="C8">
        <v>79127.666666666672</v>
      </c>
      <c r="D8">
        <v>96293.2</v>
      </c>
      <c r="E8">
        <v>50000</v>
      </c>
    </row>
    <row r="9" spans="1:7" x14ac:dyDescent="0.15">
      <c r="A9" t="s">
        <v>174</v>
      </c>
      <c r="B9">
        <v>15</v>
      </c>
      <c r="C9">
        <v>158147.06666666668</v>
      </c>
      <c r="D9">
        <v>192190.13333333333</v>
      </c>
      <c r="E9">
        <v>100000</v>
      </c>
    </row>
    <row r="16" spans="1:7" x14ac:dyDescent="0.15">
      <c r="G16" s="2"/>
    </row>
    <row r="17" spans="7:15" x14ac:dyDescent="0.15">
      <c r="G17" s="2"/>
      <c r="H17" s="11"/>
      <c r="I17" s="11"/>
      <c r="J17" s="11"/>
      <c r="K17" s="12"/>
      <c r="L17" s="11"/>
      <c r="M17" s="11"/>
      <c r="N17" s="11"/>
      <c r="O17" s="11"/>
    </row>
    <row r="18" spans="7:15" x14ac:dyDescent="0.15">
      <c r="G18" s="2"/>
      <c r="H18" s="11"/>
      <c r="I18" s="11"/>
      <c r="J18" s="11"/>
      <c r="K18" s="12"/>
      <c r="L18" s="11"/>
      <c r="M18" s="11"/>
      <c r="N18" s="11"/>
      <c r="O18" s="11"/>
    </row>
    <row r="19" spans="7:15" x14ac:dyDescent="0.15">
      <c r="G19" s="2"/>
      <c r="H19" s="11"/>
      <c r="I19" s="11"/>
      <c r="J19" s="11"/>
      <c r="K19" s="12"/>
      <c r="L19" s="11"/>
      <c r="M19" s="11"/>
      <c r="N19" s="11"/>
      <c r="O19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opLeftCell="A82" zoomScale="87" zoomScaleNormal="87" workbookViewId="0">
      <selection activeCell="O9" sqref="O2:O9"/>
    </sheetView>
  </sheetViews>
  <sheetFormatPr defaultRowHeight="13.5" x14ac:dyDescent="0.15"/>
  <cols>
    <col min="2" max="2" width="19.75" customWidth="1"/>
    <col min="3" max="3" width="19.25" customWidth="1"/>
    <col min="4" max="4" width="16.625" customWidth="1"/>
    <col min="5" max="5" width="11.875" customWidth="1"/>
    <col min="7" max="7" width="15.375" customWidth="1"/>
    <col min="8" max="8" width="14.875" customWidth="1"/>
    <col min="9" max="9" width="14.5" customWidth="1"/>
    <col min="10" max="10" width="16.25" customWidth="1"/>
    <col min="11" max="11" width="13.5" customWidth="1"/>
    <col min="12" max="12" width="11.5" customWidth="1"/>
    <col min="13" max="13" width="10.5" customWidth="1"/>
    <col min="14" max="14" width="14.375" customWidth="1"/>
    <col min="15" max="15" width="13.875" customWidth="1"/>
  </cols>
  <sheetData>
    <row r="1" spans="1:15" x14ac:dyDescent="0.15">
      <c r="A1" t="s">
        <v>225</v>
      </c>
      <c r="B1" t="s">
        <v>22</v>
      </c>
      <c r="C1" t="s">
        <v>27</v>
      </c>
      <c r="D1" t="s">
        <v>224</v>
      </c>
      <c r="E1" t="s">
        <v>54</v>
      </c>
      <c r="F1" t="s">
        <v>239</v>
      </c>
      <c r="G1" t="s">
        <v>238</v>
      </c>
      <c r="H1" t="s">
        <v>54</v>
      </c>
      <c r="I1" t="s">
        <v>239</v>
      </c>
      <c r="M1" t="s">
        <v>175</v>
      </c>
      <c r="N1" t="s">
        <v>318</v>
      </c>
      <c r="O1" t="s">
        <v>229</v>
      </c>
    </row>
    <row r="2" spans="1:15" x14ac:dyDescent="0.15">
      <c r="A2" s="34" t="s">
        <v>167</v>
      </c>
      <c r="B2" t="s">
        <v>128</v>
      </c>
      <c r="C2">
        <v>716174280</v>
      </c>
      <c r="D2">
        <v>717850483</v>
      </c>
      <c r="E2">
        <f t="shared" ref="E2:E17" si="0">(D2-C2)/C2*100</f>
        <v>0.23404959474389392</v>
      </c>
      <c r="G2">
        <v>716340671</v>
      </c>
      <c r="H2">
        <f>(G2-C2)/C2*100</f>
        <v>2.323331131076084E-2</v>
      </c>
      <c r="M2" t="s">
        <v>167</v>
      </c>
      <c r="N2" s="14">
        <v>0.33609937678786789</v>
      </c>
      <c r="O2" s="15">
        <v>7.8306901205168165E-3</v>
      </c>
    </row>
    <row r="3" spans="1:15" x14ac:dyDescent="0.15">
      <c r="A3" s="34"/>
      <c r="B3" t="s">
        <v>129</v>
      </c>
      <c r="C3">
        <v>230535806</v>
      </c>
      <c r="D3">
        <v>231363290</v>
      </c>
      <c r="E3">
        <f t="shared" si="0"/>
        <v>0.35893946990603276</v>
      </c>
      <c r="G3">
        <v>230537321</v>
      </c>
      <c r="H3">
        <f t="shared" ref="H3:H66" si="1">(G3-C3)/C3*100</f>
        <v>6.5716472694050834E-4</v>
      </c>
      <c r="M3" t="s">
        <v>169</v>
      </c>
      <c r="N3" s="14">
        <v>0.35094253223823957</v>
      </c>
      <c r="O3" s="15">
        <v>3.7987436441551913E-2</v>
      </c>
    </row>
    <row r="4" spans="1:15" x14ac:dyDescent="0.15">
      <c r="A4" s="34"/>
      <c r="B4" t="s">
        <v>130</v>
      </c>
      <c r="C4">
        <v>227886471</v>
      </c>
      <c r="D4">
        <v>228463915</v>
      </c>
      <c r="E4">
        <f t="shared" si="0"/>
        <v>0.25339108437025204</v>
      </c>
      <c r="G4">
        <v>227894781</v>
      </c>
      <c r="H4">
        <f t="shared" si="1"/>
        <v>3.646552585388011E-3</v>
      </c>
      <c r="M4" t="s">
        <v>168</v>
      </c>
      <c r="N4" s="14">
        <v>0.31350152501087147</v>
      </c>
      <c r="O4" s="15">
        <v>7.299031297653498E-2</v>
      </c>
    </row>
    <row r="5" spans="1:15" x14ac:dyDescent="0.15">
      <c r="A5" s="34"/>
      <c r="B5" t="s">
        <v>131</v>
      </c>
      <c r="C5">
        <v>227807756</v>
      </c>
      <c r="D5">
        <v>228374980</v>
      </c>
      <c r="E5">
        <f t="shared" si="0"/>
        <v>0.24899240041677947</v>
      </c>
      <c r="G5">
        <v>227807756</v>
      </c>
      <c r="H5">
        <f t="shared" si="1"/>
        <v>0</v>
      </c>
      <c r="M5" t="s">
        <v>171</v>
      </c>
      <c r="N5" s="14">
        <v>0.90693684312379719</v>
      </c>
      <c r="O5" s="15">
        <v>0.77435285754066985</v>
      </c>
    </row>
    <row r="6" spans="1:15" x14ac:dyDescent="0.15">
      <c r="A6" s="34"/>
      <c r="B6" t="s">
        <v>132</v>
      </c>
      <c r="C6">
        <v>230200846</v>
      </c>
      <c r="D6">
        <v>231024346</v>
      </c>
      <c r="E6">
        <f t="shared" si="0"/>
        <v>0.35773109191788116</v>
      </c>
      <c r="G6">
        <v>230223764</v>
      </c>
      <c r="H6">
        <f t="shared" si="1"/>
        <v>9.9556541160582875E-3</v>
      </c>
      <c r="M6" t="s">
        <v>170</v>
      </c>
      <c r="N6" s="14">
        <v>1.3451178793433678E-2</v>
      </c>
      <c r="O6" s="15">
        <v>1.0735492135805925E-2</v>
      </c>
    </row>
    <row r="7" spans="1:15" x14ac:dyDescent="0.15">
      <c r="A7" s="34"/>
      <c r="B7" t="s">
        <v>133</v>
      </c>
      <c r="C7">
        <v>228330602</v>
      </c>
      <c r="D7">
        <v>229187166</v>
      </c>
      <c r="E7">
        <f t="shared" si="0"/>
        <v>0.3751420057132771</v>
      </c>
      <c r="G7">
        <v>228350006</v>
      </c>
      <c r="H7">
        <f t="shared" si="1"/>
        <v>8.4982038456676082E-3</v>
      </c>
      <c r="M7" t="s">
        <v>230</v>
      </c>
      <c r="N7" s="14">
        <v>4.3523989492647054E-2</v>
      </c>
      <c r="O7" s="15">
        <v>1.0075686041887818E-2</v>
      </c>
    </row>
    <row r="8" spans="1:15" x14ac:dyDescent="0.15">
      <c r="A8" s="34"/>
      <c r="B8" t="s">
        <v>134</v>
      </c>
      <c r="C8">
        <v>231028456</v>
      </c>
      <c r="D8">
        <v>231919779</v>
      </c>
      <c r="E8">
        <f t="shared" si="0"/>
        <v>0.38580658652715921</v>
      </c>
      <c r="G8">
        <v>231101323</v>
      </c>
      <c r="H8">
        <f t="shared" si="1"/>
        <v>3.1540270519749308E-2</v>
      </c>
      <c r="M8" t="s">
        <v>231</v>
      </c>
      <c r="N8" s="14">
        <v>4.1823557740006186E-2</v>
      </c>
      <c r="O8" s="15">
        <v>1.8767489701585382E-2</v>
      </c>
    </row>
    <row r="9" spans="1:15" x14ac:dyDescent="0.15">
      <c r="A9" s="34"/>
      <c r="B9" t="s">
        <v>135</v>
      </c>
      <c r="C9">
        <v>230945623</v>
      </c>
      <c r="D9">
        <v>231830316</v>
      </c>
      <c r="E9">
        <f t="shared" si="0"/>
        <v>0.38307415767736808</v>
      </c>
      <c r="G9">
        <v>230947009</v>
      </c>
      <c r="H9">
        <f t="shared" si="1"/>
        <v>6.0014127221627404E-4</v>
      </c>
      <c r="M9" t="s">
        <v>232</v>
      </c>
      <c r="N9" s="14">
        <v>5.3623509833188247E-2</v>
      </c>
      <c r="O9" s="15">
        <v>3.5332682960737036E-2</v>
      </c>
    </row>
    <row r="10" spans="1:15" x14ac:dyDescent="0.15">
      <c r="A10" s="34"/>
      <c r="B10" t="s">
        <v>136</v>
      </c>
      <c r="C10">
        <v>230639115</v>
      </c>
      <c r="D10">
        <v>231348152</v>
      </c>
      <c r="E10">
        <f t="shared" si="0"/>
        <v>0.30742270234604396</v>
      </c>
      <c r="G10">
        <v>230639510</v>
      </c>
      <c r="H10">
        <f t="shared" si="1"/>
        <v>1.7126323087044451E-4</v>
      </c>
    </row>
    <row r="11" spans="1:15" x14ac:dyDescent="0.15">
      <c r="A11" s="34"/>
      <c r="B11" t="s">
        <v>137</v>
      </c>
      <c r="C11">
        <v>227745838</v>
      </c>
      <c r="D11">
        <v>229363057</v>
      </c>
      <c r="E11">
        <f t="shared" si="0"/>
        <v>0.71009815775425933</v>
      </c>
      <c r="G11">
        <v>227747616</v>
      </c>
      <c r="H11">
        <f t="shared" si="1"/>
        <v>7.8069483754956699E-4</v>
      </c>
    </row>
    <row r="12" spans="1:15" x14ac:dyDescent="0.15">
      <c r="A12" s="34"/>
      <c r="B12" t="s">
        <v>138</v>
      </c>
      <c r="C12">
        <v>229267101</v>
      </c>
      <c r="D12">
        <v>229935861</v>
      </c>
      <c r="E12">
        <f t="shared" si="0"/>
        <v>0.29169470765018307</v>
      </c>
      <c r="G12">
        <v>229320438</v>
      </c>
      <c r="H12">
        <f t="shared" si="1"/>
        <v>2.3264131559808922E-2</v>
      </c>
    </row>
    <row r="13" spans="1:15" x14ac:dyDescent="0.15">
      <c r="A13" s="34"/>
      <c r="B13" t="s">
        <v>139</v>
      </c>
      <c r="C13">
        <v>231605619</v>
      </c>
      <c r="D13">
        <v>232321542</v>
      </c>
      <c r="E13">
        <f t="shared" si="0"/>
        <v>0.30911296672815181</v>
      </c>
      <c r="G13">
        <v>231605619</v>
      </c>
      <c r="H13">
        <f t="shared" si="1"/>
        <v>0</v>
      </c>
    </row>
    <row r="14" spans="1:15" x14ac:dyDescent="0.15">
      <c r="A14" s="34"/>
      <c r="B14" t="s">
        <v>140</v>
      </c>
      <c r="C14">
        <v>230904712</v>
      </c>
      <c r="D14">
        <v>231834107</v>
      </c>
      <c r="E14">
        <f t="shared" si="0"/>
        <v>0.40250153058808086</v>
      </c>
      <c r="G14">
        <v>230915156</v>
      </c>
      <c r="H14">
        <f t="shared" si="1"/>
        <v>4.5230779006363454E-3</v>
      </c>
    </row>
    <row r="15" spans="1:15" x14ac:dyDescent="0.15">
      <c r="A15" s="34"/>
      <c r="B15" t="s">
        <v>141</v>
      </c>
      <c r="C15">
        <v>228031092</v>
      </c>
      <c r="D15">
        <v>228577903</v>
      </c>
      <c r="E15">
        <f t="shared" si="0"/>
        <v>0.2397966852695684</v>
      </c>
      <c r="G15">
        <v>228050218</v>
      </c>
      <c r="H15">
        <f t="shared" si="1"/>
        <v>8.3874527075456888E-3</v>
      </c>
    </row>
    <row r="16" spans="1:15" x14ac:dyDescent="0.15">
      <c r="A16" s="34"/>
      <c r="B16" t="s">
        <v>142</v>
      </c>
      <c r="C16">
        <v>234318491</v>
      </c>
      <c r="D16">
        <v>234977838</v>
      </c>
      <c r="E16">
        <f t="shared" si="0"/>
        <v>0.28138923103597491</v>
      </c>
      <c r="G16">
        <v>234330240</v>
      </c>
      <c r="H16">
        <f t="shared" si="1"/>
        <v>5.014115595341556E-3</v>
      </c>
    </row>
    <row r="17" spans="1:11" x14ac:dyDescent="0.15">
      <c r="A17" s="34"/>
      <c r="B17" t="s">
        <v>143</v>
      </c>
      <c r="C17">
        <v>229965775</v>
      </c>
      <c r="D17">
        <v>230514123</v>
      </c>
      <c r="E17">
        <f t="shared" si="0"/>
        <v>0.23844765596097942</v>
      </c>
      <c r="F17">
        <f>AVERAGE(E2:E17)</f>
        <v>0.33609937678786789</v>
      </c>
      <c r="G17">
        <v>229977317</v>
      </c>
      <c r="H17">
        <f t="shared" si="1"/>
        <v>5.0190077197356867E-3</v>
      </c>
      <c r="I17">
        <f>AVERAGE(H2:H17)</f>
        <v>7.8306901205168165E-3</v>
      </c>
    </row>
    <row r="18" spans="1:11" x14ac:dyDescent="0.15">
      <c r="A18" s="34" t="s">
        <v>169</v>
      </c>
      <c r="B18" t="s">
        <v>150</v>
      </c>
      <c r="C18">
        <v>84009</v>
      </c>
      <c r="D18">
        <v>84104</v>
      </c>
      <c r="E18">
        <f t="shared" ref="E18:E49" si="2">(D18-C18)/C18*100</f>
        <v>0.11308312204644741</v>
      </c>
      <c r="G18">
        <v>84020</v>
      </c>
      <c r="H18">
        <f t="shared" si="1"/>
        <v>1.309383518432549E-2</v>
      </c>
    </row>
    <row r="19" spans="1:11" x14ac:dyDescent="0.15">
      <c r="A19" s="34"/>
      <c r="B19" t="s">
        <v>148</v>
      </c>
      <c r="C19">
        <v>17564659</v>
      </c>
      <c r="D19">
        <v>17579597</v>
      </c>
      <c r="E19">
        <f t="shared" si="2"/>
        <v>8.5045772878369008E-2</v>
      </c>
      <c r="G19">
        <v>17564920</v>
      </c>
      <c r="H19">
        <f t="shared" si="1"/>
        <v>1.4859383264998198E-3</v>
      </c>
    </row>
    <row r="20" spans="1:11" x14ac:dyDescent="0.15">
      <c r="A20" s="34"/>
      <c r="B20" t="s">
        <v>145</v>
      </c>
      <c r="C20">
        <v>17980523</v>
      </c>
      <c r="D20">
        <v>18065895</v>
      </c>
      <c r="E20">
        <f t="shared" si="2"/>
        <v>0.47480265173599229</v>
      </c>
      <c r="G20">
        <v>17995225</v>
      </c>
      <c r="H20">
        <f t="shared" si="1"/>
        <v>8.1766253406533276E-2</v>
      </c>
    </row>
    <row r="21" spans="1:11" x14ac:dyDescent="0.15">
      <c r="A21" s="34"/>
      <c r="B21" t="s">
        <v>61</v>
      </c>
      <c r="C21">
        <v>25529856</v>
      </c>
      <c r="D21">
        <v>25656250</v>
      </c>
      <c r="E21">
        <f t="shared" si="2"/>
        <v>0.49508309016705776</v>
      </c>
      <c r="G21">
        <v>25547458</v>
      </c>
      <c r="H21">
        <f t="shared" si="1"/>
        <v>6.89467265306941E-2</v>
      </c>
    </row>
    <row r="22" spans="1:11" x14ac:dyDescent="0.15">
      <c r="A22" s="34"/>
      <c r="B22" t="s">
        <v>62</v>
      </c>
      <c r="C22">
        <v>182361</v>
      </c>
      <c r="D22">
        <v>183068</v>
      </c>
      <c r="E22">
        <f t="shared" si="2"/>
        <v>0.38769254391015623</v>
      </c>
      <c r="G22">
        <v>182450</v>
      </c>
      <c r="H22">
        <f t="shared" si="1"/>
        <v>4.880429477794046E-2</v>
      </c>
    </row>
    <row r="23" spans="1:11" x14ac:dyDescent="0.15">
      <c r="A23" s="34"/>
      <c r="B23" t="s">
        <v>144</v>
      </c>
      <c r="C23">
        <v>56207</v>
      </c>
      <c r="D23">
        <v>56514</v>
      </c>
      <c r="E23">
        <f t="shared" si="2"/>
        <v>0.54619531375095631</v>
      </c>
      <c r="G23">
        <v>56242</v>
      </c>
      <c r="H23">
        <f t="shared" si="1"/>
        <v>6.2269824043268633E-2</v>
      </c>
    </row>
    <row r="24" spans="1:11" x14ac:dyDescent="0.15">
      <c r="A24" s="34"/>
      <c r="B24" t="s">
        <v>63</v>
      </c>
      <c r="C24">
        <v>131895</v>
      </c>
      <c r="D24">
        <v>131980</v>
      </c>
      <c r="E24">
        <f t="shared" si="2"/>
        <v>6.4445202623298836E-2</v>
      </c>
      <c r="G24">
        <v>131895</v>
      </c>
      <c r="H24">
        <f t="shared" si="1"/>
        <v>0</v>
      </c>
    </row>
    <row r="25" spans="1:11" x14ac:dyDescent="0.15">
      <c r="A25" s="34"/>
      <c r="B25" t="s">
        <v>147</v>
      </c>
      <c r="C25">
        <v>6808</v>
      </c>
      <c r="D25">
        <v>6841</v>
      </c>
      <c r="E25">
        <f t="shared" si="2"/>
        <v>0.48472385428907172</v>
      </c>
      <c r="G25">
        <v>6809</v>
      </c>
      <c r="H25">
        <f t="shared" si="1"/>
        <v>1.4688601645123384E-2</v>
      </c>
    </row>
    <row r="26" spans="1:11" x14ac:dyDescent="0.15">
      <c r="A26" s="34"/>
      <c r="B26" t="s">
        <v>146</v>
      </c>
      <c r="C26">
        <v>8883</v>
      </c>
      <c r="D26">
        <v>8934</v>
      </c>
      <c r="E26">
        <f t="shared" si="2"/>
        <v>0.57413036136440387</v>
      </c>
      <c r="G26">
        <v>8890</v>
      </c>
      <c r="H26">
        <f t="shared" si="1"/>
        <v>7.8802206461780933E-2</v>
      </c>
      <c r="K26" s="7"/>
    </row>
    <row r="27" spans="1:11" x14ac:dyDescent="0.15">
      <c r="A27" s="34"/>
      <c r="B27" t="s">
        <v>149</v>
      </c>
      <c r="C27">
        <v>3194670</v>
      </c>
      <c r="D27">
        <v>3203750</v>
      </c>
      <c r="E27">
        <f t="shared" si="2"/>
        <v>0.28422340961664272</v>
      </c>
      <c r="F27">
        <f>AVERAGE(E18:E27)</f>
        <v>0.35094253223823957</v>
      </c>
      <c r="G27">
        <v>3194990</v>
      </c>
      <c r="H27">
        <f t="shared" si="1"/>
        <v>1.0016684039353047E-2</v>
      </c>
      <c r="I27">
        <f>AVERAGE(H18:H27)</f>
        <v>3.7987436441551913E-2</v>
      </c>
    </row>
    <row r="28" spans="1:11" x14ac:dyDescent="0.15">
      <c r="A28" s="34" t="s">
        <v>168</v>
      </c>
      <c r="B28" t="s">
        <v>164</v>
      </c>
      <c r="C28">
        <v>3507</v>
      </c>
      <c r="D28">
        <v>3510</v>
      </c>
      <c r="E28">
        <f t="shared" si="2"/>
        <v>8.5543199315654406E-2</v>
      </c>
      <c r="G28">
        <v>3507</v>
      </c>
      <c r="H28">
        <f t="shared" si="1"/>
        <v>0</v>
      </c>
    </row>
    <row r="29" spans="1:11" x14ac:dyDescent="0.15">
      <c r="A29" s="34"/>
      <c r="B29" t="s">
        <v>151</v>
      </c>
      <c r="C29">
        <v>23881</v>
      </c>
      <c r="D29">
        <v>23993</v>
      </c>
      <c r="E29">
        <f t="shared" si="2"/>
        <v>0.46899208575855278</v>
      </c>
      <c r="G29">
        <v>23886</v>
      </c>
      <c r="H29">
        <f t="shared" si="1"/>
        <v>2.093714668564968E-2</v>
      </c>
    </row>
    <row r="30" spans="1:11" x14ac:dyDescent="0.15">
      <c r="A30" s="34"/>
      <c r="B30" t="s">
        <v>157</v>
      </c>
      <c r="C30">
        <v>2256</v>
      </c>
      <c r="D30">
        <v>2256</v>
      </c>
      <c r="E30">
        <f t="shared" si="2"/>
        <v>0</v>
      </c>
      <c r="G30">
        <v>2256</v>
      </c>
      <c r="H30">
        <f t="shared" si="1"/>
        <v>0</v>
      </c>
    </row>
    <row r="31" spans="1:11" x14ac:dyDescent="0.15">
      <c r="A31" s="34"/>
      <c r="B31" t="s">
        <v>154</v>
      </c>
      <c r="C31">
        <v>62449</v>
      </c>
      <c r="D31">
        <v>62681</v>
      </c>
      <c r="E31">
        <f t="shared" si="2"/>
        <v>0.37150314656759914</v>
      </c>
      <c r="G31">
        <v>62482</v>
      </c>
      <c r="H31">
        <f t="shared" si="1"/>
        <v>5.2843119985908502E-2</v>
      </c>
    </row>
    <row r="32" spans="1:11" x14ac:dyDescent="0.15">
      <c r="A32" s="34"/>
      <c r="B32" t="s">
        <v>159</v>
      </c>
      <c r="C32">
        <v>3843</v>
      </c>
      <c r="D32">
        <v>3850</v>
      </c>
      <c r="E32">
        <f t="shared" si="2"/>
        <v>0.18214936247723132</v>
      </c>
      <c r="G32">
        <v>3850</v>
      </c>
      <c r="H32">
        <f t="shared" si="1"/>
        <v>0.18214936247723132</v>
      </c>
    </row>
    <row r="33" spans="1:9" x14ac:dyDescent="0.15">
      <c r="A33" s="34"/>
      <c r="B33" t="s">
        <v>153</v>
      </c>
      <c r="C33">
        <v>12239</v>
      </c>
      <c r="D33">
        <v>12326</v>
      </c>
      <c r="E33">
        <f t="shared" si="2"/>
        <v>0.71084238908407549</v>
      </c>
      <c r="G33">
        <v>12287</v>
      </c>
      <c r="H33">
        <f t="shared" si="1"/>
        <v>0.39218890432224851</v>
      </c>
    </row>
    <row r="34" spans="1:9" x14ac:dyDescent="0.15">
      <c r="A34" s="34"/>
      <c r="B34" t="s">
        <v>152</v>
      </c>
      <c r="C34">
        <v>35459</v>
      </c>
      <c r="D34">
        <v>35614</v>
      </c>
      <c r="E34">
        <f t="shared" si="2"/>
        <v>0.43712456640063169</v>
      </c>
      <c r="G34">
        <v>35488</v>
      </c>
      <c r="H34">
        <f t="shared" si="1"/>
        <v>8.1784596294311743E-2</v>
      </c>
    </row>
    <row r="35" spans="1:9" x14ac:dyDescent="0.15">
      <c r="A35" s="34"/>
      <c r="B35" t="s">
        <v>221</v>
      </c>
      <c r="C35">
        <v>5326</v>
      </c>
      <c r="D35">
        <v>5353</v>
      </c>
      <c r="E35">
        <f t="shared" si="2"/>
        <v>0.50694705219677061</v>
      </c>
      <c r="G35">
        <v>5326</v>
      </c>
      <c r="H35">
        <f t="shared" si="1"/>
        <v>0</v>
      </c>
    </row>
    <row r="36" spans="1:9" x14ac:dyDescent="0.15">
      <c r="A36" s="34"/>
      <c r="B36" t="s">
        <v>155</v>
      </c>
      <c r="C36">
        <v>6393</v>
      </c>
      <c r="D36">
        <v>6408</v>
      </c>
      <c r="E36">
        <f t="shared" si="2"/>
        <v>0.23463162834350071</v>
      </c>
      <c r="G36">
        <v>6393</v>
      </c>
      <c r="H36">
        <f t="shared" si="1"/>
        <v>0</v>
      </c>
    </row>
    <row r="37" spans="1:9" x14ac:dyDescent="0.15">
      <c r="A37" s="34"/>
      <c r="B37" t="s">
        <v>222</v>
      </c>
      <c r="C37">
        <v>5099</v>
      </c>
      <c r="D37">
        <v>5106</v>
      </c>
      <c r="E37">
        <f t="shared" si="2"/>
        <v>0.13728181996469896</v>
      </c>
      <c r="F37">
        <f>AVERAGE(E28:E37)</f>
        <v>0.31350152501087147</v>
      </c>
      <c r="G37">
        <v>5099</v>
      </c>
      <c r="H37">
        <f t="shared" si="1"/>
        <v>0</v>
      </c>
      <c r="I37">
        <f>AVERAGE(H28:H37)</f>
        <v>7.299031297653498E-2</v>
      </c>
    </row>
    <row r="38" spans="1:9" x14ac:dyDescent="0.15">
      <c r="A38" s="34" t="s">
        <v>171</v>
      </c>
      <c r="B38" t="s">
        <v>0</v>
      </c>
      <c r="C38">
        <v>3439226</v>
      </c>
      <c r="D38">
        <v>3500368.0000006999</v>
      </c>
      <c r="E38">
        <f t="shared" si="2"/>
        <v>1.777783722288093</v>
      </c>
      <c r="G38">
        <v>3493194</v>
      </c>
      <c r="H38">
        <f t="shared" si="1"/>
        <v>1.5691902771146764</v>
      </c>
    </row>
    <row r="39" spans="1:9" x14ac:dyDescent="0.15">
      <c r="A39" s="34"/>
      <c r="B39" t="s">
        <v>1</v>
      </c>
      <c r="C39">
        <v>15132879</v>
      </c>
      <c r="D39">
        <v>15210873.000071101</v>
      </c>
      <c r="E39">
        <f t="shared" si="2"/>
        <v>0.51539432827752663</v>
      </c>
      <c r="G39">
        <v>15189861</v>
      </c>
      <c r="H39">
        <f t="shared" si="1"/>
        <v>0.37654434427183353</v>
      </c>
    </row>
    <row r="40" spans="1:9" x14ac:dyDescent="0.15">
      <c r="A40" s="34"/>
      <c r="B40" t="s">
        <v>2</v>
      </c>
      <c r="C40">
        <v>19857612</v>
      </c>
      <c r="D40">
        <v>19970359.0001105</v>
      </c>
      <c r="E40">
        <f t="shared" si="2"/>
        <v>0.56777723379074763</v>
      </c>
      <c r="G40">
        <v>19943183</v>
      </c>
      <c r="H40">
        <f t="shared" si="1"/>
        <v>0.43092291258384946</v>
      </c>
    </row>
    <row r="41" spans="1:9" x14ac:dyDescent="0.15">
      <c r="A41" s="34"/>
      <c r="B41" t="s">
        <v>3</v>
      </c>
      <c r="C41">
        <v>25847585</v>
      </c>
      <c r="D41">
        <v>26200908.000128198</v>
      </c>
      <c r="E41">
        <f t="shared" si="2"/>
        <v>1.3669478217334363</v>
      </c>
      <c r="G41">
        <v>26177120</v>
      </c>
      <c r="H41">
        <f t="shared" si="1"/>
        <v>1.2749160124630599</v>
      </c>
    </row>
    <row r="42" spans="1:9" x14ac:dyDescent="0.15">
      <c r="A42" s="34"/>
      <c r="B42" t="s">
        <v>4</v>
      </c>
      <c r="C42">
        <v>12362889</v>
      </c>
      <c r="D42">
        <v>12520192.0000074</v>
      </c>
      <c r="E42">
        <f t="shared" si="2"/>
        <v>1.272380590065965</v>
      </c>
      <c r="G42">
        <v>12508007</v>
      </c>
      <c r="H42">
        <f t="shared" si="1"/>
        <v>1.1738194850734323</v>
      </c>
    </row>
    <row r="43" spans="1:9" x14ac:dyDescent="0.15">
      <c r="A43" s="34"/>
      <c r="B43" t="s">
        <v>5</v>
      </c>
      <c r="C43">
        <v>44062993</v>
      </c>
      <c r="D43">
        <v>44597981.000161901</v>
      </c>
      <c r="E43">
        <f t="shared" si="2"/>
        <v>1.2141435788574351</v>
      </c>
      <c r="G43">
        <v>44568811</v>
      </c>
      <c r="H43">
        <f t="shared" si="1"/>
        <v>1.1479429007466653</v>
      </c>
    </row>
    <row r="44" spans="1:9" x14ac:dyDescent="0.15">
      <c r="A44" s="34"/>
      <c r="B44" t="s">
        <v>6</v>
      </c>
      <c r="C44">
        <v>7309295</v>
      </c>
      <c r="D44">
        <v>7338955.0000392497</v>
      </c>
      <c r="E44">
        <f t="shared" si="2"/>
        <v>0.40578468975803628</v>
      </c>
      <c r="G44">
        <v>7326290</v>
      </c>
      <c r="H44">
        <f t="shared" si="1"/>
        <v>0.23251216430585989</v>
      </c>
    </row>
    <row r="45" spans="1:9" x14ac:dyDescent="0.15">
      <c r="A45" s="34"/>
      <c r="B45" t="s">
        <v>7</v>
      </c>
      <c r="C45">
        <v>3481975</v>
      </c>
      <c r="D45">
        <v>3498796.0000027898</v>
      </c>
      <c r="E45">
        <f t="shared" si="2"/>
        <v>0.48308790277901986</v>
      </c>
      <c r="G45">
        <v>3487822</v>
      </c>
      <c r="H45">
        <f t="shared" si="1"/>
        <v>0.1679219408525334</v>
      </c>
    </row>
    <row r="46" spans="1:9" x14ac:dyDescent="0.15">
      <c r="A46" s="34"/>
      <c r="B46" t="s">
        <v>8</v>
      </c>
      <c r="C46">
        <v>6849281</v>
      </c>
      <c r="D46">
        <v>6857388.0000359602</v>
      </c>
      <c r="E46">
        <f t="shared" si="2"/>
        <v>0.11836278926153311</v>
      </c>
      <c r="G46">
        <v>6850114</v>
      </c>
      <c r="H46">
        <f t="shared" si="1"/>
        <v>1.2161860493094092E-2</v>
      </c>
    </row>
    <row r="47" spans="1:9" x14ac:dyDescent="0.15">
      <c r="A47" s="34"/>
      <c r="B47" t="s">
        <v>9</v>
      </c>
      <c r="C47">
        <v>13107861</v>
      </c>
      <c r="D47">
        <v>13176643.000071701</v>
      </c>
      <c r="E47">
        <f t="shared" si="2"/>
        <v>0.52473855247397472</v>
      </c>
      <c r="G47">
        <v>13158369</v>
      </c>
      <c r="H47">
        <f t="shared" si="1"/>
        <v>0.38532602687806961</v>
      </c>
    </row>
    <row r="48" spans="1:9" x14ac:dyDescent="0.15">
      <c r="A48" s="34"/>
      <c r="B48" t="s">
        <v>10</v>
      </c>
      <c r="C48">
        <v>5313548</v>
      </c>
      <c r="D48">
        <v>5328522.0000077896</v>
      </c>
      <c r="E48">
        <f t="shared" si="2"/>
        <v>0.281807937140863</v>
      </c>
      <c r="G48">
        <v>5314147</v>
      </c>
      <c r="H48">
        <f t="shared" si="1"/>
        <v>1.1273070272443196E-2</v>
      </c>
    </row>
    <row r="49" spans="1:9" x14ac:dyDescent="0.15">
      <c r="A49" s="34"/>
      <c r="B49" t="s">
        <v>11</v>
      </c>
      <c r="C49">
        <v>24534820</v>
      </c>
      <c r="D49">
        <v>24863189.000093699</v>
      </c>
      <c r="E49">
        <f t="shared" si="2"/>
        <v>1.3383794953201145</v>
      </c>
      <c r="G49">
        <v>24828165</v>
      </c>
      <c r="H49">
        <f t="shared" si="1"/>
        <v>1.1956272758471431</v>
      </c>
    </row>
    <row r="50" spans="1:9" x14ac:dyDescent="0.15">
      <c r="A50" s="34"/>
      <c r="B50" t="s">
        <v>12</v>
      </c>
      <c r="C50">
        <v>9166968</v>
      </c>
      <c r="D50">
        <v>9190555.0000154804</v>
      </c>
      <c r="E50">
        <f t="shared" ref="E50:E113" si="3">(D50-C50)/C50*100</f>
        <v>0.25730426914853899</v>
      </c>
      <c r="G50">
        <v>9175765</v>
      </c>
      <c r="H50">
        <f t="shared" si="1"/>
        <v>9.5964118124989645E-2</v>
      </c>
    </row>
    <row r="51" spans="1:9" x14ac:dyDescent="0.15">
      <c r="A51" s="34"/>
      <c r="B51" t="s">
        <v>13</v>
      </c>
      <c r="C51">
        <v>2265834</v>
      </c>
      <c r="D51">
        <v>2268945.0000018901</v>
      </c>
      <c r="E51">
        <f t="shared" si="3"/>
        <v>0.13730043780303938</v>
      </c>
      <c r="G51">
        <v>2265834</v>
      </c>
      <c r="H51">
        <f t="shared" si="1"/>
        <v>0</v>
      </c>
    </row>
    <row r="52" spans="1:9" x14ac:dyDescent="0.15">
      <c r="A52" s="34"/>
      <c r="B52" t="s">
        <v>14</v>
      </c>
      <c r="C52">
        <v>4736298</v>
      </c>
      <c r="D52">
        <v>4798231.0000030901</v>
      </c>
      <c r="E52">
        <f t="shared" si="3"/>
        <v>1.3076246469941317</v>
      </c>
      <c r="G52">
        <v>4799262</v>
      </c>
      <c r="H52">
        <f t="shared" si="1"/>
        <v>1.329392702908474</v>
      </c>
    </row>
    <row r="53" spans="1:9" x14ac:dyDescent="0.15">
      <c r="A53" s="34"/>
      <c r="B53" t="s">
        <v>15</v>
      </c>
      <c r="C53">
        <v>13243377</v>
      </c>
      <c r="D53">
        <v>13319233.000071799</v>
      </c>
      <c r="E53">
        <f t="shared" si="3"/>
        <v>0.57278441950115422</v>
      </c>
      <c r="G53">
        <v>13302878</v>
      </c>
      <c r="H53">
        <f t="shared" si="1"/>
        <v>0.44928872748997478</v>
      </c>
    </row>
    <row r="54" spans="1:9" x14ac:dyDescent="0.15">
      <c r="A54" s="34"/>
      <c r="B54" t="s">
        <v>16</v>
      </c>
      <c r="C54">
        <v>27645432</v>
      </c>
      <c r="D54">
        <v>27967187.000058301</v>
      </c>
      <c r="E54">
        <f t="shared" si="3"/>
        <v>1.1638631657421767</v>
      </c>
      <c r="G54">
        <v>27948909</v>
      </c>
      <c r="H54">
        <f t="shared" si="1"/>
        <v>1.0977473602148811</v>
      </c>
    </row>
    <row r="55" spans="1:9" x14ac:dyDescent="0.15">
      <c r="A55" s="34"/>
      <c r="B55" t="s">
        <v>17</v>
      </c>
      <c r="C55">
        <v>6629770</v>
      </c>
      <c r="D55">
        <v>6729031.0000077896</v>
      </c>
      <c r="E55">
        <f t="shared" si="3"/>
        <v>1.4972012604930425</v>
      </c>
      <c r="G55">
        <v>6721977</v>
      </c>
      <c r="H55">
        <f t="shared" si="1"/>
        <v>1.3908023958598865</v>
      </c>
    </row>
    <row r="56" spans="1:9" x14ac:dyDescent="0.15">
      <c r="A56" s="34"/>
      <c r="B56" t="s">
        <v>18</v>
      </c>
      <c r="C56">
        <v>40198331</v>
      </c>
      <c r="D56">
        <v>40682492.000074901</v>
      </c>
      <c r="E56">
        <f t="shared" si="3"/>
        <v>1.2044306020439024</v>
      </c>
      <c r="G56">
        <v>40643634</v>
      </c>
      <c r="H56">
        <f t="shared" si="1"/>
        <v>1.1077648970053011</v>
      </c>
    </row>
    <row r="57" spans="1:9" x14ac:dyDescent="0.15">
      <c r="A57" s="34"/>
      <c r="B57" t="s">
        <v>21</v>
      </c>
      <c r="C57">
        <v>50652541</v>
      </c>
      <c r="D57">
        <v>51290833.000180401</v>
      </c>
      <c r="E57">
        <f t="shared" si="3"/>
        <v>1.2601381640072133</v>
      </c>
      <c r="G57">
        <v>51242270</v>
      </c>
      <c r="H57">
        <f t="shared" si="1"/>
        <v>1.1642634078318006</v>
      </c>
    </row>
    <row r="58" spans="1:9" x14ac:dyDescent="0.15">
      <c r="A58" s="34"/>
      <c r="B58" t="s">
        <v>19</v>
      </c>
      <c r="C58">
        <v>4634667</v>
      </c>
      <c r="D58">
        <v>4707287.0000010002</v>
      </c>
      <c r="E58">
        <f t="shared" si="3"/>
        <v>1.566887114025673</v>
      </c>
      <c r="G58">
        <v>4699474</v>
      </c>
      <c r="H58">
        <f t="shared" si="1"/>
        <v>1.3983097383263996</v>
      </c>
    </row>
    <row r="59" spans="1:9" x14ac:dyDescent="0.15">
      <c r="A59" s="34"/>
      <c r="B59" t="s">
        <v>20</v>
      </c>
      <c r="C59">
        <v>11143170</v>
      </c>
      <c r="D59">
        <v>11267805.000016199</v>
      </c>
      <c r="E59">
        <f t="shared" si="3"/>
        <v>1.1184878272179228</v>
      </c>
      <c r="F59">
        <f>AVERAGE(E38:E59)</f>
        <v>0.90693684312379719</v>
      </c>
      <c r="G59">
        <v>11257284</v>
      </c>
      <c r="H59">
        <f t="shared" si="1"/>
        <v>1.0240712472303661</v>
      </c>
      <c r="I59">
        <f>AVERAGE(H38:H59)</f>
        <v>0.77435285754066985</v>
      </c>
    </row>
    <row r="60" spans="1:9" x14ac:dyDescent="0.15">
      <c r="A60" s="34" t="s">
        <v>170</v>
      </c>
      <c r="B60" t="s">
        <v>160</v>
      </c>
      <c r="C60">
        <v>399673678</v>
      </c>
      <c r="D60">
        <v>399822799</v>
      </c>
      <c r="E60">
        <f t="shared" si="3"/>
        <v>3.731068824602455E-2</v>
      </c>
      <c r="G60">
        <v>399809356</v>
      </c>
      <c r="H60">
        <f t="shared" si="1"/>
        <v>3.3947194290838437E-2</v>
      </c>
    </row>
    <row r="61" spans="1:9" x14ac:dyDescent="0.15">
      <c r="A61" s="34"/>
      <c r="B61" t="s">
        <v>161</v>
      </c>
      <c r="C61">
        <v>592199698</v>
      </c>
      <c r="D61">
        <v>592255776</v>
      </c>
      <c r="E61">
        <f t="shared" si="3"/>
        <v>9.4694408304139329E-3</v>
      </c>
      <c r="G61">
        <v>592241006</v>
      </c>
      <c r="H61">
        <f t="shared" si="1"/>
        <v>6.9753497240047568E-3</v>
      </c>
    </row>
    <row r="62" spans="1:9" x14ac:dyDescent="0.15">
      <c r="A62" s="34"/>
      <c r="B62" t="s">
        <v>55</v>
      </c>
      <c r="C62">
        <v>1110829727</v>
      </c>
      <c r="D62">
        <v>1110937521</v>
      </c>
      <c r="E62">
        <f t="shared" si="3"/>
        <v>9.7039174753737936E-3</v>
      </c>
      <c r="G62">
        <v>1110920938</v>
      </c>
      <c r="H62">
        <f t="shared" si="1"/>
        <v>8.2110694180225156E-3</v>
      </c>
    </row>
    <row r="63" spans="1:9" x14ac:dyDescent="0.15">
      <c r="A63" s="34"/>
      <c r="B63" t="s">
        <v>56</v>
      </c>
      <c r="C63">
        <v>758461284</v>
      </c>
      <c r="D63">
        <v>758499609</v>
      </c>
      <c r="E63">
        <f t="shared" si="3"/>
        <v>5.0529935816737087E-3</v>
      </c>
      <c r="G63">
        <v>758485454</v>
      </c>
      <c r="H63">
        <f t="shared" si="1"/>
        <v>3.1867150650764131E-3</v>
      </c>
    </row>
    <row r="64" spans="1:9" x14ac:dyDescent="0.15">
      <c r="A64" s="34"/>
      <c r="B64" t="s">
        <v>57</v>
      </c>
      <c r="C64">
        <v>976718597</v>
      </c>
      <c r="D64">
        <v>976851869.00000095</v>
      </c>
      <c r="E64">
        <f t="shared" si="3"/>
        <v>1.3644871758385663E-2</v>
      </c>
      <c r="G64">
        <v>976816120</v>
      </c>
      <c r="H64">
        <f t="shared" si="1"/>
        <v>9.984759202859737E-3</v>
      </c>
    </row>
    <row r="65" spans="1:9" x14ac:dyDescent="0.15">
      <c r="A65" s="34"/>
      <c r="B65" t="s">
        <v>162</v>
      </c>
      <c r="C65">
        <v>804487839</v>
      </c>
      <c r="D65">
        <v>804555529.00000095</v>
      </c>
      <c r="E65">
        <f t="shared" si="3"/>
        <v>8.4140488792340436E-3</v>
      </c>
      <c r="G65">
        <v>804535168</v>
      </c>
      <c r="H65">
        <f t="shared" si="1"/>
        <v>5.8831218702859725E-3</v>
      </c>
    </row>
    <row r="66" spans="1:9" x14ac:dyDescent="0.15">
      <c r="A66" s="34"/>
      <c r="B66" t="s">
        <v>163</v>
      </c>
      <c r="C66">
        <v>363005993</v>
      </c>
      <c r="D66">
        <v>363056561</v>
      </c>
      <c r="E66">
        <f t="shared" si="3"/>
        <v>1.3930348527331339E-2</v>
      </c>
      <c r="G66">
        <v>363043212</v>
      </c>
      <c r="H66">
        <f t="shared" si="1"/>
        <v>1.0252998770739303E-2</v>
      </c>
    </row>
    <row r="67" spans="1:9" x14ac:dyDescent="0.15">
      <c r="A67" s="34"/>
      <c r="B67" t="s">
        <v>58</v>
      </c>
      <c r="C67">
        <v>792875218</v>
      </c>
      <c r="D67">
        <v>792970721</v>
      </c>
      <c r="E67">
        <f t="shared" si="3"/>
        <v>1.2045148824414386E-2</v>
      </c>
      <c r="G67">
        <v>792942268</v>
      </c>
      <c r="H67">
        <f t="shared" ref="H67:H114" si="4">(G67-C67)/C67*100</f>
        <v>8.4565639684301506E-3</v>
      </c>
    </row>
    <row r="68" spans="1:9" x14ac:dyDescent="0.15">
      <c r="A68" s="34"/>
      <c r="B68" t="s">
        <v>59</v>
      </c>
      <c r="C68">
        <v>863036549</v>
      </c>
      <c r="D68">
        <v>863126524.00000095</v>
      </c>
      <c r="E68">
        <f t="shared" si="3"/>
        <v>1.0425398565704739E-2</v>
      </c>
      <c r="G68">
        <v>863106237</v>
      </c>
      <c r="H68">
        <f t="shared" si="4"/>
        <v>8.0747449318047358E-3</v>
      </c>
    </row>
    <row r="69" spans="1:9" x14ac:dyDescent="0.15">
      <c r="A69" s="34"/>
      <c r="B69" t="s">
        <v>60</v>
      </c>
      <c r="C69">
        <v>1405421745</v>
      </c>
      <c r="D69">
        <v>1405625741</v>
      </c>
      <c r="E69">
        <f t="shared" si="3"/>
        <v>1.4514931245780604E-2</v>
      </c>
      <c r="F69">
        <f>AVERAGE(E60:E69)</f>
        <v>1.3451178793433678E-2</v>
      </c>
      <c r="G69">
        <v>1405595770</v>
      </c>
      <c r="H69">
        <f t="shared" si="4"/>
        <v>1.2382404115997224E-2</v>
      </c>
      <c r="I69">
        <f>AVERAGE(H60:H69)</f>
        <v>1.0735492135805925E-2</v>
      </c>
    </row>
    <row r="70" spans="1:9" x14ac:dyDescent="0.15">
      <c r="A70" s="34" t="s">
        <v>227</v>
      </c>
      <c r="B70" s="2" t="s">
        <v>83</v>
      </c>
      <c r="C70" s="3" t="s">
        <v>28</v>
      </c>
      <c r="D70">
        <v>99.005227995599</v>
      </c>
      <c r="E70">
        <f t="shared" si="3"/>
        <v>4.4476674415104361E-2</v>
      </c>
      <c r="G70">
        <v>98.971696407097994</v>
      </c>
      <c r="H70">
        <f t="shared" si="4"/>
        <v>1.0593107945320415E-2</v>
      </c>
    </row>
    <row r="71" spans="1:9" x14ac:dyDescent="0.15">
      <c r="A71" s="34"/>
      <c r="B71" s="2" t="s">
        <v>84</v>
      </c>
      <c r="C71" s="3" t="s">
        <v>29</v>
      </c>
      <c r="D71">
        <v>99.072600948271003</v>
      </c>
      <c r="E71">
        <f t="shared" si="3"/>
        <v>3.5858422338460219E-2</v>
      </c>
      <c r="G71">
        <v>99.045967011664004</v>
      </c>
      <c r="H71">
        <f t="shared" si="4"/>
        <v>8.9655308008858205E-3</v>
      </c>
    </row>
    <row r="72" spans="1:9" x14ac:dyDescent="0.15">
      <c r="A72" s="34"/>
      <c r="B72" s="2" t="s">
        <v>85</v>
      </c>
      <c r="C72" s="3" t="s">
        <v>30</v>
      </c>
      <c r="D72">
        <v>99.258922872659994</v>
      </c>
      <c r="E72">
        <f t="shared" si="3"/>
        <v>4.3543629157923328E-2</v>
      </c>
      <c r="G72">
        <v>99.225615529844006</v>
      </c>
      <c r="H72">
        <f t="shared" si="4"/>
        <v>9.9729988534067379E-3</v>
      </c>
    </row>
    <row r="73" spans="1:9" x14ac:dyDescent="0.15">
      <c r="A73" s="34"/>
      <c r="B73" s="2" t="s">
        <v>86</v>
      </c>
      <c r="C73" s="3" t="s">
        <v>31</v>
      </c>
      <c r="D73">
        <v>98.983624767430001</v>
      </c>
      <c r="E73">
        <f t="shared" si="3"/>
        <v>4.0918025793574828E-2</v>
      </c>
      <c r="G73">
        <v>98.952731164015006</v>
      </c>
      <c r="H73">
        <f t="shared" si="4"/>
        <v>9.6944324565700797E-3</v>
      </c>
    </row>
    <row r="74" spans="1:9" x14ac:dyDescent="0.15">
      <c r="A74" s="34"/>
      <c r="B74" s="2" t="s">
        <v>87</v>
      </c>
      <c r="C74" s="3" t="s">
        <v>32</v>
      </c>
      <c r="D74">
        <v>99.522001973735996</v>
      </c>
      <c r="E74">
        <f t="shared" si="3"/>
        <v>3.0927246864899526E-2</v>
      </c>
      <c r="G74">
        <v>99.497414276422006</v>
      </c>
      <c r="H74">
        <f t="shared" si="4"/>
        <v>6.2138155391033966E-3</v>
      </c>
    </row>
    <row r="75" spans="1:9" x14ac:dyDescent="0.15">
      <c r="A75" s="34"/>
      <c r="B75" s="2" t="s">
        <v>88</v>
      </c>
      <c r="C75" s="3" t="s">
        <v>33</v>
      </c>
      <c r="D75">
        <v>99.421978843331004</v>
      </c>
      <c r="E75">
        <f t="shared" si="3"/>
        <v>4.9412072348884901E-2</v>
      </c>
      <c r="G75">
        <v>99.384653634190997</v>
      </c>
      <c r="H75">
        <f t="shared" si="4"/>
        <v>1.1851310901762342E-2</v>
      </c>
    </row>
    <row r="76" spans="1:9" x14ac:dyDescent="0.15">
      <c r="A76" s="34"/>
      <c r="B76" s="2" t="s">
        <v>89</v>
      </c>
      <c r="C76" s="3" t="s">
        <v>34</v>
      </c>
      <c r="D76">
        <v>99.621911432694006</v>
      </c>
      <c r="E76">
        <f t="shared" si="3"/>
        <v>5.755151386191229E-2</v>
      </c>
      <c r="G76">
        <v>99.574828234296007</v>
      </c>
      <c r="H76">
        <f t="shared" si="4"/>
        <v>1.0262423727077672E-2</v>
      </c>
    </row>
    <row r="77" spans="1:9" x14ac:dyDescent="0.15">
      <c r="A77" s="34"/>
      <c r="B77" s="2" t="s">
        <v>90</v>
      </c>
      <c r="C77" s="3" t="s">
        <v>35</v>
      </c>
      <c r="D77">
        <v>99.306696306410998</v>
      </c>
      <c r="E77">
        <f t="shared" si="3"/>
        <v>4.079404722236301E-2</v>
      </c>
      <c r="G77">
        <v>99.277059428352999</v>
      </c>
      <c r="H77">
        <f t="shared" si="4"/>
        <v>1.0938086604613822E-2</v>
      </c>
    </row>
    <row r="78" spans="1:9" x14ac:dyDescent="0.15">
      <c r="A78" s="34"/>
      <c r="B78" s="2" t="s">
        <v>91</v>
      </c>
      <c r="C78" s="3" t="s">
        <v>36</v>
      </c>
      <c r="D78">
        <v>99.137207801661006</v>
      </c>
      <c r="E78">
        <f t="shared" si="3"/>
        <v>4.0711857631039072E-2</v>
      </c>
      <c r="G78">
        <v>99.108496012204995</v>
      </c>
      <c r="H78">
        <f t="shared" si="4"/>
        <v>1.1738398325705921E-2</v>
      </c>
    </row>
    <row r="79" spans="1:9" x14ac:dyDescent="0.15">
      <c r="A79" s="34"/>
      <c r="B79" s="2" t="s">
        <v>92</v>
      </c>
      <c r="C79" s="3" t="s">
        <v>37</v>
      </c>
      <c r="D79">
        <v>99.149547131513998</v>
      </c>
      <c r="E79">
        <f t="shared" si="3"/>
        <v>3.9417661709910116E-2</v>
      </c>
      <c r="G79">
        <v>99.118156215094004</v>
      </c>
      <c r="H79">
        <f t="shared" si="4"/>
        <v>7.7450107561117688E-3</v>
      </c>
    </row>
    <row r="80" spans="1:9" x14ac:dyDescent="0.15">
      <c r="A80" s="34"/>
      <c r="B80" s="2" t="s">
        <v>93</v>
      </c>
      <c r="C80" s="3" t="s">
        <v>38</v>
      </c>
      <c r="D80">
        <v>99.175147568903995</v>
      </c>
      <c r="E80">
        <f t="shared" si="3"/>
        <v>5.3987305192602496E-2</v>
      </c>
      <c r="G80">
        <v>99.132028271552997</v>
      </c>
      <c r="H80">
        <f t="shared" si="4"/>
        <v>1.0485906550688163E-2</v>
      </c>
    </row>
    <row r="81" spans="1:9" x14ac:dyDescent="0.15">
      <c r="A81" s="34"/>
      <c r="B81" s="2" t="s">
        <v>94</v>
      </c>
      <c r="C81" s="3" t="s">
        <v>39</v>
      </c>
      <c r="D81">
        <v>99.158943797109004</v>
      </c>
      <c r="E81">
        <f t="shared" si="3"/>
        <v>4.5906118332883675E-2</v>
      </c>
      <c r="G81">
        <v>99.124753135592997</v>
      </c>
      <c r="H81">
        <f t="shared" si="4"/>
        <v>1.1409626325534709E-2</v>
      </c>
    </row>
    <row r="82" spans="1:9" x14ac:dyDescent="0.15">
      <c r="A82" s="34"/>
      <c r="B82" s="2" t="s">
        <v>97</v>
      </c>
      <c r="C82" s="3" t="s">
        <v>40</v>
      </c>
      <c r="D82">
        <v>99.438646671550003</v>
      </c>
      <c r="E82">
        <f t="shared" si="3"/>
        <v>3.8323836629417234E-2</v>
      </c>
      <c r="G82">
        <v>99.409119107622004</v>
      </c>
      <c r="H82">
        <f t="shared" si="4"/>
        <v>8.618203043184074E-3</v>
      </c>
    </row>
    <row r="83" spans="1:9" x14ac:dyDescent="0.15">
      <c r="A83" s="34"/>
      <c r="B83" s="2" t="s">
        <v>96</v>
      </c>
      <c r="C83" s="3" t="s">
        <v>41</v>
      </c>
      <c r="D83">
        <v>99.254811437100997</v>
      </c>
      <c r="E83">
        <f t="shared" si="3"/>
        <v>5.0572235626634682E-2</v>
      </c>
      <c r="G83">
        <v>99.216477583805002</v>
      </c>
      <c r="H83">
        <f t="shared" si="4"/>
        <v>1.1931046320750094E-2</v>
      </c>
    </row>
    <row r="84" spans="1:9" x14ac:dyDescent="0.15">
      <c r="A84" s="34"/>
      <c r="B84" s="2" t="s">
        <v>95</v>
      </c>
      <c r="C84" s="3" t="s">
        <v>42</v>
      </c>
      <c r="D84">
        <v>99.292289019256998</v>
      </c>
      <c r="E84">
        <f t="shared" si="3"/>
        <v>4.0459195264096151E-2</v>
      </c>
      <c r="F84">
        <f>AVERAGE(E70:E84)</f>
        <v>4.3523989492647054E-2</v>
      </c>
      <c r="G84">
        <v>99.262767660733005</v>
      </c>
      <c r="H84">
        <f t="shared" si="4"/>
        <v>1.071539247760224E-2</v>
      </c>
      <c r="I84">
        <f>AVERAGE(H70:H84)</f>
        <v>1.0075686041887818E-2</v>
      </c>
    </row>
    <row r="85" spans="1:9" x14ac:dyDescent="0.15">
      <c r="A85" s="34" t="s">
        <v>228</v>
      </c>
      <c r="B85" s="2" t="s">
        <v>98</v>
      </c>
      <c r="C85" s="3" t="s">
        <v>64</v>
      </c>
      <c r="D85">
        <v>140.460352251221</v>
      </c>
      <c r="E85">
        <f t="shared" si="3"/>
        <v>4.4147956331914401E-2</v>
      </c>
      <c r="G85">
        <v>140.43084849189401</v>
      </c>
      <c r="H85">
        <f t="shared" si="4"/>
        <v>2.313363865387176E-2</v>
      </c>
    </row>
    <row r="86" spans="1:9" x14ac:dyDescent="0.15">
      <c r="A86" s="34"/>
      <c r="B86" s="2" t="s">
        <v>99</v>
      </c>
      <c r="C86" s="3" t="s">
        <v>43</v>
      </c>
      <c r="D86">
        <v>140.009181379963</v>
      </c>
      <c r="E86">
        <f t="shared" si="3"/>
        <v>3.8155470937188525E-2</v>
      </c>
      <c r="G86">
        <v>139.977588551976</v>
      </c>
      <c r="H86">
        <f t="shared" si="4"/>
        <v>1.5582035346898174E-2</v>
      </c>
    </row>
    <row r="87" spans="1:9" x14ac:dyDescent="0.15">
      <c r="A87" s="34"/>
      <c r="B87" s="2" t="s">
        <v>100</v>
      </c>
      <c r="C87" s="3" t="s">
        <v>44</v>
      </c>
      <c r="D87">
        <v>140.06673355350199</v>
      </c>
      <c r="E87">
        <f t="shared" si="3"/>
        <v>4.3084547774416969E-2</v>
      </c>
      <c r="G87">
        <v>140.03376853653401</v>
      </c>
      <c r="H87">
        <f t="shared" si="4"/>
        <v>1.9539185531879041E-2</v>
      </c>
    </row>
    <row r="88" spans="1:9" x14ac:dyDescent="0.15">
      <c r="A88" s="34"/>
      <c r="B88" s="2" t="s">
        <v>101</v>
      </c>
      <c r="C88" s="3" t="s">
        <v>65</v>
      </c>
      <c r="D88">
        <v>140.14632835979299</v>
      </c>
      <c r="E88">
        <f t="shared" si="3"/>
        <v>3.8159987224837141E-2</v>
      </c>
      <c r="G88">
        <v>140.11691154263201</v>
      </c>
      <c r="H88">
        <f t="shared" si="4"/>
        <v>1.7161904036314873E-2</v>
      </c>
    </row>
    <row r="89" spans="1:9" x14ac:dyDescent="0.15">
      <c r="A89" s="34"/>
      <c r="B89" s="2" t="s">
        <v>102</v>
      </c>
      <c r="C89" s="3" t="s">
        <v>66</v>
      </c>
      <c r="D89">
        <v>140.058465246456</v>
      </c>
      <c r="E89">
        <f t="shared" si="3"/>
        <v>4.5401084651998713E-2</v>
      </c>
      <c r="G89">
        <v>140.01820039005301</v>
      </c>
      <c r="H89">
        <f t="shared" si="4"/>
        <v>1.6639426430455091E-2</v>
      </c>
    </row>
    <row r="90" spans="1:9" x14ac:dyDescent="0.15">
      <c r="A90" s="34"/>
      <c r="B90" s="2" t="s">
        <v>103</v>
      </c>
      <c r="C90" s="3" t="s">
        <v>45</v>
      </c>
      <c r="D90">
        <v>140.40317866619901</v>
      </c>
      <c r="E90">
        <f t="shared" si="3"/>
        <v>3.8929615056619758E-2</v>
      </c>
      <c r="G90">
        <v>140.375157070754</v>
      </c>
      <c r="H90">
        <f t="shared" si="4"/>
        <v>1.8963896039034974E-2</v>
      </c>
    </row>
    <row r="91" spans="1:9" x14ac:dyDescent="0.15">
      <c r="A91" s="34"/>
      <c r="B91" s="2" t="s">
        <v>104</v>
      </c>
      <c r="C91" s="3" t="s">
        <v>46</v>
      </c>
      <c r="D91">
        <v>140.30689161248199</v>
      </c>
      <c r="E91">
        <f t="shared" si="3"/>
        <v>4.0862833502887941E-2</v>
      </c>
      <c r="G91">
        <v>140.278081289217</v>
      </c>
      <c r="H91">
        <f t="shared" si="4"/>
        <v>2.0320652254212188E-2</v>
      </c>
    </row>
    <row r="92" spans="1:9" x14ac:dyDescent="0.15">
      <c r="A92" s="34"/>
      <c r="B92" s="2" t="s">
        <v>105</v>
      </c>
      <c r="C92" s="3" t="s">
        <v>47</v>
      </c>
      <c r="D92">
        <v>140.40820985134701</v>
      </c>
      <c r="E92">
        <f t="shared" si="3"/>
        <v>4.0657360762257753E-2</v>
      </c>
      <c r="G92">
        <v>140.374411010373</v>
      </c>
      <c r="H92">
        <f t="shared" si="4"/>
        <v>1.657573282431795E-2</v>
      </c>
    </row>
    <row r="93" spans="1:9" x14ac:dyDescent="0.15">
      <c r="A93" s="34"/>
      <c r="B93" s="2" t="s">
        <v>106</v>
      </c>
      <c r="C93" s="3" t="s">
        <v>67</v>
      </c>
      <c r="D93">
        <v>140.42793946981999</v>
      </c>
      <c r="E93">
        <f t="shared" si="3"/>
        <v>4.6375441552090155E-2</v>
      </c>
      <c r="G93">
        <v>140.39046139045101</v>
      </c>
      <c r="H93">
        <f t="shared" si="4"/>
        <v>1.9674586910673326E-2</v>
      </c>
    </row>
    <row r="94" spans="1:9" x14ac:dyDescent="0.15">
      <c r="A94" s="34"/>
      <c r="B94" s="2" t="s">
        <v>107</v>
      </c>
      <c r="C94" s="3" t="s">
        <v>48</v>
      </c>
      <c r="D94">
        <v>140.38565096995401</v>
      </c>
      <c r="E94">
        <f t="shared" si="3"/>
        <v>4.6007230560333082E-2</v>
      </c>
      <c r="G94">
        <v>140.34914836549501</v>
      </c>
      <c r="H94">
        <f t="shared" si="4"/>
        <v>1.9993604492372287E-2</v>
      </c>
    </row>
    <row r="95" spans="1:9" x14ac:dyDescent="0.15">
      <c r="A95" s="34"/>
      <c r="B95" s="2" t="s">
        <v>108</v>
      </c>
      <c r="C95" s="3" t="s">
        <v>68</v>
      </c>
      <c r="D95">
        <v>140.229764403605</v>
      </c>
      <c r="E95">
        <f t="shared" si="3"/>
        <v>4.305238139075418E-2</v>
      </c>
      <c r="G95">
        <v>140.19838248721101</v>
      </c>
      <c r="H95">
        <f t="shared" si="4"/>
        <v>2.0663819882536062E-2</v>
      </c>
    </row>
    <row r="96" spans="1:9" x14ac:dyDescent="0.15">
      <c r="A96" s="34"/>
      <c r="B96" s="2" t="s">
        <v>109</v>
      </c>
      <c r="C96" s="3" t="s">
        <v>69</v>
      </c>
      <c r="D96">
        <v>140.25342712875499</v>
      </c>
      <c r="E96">
        <f t="shared" si="3"/>
        <v>3.738491238543213E-2</v>
      </c>
      <c r="G96">
        <v>140.22636675399301</v>
      </c>
      <c r="H96">
        <f t="shared" si="4"/>
        <v>1.8083785979064831E-2</v>
      </c>
    </row>
    <row r="97" spans="1:9" x14ac:dyDescent="0.15">
      <c r="A97" s="34"/>
      <c r="B97" s="2" t="s">
        <v>110</v>
      </c>
      <c r="C97" s="3" t="s">
        <v>70</v>
      </c>
      <c r="D97">
        <v>140.093575808363</v>
      </c>
      <c r="E97">
        <f t="shared" si="3"/>
        <v>3.864899401634346E-2</v>
      </c>
      <c r="G97">
        <v>140.06404938848999</v>
      </c>
      <c r="H97">
        <f t="shared" si="4"/>
        <v>1.7564635674556635E-2</v>
      </c>
    </row>
    <row r="98" spans="1:9" x14ac:dyDescent="0.15">
      <c r="A98" s="34"/>
      <c r="B98" s="2" t="s">
        <v>111</v>
      </c>
      <c r="C98" s="3" t="s">
        <v>49</v>
      </c>
      <c r="D98">
        <v>140.27216039747799</v>
      </c>
      <c r="E98">
        <f t="shared" si="3"/>
        <v>4.4479765188843584E-2</v>
      </c>
      <c r="G98">
        <v>140.23632344119099</v>
      </c>
      <c r="H98">
        <f t="shared" si="4"/>
        <v>1.8920241203889358E-2</v>
      </c>
    </row>
    <row r="99" spans="1:9" x14ac:dyDescent="0.15">
      <c r="A99" s="34"/>
      <c r="B99" s="2" t="s">
        <v>112</v>
      </c>
      <c r="C99" s="3" t="s">
        <v>50</v>
      </c>
      <c r="D99">
        <v>140.50692271960901</v>
      </c>
      <c r="E99">
        <f t="shared" si="3"/>
        <v>4.2005784764174929E-2</v>
      </c>
      <c r="F99">
        <f>AVERAGE(E85:E99)</f>
        <v>4.1823557740006186E-2</v>
      </c>
      <c r="G99">
        <v>140.47418348703101</v>
      </c>
      <c r="H99">
        <f t="shared" si="4"/>
        <v>1.8695200263704217E-2</v>
      </c>
      <c r="I99">
        <f>AVERAGE(H85:H99)</f>
        <v>1.8767489701585382E-2</v>
      </c>
    </row>
    <row r="100" spans="1:9" x14ac:dyDescent="0.15">
      <c r="A100" s="34" t="s">
        <v>226</v>
      </c>
      <c r="B100" s="2" t="s">
        <v>113</v>
      </c>
      <c r="C100" s="3" t="s">
        <v>71</v>
      </c>
      <c r="D100">
        <v>198.408262019262</v>
      </c>
      <c r="E100">
        <f t="shared" si="3"/>
        <v>5.1472976455082795E-2</v>
      </c>
      <c r="G100">
        <v>198.37229374886101</v>
      </c>
      <c r="H100">
        <f t="shared" si="4"/>
        <v>3.333523159804317E-2</v>
      </c>
    </row>
    <row r="101" spans="1:9" x14ac:dyDescent="0.15">
      <c r="A101" s="34"/>
      <c r="B101" s="2" t="s">
        <v>114</v>
      </c>
      <c r="C101" s="3" t="s">
        <v>72</v>
      </c>
      <c r="D101">
        <v>198.07324000620201</v>
      </c>
      <c r="E101">
        <f t="shared" si="3"/>
        <v>5.2401951622220631E-2</v>
      </c>
      <c r="G101">
        <v>198.039384851661</v>
      </c>
      <c r="H101">
        <f t="shared" si="4"/>
        <v>3.5300754458151874E-2</v>
      </c>
    </row>
    <row r="102" spans="1:9" x14ac:dyDescent="0.15">
      <c r="A102" s="34"/>
      <c r="B102" s="2" t="s">
        <v>115</v>
      </c>
      <c r="C102" s="3" t="s">
        <v>73</v>
      </c>
      <c r="D102">
        <v>198.12826823314799</v>
      </c>
      <c r="E102">
        <f t="shared" si="3"/>
        <v>5.3614413455695738E-2</v>
      </c>
      <c r="G102">
        <v>198.09570387762</v>
      </c>
      <c r="H102">
        <f t="shared" si="4"/>
        <v>3.7169604743257728E-2</v>
      </c>
    </row>
    <row r="103" spans="1:9" x14ac:dyDescent="0.15">
      <c r="A103" s="34"/>
      <c r="B103" s="2" t="s">
        <v>116</v>
      </c>
      <c r="C103" s="3" t="s">
        <v>74</v>
      </c>
      <c r="D103">
        <v>198.28876370533001</v>
      </c>
      <c r="E103">
        <f t="shared" si="3"/>
        <v>5.0149434091513609E-2</v>
      </c>
      <c r="G103">
        <v>198.259919405494</v>
      </c>
      <c r="H103">
        <f t="shared" si="4"/>
        <v>3.5595525665299867E-2</v>
      </c>
    </row>
    <row r="104" spans="1:9" x14ac:dyDescent="0.15">
      <c r="A104" s="34"/>
      <c r="B104" s="2" t="s">
        <v>117</v>
      </c>
      <c r="C104" s="3" t="s">
        <v>75</v>
      </c>
      <c r="D104">
        <v>198.261982571548</v>
      </c>
      <c r="E104">
        <f t="shared" si="3"/>
        <v>5.5364237543403493E-2</v>
      </c>
      <c r="G104">
        <v>198.21880385168501</v>
      </c>
      <c r="H104">
        <f t="shared" si="4"/>
        <v>3.3573561957661403E-2</v>
      </c>
    </row>
    <row r="105" spans="1:9" x14ac:dyDescent="0.15">
      <c r="A105" s="34"/>
      <c r="B105" s="2" t="s">
        <v>118</v>
      </c>
      <c r="C105" s="3" t="s">
        <v>76</v>
      </c>
      <c r="D105">
        <v>198.28134199794599</v>
      </c>
      <c r="E105">
        <f t="shared" si="3"/>
        <v>5.401466516375162E-2</v>
      </c>
      <c r="G105">
        <v>198.24650022749199</v>
      </c>
      <c r="H105">
        <f t="shared" si="4"/>
        <v>3.643328823318645E-2</v>
      </c>
    </row>
    <row r="106" spans="1:9" x14ac:dyDescent="0.15">
      <c r="A106" s="34"/>
      <c r="B106" s="2" t="s">
        <v>119</v>
      </c>
      <c r="C106" s="3" t="s">
        <v>77</v>
      </c>
      <c r="D106">
        <v>197.986112634443</v>
      </c>
      <c r="E106">
        <f t="shared" si="3"/>
        <v>5.504044552171318E-2</v>
      </c>
      <c r="G106">
        <v>197.945290867403</v>
      </c>
      <c r="H106">
        <f t="shared" si="4"/>
        <v>3.441059680203902E-2</v>
      </c>
    </row>
    <row r="107" spans="1:9" x14ac:dyDescent="0.15">
      <c r="A107" s="34"/>
      <c r="B107" s="2" t="s">
        <v>120</v>
      </c>
      <c r="C107" s="3" t="s">
        <v>51</v>
      </c>
      <c r="D107">
        <v>198.09816438885099</v>
      </c>
      <c r="E107">
        <f t="shared" si="3"/>
        <v>5.2390839690977374E-2</v>
      </c>
      <c r="G107">
        <v>198.06143920754801</v>
      </c>
      <c r="H107">
        <f t="shared" si="4"/>
        <v>3.3842246852065376E-2</v>
      </c>
    </row>
    <row r="108" spans="1:9" x14ac:dyDescent="0.15">
      <c r="A108" s="34"/>
      <c r="B108" s="2" t="s">
        <v>121</v>
      </c>
      <c r="C108" s="3" t="s">
        <v>52</v>
      </c>
      <c r="D108">
        <v>198.240827802968</v>
      </c>
      <c r="E108">
        <f t="shared" si="3"/>
        <v>5.2991807138229687E-2</v>
      </c>
      <c r="G108">
        <v>198.20464350335899</v>
      </c>
      <c r="H108">
        <f t="shared" si="4"/>
        <v>3.4729436705005633E-2</v>
      </c>
    </row>
    <row r="109" spans="1:9" x14ac:dyDescent="0.15">
      <c r="A109" s="34"/>
      <c r="B109" s="2" t="s">
        <v>122</v>
      </c>
      <c r="C109" s="3" t="s">
        <v>78</v>
      </c>
      <c r="D109">
        <v>198.144834278839</v>
      </c>
      <c r="E109">
        <f t="shared" si="3"/>
        <v>5.3394696042794162E-2</v>
      </c>
      <c r="G109">
        <v>198.109502154338</v>
      </c>
      <c r="H109">
        <f t="shared" si="4"/>
        <v>3.5553711133880665E-2</v>
      </c>
    </row>
    <row r="110" spans="1:9" x14ac:dyDescent="0.15">
      <c r="A110" s="34"/>
      <c r="B110" s="2" t="s">
        <v>123</v>
      </c>
      <c r="C110" s="3" t="s">
        <v>79</v>
      </c>
      <c r="D110">
        <v>198.23667892394701</v>
      </c>
      <c r="E110">
        <f t="shared" si="3"/>
        <v>5.0862459192824561E-2</v>
      </c>
      <c r="G110">
        <v>198.206425433851</v>
      </c>
      <c r="H110">
        <f t="shared" si="4"/>
        <v>3.5593399032326979E-2</v>
      </c>
    </row>
    <row r="111" spans="1:9" x14ac:dyDescent="0.15">
      <c r="A111" s="34"/>
      <c r="B111" s="2" t="s">
        <v>124</v>
      </c>
      <c r="C111" s="3" t="s">
        <v>80</v>
      </c>
      <c r="D111">
        <v>198.488649921768</v>
      </c>
      <c r="E111">
        <f t="shared" si="3"/>
        <v>5.2742073404425396E-2</v>
      </c>
      <c r="G111">
        <v>198.454801882742</v>
      </c>
      <c r="H111">
        <f t="shared" si="4"/>
        <v>3.5680195459800189E-2</v>
      </c>
    </row>
    <row r="112" spans="1:9" x14ac:dyDescent="0.15">
      <c r="A112" s="34"/>
      <c r="B112" s="2" t="s">
        <v>125</v>
      </c>
      <c r="C112" s="3" t="s">
        <v>53</v>
      </c>
      <c r="D112">
        <v>198.15404063357099</v>
      </c>
      <c r="E112">
        <f t="shared" si="3"/>
        <v>5.0742306686885646E-2</v>
      </c>
      <c r="G112">
        <v>198.121262771201</v>
      </c>
      <c r="H112">
        <f t="shared" si="4"/>
        <v>3.4192306238458758E-2</v>
      </c>
    </row>
    <row r="113" spans="1:9" x14ac:dyDescent="0.15">
      <c r="A113" s="34"/>
      <c r="B113" s="2" t="s">
        <v>126</v>
      </c>
      <c r="C113" s="3" t="s">
        <v>81</v>
      </c>
      <c r="D113">
        <v>198.34905936853701</v>
      </c>
      <c r="E113">
        <f t="shared" si="3"/>
        <v>6.2116847350046002E-2</v>
      </c>
      <c r="G113">
        <v>198.30319271405199</v>
      </c>
      <c r="H113">
        <f t="shared" si="4"/>
        <v>3.897827258146018E-2</v>
      </c>
    </row>
    <row r="114" spans="1:9" x14ac:dyDescent="0.15">
      <c r="A114" s="34"/>
      <c r="B114" s="2" t="s">
        <v>127</v>
      </c>
      <c r="C114" s="3" t="s">
        <v>82</v>
      </c>
      <c r="D114">
        <v>198.38615266171499</v>
      </c>
      <c r="E114">
        <f t="shared" ref="E114" si="5">(D114-C114)/C114*100</f>
        <v>5.7053494138259907E-2</v>
      </c>
      <c r="F114">
        <f>AVERAGE(E100:E114)</f>
        <v>5.3623509833188247E-2</v>
      </c>
      <c r="G114">
        <v>198.34362035804901</v>
      </c>
      <c r="H114">
        <f t="shared" si="4"/>
        <v>3.5602112950418242E-2</v>
      </c>
      <c r="I114">
        <f>AVERAGE(H100:H114)</f>
        <v>3.5332682960737036E-2</v>
      </c>
    </row>
  </sheetData>
  <mergeCells count="8">
    <mergeCell ref="A70:A84"/>
    <mergeCell ref="A85:A99"/>
    <mergeCell ref="A100:A114"/>
    <mergeCell ref="A2:A17"/>
    <mergeCell ref="A28:A37"/>
    <mergeCell ref="A38:A59"/>
    <mergeCell ref="A60:A69"/>
    <mergeCell ref="A18:A27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"/>
  <sheetViews>
    <sheetView topLeftCell="E1" zoomScaleNormal="100" workbookViewId="0">
      <selection activeCell="R2" sqref="R2:R9"/>
    </sheetView>
  </sheetViews>
  <sheetFormatPr defaultRowHeight="13.5" x14ac:dyDescent="0.15"/>
  <cols>
    <col min="2" max="2" width="19.75" customWidth="1"/>
    <col min="3" max="3" width="19.25" customWidth="1"/>
    <col min="4" max="4" width="21.375" customWidth="1"/>
    <col min="5" max="5" width="11.875" customWidth="1"/>
    <col min="6" max="6" width="13" customWidth="1"/>
    <col min="7" max="7" width="20" customWidth="1"/>
    <col min="8" max="8" width="10" customWidth="1"/>
    <col min="9" max="9" width="16.875" customWidth="1"/>
    <col min="10" max="10" width="13.375" customWidth="1"/>
    <col min="11" max="11" width="12" customWidth="1"/>
    <col min="12" max="12" width="14.375" customWidth="1"/>
    <col min="13" max="13" width="12.125" customWidth="1"/>
    <col min="14" max="14" width="11.125" customWidth="1"/>
    <col min="15" max="15" width="13.375" customWidth="1"/>
    <col min="16" max="16" width="13.625" customWidth="1"/>
    <col min="17" max="17" width="14.875" customWidth="1"/>
    <col min="18" max="18" width="14.375" customWidth="1"/>
    <col min="19" max="19" width="13.125" customWidth="1"/>
    <col min="21" max="21" width="12.75" customWidth="1"/>
  </cols>
  <sheetData>
    <row r="1" spans="1:18" x14ac:dyDescent="0.15">
      <c r="A1" t="s">
        <v>225</v>
      </c>
      <c r="B1" t="s">
        <v>22</v>
      </c>
      <c r="C1" t="s">
        <v>27</v>
      </c>
      <c r="D1" t="s">
        <v>233</v>
      </c>
      <c r="E1" t="s">
        <v>54</v>
      </c>
      <c r="F1" t="s">
        <v>239</v>
      </c>
      <c r="G1" t="s">
        <v>235</v>
      </c>
      <c r="I1" t="s">
        <v>239</v>
      </c>
      <c r="J1" t="s">
        <v>236</v>
      </c>
      <c r="L1" t="s">
        <v>239</v>
      </c>
      <c r="N1" t="s">
        <v>175</v>
      </c>
      <c r="O1" t="s">
        <v>368</v>
      </c>
      <c r="P1" t="s">
        <v>234</v>
      </c>
      <c r="Q1" t="s">
        <v>235</v>
      </c>
      <c r="R1" t="s">
        <v>236</v>
      </c>
    </row>
    <row r="2" spans="1:18" x14ac:dyDescent="0.15">
      <c r="A2" s="34" t="s">
        <v>167</v>
      </c>
      <c r="B2" t="s">
        <v>128</v>
      </c>
      <c r="C2">
        <v>716174280</v>
      </c>
      <c r="D2">
        <v>716463481</v>
      </c>
      <c r="E2">
        <f t="shared" ref="E2:E17" si="0">(D2-C2)/C2*100</f>
        <v>4.0381371975547628E-2</v>
      </c>
      <c r="G2">
        <v>716388459</v>
      </c>
      <c r="H2">
        <f>(G2-C2)/C2*100</f>
        <v>2.9905988804847895E-2</v>
      </c>
      <c r="J2">
        <v>716340671</v>
      </c>
      <c r="K2">
        <f>(J2-C2)/C2*100</f>
        <v>2.323331131076084E-2</v>
      </c>
      <c r="N2" t="s">
        <v>167</v>
      </c>
      <c r="O2" s="15">
        <v>5.7019827347523765E-3</v>
      </c>
      <c r="P2" s="14">
        <v>2.0688609544301937E-2</v>
      </c>
      <c r="Q2" s="14">
        <v>9.2171516383102291E-3</v>
      </c>
      <c r="R2" s="26">
        <v>7.8306901205168165E-3</v>
      </c>
    </row>
    <row r="3" spans="1:18" x14ac:dyDescent="0.15">
      <c r="A3" s="34"/>
      <c r="B3" t="s">
        <v>129</v>
      </c>
      <c r="C3">
        <v>230535806</v>
      </c>
      <c r="D3">
        <v>230552700</v>
      </c>
      <c r="E3">
        <f t="shared" si="0"/>
        <v>7.328145806556401E-3</v>
      </c>
      <c r="G3">
        <v>230552700</v>
      </c>
      <c r="H3">
        <f t="shared" ref="H3:H66" si="1">(G3-C3)/C3*100</f>
        <v>7.328145806556401E-3</v>
      </c>
      <c r="J3">
        <v>230537321</v>
      </c>
      <c r="K3">
        <f t="shared" ref="K3:K66" si="2">(J3-C3)/C3*100</f>
        <v>6.5716472694050834E-4</v>
      </c>
      <c r="N3" t="s">
        <v>169</v>
      </c>
      <c r="O3" s="15">
        <v>9.0974576164554247E-3</v>
      </c>
      <c r="P3" s="26">
        <v>1.8319104053345536E-2</v>
      </c>
      <c r="Q3" s="26">
        <v>1.83141509981594E-2</v>
      </c>
      <c r="R3" s="14">
        <v>3.7987436441551913E-2</v>
      </c>
    </row>
    <row r="4" spans="1:18" x14ac:dyDescent="0.15">
      <c r="A4" s="34"/>
      <c r="B4" t="s">
        <v>130</v>
      </c>
      <c r="C4">
        <v>227886471</v>
      </c>
      <c r="D4">
        <v>227887402</v>
      </c>
      <c r="E4">
        <f t="shared" si="0"/>
        <v>4.0853675776128014E-4</v>
      </c>
      <c r="G4">
        <v>227887402</v>
      </c>
      <c r="H4">
        <f t="shared" si="1"/>
        <v>4.0853675776128014E-4</v>
      </c>
      <c r="J4">
        <v>227894781</v>
      </c>
      <c r="K4">
        <f t="shared" si="2"/>
        <v>3.646552585388011E-3</v>
      </c>
      <c r="N4" t="s">
        <v>168</v>
      </c>
      <c r="O4" s="15">
        <v>1.7734917004151723E-2</v>
      </c>
      <c r="P4" s="14">
        <v>9.9541594679049925E-2</v>
      </c>
      <c r="Q4" s="26">
        <v>8.6836624253030251E-2</v>
      </c>
      <c r="R4" s="26">
        <v>7.299031297653498E-2</v>
      </c>
    </row>
    <row r="5" spans="1:18" x14ac:dyDescent="0.15">
      <c r="A5" s="34"/>
      <c r="B5" t="s">
        <v>131</v>
      </c>
      <c r="C5">
        <v>227807756</v>
      </c>
      <c r="D5">
        <v>227807756</v>
      </c>
      <c r="E5">
        <f t="shared" si="0"/>
        <v>0</v>
      </c>
      <c r="G5">
        <v>227854511</v>
      </c>
      <c r="H5">
        <f t="shared" si="1"/>
        <v>2.0523884182415634E-2</v>
      </c>
      <c r="J5">
        <v>227807756</v>
      </c>
      <c r="K5">
        <f t="shared" si="2"/>
        <v>0</v>
      </c>
      <c r="N5" t="s">
        <v>171</v>
      </c>
      <c r="O5" s="14">
        <v>0.80050645316000524</v>
      </c>
      <c r="P5" s="14">
        <v>0.80160063969648976</v>
      </c>
      <c r="Q5" s="14">
        <v>0.78055300552397922</v>
      </c>
      <c r="R5" s="15">
        <v>0.77435285754066985</v>
      </c>
    </row>
    <row r="6" spans="1:18" x14ac:dyDescent="0.15">
      <c r="A6" s="34"/>
      <c r="B6" t="s">
        <v>132</v>
      </c>
      <c r="C6">
        <v>230200846</v>
      </c>
      <c r="D6">
        <v>230253009</v>
      </c>
      <c r="E6">
        <f t="shared" si="0"/>
        <v>2.2659777714283465E-2</v>
      </c>
      <c r="G6">
        <v>230254006</v>
      </c>
      <c r="H6">
        <f t="shared" si="1"/>
        <v>2.3092877773351013E-2</v>
      </c>
      <c r="J6">
        <v>230223764</v>
      </c>
      <c r="K6">
        <f t="shared" si="2"/>
        <v>9.9556541160582875E-3</v>
      </c>
      <c r="N6" t="s">
        <v>170</v>
      </c>
      <c r="O6" s="14">
        <v>1.2293508352901421E-2</v>
      </c>
      <c r="P6" s="14">
        <v>1.1444139434754187E-2</v>
      </c>
      <c r="Q6" s="14">
        <v>1.0899474527453429E-2</v>
      </c>
      <c r="R6" s="15">
        <v>1.0735492135805925E-2</v>
      </c>
    </row>
    <row r="7" spans="1:18" x14ac:dyDescent="0.15">
      <c r="A7" s="34"/>
      <c r="B7" t="s">
        <v>133</v>
      </c>
      <c r="C7">
        <v>228330602</v>
      </c>
      <c r="D7">
        <v>228355914</v>
      </c>
      <c r="E7">
        <f t="shared" si="0"/>
        <v>1.1085680052645768E-2</v>
      </c>
      <c r="G7">
        <v>228355914</v>
      </c>
      <c r="H7">
        <f t="shared" si="1"/>
        <v>1.1085680052645768E-2</v>
      </c>
      <c r="J7">
        <v>228350006</v>
      </c>
      <c r="K7">
        <f t="shared" si="2"/>
        <v>8.4982038456676082E-3</v>
      </c>
      <c r="N7" t="s">
        <v>230</v>
      </c>
      <c r="O7" s="14">
        <v>6.8706762921390718E-2</v>
      </c>
      <c r="P7" s="14">
        <v>1.4233817954451692E-2</v>
      </c>
      <c r="Q7" s="15">
        <v>9.6033172840706647E-3</v>
      </c>
      <c r="R7" s="14">
        <v>1.0075686041887818E-2</v>
      </c>
    </row>
    <row r="8" spans="1:18" x14ac:dyDescent="0.15">
      <c r="A8" s="34"/>
      <c r="B8" t="s">
        <v>134</v>
      </c>
      <c r="C8">
        <v>231028456</v>
      </c>
      <c r="D8">
        <v>231061932</v>
      </c>
      <c r="E8">
        <f t="shared" si="0"/>
        <v>1.4489989925743175E-2</v>
      </c>
      <c r="G8">
        <v>231087947</v>
      </c>
      <c r="H8">
        <f t="shared" si="1"/>
        <v>2.575050754786674E-2</v>
      </c>
      <c r="J8">
        <v>231101323</v>
      </c>
      <c r="K8">
        <f t="shared" si="2"/>
        <v>3.1540270519749308E-2</v>
      </c>
      <c r="N8" t="s">
        <v>231</v>
      </c>
      <c r="O8" s="14">
        <v>9.9563380902396997E-2</v>
      </c>
      <c r="P8" s="14">
        <v>2.73966182953299E-2</v>
      </c>
      <c r="Q8" s="15">
        <v>1.8684161259474297E-2</v>
      </c>
      <c r="R8" s="26">
        <v>1.8767489701585382E-2</v>
      </c>
    </row>
    <row r="9" spans="1:18" x14ac:dyDescent="0.15">
      <c r="A9" s="34"/>
      <c r="B9" t="s">
        <v>135</v>
      </c>
      <c r="C9">
        <v>230945623</v>
      </c>
      <c r="D9">
        <v>230970249</v>
      </c>
      <c r="E9">
        <f t="shared" si="0"/>
        <v>1.0663116139681071E-2</v>
      </c>
      <c r="G9">
        <v>230970249</v>
      </c>
      <c r="H9">
        <f t="shared" si="1"/>
        <v>1.0663116139681071E-2</v>
      </c>
      <c r="J9">
        <v>230947009</v>
      </c>
      <c r="K9">
        <f t="shared" si="2"/>
        <v>6.0014127221627404E-4</v>
      </c>
      <c r="N9" t="s">
        <v>232</v>
      </c>
      <c r="O9" s="14">
        <v>0.1241197142344575</v>
      </c>
      <c r="P9" s="14">
        <v>4.8996757622442121E-2</v>
      </c>
      <c r="Q9" s="26">
        <v>3.6457303949362016E-2</v>
      </c>
      <c r="R9" s="15">
        <v>3.5332682960737036E-2</v>
      </c>
    </row>
    <row r="10" spans="1:18" x14ac:dyDescent="0.15">
      <c r="A10" s="34"/>
      <c r="B10" t="s">
        <v>136</v>
      </c>
      <c r="C10">
        <v>230639115</v>
      </c>
      <c r="D10">
        <v>230664660</v>
      </c>
      <c r="E10">
        <f t="shared" si="0"/>
        <v>1.1075744892621532E-2</v>
      </c>
      <c r="G10">
        <v>230715420</v>
      </c>
      <c r="H10">
        <f t="shared" si="1"/>
        <v>3.3084154003972827E-2</v>
      </c>
      <c r="J10">
        <v>230639510</v>
      </c>
      <c r="K10">
        <f t="shared" si="2"/>
        <v>1.7126323087044451E-4</v>
      </c>
    </row>
    <row r="11" spans="1:18" x14ac:dyDescent="0.15">
      <c r="A11" s="34"/>
      <c r="B11" t="s">
        <v>137</v>
      </c>
      <c r="C11">
        <v>227745838</v>
      </c>
      <c r="D11">
        <v>227750784</v>
      </c>
      <c r="E11">
        <f t="shared" si="0"/>
        <v>2.1717191600225862E-3</v>
      </c>
      <c r="G11">
        <v>227777181</v>
      </c>
      <c r="H11">
        <f t="shared" si="1"/>
        <v>1.3762271256083283E-2</v>
      </c>
      <c r="J11">
        <v>227747616</v>
      </c>
      <c r="K11">
        <f t="shared" si="2"/>
        <v>7.8069483754956699E-4</v>
      </c>
    </row>
    <row r="12" spans="1:18" x14ac:dyDescent="0.15">
      <c r="A12" s="34"/>
      <c r="B12" t="s">
        <v>138</v>
      </c>
      <c r="C12">
        <v>229267101</v>
      </c>
      <c r="D12">
        <v>229320438</v>
      </c>
      <c r="E12">
        <f t="shared" si="0"/>
        <v>2.3264131559808922E-2</v>
      </c>
      <c r="G12">
        <v>229337416</v>
      </c>
      <c r="H12">
        <f t="shared" si="1"/>
        <v>3.0669467923354603E-2</v>
      </c>
      <c r="J12">
        <v>229320438</v>
      </c>
      <c r="K12">
        <f t="shared" si="2"/>
        <v>2.3264131559808922E-2</v>
      </c>
      <c r="O12" s="14"/>
      <c r="P12" s="14"/>
    </row>
    <row r="13" spans="1:18" x14ac:dyDescent="0.15">
      <c r="A13" s="34"/>
      <c r="B13" t="s">
        <v>139</v>
      </c>
      <c r="C13">
        <v>231605619</v>
      </c>
      <c r="D13">
        <v>231626993</v>
      </c>
      <c r="E13">
        <f t="shared" si="0"/>
        <v>9.2286189308731746E-3</v>
      </c>
      <c r="G13">
        <v>231626993</v>
      </c>
      <c r="H13">
        <f t="shared" si="1"/>
        <v>9.2286189308731746E-3</v>
      </c>
      <c r="J13">
        <v>231605619</v>
      </c>
      <c r="K13">
        <f t="shared" si="2"/>
        <v>0</v>
      </c>
    </row>
    <row r="14" spans="1:18" x14ac:dyDescent="0.15">
      <c r="A14" s="34"/>
      <c r="B14" t="s">
        <v>140</v>
      </c>
      <c r="C14">
        <v>230904712</v>
      </c>
      <c r="D14">
        <v>230904712</v>
      </c>
      <c r="E14">
        <f t="shared" si="0"/>
        <v>0</v>
      </c>
      <c r="G14">
        <v>230945094</v>
      </c>
      <c r="H14">
        <f t="shared" si="1"/>
        <v>1.7488599366478064E-2</v>
      </c>
      <c r="J14">
        <v>230915156</v>
      </c>
      <c r="K14">
        <f t="shared" si="2"/>
        <v>4.5230779006363454E-3</v>
      </c>
    </row>
    <row r="15" spans="1:18" x14ac:dyDescent="0.15">
      <c r="A15" s="34"/>
      <c r="B15" t="s">
        <v>141</v>
      </c>
      <c r="C15">
        <v>228031092</v>
      </c>
      <c r="D15">
        <v>228031092</v>
      </c>
      <c r="E15">
        <f t="shared" si="0"/>
        <v>0</v>
      </c>
      <c r="G15">
        <v>228031092</v>
      </c>
      <c r="H15">
        <f t="shared" si="1"/>
        <v>0</v>
      </c>
      <c r="J15">
        <v>228050218</v>
      </c>
      <c r="K15">
        <f t="shared" si="2"/>
        <v>8.3874527075456888E-3</v>
      </c>
    </row>
    <row r="16" spans="1:18" x14ac:dyDescent="0.15">
      <c r="A16" s="34"/>
      <c r="B16" t="s">
        <v>142</v>
      </c>
      <c r="C16">
        <v>234318491</v>
      </c>
      <c r="D16">
        <v>234318491</v>
      </c>
      <c r="E16">
        <f t="shared" si="0"/>
        <v>0</v>
      </c>
      <c r="G16">
        <v>234318491</v>
      </c>
      <c r="H16">
        <f t="shared" si="1"/>
        <v>0</v>
      </c>
      <c r="J16">
        <v>234330240</v>
      </c>
      <c r="K16">
        <f t="shared" si="2"/>
        <v>5.014115595341556E-3</v>
      </c>
    </row>
    <row r="17" spans="1:12" x14ac:dyDescent="0.15">
      <c r="A17" s="34"/>
      <c r="B17" t="s">
        <v>143</v>
      </c>
      <c r="C17">
        <v>229965775</v>
      </c>
      <c r="D17">
        <v>229965775</v>
      </c>
      <c r="E17">
        <f t="shared" si="0"/>
        <v>0</v>
      </c>
      <c r="F17">
        <f>AVERAGE(E2:E17)</f>
        <v>9.5473020572215614E-3</v>
      </c>
      <c r="G17">
        <v>229977317</v>
      </c>
      <c r="H17">
        <f t="shared" si="1"/>
        <v>5.0190077197356867E-3</v>
      </c>
      <c r="I17">
        <f>AVERAGE(H2:H17)</f>
        <v>1.4875678516601463E-2</v>
      </c>
      <c r="J17">
        <v>229977317</v>
      </c>
      <c r="K17">
        <f t="shared" si="2"/>
        <v>5.0190077197356867E-3</v>
      </c>
      <c r="L17">
        <f>AVERAGE(K2:K17)</f>
        <v>7.8306901205168165E-3</v>
      </c>
    </row>
    <row r="18" spans="1:12" x14ac:dyDescent="0.15">
      <c r="A18" s="34" t="s">
        <v>169</v>
      </c>
      <c r="B18" t="s">
        <v>150</v>
      </c>
      <c r="C18">
        <v>84009</v>
      </c>
      <c r="D18">
        <v>84009</v>
      </c>
      <c r="E18">
        <f t="shared" ref="E18:E57" si="3">(D18-C18)/C18*100</f>
        <v>0</v>
      </c>
      <c r="G18">
        <v>84009</v>
      </c>
      <c r="H18">
        <f t="shared" si="1"/>
        <v>0</v>
      </c>
      <c r="J18">
        <v>84020</v>
      </c>
      <c r="K18">
        <f t="shared" si="2"/>
        <v>1.309383518432549E-2</v>
      </c>
    </row>
    <row r="19" spans="1:12" x14ac:dyDescent="0.15">
      <c r="A19" s="34"/>
      <c r="B19" t="s">
        <v>148</v>
      </c>
      <c r="C19">
        <v>17564659</v>
      </c>
      <c r="D19">
        <v>17564659</v>
      </c>
      <c r="E19">
        <f t="shared" si="3"/>
        <v>0</v>
      </c>
      <c r="G19">
        <v>17564659</v>
      </c>
      <c r="H19">
        <f t="shared" si="1"/>
        <v>0</v>
      </c>
      <c r="J19">
        <v>17564920</v>
      </c>
      <c r="K19">
        <f t="shared" si="2"/>
        <v>1.4859383264998198E-3</v>
      </c>
    </row>
    <row r="20" spans="1:12" x14ac:dyDescent="0.15">
      <c r="A20" s="34"/>
      <c r="B20" t="s">
        <v>145</v>
      </c>
      <c r="C20">
        <v>17980523</v>
      </c>
      <c r="D20">
        <v>17992259</v>
      </c>
      <c r="E20">
        <f t="shared" si="3"/>
        <v>6.5270626443958271E-2</v>
      </c>
      <c r="G20">
        <v>17986391</v>
      </c>
      <c r="H20">
        <f t="shared" si="1"/>
        <v>3.2635313221979136E-2</v>
      </c>
      <c r="J20">
        <v>17995225</v>
      </c>
      <c r="K20">
        <f t="shared" si="2"/>
        <v>8.1766253406533276E-2</v>
      </c>
    </row>
    <row r="21" spans="1:12" x14ac:dyDescent="0.15">
      <c r="A21" s="34"/>
      <c r="B21" t="s">
        <v>61</v>
      </c>
      <c r="C21">
        <v>25529856</v>
      </c>
      <c r="D21">
        <v>25538648</v>
      </c>
      <c r="E21">
        <f t="shared" si="3"/>
        <v>3.4438110422557809E-2</v>
      </c>
      <c r="G21">
        <v>25541594</v>
      </c>
      <c r="H21">
        <f t="shared" si="1"/>
        <v>4.5977540962236524E-2</v>
      </c>
      <c r="J21">
        <v>25547458</v>
      </c>
      <c r="K21">
        <f t="shared" si="2"/>
        <v>6.89467265306941E-2</v>
      </c>
    </row>
    <row r="22" spans="1:12" x14ac:dyDescent="0.15">
      <c r="A22" s="34"/>
      <c r="B22" t="s">
        <v>62</v>
      </c>
      <c r="C22">
        <v>182361</v>
      </c>
      <c r="D22">
        <v>182477</v>
      </c>
      <c r="E22">
        <f t="shared" si="3"/>
        <v>6.3610092070124649E-2</v>
      </c>
      <c r="G22">
        <v>182472</v>
      </c>
      <c r="H22">
        <f t="shared" si="1"/>
        <v>6.0868277756757197E-2</v>
      </c>
      <c r="J22">
        <v>182450</v>
      </c>
      <c r="K22">
        <f t="shared" si="2"/>
        <v>4.880429477794046E-2</v>
      </c>
    </row>
    <row r="23" spans="1:12" x14ac:dyDescent="0.15">
      <c r="A23" s="34"/>
      <c r="B23" t="s">
        <v>144</v>
      </c>
      <c r="C23">
        <v>56207</v>
      </c>
      <c r="D23">
        <v>56234</v>
      </c>
      <c r="E23">
        <f t="shared" si="3"/>
        <v>4.8036721404807227E-2</v>
      </c>
      <c r="G23">
        <v>56229</v>
      </c>
      <c r="H23">
        <f t="shared" si="1"/>
        <v>3.9141032255768857E-2</v>
      </c>
      <c r="J23">
        <v>56242</v>
      </c>
      <c r="K23">
        <f t="shared" si="2"/>
        <v>6.2269824043268633E-2</v>
      </c>
    </row>
    <row r="24" spans="1:12" x14ac:dyDescent="0.15">
      <c r="A24" s="34"/>
      <c r="B24" t="s">
        <v>63</v>
      </c>
      <c r="C24">
        <v>131895</v>
      </c>
      <c r="D24">
        <v>131895</v>
      </c>
      <c r="E24">
        <f t="shared" si="3"/>
        <v>0</v>
      </c>
      <c r="G24">
        <v>131895</v>
      </c>
      <c r="H24">
        <f t="shared" si="1"/>
        <v>0</v>
      </c>
      <c r="J24">
        <v>131895</v>
      </c>
      <c r="K24">
        <f t="shared" si="2"/>
        <v>0</v>
      </c>
    </row>
    <row r="25" spans="1:12" x14ac:dyDescent="0.15">
      <c r="A25" s="34"/>
      <c r="B25" t="s">
        <v>147</v>
      </c>
      <c r="C25">
        <v>6808</v>
      </c>
      <c r="D25">
        <v>6811</v>
      </c>
      <c r="E25">
        <f t="shared" si="3"/>
        <v>4.4065804935370156E-2</v>
      </c>
      <c r="G25">
        <v>6812</v>
      </c>
      <c r="H25">
        <f t="shared" si="1"/>
        <v>5.8754406580493537E-2</v>
      </c>
      <c r="J25">
        <v>6809</v>
      </c>
      <c r="K25">
        <f t="shared" si="2"/>
        <v>1.4688601645123384E-2</v>
      </c>
    </row>
    <row r="26" spans="1:12" x14ac:dyDescent="0.15">
      <c r="A26" s="34"/>
      <c r="B26" t="s">
        <v>146</v>
      </c>
      <c r="C26">
        <v>8883</v>
      </c>
      <c r="D26">
        <v>8887</v>
      </c>
      <c r="E26">
        <f t="shared" si="3"/>
        <v>4.5029832263874817E-2</v>
      </c>
      <c r="G26">
        <v>8886</v>
      </c>
      <c r="H26">
        <f t="shared" si="1"/>
        <v>3.3772374197906116E-2</v>
      </c>
      <c r="J26">
        <v>8890</v>
      </c>
      <c r="K26">
        <f t="shared" si="2"/>
        <v>7.8802206461780933E-2</v>
      </c>
    </row>
    <row r="27" spans="1:12" x14ac:dyDescent="0.15">
      <c r="A27" s="34"/>
      <c r="B27" t="s">
        <v>149</v>
      </c>
      <c r="C27">
        <v>3194670</v>
      </c>
      <c r="D27">
        <v>3194670</v>
      </c>
      <c r="E27">
        <f t="shared" si="3"/>
        <v>0</v>
      </c>
      <c r="F27">
        <f>AVERAGE(E18:E27)</f>
        <v>3.0045118754069289E-2</v>
      </c>
      <c r="G27">
        <v>3194670</v>
      </c>
      <c r="H27">
        <f t="shared" si="1"/>
        <v>0</v>
      </c>
      <c r="I27">
        <f>AVERAGE(H18:H27)</f>
        <v>2.7114894497514135E-2</v>
      </c>
      <c r="J27">
        <v>3194990</v>
      </c>
      <c r="K27">
        <f t="shared" si="2"/>
        <v>1.0016684039353047E-2</v>
      </c>
      <c r="L27">
        <f>AVERAGE(K18:K27)</f>
        <v>3.7987436441551913E-2</v>
      </c>
    </row>
    <row r="28" spans="1:12" x14ac:dyDescent="0.15">
      <c r="A28" s="34" t="s">
        <v>168</v>
      </c>
      <c r="B28" t="s">
        <v>164</v>
      </c>
      <c r="C28">
        <v>3507</v>
      </c>
      <c r="D28">
        <v>3507</v>
      </c>
      <c r="E28">
        <f t="shared" si="3"/>
        <v>0</v>
      </c>
      <c r="G28">
        <v>3507</v>
      </c>
      <c r="H28">
        <f t="shared" si="1"/>
        <v>0</v>
      </c>
      <c r="J28">
        <v>3507</v>
      </c>
      <c r="K28">
        <f t="shared" si="2"/>
        <v>0</v>
      </c>
    </row>
    <row r="29" spans="1:12" x14ac:dyDescent="0.15">
      <c r="A29" s="34"/>
      <c r="B29" t="s">
        <v>151</v>
      </c>
      <c r="C29">
        <v>23881</v>
      </c>
      <c r="D29">
        <v>23908</v>
      </c>
      <c r="E29">
        <f t="shared" si="3"/>
        <v>0.11306059210250827</v>
      </c>
      <c r="G29">
        <v>23908</v>
      </c>
      <c r="H29">
        <f t="shared" si="1"/>
        <v>0.11306059210250827</v>
      </c>
      <c r="J29">
        <v>23886</v>
      </c>
      <c r="K29">
        <f t="shared" si="2"/>
        <v>2.093714668564968E-2</v>
      </c>
    </row>
    <row r="30" spans="1:12" x14ac:dyDescent="0.15">
      <c r="A30" s="34"/>
      <c r="B30" t="s">
        <v>157</v>
      </c>
      <c r="C30">
        <v>2256</v>
      </c>
      <c r="D30">
        <v>2256</v>
      </c>
      <c r="E30">
        <f t="shared" si="3"/>
        <v>0</v>
      </c>
      <c r="G30">
        <v>2256</v>
      </c>
      <c r="H30">
        <f t="shared" si="1"/>
        <v>0</v>
      </c>
      <c r="J30">
        <v>2256</v>
      </c>
      <c r="K30">
        <f t="shared" si="2"/>
        <v>0</v>
      </c>
    </row>
    <row r="31" spans="1:12" x14ac:dyDescent="0.15">
      <c r="A31" s="34"/>
      <c r="B31" t="s">
        <v>154</v>
      </c>
      <c r="C31">
        <v>62449</v>
      </c>
      <c r="D31">
        <v>62485</v>
      </c>
      <c r="E31">
        <f t="shared" si="3"/>
        <v>5.7647039984627453E-2</v>
      </c>
      <c r="G31">
        <v>62481</v>
      </c>
      <c r="H31">
        <f t="shared" si="1"/>
        <v>5.1241813319668851E-2</v>
      </c>
      <c r="J31">
        <v>62482</v>
      </c>
      <c r="K31">
        <f t="shared" si="2"/>
        <v>5.2843119985908502E-2</v>
      </c>
    </row>
    <row r="32" spans="1:12" x14ac:dyDescent="0.15">
      <c r="A32" s="34"/>
      <c r="B32" t="s">
        <v>159</v>
      </c>
      <c r="C32">
        <v>3843</v>
      </c>
      <c r="D32">
        <v>3846</v>
      </c>
      <c r="E32">
        <f t="shared" si="3"/>
        <v>7.8064012490242002E-2</v>
      </c>
      <c r="G32">
        <v>3846</v>
      </c>
      <c r="H32">
        <f t="shared" si="1"/>
        <v>7.8064012490242002E-2</v>
      </c>
      <c r="J32">
        <v>3850</v>
      </c>
      <c r="K32">
        <f t="shared" si="2"/>
        <v>0.18214936247723132</v>
      </c>
    </row>
    <row r="33" spans="1:12" x14ac:dyDescent="0.15">
      <c r="A33" s="34"/>
      <c r="B33" t="s">
        <v>153</v>
      </c>
      <c r="C33">
        <v>12239</v>
      </c>
      <c r="D33">
        <v>12264</v>
      </c>
      <c r="E33">
        <f t="shared" si="3"/>
        <v>0.20426505433450443</v>
      </c>
      <c r="G33">
        <v>12269</v>
      </c>
      <c r="H33">
        <f t="shared" si="1"/>
        <v>0.24511806520140533</v>
      </c>
      <c r="J33">
        <v>12287</v>
      </c>
      <c r="K33">
        <f t="shared" si="2"/>
        <v>0.39218890432224851</v>
      </c>
    </row>
    <row r="34" spans="1:12" x14ac:dyDescent="0.15">
      <c r="A34" s="34"/>
      <c r="B34" t="s">
        <v>152</v>
      </c>
      <c r="C34">
        <v>35459</v>
      </c>
      <c r="D34">
        <v>35497</v>
      </c>
      <c r="E34">
        <f t="shared" si="3"/>
        <v>0.10716602273047746</v>
      </c>
      <c r="G34">
        <v>35502</v>
      </c>
      <c r="H34">
        <f t="shared" si="1"/>
        <v>0.12126681519501396</v>
      </c>
      <c r="J34">
        <v>35488</v>
      </c>
      <c r="K34">
        <f t="shared" si="2"/>
        <v>8.1784596294311743E-2</v>
      </c>
    </row>
    <row r="35" spans="1:12" x14ac:dyDescent="0.15">
      <c r="A35" s="34"/>
      <c r="B35" t="s">
        <v>221</v>
      </c>
      <c r="C35">
        <v>5326</v>
      </c>
      <c r="D35">
        <v>5326</v>
      </c>
      <c r="E35">
        <f t="shared" si="3"/>
        <v>0</v>
      </c>
      <c r="G35">
        <v>5326</v>
      </c>
      <c r="H35">
        <f t="shared" si="1"/>
        <v>0</v>
      </c>
      <c r="J35">
        <v>5326</v>
      </c>
      <c r="K35">
        <f t="shared" si="2"/>
        <v>0</v>
      </c>
    </row>
    <row r="36" spans="1:12" x14ac:dyDescent="0.15">
      <c r="A36" s="34"/>
      <c r="B36" t="s">
        <v>155</v>
      </c>
      <c r="C36">
        <v>6393</v>
      </c>
      <c r="D36">
        <v>6393</v>
      </c>
      <c r="E36">
        <f t="shared" si="3"/>
        <v>0</v>
      </c>
      <c r="G36">
        <v>6393</v>
      </c>
      <c r="H36">
        <f t="shared" si="1"/>
        <v>0</v>
      </c>
      <c r="J36">
        <v>6393</v>
      </c>
      <c r="K36">
        <f t="shared" si="2"/>
        <v>0</v>
      </c>
    </row>
    <row r="37" spans="1:12" x14ac:dyDescent="0.15">
      <c r="A37" s="34"/>
      <c r="B37" t="s">
        <v>222</v>
      </c>
      <c r="C37">
        <v>5099</v>
      </c>
      <c r="D37">
        <v>5099</v>
      </c>
      <c r="E37">
        <f t="shared" si="3"/>
        <v>0</v>
      </c>
      <c r="F37">
        <f>AVERAGE(E28:E37)</f>
        <v>5.6020272164235961E-2</v>
      </c>
      <c r="G37">
        <v>5099</v>
      </c>
      <c r="H37">
        <f t="shared" si="1"/>
        <v>0</v>
      </c>
      <c r="I37">
        <f>AVERAGE(H28:H37)</f>
        <v>6.0875129830883834E-2</v>
      </c>
      <c r="J37">
        <v>5099</v>
      </c>
      <c r="K37">
        <f t="shared" si="2"/>
        <v>0</v>
      </c>
      <c r="L37">
        <f>AVERAGE(K28:K37)</f>
        <v>7.299031297653498E-2</v>
      </c>
    </row>
    <row r="38" spans="1:12" x14ac:dyDescent="0.15">
      <c r="A38" s="34" t="s">
        <v>171</v>
      </c>
      <c r="B38" t="s">
        <v>0</v>
      </c>
      <c r="C38">
        <v>3439226</v>
      </c>
      <c r="D38">
        <v>3492482.0000008</v>
      </c>
      <c r="E38">
        <f t="shared" si="3"/>
        <v>1.5484879446945332</v>
      </c>
      <c r="G38">
        <v>3493271.0000006999</v>
      </c>
      <c r="H38">
        <f t="shared" si="1"/>
        <v>1.5714291529751137</v>
      </c>
      <c r="J38">
        <v>3493194</v>
      </c>
      <c r="K38">
        <f t="shared" si="2"/>
        <v>1.5691902771146764</v>
      </c>
    </row>
    <row r="39" spans="1:12" x14ac:dyDescent="0.15">
      <c r="A39" s="34"/>
      <c r="B39" t="s">
        <v>1</v>
      </c>
      <c r="C39">
        <v>15132879</v>
      </c>
      <c r="D39">
        <v>15192537.000068201</v>
      </c>
      <c r="E39">
        <f t="shared" si="3"/>
        <v>0.39422769499578203</v>
      </c>
      <c r="G39">
        <v>15192007.000068801</v>
      </c>
      <c r="H39">
        <f t="shared" si="1"/>
        <v>0.39072538721019656</v>
      </c>
      <c r="J39">
        <v>15189861</v>
      </c>
      <c r="K39">
        <f t="shared" si="2"/>
        <v>0.37654434427183353</v>
      </c>
    </row>
    <row r="40" spans="1:12" x14ac:dyDescent="0.15">
      <c r="A40" s="34"/>
      <c r="B40" t="s">
        <v>2</v>
      </c>
      <c r="C40">
        <v>19857612</v>
      </c>
      <c r="D40">
        <v>19944858.000109799</v>
      </c>
      <c r="E40">
        <f t="shared" si="3"/>
        <v>0.43935796564964213</v>
      </c>
      <c r="G40">
        <v>19944303.000109501</v>
      </c>
      <c r="H40">
        <f t="shared" si="1"/>
        <v>0.4365630676513429</v>
      </c>
      <c r="J40">
        <v>19943183</v>
      </c>
      <c r="K40">
        <f t="shared" si="2"/>
        <v>0.43092291258384946</v>
      </c>
    </row>
    <row r="41" spans="1:12" x14ac:dyDescent="0.15">
      <c r="A41" s="34"/>
      <c r="B41" t="s">
        <v>3</v>
      </c>
      <c r="C41">
        <v>25847585</v>
      </c>
      <c r="D41">
        <v>26177524.0001278</v>
      </c>
      <c r="E41">
        <f t="shared" si="3"/>
        <v>1.2764790216486368</v>
      </c>
      <c r="G41">
        <v>26175136.000128001</v>
      </c>
      <c r="H41">
        <f t="shared" si="1"/>
        <v>1.2672402475047513</v>
      </c>
      <c r="J41">
        <v>26177120</v>
      </c>
      <c r="K41">
        <f t="shared" si="2"/>
        <v>1.2749160124630599</v>
      </c>
    </row>
    <row r="42" spans="1:12" x14ac:dyDescent="0.15">
      <c r="A42" s="34"/>
      <c r="B42" t="s">
        <v>4</v>
      </c>
      <c r="C42">
        <v>12362889</v>
      </c>
      <c r="D42">
        <v>12508664.0000074</v>
      </c>
      <c r="E42">
        <f t="shared" si="3"/>
        <v>1.1791337769626524</v>
      </c>
      <c r="G42">
        <v>12508163.000007501</v>
      </c>
      <c r="H42">
        <f t="shared" si="1"/>
        <v>1.1750813261164188</v>
      </c>
      <c r="J42">
        <v>12508007</v>
      </c>
      <c r="K42">
        <f t="shared" si="2"/>
        <v>1.1738194850734323</v>
      </c>
    </row>
    <row r="43" spans="1:12" x14ac:dyDescent="0.15">
      <c r="A43" s="34"/>
      <c r="B43" t="s">
        <v>5</v>
      </c>
      <c r="C43">
        <v>44062993</v>
      </c>
      <c r="D43">
        <v>44574974.000161298</v>
      </c>
      <c r="E43">
        <f t="shared" si="3"/>
        <v>1.1619296949739606</v>
      </c>
      <c r="G43">
        <v>44573361.0001598</v>
      </c>
      <c r="H43">
        <f t="shared" si="1"/>
        <v>1.1582690267086488</v>
      </c>
      <c r="J43">
        <v>44568811</v>
      </c>
      <c r="K43">
        <f t="shared" si="2"/>
        <v>1.1479429007466653</v>
      </c>
    </row>
    <row r="44" spans="1:12" x14ac:dyDescent="0.15">
      <c r="A44" s="34"/>
      <c r="B44" t="s">
        <v>6</v>
      </c>
      <c r="C44">
        <v>7309295</v>
      </c>
      <c r="D44">
        <v>7330699.0000385502</v>
      </c>
      <c r="E44">
        <f t="shared" si="3"/>
        <v>0.29283261981559422</v>
      </c>
      <c r="G44">
        <v>7332762.00003835</v>
      </c>
      <c r="H44">
        <f t="shared" si="1"/>
        <v>0.32105695608605206</v>
      </c>
      <c r="J44">
        <v>7326290</v>
      </c>
      <c r="K44">
        <f t="shared" si="2"/>
        <v>0.23251216430585989</v>
      </c>
    </row>
    <row r="45" spans="1:12" x14ac:dyDescent="0.15">
      <c r="A45" s="34"/>
      <c r="B45" t="s">
        <v>7</v>
      </c>
      <c r="C45">
        <v>3481975</v>
      </c>
      <c r="D45">
        <v>3484397.0000035898</v>
      </c>
      <c r="E45">
        <f t="shared" si="3"/>
        <v>6.9558224961114967E-2</v>
      </c>
      <c r="G45">
        <v>3484397.0000035898</v>
      </c>
      <c r="H45">
        <f t="shared" si="1"/>
        <v>6.9558224961114967E-2</v>
      </c>
      <c r="J45">
        <v>3487822</v>
      </c>
      <c r="K45">
        <f t="shared" si="2"/>
        <v>0.1679219408525334</v>
      </c>
    </row>
    <row r="46" spans="1:12" x14ac:dyDescent="0.15">
      <c r="A46" s="34"/>
      <c r="B46" t="s">
        <v>8</v>
      </c>
      <c r="C46">
        <v>6849281</v>
      </c>
      <c r="D46">
        <v>6852185.0000360599</v>
      </c>
      <c r="E46">
        <f t="shared" si="3"/>
        <v>4.2398611417167414E-2</v>
      </c>
      <c r="G46">
        <v>6851503.0000352599</v>
      </c>
      <c r="H46">
        <f t="shared" si="1"/>
        <v>3.2441361878128121E-2</v>
      </c>
      <c r="J46">
        <v>6850114</v>
      </c>
      <c r="K46">
        <f t="shared" si="2"/>
        <v>1.2161860493094092E-2</v>
      </c>
    </row>
    <row r="47" spans="1:12" x14ac:dyDescent="0.15">
      <c r="A47" s="34"/>
      <c r="B47" t="s">
        <v>9</v>
      </c>
      <c r="C47">
        <v>13107861</v>
      </c>
      <c r="D47">
        <v>13161663.0000696</v>
      </c>
      <c r="E47">
        <f t="shared" si="3"/>
        <v>0.41045598568370228</v>
      </c>
      <c r="G47">
        <v>13161953.0000697</v>
      </c>
      <c r="H47">
        <f t="shared" si="1"/>
        <v>0.4126683985258936</v>
      </c>
      <c r="J47">
        <v>13158369</v>
      </c>
      <c r="K47">
        <f t="shared" si="2"/>
        <v>0.38532602687806961</v>
      </c>
    </row>
    <row r="48" spans="1:12" x14ac:dyDescent="0.15">
      <c r="A48" s="34"/>
      <c r="B48" t="s">
        <v>10</v>
      </c>
      <c r="C48">
        <v>5313548</v>
      </c>
      <c r="D48">
        <v>5314147.0000069896</v>
      </c>
      <c r="E48">
        <f t="shared" si="3"/>
        <v>1.1273070403985735E-2</v>
      </c>
      <c r="G48">
        <v>5314147.0000070902</v>
      </c>
      <c r="H48">
        <f t="shared" si="1"/>
        <v>1.1273070405878686E-2</v>
      </c>
      <c r="J48">
        <v>5314147</v>
      </c>
      <c r="K48">
        <f t="shared" si="2"/>
        <v>1.1273070272443196E-2</v>
      </c>
    </row>
    <row r="49" spans="1:12" x14ac:dyDescent="0.15">
      <c r="A49" s="34"/>
      <c r="B49" t="s">
        <v>11</v>
      </c>
      <c r="C49">
        <v>24534820</v>
      </c>
      <c r="D49">
        <v>24829459.000092499</v>
      </c>
      <c r="E49">
        <f t="shared" si="3"/>
        <v>1.2009014131446611</v>
      </c>
      <c r="G49">
        <v>24830017.0000927</v>
      </c>
      <c r="H49">
        <f t="shared" si="1"/>
        <v>1.2031757318484511</v>
      </c>
      <c r="J49">
        <v>24828165</v>
      </c>
      <c r="K49">
        <f t="shared" si="2"/>
        <v>1.1956272758471431</v>
      </c>
    </row>
    <row r="50" spans="1:12" x14ac:dyDescent="0.15">
      <c r="A50" s="34"/>
      <c r="B50" t="s">
        <v>12</v>
      </c>
      <c r="C50">
        <v>9166968</v>
      </c>
      <c r="D50">
        <v>9177252.0000139792</v>
      </c>
      <c r="E50">
        <f t="shared" si="3"/>
        <v>0.11218540322142667</v>
      </c>
      <c r="G50">
        <v>9176250.0000139792</v>
      </c>
      <c r="H50">
        <f t="shared" si="1"/>
        <v>0.10125485344749924</v>
      </c>
      <c r="J50">
        <v>9175765</v>
      </c>
      <c r="K50">
        <f t="shared" si="2"/>
        <v>9.5964118124989645E-2</v>
      </c>
    </row>
    <row r="51" spans="1:12" x14ac:dyDescent="0.15">
      <c r="A51" s="34"/>
      <c r="B51" t="s">
        <v>13</v>
      </c>
      <c r="C51">
        <v>2265834</v>
      </c>
      <c r="D51">
        <v>2266441.0000018901</v>
      </c>
      <c r="E51">
        <f t="shared" si="3"/>
        <v>2.678925295895989E-2</v>
      </c>
      <c r="G51">
        <v>2266441.0000018901</v>
      </c>
      <c r="H51">
        <f t="shared" si="1"/>
        <v>2.678925295895989E-2</v>
      </c>
      <c r="J51">
        <v>2265834</v>
      </c>
      <c r="K51">
        <f t="shared" si="2"/>
        <v>0</v>
      </c>
    </row>
    <row r="52" spans="1:12" x14ac:dyDescent="0.15">
      <c r="A52" s="34"/>
      <c r="B52" t="s">
        <v>14</v>
      </c>
      <c r="C52">
        <v>4736298</v>
      </c>
      <c r="D52">
        <v>4797441.0000030901</v>
      </c>
      <c r="E52">
        <f t="shared" si="3"/>
        <v>1.2909449532755357</v>
      </c>
      <c r="G52">
        <v>4797441.0000030901</v>
      </c>
      <c r="H52">
        <f t="shared" si="1"/>
        <v>1.2909449532755357</v>
      </c>
      <c r="J52">
        <v>4799262</v>
      </c>
      <c r="K52">
        <f t="shared" si="2"/>
        <v>1.329392702908474</v>
      </c>
    </row>
    <row r="53" spans="1:12" x14ac:dyDescent="0.15">
      <c r="A53" s="34"/>
      <c r="B53" t="s">
        <v>15</v>
      </c>
      <c r="C53">
        <v>13243377</v>
      </c>
      <c r="D53">
        <v>13305282.0000703</v>
      </c>
      <c r="E53">
        <f t="shared" si="3"/>
        <v>0.46744119774208609</v>
      </c>
      <c r="G53">
        <v>13304650.000071</v>
      </c>
      <c r="H53">
        <f t="shared" si="1"/>
        <v>0.46266900104860192</v>
      </c>
      <c r="J53">
        <v>13302878</v>
      </c>
      <c r="K53">
        <f t="shared" si="2"/>
        <v>0.44928872748997478</v>
      </c>
    </row>
    <row r="54" spans="1:12" x14ac:dyDescent="0.15">
      <c r="A54" s="34"/>
      <c r="B54" t="s">
        <v>16</v>
      </c>
      <c r="C54">
        <v>27645432</v>
      </c>
      <c r="D54">
        <v>27949972.0000569</v>
      </c>
      <c r="E54">
        <f t="shared" si="3"/>
        <v>1.1015924802943939</v>
      </c>
      <c r="G54">
        <v>27950635.000057802</v>
      </c>
      <c r="H54">
        <f t="shared" si="1"/>
        <v>1.1039907065217922</v>
      </c>
      <c r="J54">
        <v>27948909</v>
      </c>
      <c r="K54">
        <f t="shared" si="2"/>
        <v>1.0977473602148811</v>
      </c>
    </row>
    <row r="55" spans="1:12" x14ac:dyDescent="0.15">
      <c r="A55" s="34"/>
      <c r="B55" t="s">
        <v>17</v>
      </c>
      <c r="C55">
        <v>6629770</v>
      </c>
      <c r="D55">
        <v>6723844.0000077896</v>
      </c>
      <c r="E55">
        <f t="shared" si="3"/>
        <v>1.4189632522363458</v>
      </c>
      <c r="G55">
        <v>6724084.0000078902</v>
      </c>
      <c r="H55">
        <f t="shared" si="1"/>
        <v>1.4225832873220363</v>
      </c>
      <c r="J55">
        <v>6721977</v>
      </c>
      <c r="K55">
        <f t="shared" si="2"/>
        <v>1.3908023958598865</v>
      </c>
    </row>
    <row r="56" spans="1:12" x14ac:dyDescent="0.15">
      <c r="A56" s="34"/>
      <c r="B56" t="s">
        <v>18</v>
      </c>
      <c r="C56">
        <v>40198331</v>
      </c>
      <c r="D56">
        <v>40649570.000074603</v>
      </c>
      <c r="E56">
        <f t="shared" si="3"/>
        <v>1.1225316794237121</v>
      </c>
      <c r="G56">
        <v>40648947.000073701</v>
      </c>
      <c r="H56">
        <f t="shared" si="1"/>
        <v>1.1209818638333546</v>
      </c>
      <c r="J56">
        <v>40643634</v>
      </c>
      <c r="K56">
        <f t="shared" si="2"/>
        <v>1.1077648970053011</v>
      </c>
    </row>
    <row r="57" spans="1:12" x14ac:dyDescent="0.15">
      <c r="A57" s="34"/>
      <c r="B57" t="s">
        <v>21</v>
      </c>
      <c r="C57">
        <v>50652541</v>
      </c>
      <c r="D57">
        <v>51236782.000179201</v>
      </c>
      <c r="E57">
        <f t="shared" si="3"/>
        <v>1.1534288085946198</v>
      </c>
      <c r="G57">
        <v>51239617.000179604</v>
      </c>
      <c r="H57">
        <f t="shared" si="1"/>
        <v>1.1590257637412578</v>
      </c>
      <c r="J57">
        <v>51242270</v>
      </c>
      <c r="K57">
        <f t="shared" si="2"/>
        <v>1.1642634078318006</v>
      </c>
    </row>
    <row r="58" spans="1:12" x14ac:dyDescent="0.15">
      <c r="A58" s="34"/>
      <c r="B58" t="s">
        <v>19</v>
      </c>
      <c r="C58">
        <v>4634667</v>
      </c>
      <c r="D58">
        <v>4699474.0000010002</v>
      </c>
      <c r="E58">
        <f t="shared" ref="E58:E114" si="4">(D58-C58)/C58*100</f>
        <v>1.3983097383479814</v>
      </c>
      <c r="G58">
        <v>4699474.0000010002</v>
      </c>
      <c r="H58">
        <f t="shared" si="1"/>
        <v>1.3983097383479814</v>
      </c>
      <c r="J58">
        <v>4699474</v>
      </c>
      <c r="K58">
        <f t="shared" si="2"/>
        <v>1.3983097383263996</v>
      </c>
    </row>
    <row r="59" spans="1:12" x14ac:dyDescent="0.15">
      <c r="A59" s="34"/>
      <c r="B59" t="s">
        <v>20</v>
      </c>
      <c r="C59">
        <v>11143170</v>
      </c>
      <c r="D59">
        <v>11257378.000015801</v>
      </c>
      <c r="E59">
        <f t="shared" si="4"/>
        <v>1.0249148134310149</v>
      </c>
      <c r="F59">
        <f>AVERAGE(E38:E59)</f>
        <v>0.77927898199443224</v>
      </c>
      <c r="G59">
        <v>11259655.0000159</v>
      </c>
      <c r="H59">
        <f t="shared" si="1"/>
        <v>1.0453488550915002</v>
      </c>
      <c r="I59">
        <f>AVERAGE(H38:H59)</f>
        <v>0.78097182852093217</v>
      </c>
      <c r="J59">
        <v>11257284</v>
      </c>
      <c r="K59">
        <f t="shared" si="2"/>
        <v>1.0240712472303661</v>
      </c>
      <c r="L59">
        <f>AVERAGE(K38:K59)</f>
        <v>0.77435285754066985</v>
      </c>
    </row>
    <row r="60" spans="1:12" x14ac:dyDescent="0.15">
      <c r="A60" s="34" t="s">
        <v>170</v>
      </c>
      <c r="B60" t="s">
        <v>160</v>
      </c>
      <c r="C60">
        <v>399673678</v>
      </c>
      <c r="D60">
        <v>399809533</v>
      </c>
      <c r="E60">
        <f t="shared" si="4"/>
        <v>3.3991480419683778E-2</v>
      </c>
      <c r="G60">
        <v>399809931</v>
      </c>
      <c r="H60">
        <f t="shared" si="1"/>
        <v>3.4091061658556354E-2</v>
      </c>
      <c r="J60">
        <v>399809356</v>
      </c>
      <c r="K60">
        <f t="shared" si="2"/>
        <v>3.3947194290838437E-2</v>
      </c>
    </row>
    <row r="61" spans="1:12" x14ac:dyDescent="0.15">
      <c r="A61" s="34"/>
      <c r="B61" t="s">
        <v>161</v>
      </c>
      <c r="C61">
        <v>592199698</v>
      </c>
      <c r="D61">
        <v>592241612</v>
      </c>
      <c r="E61">
        <f t="shared" si="4"/>
        <v>7.0776800700090865E-3</v>
      </c>
      <c r="G61">
        <v>592241592</v>
      </c>
      <c r="H61">
        <f t="shared" si="1"/>
        <v>7.074302830867029E-3</v>
      </c>
      <c r="J61">
        <v>592241006</v>
      </c>
      <c r="K61">
        <f t="shared" si="2"/>
        <v>6.9753497240047568E-3</v>
      </c>
    </row>
    <row r="62" spans="1:12" x14ac:dyDescent="0.15">
      <c r="A62" s="34"/>
      <c r="B62" t="s">
        <v>55</v>
      </c>
      <c r="C62">
        <v>1110829727</v>
      </c>
      <c r="D62">
        <v>1110924722</v>
      </c>
      <c r="E62">
        <f t="shared" si="4"/>
        <v>8.551715685224906E-3</v>
      </c>
      <c r="G62">
        <v>1110924193</v>
      </c>
      <c r="H62">
        <f t="shared" si="1"/>
        <v>8.5040936251429659E-3</v>
      </c>
      <c r="J62">
        <v>1110920938</v>
      </c>
      <c r="K62">
        <f t="shared" si="2"/>
        <v>8.2110694180225156E-3</v>
      </c>
    </row>
    <row r="63" spans="1:12" x14ac:dyDescent="0.15">
      <c r="A63" s="34"/>
      <c r="B63" t="s">
        <v>56</v>
      </c>
      <c r="C63">
        <v>758461284</v>
      </c>
      <c r="D63">
        <v>758484431</v>
      </c>
      <c r="E63">
        <f t="shared" si="4"/>
        <v>3.0518367236790954E-3</v>
      </c>
      <c r="G63">
        <v>758485133</v>
      </c>
      <c r="H63">
        <f t="shared" si="1"/>
        <v>3.1443925356643516E-3</v>
      </c>
      <c r="J63">
        <v>758485454</v>
      </c>
      <c r="K63">
        <f t="shared" si="2"/>
        <v>3.1867150650764131E-3</v>
      </c>
    </row>
    <row r="64" spans="1:12" x14ac:dyDescent="0.15">
      <c r="A64" s="34"/>
      <c r="B64" t="s">
        <v>57</v>
      </c>
      <c r="C64">
        <v>976718597</v>
      </c>
      <c r="D64">
        <v>976816047.00000095</v>
      </c>
      <c r="E64">
        <f t="shared" si="4"/>
        <v>9.9772851976272624E-3</v>
      </c>
      <c r="G64">
        <v>976817674.00000095</v>
      </c>
      <c r="H64">
        <f t="shared" si="1"/>
        <v>1.0143863371217624E-2</v>
      </c>
      <c r="J64">
        <v>976816120</v>
      </c>
      <c r="K64">
        <f t="shared" si="2"/>
        <v>9.984759202859737E-3</v>
      </c>
    </row>
    <row r="65" spans="1:12" x14ac:dyDescent="0.15">
      <c r="A65" s="34"/>
      <c r="B65" t="s">
        <v>162</v>
      </c>
      <c r="C65">
        <v>804487839</v>
      </c>
      <c r="D65">
        <v>804534874.00000095</v>
      </c>
      <c r="E65">
        <f t="shared" si="4"/>
        <v>5.8465768804435185E-3</v>
      </c>
      <c r="G65">
        <v>804534937.00000095</v>
      </c>
      <c r="H65">
        <f t="shared" si="1"/>
        <v>5.8544079497208747E-3</v>
      </c>
      <c r="J65">
        <v>804535168</v>
      </c>
      <c r="K65">
        <f t="shared" si="2"/>
        <v>5.8831218702859725E-3</v>
      </c>
    </row>
    <row r="66" spans="1:12" x14ac:dyDescent="0.15">
      <c r="A66" s="34"/>
      <c r="B66" t="s">
        <v>163</v>
      </c>
      <c r="C66">
        <v>363005993</v>
      </c>
      <c r="D66">
        <v>363043068</v>
      </c>
      <c r="E66">
        <f t="shared" si="4"/>
        <v>1.021333000416883E-2</v>
      </c>
      <c r="G66">
        <v>363043652</v>
      </c>
      <c r="H66">
        <f t="shared" si="1"/>
        <v>1.037420889081575E-2</v>
      </c>
      <c r="J66">
        <v>363043212</v>
      </c>
      <c r="K66">
        <f t="shared" si="2"/>
        <v>1.0252998770739303E-2</v>
      </c>
    </row>
    <row r="67" spans="1:12" x14ac:dyDescent="0.15">
      <c r="A67" s="34"/>
      <c r="B67" t="s">
        <v>58</v>
      </c>
      <c r="C67">
        <v>792875218</v>
      </c>
      <c r="D67">
        <v>792944721</v>
      </c>
      <c r="E67">
        <f t="shared" si="4"/>
        <v>8.7659443027263331E-3</v>
      </c>
      <c r="G67">
        <v>792944697</v>
      </c>
      <c r="H67">
        <f t="shared" ref="H67:H114" si="5">(G67-C67)/C67*100</f>
        <v>8.7629173447063141E-3</v>
      </c>
      <c r="J67">
        <v>792942268</v>
      </c>
      <c r="K67">
        <f t="shared" ref="K67:K114" si="6">(J67-C67)/C67*100</f>
        <v>8.4565639684301506E-3</v>
      </c>
    </row>
    <row r="68" spans="1:12" x14ac:dyDescent="0.15">
      <c r="A68" s="34"/>
      <c r="B68" t="s">
        <v>59</v>
      </c>
      <c r="C68">
        <v>863036549</v>
      </c>
      <c r="D68">
        <v>863107312.00000095</v>
      </c>
      <c r="E68">
        <f t="shared" si="4"/>
        <v>8.1993051259470675E-3</v>
      </c>
      <c r="G68">
        <v>863107200.00000095</v>
      </c>
      <c r="H68">
        <f t="shared" si="5"/>
        <v>8.1863276917781697E-3</v>
      </c>
      <c r="J68">
        <v>863106237</v>
      </c>
      <c r="K68">
        <f t="shared" si="6"/>
        <v>8.0747449318047358E-3</v>
      </c>
    </row>
    <row r="69" spans="1:12" x14ac:dyDescent="0.15">
      <c r="A69" s="34"/>
      <c r="B69" t="s">
        <v>60</v>
      </c>
      <c r="C69">
        <v>1405421745</v>
      </c>
      <c r="D69">
        <v>1405601445</v>
      </c>
      <c r="E69">
        <f t="shared" si="4"/>
        <v>1.2786197498317491E-2</v>
      </c>
      <c r="F69">
        <f>AVERAGE(E60:E69)</f>
        <v>1.0846135190782735E-2</v>
      </c>
      <c r="G69">
        <v>1405601812</v>
      </c>
      <c r="H69">
        <f t="shared" si="5"/>
        <v>1.2812310656257849E-2</v>
      </c>
      <c r="I69">
        <f>AVERAGE(H60:H69)</f>
        <v>1.0894788655472729E-2</v>
      </c>
      <c r="J69">
        <v>1405595770</v>
      </c>
      <c r="K69">
        <f t="shared" si="6"/>
        <v>1.2382404115997224E-2</v>
      </c>
      <c r="L69">
        <f>AVERAGE(K60:K69)</f>
        <v>1.0735492135805925E-2</v>
      </c>
    </row>
    <row r="70" spans="1:12" x14ac:dyDescent="0.15">
      <c r="A70" s="34" t="s">
        <v>227</v>
      </c>
      <c r="B70" s="2" t="s">
        <v>83</v>
      </c>
      <c r="C70" s="3" t="s">
        <v>28</v>
      </c>
      <c r="D70">
        <v>98.973470402683006</v>
      </c>
      <c r="E70">
        <f t="shared" si="4"/>
        <v>1.2385724997150412E-2</v>
      </c>
      <c r="G70" s="3" t="s">
        <v>319</v>
      </c>
      <c r="H70">
        <f t="shared" si="5"/>
        <v>9.7140995867462596E-3</v>
      </c>
      <c r="J70">
        <v>98.971696407097994</v>
      </c>
      <c r="K70">
        <f t="shared" si="6"/>
        <v>1.0593107945320415E-2</v>
      </c>
    </row>
    <row r="71" spans="1:12" x14ac:dyDescent="0.15">
      <c r="A71" s="34"/>
      <c r="B71" s="2" t="s">
        <v>84</v>
      </c>
      <c r="C71" s="3" t="s">
        <v>29</v>
      </c>
      <c r="D71">
        <v>99.050908906008999</v>
      </c>
      <c r="E71">
        <f t="shared" si="4"/>
        <v>1.395547391636134E-2</v>
      </c>
      <c r="G71" s="3" t="s">
        <v>320</v>
      </c>
      <c r="H71">
        <f t="shared" si="5"/>
        <v>7.3703416894929531E-3</v>
      </c>
      <c r="J71">
        <v>99.045967011664004</v>
      </c>
      <c r="K71">
        <f t="shared" si="6"/>
        <v>8.9655308008858205E-3</v>
      </c>
    </row>
    <row r="72" spans="1:12" x14ac:dyDescent="0.15">
      <c r="A72" s="34"/>
      <c r="B72" s="2" t="s">
        <v>85</v>
      </c>
      <c r="C72" s="3" t="s">
        <v>30</v>
      </c>
      <c r="D72">
        <v>99.233395719773995</v>
      </c>
      <c r="E72">
        <f t="shared" si="4"/>
        <v>1.781468953649528E-2</v>
      </c>
      <c r="G72" s="3" t="s">
        <v>321</v>
      </c>
      <c r="H72">
        <f t="shared" si="5"/>
        <v>8.4624789905017282E-3</v>
      </c>
      <c r="J72">
        <v>99.225615529844006</v>
      </c>
      <c r="K72">
        <f t="shared" si="6"/>
        <v>9.9729988534067379E-3</v>
      </c>
    </row>
    <row r="73" spans="1:12" x14ac:dyDescent="0.15">
      <c r="A73" s="34"/>
      <c r="B73" s="2" t="s">
        <v>86</v>
      </c>
      <c r="C73" s="3" t="s">
        <v>31</v>
      </c>
      <c r="D73">
        <v>98.959310124683995</v>
      </c>
      <c r="E73">
        <f t="shared" si="4"/>
        <v>1.6343666272038655E-2</v>
      </c>
      <c r="G73" s="3" t="s">
        <v>322</v>
      </c>
      <c r="H73">
        <f t="shared" si="5"/>
        <v>9.5654573886198545E-3</v>
      </c>
      <c r="J73">
        <v>98.952731164015006</v>
      </c>
      <c r="K73">
        <f t="shared" si="6"/>
        <v>9.6944324565700797E-3</v>
      </c>
    </row>
    <row r="74" spans="1:12" x14ac:dyDescent="0.15">
      <c r="A74" s="34"/>
      <c r="B74" s="2" t="s">
        <v>87</v>
      </c>
      <c r="C74" s="3" t="s">
        <v>32</v>
      </c>
      <c r="D74">
        <v>99.502561726504993</v>
      </c>
      <c r="E74">
        <f t="shared" si="4"/>
        <v>1.138758811749279E-2</v>
      </c>
      <c r="G74" s="3" t="s">
        <v>323</v>
      </c>
      <c r="H74">
        <f t="shared" si="5"/>
        <v>6.6865101808222431E-3</v>
      </c>
      <c r="J74">
        <v>99.497414276422006</v>
      </c>
      <c r="K74">
        <f t="shared" si="6"/>
        <v>6.2138155391033966E-3</v>
      </c>
    </row>
    <row r="75" spans="1:12" x14ac:dyDescent="0.15">
      <c r="A75" s="34"/>
      <c r="B75" s="2" t="s">
        <v>88</v>
      </c>
      <c r="C75" s="3" t="s">
        <v>33</v>
      </c>
      <c r="D75">
        <v>99.388921504885005</v>
      </c>
      <c r="E75">
        <f t="shared" si="4"/>
        <v>1.6146115317284718E-2</v>
      </c>
      <c r="G75" s="3" t="s">
        <v>324</v>
      </c>
      <c r="H75">
        <f t="shared" si="5"/>
        <v>9.0499674084881503E-3</v>
      </c>
      <c r="J75">
        <v>99.384653634190997</v>
      </c>
      <c r="K75">
        <f t="shared" si="6"/>
        <v>1.1851310901762342E-2</v>
      </c>
    </row>
    <row r="76" spans="1:12" x14ac:dyDescent="0.15">
      <c r="A76" s="34"/>
      <c r="B76" s="2" t="s">
        <v>89</v>
      </c>
      <c r="C76" s="3" t="s">
        <v>34</v>
      </c>
      <c r="D76">
        <v>99.584591266746003</v>
      </c>
      <c r="E76">
        <f t="shared" si="4"/>
        <v>2.0068149277294237E-2</v>
      </c>
      <c r="G76" s="3" t="s">
        <v>325</v>
      </c>
      <c r="H76">
        <f t="shared" si="5"/>
        <v>1.1077462842861142E-2</v>
      </c>
      <c r="J76">
        <v>99.574828234296007</v>
      </c>
      <c r="K76">
        <f t="shared" si="6"/>
        <v>1.0262423727077672E-2</v>
      </c>
    </row>
    <row r="77" spans="1:12" x14ac:dyDescent="0.15">
      <c r="A77" s="34"/>
      <c r="B77" s="2" t="s">
        <v>90</v>
      </c>
      <c r="C77" s="3" t="s">
        <v>35</v>
      </c>
      <c r="D77">
        <v>99.277343051925001</v>
      </c>
      <c r="E77">
        <f t="shared" si="4"/>
        <v>1.1223806786726144E-2</v>
      </c>
      <c r="G77" s="3" t="s">
        <v>326</v>
      </c>
      <c r="H77">
        <f t="shared" si="5"/>
        <v>6.9151090498989504E-3</v>
      </c>
      <c r="J77">
        <v>99.277059428352999</v>
      </c>
      <c r="K77">
        <f t="shared" si="6"/>
        <v>1.0938086604613822E-2</v>
      </c>
    </row>
    <row r="78" spans="1:12" x14ac:dyDescent="0.15">
      <c r="A78" s="34"/>
      <c r="B78" s="2" t="s">
        <v>91</v>
      </c>
      <c r="C78" s="3" t="s">
        <v>36</v>
      </c>
      <c r="D78">
        <v>99.115325930764996</v>
      </c>
      <c r="E78">
        <f t="shared" si="4"/>
        <v>1.8630562527456953E-2</v>
      </c>
      <c r="G78" s="3" t="s">
        <v>327</v>
      </c>
      <c r="H78">
        <f t="shared" si="5"/>
        <v>1.0270633968949509E-2</v>
      </c>
      <c r="J78">
        <v>99.108496012204995</v>
      </c>
      <c r="K78">
        <f t="shared" si="6"/>
        <v>1.1738398325705921E-2</v>
      </c>
    </row>
    <row r="79" spans="1:12" x14ac:dyDescent="0.15">
      <c r="A79" s="34"/>
      <c r="B79" s="2" t="s">
        <v>92</v>
      </c>
      <c r="C79" s="3" t="s">
        <v>37</v>
      </c>
      <c r="D79">
        <v>99.119448088704999</v>
      </c>
      <c r="E79">
        <f t="shared" si="4"/>
        <v>9.0484789763455049E-3</v>
      </c>
      <c r="G79" s="3" t="s">
        <v>328</v>
      </c>
      <c r="H79">
        <f t="shared" si="5"/>
        <v>9.2475869897536891E-3</v>
      </c>
      <c r="J79">
        <v>99.118156215094004</v>
      </c>
      <c r="K79">
        <f t="shared" si="6"/>
        <v>7.7450107561117688E-3</v>
      </c>
    </row>
    <row r="80" spans="1:12" x14ac:dyDescent="0.15">
      <c r="A80" s="34"/>
      <c r="B80" s="2" t="s">
        <v>93</v>
      </c>
      <c r="C80" s="3" t="s">
        <v>38</v>
      </c>
      <c r="D80">
        <v>99.133437371301994</v>
      </c>
      <c r="E80">
        <f t="shared" si="4"/>
        <v>1.1907493025263062E-2</v>
      </c>
      <c r="G80" s="3" t="s">
        <v>329</v>
      </c>
      <c r="H80">
        <f t="shared" si="5"/>
        <v>8.1351995234480636E-3</v>
      </c>
      <c r="J80">
        <v>99.132028271552997</v>
      </c>
      <c r="K80">
        <f t="shared" si="6"/>
        <v>1.0485906550688163E-2</v>
      </c>
    </row>
    <row r="81" spans="1:12" x14ac:dyDescent="0.15">
      <c r="A81" s="34"/>
      <c r="B81" s="2" t="s">
        <v>94</v>
      </c>
      <c r="C81" s="3" t="s">
        <v>39</v>
      </c>
      <c r="D81">
        <v>99.130473583606005</v>
      </c>
      <c r="E81">
        <f t="shared" si="4"/>
        <v>1.7181242913497069E-2</v>
      </c>
      <c r="G81" s="3" t="s">
        <v>330</v>
      </c>
      <c r="H81">
        <f t="shared" si="5"/>
        <v>9.9701626373778999E-3</v>
      </c>
      <c r="J81">
        <v>99.124753135592997</v>
      </c>
      <c r="K81">
        <f t="shared" si="6"/>
        <v>1.1409626325534709E-2</v>
      </c>
    </row>
    <row r="82" spans="1:12" x14ac:dyDescent="0.15">
      <c r="A82" s="34"/>
      <c r="B82" s="2" t="s">
        <v>97</v>
      </c>
      <c r="C82" s="3" t="s">
        <v>40</v>
      </c>
      <c r="D82">
        <v>99.410049083036995</v>
      </c>
      <c r="E82">
        <f t="shared" si="4"/>
        <v>9.5537867909420218E-3</v>
      </c>
      <c r="G82" s="3" t="s">
        <v>331</v>
      </c>
      <c r="H82">
        <f t="shared" si="5"/>
        <v>8.9933887180782615E-3</v>
      </c>
      <c r="J82">
        <v>99.409119107622004</v>
      </c>
      <c r="K82">
        <f t="shared" si="6"/>
        <v>8.618203043184074E-3</v>
      </c>
    </row>
    <row r="83" spans="1:12" x14ac:dyDescent="0.15">
      <c r="A83" s="34"/>
      <c r="B83" s="2" t="s">
        <v>96</v>
      </c>
      <c r="C83" s="3" t="s">
        <v>41</v>
      </c>
      <c r="D83">
        <v>99.217868050342005</v>
      </c>
      <c r="E83">
        <f t="shared" si="4"/>
        <v>1.333266071795086E-2</v>
      </c>
      <c r="G83" s="3" t="s">
        <v>332</v>
      </c>
      <c r="H83">
        <f t="shared" si="5"/>
        <v>1.256727341142563E-2</v>
      </c>
      <c r="J83">
        <v>99.216477583805002</v>
      </c>
      <c r="K83">
        <f t="shared" si="6"/>
        <v>1.1931046320750094E-2</v>
      </c>
    </row>
    <row r="84" spans="1:12" x14ac:dyDescent="0.15">
      <c r="A84" s="34"/>
      <c r="B84" s="2" t="s">
        <v>95</v>
      </c>
      <c r="C84" s="3" t="s">
        <v>42</v>
      </c>
      <c r="D84">
        <v>99.266551586413996</v>
      </c>
      <c r="E84">
        <f t="shared" si="4"/>
        <v>1.4527830144476339E-2</v>
      </c>
      <c r="F84">
        <f>AVERAGE(E70:E84)</f>
        <v>1.4233817954451692E-2</v>
      </c>
      <c r="G84" s="3" t="s">
        <v>333</v>
      </c>
      <c r="H84">
        <f t="shared" si="5"/>
        <v>7.3672436061697081E-3</v>
      </c>
      <c r="I84">
        <f>AVERAGE(H70:H84)</f>
        <v>9.0261943995089376E-3</v>
      </c>
      <c r="J84">
        <v>99.262767660733005</v>
      </c>
      <c r="K84">
        <f t="shared" si="6"/>
        <v>1.071539247760224E-2</v>
      </c>
      <c r="L84">
        <f>AVERAGE(K70:K84)</f>
        <v>1.0075686041887818E-2</v>
      </c>
    </row>
    <row r="85" spans="1:12" x14ac:dyDescent="0.15">
      <c r="A85" s="34" t="s">
        <v>228</v>
      </c>
      <c r="B85" s="2" t="s">
        <v>98</v>
      </c>
      <c r="C85" s="3" t="s">
        <v>64</v>
      </c>
      <c r="D85">
        <v>140.44792101777699</v>
      </c>
      <c r="E85">
        <f t="shared" si="4"/>
        <v>3.5293698614210903E-2</v>
      </c>
      <c r="G85" s="3" t="s">
        <v>334</v>
      </c>
      <c r="H85">
        <f t="shared" si="5"/>
        <v>2.0557553835667677E-2</v>
      </c>
      <c r="J85">
        <v>140.43084849189401</v>
      </c>
      <c r="K85">
        <f t="shared" si="6"/>
        <v>2.313363865387176E-2</v>
      </c>
    </row>
    <row r="86" spans="1:12" x14ac:dyDescent="0.15">
      <c r="A86" s="34"/>
      <c r="B86" s="2" t="s">
        <v>99</v>
      </c>
      <c r="C86" s="3" t="s">
        <v>43</v>
      </c>
      <c r="D86">
        <v>139.99079237782601</v>
      </c>
      <c r="E86">
        <f t="shared" si="4"/>
        <v>2.5016319371530191E-2</v>
      </c>
      <c r="G86" s="3" t="s">
        <v>335</v>
      </c>
      <c r="H86">
        <f t="shared" si="5"/>
        <v>1.8675100086118161E-2</v>
      </c>
      <c r="J86">
        <v>139.977588551976</v>
      </c>
      <c r="K86">
        <f t="shared" si="6"/>
        <v>1.5582035346898174E-2</v>
      </c>
    </row>
    <row r="87" spans="1:12" x14ac:dyDescent="0.15">
      <c r="A87" s="34"/>
      <c r="B87" s="2" t="s">
        <v>100</v>
      </c>
      <c r="C87" s="3" t="s">
        <v>44</v>
      </c>
      <c r="D87">
        <v>140.03839439878999</v>
      </c>
      <c r="E87">
        <f t="shared" si="4"/>
        <v>2.2843221522725891E-2</v>
      </c>
      <c r="G87" s="3" t="s">
        <v>336</v>
      </c>
      <c r="H87">
        <f t="shared" si="5"/>
        <v>1.5903200377421024E-2</v>
      </c>
      <c r="J87">
        <v>140.03376853653401</v>
      </c>
      <c r="K87">
        <f t="shared" si="6"/>
        <v>1.9539185531879041E-2</v>
      </c>
    </row>
    <row r="88" spans="1:12" x14ac:dyDescent="0.15">
      <c r="A88" s="34"/>
      <c r="B88" s="2" t="s">
        <v>101</v>
      </c>
      <c r="C88" s="3" t="s">
        <v>65</v>
      </c>
      <c r="D88">
        <v>140.13547849008299</v>
      </c>
      <c r="E88">
        <f t="shared" si="4"/>
        <v>3.0415217778554927E-2</v>
      </c>
      <c r="G88" s="3" t="s">
        <v>337</v>
      </c>
      <c r="H88">
        <f t="shared" si="5"/>
        <v>1.8578954676376228E-2</v>
      </c>
      <c r="J88">
        <v>140.11691154263201</v>
      </c>
      <c r="K88">
        <f t="shared" si="6"/>
        <v>1.7161904036314873E-2</v>
      </c>
    </row>
    <row r="89" spans="1:12" x14ac:dyDescent="0.15">
      <c r="A89" s="34"/>
      <c r="B89" s="2" t="s">
        <v>102</v>
      </c>
      <c r="C89" s="3" t="s">
        <v>66</v>
      </c>
      <c r="D89">
        <v>140.03790185885799</v>
      </c>
      <c r="E89">
        <f t="shared" si="4"/>
        <v>3.0712416199997424E-2</v>
      </c>
      <c r="G89" s="3" t="s">
        <v>338</v>
      </c>
      <c r="H89">
        <f t="shared" si="5"/>
        <v>1.7106716140840691E-2</v>
      </c>
      <c r="J89">
        <v>140.01820039005301</v>
      </c>
      <c r="K89">
        <f t="shared" si="6"/>
        <v>1.6639426430455091E-2</v>
      </c>
    </row>
    <row r="90" spans="1:12" x14ac:dyDescent="0.15">
      <c r="A90" s="34"/>
      <c r="B90" s="2" t="s">
        <v>103</v>
      </c>
      <c r="C90" s="3" t="s">
        <v>45</v>
      </c>
      <c r="D90">
        <v>140.39140070731301</v>
      </c>
      <c r="E90">
        <f t="shared" si="4"/>
        <v>3.0537679694480617E-2</v>
      </c>
      <c r="G90" s="3" t="s">
        <v>339</v>
      </c>
      <c r="H90">
        <f t="shared" si="5"/>
        <v>2.1411527809781377E-2</v>
      </c>
      <c r="J90">
        <v>140.375157070754</v>
      </c>
      <c r="K90">
        <f t="shared" si="6"/>
        <v>1.8963896039034974E-2</v>
      </c>
    </row>
    <row r="91" spans="1:12" x14ac:dyDescent="0.15">
      <c r="A91" s="34"/>
      <c r="B91" s="2" t="s">
        <v>104</v>
      </c>
      <c r="C91" s="3" t="s">
        <v>46</v>
      </c>
      <c r="D91">
        <v>140.28915261348399</v>
      </c>
      <c r="E91">
        <f t="shared" si="4"/>
        <v>2.8214668147875922E-2</v>
      </c>
      <c r="G91" s="3" t="s">
        <v>340</v>
      </c>
      <c r="H91">
        <f t="shared" si="5"/>
        <v>1.9347159447418511E-2</v>
      </c>
      <c r="J91">
        <v>140.278081289217</v>
      </c>
      <c r="K91">
        <f t="shared" si="6"/>
        <v>2.0320652254212188E-2</v>
      </c>
    </row>
    <row r="92" spans="1:12" x14ac:dyDescent="0.15">
      <c r="A92" s="34"/>
      <c r="B92" s="2" t="s">
        <v>105</v>
      </c>
      <c r="C92" s="3" t="s">
        <v>47</v>
      </c>
      <c r="D92">
        <v>140.38618543674801</v>
      </c>
      <c r="E92">
        <f t="shared" si="4"/>
        <v>2.4964995502399556E-2</v>
      </c>
      <c r="G92" s="3" t="s">
        <v>341</v>
      </c>
      <c r="H92">
        <f t="shared" si="5"/>
        <v>1.5833201916725274E-2</v>
      </c>
      <c r="J92">
        <v>140.374411010373</v>
      </c>
      <c r="K92">
        <f t="shared" si="6"/>
        <v>1.657573282431795E-2</v>
      </c>
    </row>
    <row r="93" spans="1:12" x14ac:dyDescent="0.15">
      <c r="A93" s="34"/>
      <c r="B93" s="2" t="s">
        <v>106</v>
      </c>
      <c r="C93" s="3" t="s">
        <v>67</v>
      </c>
      <c r="D93">
        <v>140.39937770550401</v>
      </c>
      <c r="E93">
        <f t="shared" si="4"/>
        <v>2.6026919692279778E-2</v>
      </c>
      <c r="G93" s="3" t="s">
        <v>342</v>
      </c>
      <c r="H93">
        <f t="shared" si="5"/>
        <v>2.2049888755829115E-2</v>
      </c>
      <c r="J93">
        <v>140.39046139045101</v>
      </c>
      <c r="K93">
        <f t="shared" si="6"/>
        <v>1.9674586910673326E-2</v>
      </c>
    </row>
    <row r="94" spans="1:12" x14ac:dyDescent="0.15">
      <c r="A94" s="34"/>
      <c r="B94" s="2" t="s">
        <v>107</v>
      </c>
      <c r="C94" s="3" t="s">
        <v>48</v>
      </c>
      <c r="D94">
        <v>140.3651889473</v>
      </c>
      <c r="E94">
        <f t="shared" si="4"/>
        <v>3.1424944890455837E-2</v>
      </c>
      <c r="G94" s="3" t="s">
        <v>343</v>
      </c>
      <c r="H94">
        <f t="shared" si="5"/>
        <v>1.9589311304230212E-2</v>
      </c>
      <c r="J94">
        <v>140.34914836549501</v>
      </c>
      <c r="K94">
        <f t="shared" si="6"/>
        <v>1.9993604492372287E-2</v>
      </c>
    </row>
    <row r="95" spans="1:12" x14ac:dyDescent="0.15">
      <c r="A95" s="34"/>
      <c r="B95" s="2" t="s">
        <v>108</v>
      </c>
      <c r="C95" s="3" t="s">
        <v>68</v>
      </c>
      <c r="D95">
        <v>140.20785601606099</v>
      </c>
      <c r="E95">
        <f t="shared" si="4"/>
        <v>2.7422447389371225E-2</v>
      </c>
      <c r="G95" s="3" t="s">
        <v>344</v>
      </c>
      <c r="H95">
        <f t="shared" si="5"/>
        <v>1.9717331869174591E-2</v>
      </c>
      <c r="J95">
        <v>140.19838248721101</v>
      </c>
      <c r="K95">
        <f t="shared" si="6"/>
        <v>2.0663819882536062E-2</v>
      </c>
    </row>
    <row r="96" spans="1:12" x14ac:dyDescent="0.15">
      <c r="A96" s="34"/>
      <c r="B96" s="2" t="s">
        <v>109</v>
      </c>
      <c r="C96" s="3" t="s">
        <v>69</v>
      </c>
      <c r="D96">
        <v>140.23419923778499</v>
      </c>
      <c r="E96">
        <f t="shared" si="4"/>
        <v>2.3670395960435717E-2</v>
      </c>
      <c r="G96" s="3" t="s">
        <v>345</v>
      </c>
      <c r="H96">
        <f t="shared" si="5"/>
        <v>2.0317451382540166E-2</v>
      </c>
      <c r="J96">
        <v>140.22636675399301</v>
      </c>
      <c r="K96">
        <f t="shared" si="6"/>
        <v>1.8083785979064831E-2</v>
      </c>
    </row>
    <row r="97" spans="1:12" x14ac:dyDescent="0.15">
      <c r="A97" s="34"/>
      <c r="B97" s="2" t="s">
        <v>110</v>
      </c>
      <c r="C97" s="3" t="s">
        <v>70</v>
      </c>
      <c r="D97">
        <v>140.07277972901801</v>
      </c>
      <c r="E97">
        <f t="shared" si="4"/>
        <v>2.3798836398188278E-2</v>
      </c>
      <c r="G97" s="3" t="s">
        <v>346</v>
      </c>
      <c r="H97">
        <f t="shared" si="5"/>
        <v>1.9779900384889356E-2</v>
      </c>
      <c r="J97">
        <v>140.06404938848999</v>
      </c>
      <c r="K97">
        <f t="shared" si="6"/>
        <v>1.7564635674556635E-2</v>
      </c>
    </row>
    <row r="98" spans="1:12" x14ac:dyDescent="0.15">
      <c r="A98" s="34"/>
      <c r="B98" s="2" t="s">
        <v>111</v>
      </c>
      <c r="C98" s="3" t="s">
        <v>49</v>
      </c>
      <c r="D98">
        <v>140.24703821459701</v>
      </c>
      <c r="E98">
        <f t="shared" si="4"/>
        <v>2.6562199010554927E-2</v>
      </c>
      <c r="G98" s="3" t="s">
        <v>347</v>
      </c>
      <c r="H98">
        <f t="shared" si="5"/>
        <v>2.1013618236096848E-2</v>
      </c>
      <c r="J98">
        <v>140.23632344119099</v>
      </c>
      <c r="K98">
        <f t="shared" si="6"/>
        <v>1.8920241203889358E-2</v>
      </c>
    </row>
    <row r="99" spans="1:12" x14ac:dyDescent="0.15">
      <c r="A99" s="34"/>
      <c r="B99" s="2" t="s">
        <v>112</v>
      </c>
      <c r="C99" s="3" t="s">
        <v>50</v>
      </c>
      <c r="D99">
        <v>140.481697611198</v>
      </c>
      <c r="E99">
        <f t="shared" si="4"/>
        <v>2.4045314256887315E-2</v>
      </c>
      <c r="F99">
        <f>AVERAGE(E85:E99)</f>
        <v>2.73966182953299E-2</v>
      </c>
      <c r="G99" s="3" t="s">
        <v>348</v>
      </c>
      <c r="H99">
        <f t="shared" si="5"/>
        <v>1.8815814141913509E-2</v>
      </c>
      <c r="I99">
        <f>AVERAGE(H85:H99)</f>
        <v>1.9246448691001519E-2</v>
      </c>
      <c r="J99">
        <v>140.47418348703101</v>
      </c>
      <c r="K99">
        <f t="shared" si="6"/>
        <v>1.8695200263704217E-2</v>
      </c>
      <c r="L99">
        <f>AVERAGE(K85:K99)</f>
        <v>1.8767489701585382E-2</v>
      </c>
    </row>
    <row r="100" spans="1:12" x14ac:dyDescent="0.15">
      <c r="A100" s="34" t="s">
        <v>226</v>
      </c>
      <c r="B100" s="2" t="s">
        <v>113</v>
      </c>
      <c r="C100" s="3" t="s">
        <v>71</v>
      </c>
      <c r="D100">
        <v>198.38422810756899</v>
      </c>
      <c r="E100">
        <f t="shared" si="4"/>
        <v>3.9353379005868376E-2</v>
      </c>
      <c r="G100" s="3" t="s">
        <v>349</v>
      </c>
      <c r="H100">
        <f t="shared" si="5"/>
        <v>3.9673725781571002E-2</v>
      </c>
      <c r="J100">
        <v>198.37229374886101</v>
      </c>
      <c r="K100">
        <f t="shared" si="6"/>
        <v>3.333523159804317E-2</v>
      </c>
    </row>
    <row r="101" spans="1:12" x14ac:dyDescent="0.15">
      <c r="A101" s="34"/>
      <c r="B101" s="2" t="s">
        <v>114</v>
      </c>
      <c r="C101" s="3" t="s">
        <v>72</v>
      </c>
      <c r="D101">
        <v>198.03487766496099</v>
      </c>
      <c r="E101">
        <f t="shared" si="4"/>
        <v>3.3024046835424425E-2</v>
      </c>
      <c r="G101" s="3" t="s">
        <v>350</v>
      </c>
      <c r="H101">
        <f t="shared" si="5"/>
        <v>3.3142016102839816E-2</v>
      </c>
      <c r="J101">
        <v>198.039384851661</v>
      </c>
      <c r="K101">
        <f t="shared" si="6"/>
        <v>3.5300754458151874E-2</v>
      </c>
    </row>
    <row r="102" spans="1:12" x14ac:dyDescent="0.15">
      <c r="A102" s="34"/>
      <c r="B102" s="2" t="s">
        <v>115</v>
      </c>
      <c r="C102" s="3" t="s">
        <v>73</v>
      </c>
      <c r="D102">
        <v>198.09975311811101</v>
      </c>
      <c r="E102">
        <f t="shared" si="4"/>
        <v>3.9214447462412337E-2</v>
      </c>
      <c r="G102" s="3" t="s">
        <v>351</v>
      </c>
      <c r="H102">
        <f t="shared" si="5"/>
        <v>3.694042326889279E-2</v>
      </c>
      <c r="J102">
        <v>198.09570387762</v>
      </c>
      <c r="K102">
        <f t="shared" si="6"/>
        <v>3.7169604743257728E-2</v>
      </c>
    </row>
    <row r="103" spans="1:12" x14ac:dyDescent="0.15">
      <c r="A103" s="34"/>
      <c r="B103" s="2" t="s">
        <v>116</v>
      </c>
      <c r="C103" s="3" t="s">
        <v>74</v>
      </c>
      <c r="D103">
        <v>198.25785831227401</v>
      </c>
      <c r="E103">
        <f t="shared" si="4"/>
        <v>3.4555564142496026E-2</v>
      </c>
      <c r="G103" s="3" t="s">
        <v>352</v>
      </c>
      <c r="H103">
        <f t="shared" si="5"/>
        <v>3.3789473560991344E-2</v>
      </c>
      <c r="J103">
        <v>198.259919405494</v>
      </c>
      <c r="K103">
        <f t="shared" si="6"/>
        <v>3.5595525665299867E-2</v>
      </c>
    </row>
    <row r="104" spans="1:12" x14ac:dyDescent="0.15">
      <c r="A104" s="34"/>
      <c r="B104" s="2" t="s">
        <v>117</v>
      </c>
      <c r="C104" s="3" t="s">
        <v>75</v>
      </c>
      <c r="D104">
        <v>198.22858310694301</v>
      </c>
      <c r="E104">
        <f t="shared" si="4"/>
        <v>3.8508784203094171E-2</v>
      </c>
      <c r="G104" s="3" t="s">
        <v>353</v>
      </c>
      <c r="H104">
        <f t="shared" si="5"/>
        <v>3.7390189442169916E-2</v>
      </c>
      <c r="J104">
        <v>198.21880385168501</v>
      </c>
      <c r="K104">
        <f t="shared" si="6"/>
        <v>3.3573561957661403E-2</v>
      </c>
    </row>
    <row r="105" spans="1:12" x14ac:dyDescent="0.15">
      <c r="A105" s="34"/>
      <c r="B105" s="2" t="s">
        <v>118</v>
      </c>
      <c r="C105" s="3" t="s">
        <v>76</v>
      </c>
      <c r="D105">
        <v>198.244583065027</v>
      </c>
      <c r="E105">
        <f t="shared" si="4"/>
        <v>3.5465875972128934E-2</v>
      </c>
      <c r="G105" s="3" t="s">
        <v>354</v>
      </c>
      <c r="H105">
        <f t="shared" si="5"/>
        <v>3.7754509577564967E-2</v>
      </c>
      <c r="J105">
        <v>198.24650022749199</v>
      </c>
      <c r="K105">
        <f t="shared" si="6"/>
        <v>3.643328823318645E-2</v>
      </c>
    </row>
    <row r="106" spans="1:12" x14ac:dyDescent="0.15">
      <c r="A106" s="34"/>
      <c r="B106" s="2" t="s">
        <v>119</v>
      </c>
      <c r="C106" s="3" t="s">
        <v>77</v>
      </c>
      <c r="D106">
        <v>197.946952569312</v>
      </c>
      <c r="E106">
        <f t="shared" si="4"/>
        <v>3.5250361013281648E-2</v>
      </c>
      <c r="G106" s="3" t="s">
        <v>355</v>
      </c>
      <c r="H106">
        <f t="shared" si="5"/>
        <v>3.5517138629711752E-2</v>
      </c>
      <c r="J106">
        <v>197.945290867403</v>
      </c>
      <c r="K106">
        <f t="shared" si="6"/>
        <v>3.441059680203902E-2</v>
      </c>
    </row>
    <row r="107" spans="1:12" x14ac:dyDescent="0.15">
      <c r="A107" s="34"/>
      <c r="B107" s="2" t="s">
        <v>120</v>
      </c>
      <c r="C107" s="3" t="s">
        <v>51</v>
      </c>
      <c r="D107">
        <v>198.059161192788</v>
      </c>
      <c r="E107">
        <f t="shared" si="4"/>
        <v>3.2691702000677489E-2</v>
      </c>
      <c r="G107" s="3" t="s">
        <v>356</v>
      </c>
      <c r="H107">
        <f t="shared" si="5"/>
        <v>3.2996781994848991E-2</v>
      </c>
      <c r="J107">
        <v>198.06143920754801</v>
      </c>
      <c r="K107">
        <f t="shared" si="6"/>
        <v>3.3842246852065376E-2</v>
      </c>
    </row>
    <row r="108" spans="1:12" x14ac:dyDescent="0.15">
      <c r="A108" s="34"/>
      <c r="B108" s="2" t="s">
        <v>121</v>
      </c>
      <c r="C108" s="3" t="s">
        <v>52</v>
      </c>
      <c r="D108">
        <v>198.210434870727</v>
      </c>
      <c r="E108">
        <f t="shared" si="4"/>
        <v>3.7652364530947828E-2</v>
      </c>
      <c r="G108" s="3" t="s">
        <v>357</v>
      </c>
      <c r="H108">
        <f t="shared" si="5"/>
        <v>3.7274814904378166E-2</v>
      </c>
      <c r="J108">
        <v>198.20464350335899</v>
      </c>
      <c r="K108">
        <f t="shared" si="6"/>
        <v>3.4729436705005633E-2</v>
      </c>
    </row>
    <row r="109" spans="1:12" x14ac:dyDescent="0.15">
      <c r="A109" s="34"/>
      <c r="B109" s="2" t="s">
        <v>122</v>
      </c>
      <c r="C109" s="3" t="s">
        <v>78</v>
      </c>
      <c r="D109">
        <v>198.10723835322599</v>
      </c>
      <c r="E109">
        <f t="shared" si="4"/>
        <v>3.4410602927212354E-2</v>
      </c>
      <c r="G109" s="3" t="s">
        <v>358</v>
      </c>
      <c r="H109">
        <f t="shared" si="5"/>
        <v>3.523882661789942E-2</v>
      </c>
      <c r="J109">
        <v>198.109502154338</v>
      </c>
      <c r="K109">
        <f t="shared" si="6"/>
        <v>3.5553711133880665E-2</v>
      </c>
    </row>
    <row r="110" spans="1:12" x14ac:dyDescent="0.15">
      <c r="A110" s="34"/>
      <c r="B110" s="2" t="s">
        <v>123</v>
      </c>
      <c r="C110" s="3" t="s">
        <v>79</v>
      </c>
      <c r="D110">
        <v>198.20577469657701</v>
      </c>
      <c r="E110">
        <f t="shared" si="4"/>
        <v>3.5264969269227321E-2</v>
      </c>
      <c r="G110" s="3" t="s">
        <v>359</v>
      </c>
      <c r="H110">
        <f t="shared" si="5"/>
        <v>3.5000479506706317E-2</v>
      </c>
      <c r="J110">
        <v>198.206425433851</v>
      </c>
      <c r="K110">
        <f t="shared" si="6"/>
        <v>3.5593399032326979E-2</v>
      </c>
    </row>
    <row r="111" spans="1:12" x14ac:dyDescent="0.15">
      <c r="A111" s="34"/>
      <c r="B111" s="2" t="s">
        <v>124</v>
      </c>
      <c r="C111" s="3" t="s">
        <v>80</v>
      </c>
      <c r="D111">
        <v>198.458462729156</v>
      </c>
      <c r="E111">
        <f t="shared" si="4"/>
        <v>3.7525528793338231E-2</v>
      </c>
      <c r="G111" s="3" t="s">
        <v>360</v>
      </c>
      <c r="H111">
        <f t="shared" si="5"/>
        <v>3.6355817849643646E-2</v>
      </c>
      <c r="J111">
        <v>198.454801882742</v>
      </c>
      <c r="K111">
        <f t="shared" si="6"/>
        <v>3.5680195459800189E-2</v>
      </c>
    </row>
    <row r="112" spans="1:12" x14ac:dyDescent="0.15">
      <c r="A112" s="34"/>
      <c r="B112" s="2" t="s">
        <v>125</v>
      </c>
      <c r="C112" s="3" t="s">
        <v>53</v>
      </c>
      <c r="D112">
        <v>198.12567188536801</v>
      </c>
      <c r="E112">
        <f t="shared" si="4"/>
        <v>3.6418529553982289E-2</v>
      </c>
      <c r="G112" s="3" t="s">
        <v>361</v>
      </c>
      <c r="H112">
        <f t="shared" si="5"/>
        <v>3.4341688419894524E-2</v>
      </c>
      <c r="J112">
        <v>198.121262771201</v>
      </c>
      <c r="K112">
        <f t="shared" si="6"/>
        <v>3.4192306238458758E-2</v>
      </c>
    </row>
    <row r="113" spans="1:12" x14ac:dyDescent="0.15">
      <c r="A113" s="34"/>
      <c r="B113" s="2" t="s">
        <v>126</v>
      </c>
      <c r="C113" s="3" t="s">
        <v>81</v>
      </c>
      <c r="D113">
        <v>198.30600592174201</v>
      </c>
      <c r="E113">
        <f t="shared" si="4"/>
        <v>4.0397465178043719E-2</v>
      </c>
      <c r="G113" s="3" t="s">
        <v>362</v>
      </c>
      <c r="H113">
        <f t="shared" si="5"/>
        <v>3.6090366608596339E-2</v>
      </c>
      <c r="J113">
        <v>198.30319271405199</v>
      </c>
      <c r="K113">
        <f t="shared" si="6"/>
        <v>3.897827258146018E-2</v>
      </c>
    </row>
    <row r="114" spans="1:12" x14ac:dyDescent="0.15">
      <c r="A114" s="34"/>
      <c r="B114" s="2" t="s">
        <v>127</v>
      </c>
      <c r="C114" s="3" t="s">
        <v>82</v>
      </c>
      <c r="D114">
        <v>198.33829176196201</v>
      </c>
      <c r="E114">
        <f t="shared" si="4"/>
        <v>3.2914608724080092E-2</v>
      </c>
      <c r="F114">
        <f>AVERAGE(E100:E114)</f>
        <v>3.6176548640814356E-2</v>
      </c>
      <c r="G114" s="3" t="s">
        <v>363</v>
      </c>
      <c r="H114">
        <f t="shared" si="5"/>
        <v>3.3116021765499173E-2</v>
      </c>
      <c r="I114">
        <f>AVERAGE(H100:H114)</f>
        <v>3.5641484935413879E-2</v>
      </c>
      <c r="J114">
        <v>198.34362035804901</v>
      </c>
      <c r="K114">
        <f t="shared" si="6"/>
        <v>3.5602112950418242E-2</v>
      </c>
      <c r="L114">
        <f>AVERAGE(K100:K114)</f>
        <v>3.5332682960737036E-2</v>
      </c>
    </row>
  </sheetData>
  <sortState ref="E2:E114">
    <sortCondition ref="E2:E114"/>
  </sortState>
  <mergeCells count="8">
    <mergeCell ref="A85:A99"/>
    <mergeCell ref="A100:A114"/>
    <mergeCell ref="A2:A17"/>
    <mergeCell ref="A28:A37"/>
    <mergeCell ref="A38:A59"/>
    <mergeCell ref="A60:A69"/>
    <mergeCell ref="A18:A27"/>
    <mergeCell ref="A70:A84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workbookViewId="0">
      <selection activeCell="J36" sqref="J36"/>
    </sheetView>
  </sheetViews>
  <sheetFormatPr defaultRowHeight="13.5" x14ac:dyDescent="0.15"/>
  <cols>
    <col min="1" max="1" width="12.75" customWidth="1"/>
    <col min="2" max="2" width="9.625" customWidth="1"/>
    <col min="3" max="3" width="12" customWidth="1"/>
    <col min="4" max="4" width="9.125" bestFit="1" customWidth="1"/>
    <col min="5" max="5" width="9.625" bestFit="1" customWidth="1"/>
    <col min="10" max="10" width="11.625" customWidth="1"/>
    <col min="11" max="11" width="11.375" customWidth="1"/>
  </cols>
  <sheetData>
    <row r="1" spans="1:20" x14ac:dyDescent="0.15">
      <c r="A1" t="s">
        <v>380</v>
      </c>
    </row>
    <row r="2" spans="1:20" x14ac:dyDescent="0.15">
      <c r="A2" t="s">
        <v>175</v>
      </c>
      <c r="B2" t="s">
        <v>313</v>
      </c>
      <c r="C2" s="16" t="s">
        <v>26</v>
      </c>
      <c r="D2" t="s">
        <v>367</v>
      </c>
      <c r="E2" s="16" t="s">
        <v>390</v>
      </c>
      <c r="F2" t="s">
        <v>308</v>
      </c>
    </row>
    <row r="3" spans="1:20" x14ac:dyDescent="0.15">
      <c r="A3" t="s">
        <v>167</v>
      </c>
      <c r="B3">
        <v>0.84</v>
      </c>
      <c r="C3" s="22">
        <v>8.2416824040652537E-3</v>
      </c>
      <c r="D3" s="8">
        <v>6.8755261638270516E-3</v>
      </c>
      <c r="E3" s="21">
        <v>9.8732549785083154E-2</v>
      </c>
      <c r="F3" s="21">
        <v>7.8306901205168165E-3</v>
      </c>
    </row>
    <row r="4" spans="1:20" x14ac:dyDescent="0.15">
      <c r="A4" t="s">
        <v>169</v>
      </c>
      <c r="B4">
        <v>0.96</v>
      </c>
      <c r="C4" s="20">
        <v>1.0032066167312462E-2</v>
      </c>
      <c r="D4" s="6">
        <v>2.0252956603678408E-2</v>
      </c>
      <c r="E4" s="21">
        <v>0.10681130084771615</v>
      </c>
      <c r="F4" s="21">
        <v>3.7987436441551913E-2</v>
      </c>
    </row>
    <row r="5" spans="1:20" x14ac:dyDescent="0.15">
      <c r="A5" t="s">
        <v>168</v>
      </c>
      <c r="B5">
        <v>1.64</v>
      </c>
      <c r="C5" s="20">
        <v>2.9178123173532976E-2</v>
      </c>
      <c r="D5" s="6">
        <v>0.39626831660047873</v>
      </c>
      <c r="E5" s="21">
        <v>6.6533165786353571E-2</v>
      </c>
      <c r="F5" s="21">
        <v>7.299031297653498E-2</v>
      </c>
      <c r="N5" s="16"/>
      <c r="T5" s="16"/>
    </row>
    <row r="6" spans="1:20" x14ac:dyDescent="0.15">
      <c r="A6" t="s">
        <v>171</v>
      </c>
      <c r="B6" s="19" t="s">
        <v>314</v>
      </c>
      <c r="C6" s="22">
        <v>0.81358041179265439</v>
      </c>
      <c r="D6" s="6">
        <v>1.0043692851480908</v>
      </c>
      <c r="E6" s="21">
        <v>1.0753262258783589</v>
      </c>
      <c r="F6" s="20">
        <v>0.77435285754066985</v>
      </c>
    </row>
    <row r="7" spans="1:20" x14ac:dyDescent="0.15">
      <c r="A7" t="s">
        <v>170</v>
      </c>
      <c r="B7">
        <v>0.02</v>
      </c>
      <c r="C7" s="21">
        <v>1.2953091871419775E-2</v>
      </c>
      <c r="D7" s="6">
        <v>1.5410696674897939E-2</v>
      </c>
      <c r="E7" s="21">
        <v>3.9354213443076339E-2</v>
      </c>
      <c r="F7" s="20">
        <v>1.0735492135805925E-2</v>
      </c>
    </row>
    <row r="8" spans="1:20" x14ac:dyDescent="0.15">
      <c r="A8" t="s">
        <v>230</v>
      </c>
      <c r="B8" t="s">
        <v>314</v>
      </c>
      <c r="C8" s="21">
        <v>7.9769500108852961E-2</v>
      </c>
      <c r="D8" s="6">
        <v>3.4700000000000002E-2</v>
      </c>
      <c r="E8" s="21">
        <v>0.27608379880618272</v>
      </c>
      <c r="F8" s="20">
        <v>1.0075686041887818E-2</v>
      </c>
    </row>
    <row r="9" spans="1:20" x14ac:dyDescent="0.15">
      <c r="A9" t="s">
        <v>231</v>
      </c>
      <c r="B9" t="s">
        <v>314</v>
      </c>
      <c r="C9" s="21">
        <v>0.11311300093616623</v>
      </c>
      <c r="D9" t="s">
        <v>314</v>
      </c>
      <c r="E9" s="21">
        <v>0.33869921967254918</v>
      </c>
      <c r="F9" s="20">
        <v>1.8767489701585382E-2</v>
      </c>
    </row>
    <row r="10" spans="1:20" x14ac:dyDescent="0.15">
      <c r="A10" t="s">
        <v>232</v>
      </c>
      <c r="B10" t="s">
        <v>314</v>
      </c>
      <c r="C10" s="21">
        <v>0.13439448711906232</v>
      </c>
      <c r="D10" t="s">
        <v>314</v>
      </c>
      <c r="E10" s="21">
        <v>0.36435177477607517</v>
      </c>
      <c r="F10" s="20">
        <v>3.5332682960737036E-2</v>
      </c>
    </row>
    <row r="13" spans="1:20" x14ac:dyDescent="0.15">
      <c r="A13" t="s">
        <v>379</v>
      </c>
    </row>
    <row r="14" spans="1:20" x14ac:dyDescent="0.15">
      <c r="A14" t="s">
        <v>175</v>
      </c>
      <c r="B14" t="s">
        <v>378</v>
      </c>
      <c r="C14" s="16" t="s">
        <v>26</v>
      </c>
      <c r="D14" t="s">
        <v>367</v>
      </c>
      <c r="E14" s="16" t="s">
        <v>390</v>
      </c>
      <c r="F14" t="s">
        <v>304</v>
      </c>
    </row>
    <row r="15" spans="1:20" x14ac:dyDescent="0.15">
      <c r="A15" t="s">
        <v>167</v>
      </c>
      <c r="B15">
        <v>16</v>
      </c>
      <c r="C15" s="29">
        <v>0</v>
      </c>
      <c r="D15" s="29">
        <v>3</v>
      </c>
      <c r="E15" s="29">
        <v>0</v>
      </c>
      <c r="F15" s="29">
        <v>1</v>
      </c>
    </row>
    <row r="16" spans="1:20" x14ac:dyDescent="0.15">
      <c r="A16" t="s">
        <v>169</v>
      </c>
      <c r="B16">
        <v>10</v>
      </c>
      <c r="C16" s="29">
        <v>2</v>
      </c>
      <c r="D16" s="29">
        <v>2</v>
      </c>
      <c r="E16" s="29">
        <v>0</v>
      </c>
      <c r="F16" s="29">
        <v>0</v>
      </c>
      <c r="J16" s="34" t="s">
        <v>175</v>
      </c>
      <c r="K16" s="34" t="s">
        <v>382</v>
      </c>
      <c r="L16" s="34"/>
      <c r="M16" s="34"/>
      <c r="N16" s="34"/>
      <c r="O16" s="34"/>
      <c r="P16" s="34" t="s">
        <v>383</v>
      </c>
      <c r="Q16" s="34"/>
      <c r="R16" s="34"/>
      <c r="S16" s="34"/>
      <c r="T16" s="34"/>
    </row>
    <row r="17" spans="1:20" x14ac:dyDescent="0.15">
      <c r="A17" t="s">
        <v>168</v>
      </c>
      <c r="B17">
        <v>10</v>
      </c>
      <c r="C17" s="29">
        <v>2</v>
      </c>
      <c r="D17" s="29">
        <v>0</v>
      </c>
      <c r="E17" s="29">
        <v>1</v>
      </c>
      <c r="F17" s="29">
        <v>1</v>
      </c>
      <c r="J17" s="34"/>
      <c r="K17" t="s">
        <v>313</v>
      </c>
      <c r="L17" s="16" t="s">
        <v>26</v>
      </c>
      <c r="M17" t="s">
        <v>367</v>
      </c>
      <c r="N17" s="16" t="s">
        <v>390</v>
      </c>
      <c r="O17" t="s">
        <v>304</v>
      </c>
      <c r="P17" t="s">
        <v>313</v>
      </c>
      <c r="Q17" s="16" t="s">
        <v>26</v>
      </c>
      <c r="R17" t="s">
        <v>367</v>
      </c>
      <c r="S17" s="16" t="s">
        <v>390</v>
      </c>
      <c r="T17" t="s">
        <v>304</v>
      </c>
    </row>
    <row r="18" spans="1:20" x14ac:dyDescent="0.15">
      <c r="A18" t="s">
        <v>171</v>
      </c>
      <c r="B18">
        <v>22</v>
      </c>
      <c r="C18" s="29">
        <v>4</v>
      </c>
      <c r="D18" s="29">
        <v>0</v>
      </c>
      <c r="E18" s="29">
        <v>0</v>
      </c>
      <c r="F18" s="29">
        <v>16</v>
      </c>
      <c r="J18" t="s">
        <v>167</v>
      </c>
      <c r="K18">
        <v>0.84</v>
      </c>
      <c r="L18" s="22">
        <v>8.2416824040652537E-3</v>
      </c>
      <c r="M18" s="8">
        <v>6.8755261638270516E-3</v>
      </c>
      <c r="N18" s="21">
        <v>9.8732549785083154E-2</v>
      </c>
      <c r="O18" s="21">
        <v>7.8306901205168165E-3</v>
      </c>
      <c r="P18" t="s">
        <v>314</v>
      </c>
      <c r="Q18" s="29">
        <v>0</v>
      </c>
      <c r="R18" s="29">
        <v>3</v>
      </c>
      <c r="S18" s="29">
        <v>0</v>
      </c>
      <c r="T18" s="29">
        <v>1</v>
      </c>
    </row>
    <row r="19" spans="1:20" x14ac:dyDescent="0.15">
      <c r="A19" t="s">
        <v>170</v>
      </c>
      <c r="B19">
        <v>10</v>
      </c>
      <c r="C19" s="29">
        <v>0</v>
      </c>
      <c r="D19" s="29">
        <v>0</v>
      </c>
      <c r="E19" s="29">
        <v>0</v>
      </c>
      <c r="F19" s="29">
        <v>10</v>
      </c>
      <c r="J19" t="s">
        <v>169</v>
      </c>
      <c r="K19">
        <v>0.96</v>
      </c>
      <c r="L19" s="20">
        <v>1.0032066167312462E-2</v>
      </c>
      <c r="M19" s="6">
        <v>2.0252956603678408E-2</v>
      </c>
      <c r="N19" s="21">
        <v>0.10681130084771615</v>
      </c>
      <c r="O19" s="21">
        <v>3.7987436441551913E-2</v>
      </c>
      <c r="P19" t="s">
        <v>314</v>
      </c>
      <c r="Q19" s="29">
        <v>2</v>
      </c>
      <c r="R19" s="29">
        <v>2</v>
      </c>
      <c r="S19" s="29">
        <v>0</v>
      </c>
      <c r="T19" s="29">
        <v>0</v>
      </c>
    </row>
    <row r="20" spans="1:20" x14ac:dyDescent="0.15">
      <c r="A20" t="s">
        <v>230</v>
      </c>
      <c r="B20">
        <v>15</v>
      </c>
      <c r="C20" s="29">
        <v>0</v>
      </c>
      <c r="D20" s="29">
        <v>0</v>
      </c>
      <c r="E20" s="29">
        <v>0</v>
      </c>
      <c r="F20" s="29">
        <v>15</v>
      </c>
      <c r="J20" t="s">
        <v>168</v>
      </c>
      <c r="K20">
        <v>1.64</v>
      </c>
      <c r="L20" s="20">
        <v>2.9178123173532976E-2</v>
      </c>
      <c r="M20" s="6">
        <v>0.39626831660047873</v>
      </c>
      <c r="N20" s="21">
        <v>6.6533165786353571E-2</v>
      </c>
      <c r="O20" s="21">
        <v>7.299031297653498E-2</v>
      </c>
      <c r="P20" t="s">
        <v>314</v>
      </c>
      <c r="Q20" s="29">
        <v>2</v>
      </c>
      <c r="R20" s="29">
        <v>0</v>
      </c>
      <c r="S20" s="29">
        <v>1</v>
      </c>
      <c r="T20" s="29">
        <v>1</v>
      </c>
    </row>
    <row r="21" spans="1:20" x14ac:dyDescent="0.15">
      <c r="A21" t="s">
        <v>231</v>
      </c>
      <c r="B21">
        <v>15</v>
      </c>
      <c r="C21" s="29">
        <v>0</v>
      </c>
      <c r="D21" s="29">
        <v>0</v>
      </c>
      <c r="E21" s="29">
        <v>0</v>
      </c>
      <c r="F21" s="29">
        <v>15</v>
      </c>
      <c r="J21" t="s">
        <v>171</v>
      </c>
      <c r="K21" s="19" t="s">
        <v>314</v>
      </c>
      <c r="L21" s="22">
        <v>0.81358041179265439</v>
      </c>
      <c r="M21" s="6">
        <v>1.0043692851480908</v>
      </c>
      <c r="N21" s="21">
        <v>1.0753262258783589</v>
      </c>
      <c r="O21" s="20">
        <v>0.77435285754066985</v>
      </c>
      <c r="P21" t="s">
        <v>314</v>
      </c>
      <c r="Q21" s="29">
        <v>4</v>
      </c>
      <c r="R21" s="29">
        <v>0</v>
      </c>
      <c r="S21" s="29">
        <v>0</v>
      </c>
      <c r="T21" s="29">
        <v>16</v>
      </c>
    </row>
    <row r="22" spans="1:20" x14ac:dyDescent="0.15">
      <c r="A22" t="s">
        <v>232</v>
      </c>
      <c r="B22">
        <v>15</v>
      </c>
      <c r="C22" s="29">
        <v>0</v>
      </c>
      <c r="D22" s="29">
        <v>0</v>
      </c>
      <c r="E22" s="29">
        <v>0</v>
      </c>
      <c r="F22" s="29">
        <v>15</v>
      </c>
      <c r="J22" t="s">
        <v>170</v>
      </c>
      <c r="K22">
        <v>0.02</v>
      </c>
      <c r="L22" s="21">
        <v>1.2953091871419775E-2</v>
      </c>
      <c r="M22" s="6">
        <v>1.5410696674897939E-2</v>
      </c>
      <c r="N22" s="21">
        <v>3.9354213443076339E-2</v>
      </c>
      <c r="O22" s="20">
        <v>1.0735492135805925E-2</v>
      </c>
      <c r="P22" t="s">
        <v>314</v>
      </c>
      <c r="Q22" s="29">
        <v>0</v>
      </c>
      <c r="R22" s="29">
        <v>0</v>
      </c>
      <c r="S22" s="29">
        <v>0</v>
      </c>
      <c r="T22" s="29">
        <v>10</v>
      </c>
    </row>
    <row r="23" spans="1:20" x14ac:dyDescent="0.15">
      <c r="J23" t="s">
        <v>230</v>
      </c>
      <c r="K23" t="s">
        <v>314</v>
      </c>
      <c r="L23" s="21">
        <v>7.9769500108852961E-2</v>
      </c>
      <c r="M23" s="6">
        <v>3.4700000000000002E-2</v>
      </c>
      <c r="N23" s="21">
        <v>0.27608379880618272</v>
      </c>
      <c r="O23" s="20">
        <v>1.0075686041887818E-2</v>
      </c>
      <c r="P23" t="s">
        <v>314</v>
      </c>
      <c r="Q23" s="29">
        <v>0</v>
      </c>
      <c r="R23" s="29">
        <v>0</v>
      </c>
      <c r="S23" s="29">
        <v>0</v>
      </c>
      <c r="T23" s="29">
        <v>15</v>
      </c>
    </row>
    <row r="24" spans="1:20" x14ac:dyDescent="0.15">
      <c r="J24" t="s">
        <v>231</v>
      </c>
      <c r="K24" t="s">
        <v>314</v>
      </c>
      <c r="L24" s="21">
        <v>0.11311300093616623</v>
      </c>
      <c r="M24" t="s">
        <v>314</v>
      </c>
      <c r="N24" s="21">
        <v>0.33869921967254918</v>
      </c>
      <c r="O24" s="20">
        <v>1.8767489701585382E-2</v>
      </c>
      <c r="P24" t="s">
        <v>314</v>
      </c>
      <c r="Q24" s="29">
        <v>0</v>
      </c>
      <c r="R24" s="29">
        <v>0</v>
      </c>
      <c r="S24" s="29">
        <v>0</v>
      </c>
      <c r="T24" s="29">
        <v>15</v>
      </c>
    </row>
    <row r="25" spans="1:20" x14ac:dyDescent="0.15">
      <c r="J25" t="s">
        <v>232</v>
      </c>
      <c r="K25" t="s">
        <v>314</v>
      </c>
      <c r="L25" s="21">
        <v>0.13439448711906232</v>
      </c>
      <c r="M25" t="s">
        <v>314</v>
      </c>
      <c r="N25" s="21">
        <v>0.36435177477607517</v>
      </c>
      <c r="O25" s="20">
        <v>3.5332682960737036E-2</v>
      </c>
      <c r="P25" t="s">
        <v>314</v>
      </c>
      <c r="Q25" s="29">
        <v>0</v>
      </c>
      <c r="R25" s="29">
        <v>0</v>
      </c>
      <c r="S25" s="29">
        <v>0</v>
      </c>
      <c r="T25" s="29">
        <v>15</v>
      </c>
    </row>
    <row r="26" spans="1:20" x14ac:dyDescent="0.15">
      <c r="J26" s="28"/>
      <c r="K26" s="28"/>
      <c r="L26" s="28"/>
      <c r="M26" s="28"/>
      <c r="N26" s="28"/>
      <c r="O26" s="28"/>
      <c r="Q26" s="28"/>
      <c r="R26" s="28"/>
      <c r="S26" s="28"/>
      <c r="T26" s="28"/>
    </row>
    <row r="27" spans="1:20" x14ac:dyDescent="0.15">
      <c r="J27" s="33"/>
      <c r="K27" s="28"/>
      <c r="L27" s="28"/>
      <c r="M27" s="28"/>
      <c r="N27" s="28"/>
      <c r="O27" s="28"/>
      <c r="P27" s="28"/>
      <c r="Q27" s="28"/>
      <c r="R27" s="28"/>
      <c r="S27" s="28"/>
      <c r="T27" s="28"/>
    </row>
    <row r="28" spans="1:20" x14ac:dyDescent="0.15">
      <c r="A28" t="s">
        <v>381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</row>
    <row r="29" spans="1:20" x14ac:dyDescent="0.15">
      <c r="A29" t="s">
        <v>175</v>
      </c>
      <c r="B29" t="s">
        <v>378</v>
      </c>
      <c r="C29" s="16" t="s">
        <v>26</v>
      </c>
      <c r="D29" t="s">
        <v>367</v>
      </c>
      <c r="E29" s="16" t="s">
        <v>390</v>
      </c>
      <c r="F29" t="s">
        <v>304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</row>
    <row r="30" spans="1:20" x14ac:dyDescent="0.15">
      <c r="A30" t="s">
        <v>167</v>
      </c>
      <c r="B30" s="30">
        <v>16</v>
      </c>
      <c r="C30" s="31">
        <v>1107.754375</v>
      </c>
      <c r="D30" s="31">
        <v>83.505624999999995</v>
      </c>
      <c r="E30" s="31">
        <v>3218.3412499999995</v>
      </c>
      <c r="F30" s="31">
        <v>2638.2543749999995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</row>
    <row r="31" spans="1:20" x14ac:dyDescent="0.15">
      <c r="A31" t="s">
        <v>169</v>
      </c>
      <c r="B31" s="30">
        <v>10</v>
      </c>
      <c r="C31" s="31">
        <v>1077.5240000000001</v>
      </c>
      <c r="D31" s="31">
        <v>256.55199999999996</v>
      </c>
      <c r="E31" s="31">
        <v>3111.7599999999998</v>
      </c>
      <c r="F31" s="31">
        <v>2644.1239999999998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</row>
    <row r="32" spans="1:20" x14ac:dyDescent="0.15">
      <c r="A32" t="s">
        <v>168</v>
      </c>
      <c r="B32" s="30">
        <v>10</v>
      </c>
      <c r="C32" s="31">
        <v>792.21299999999997</v>
      </c>
      <c r="D32" s="31">
        <v>1399.5219999999999</v>
      </c>
      <c r="E32" s="31">
        <v>1611.5733089999999</v>
      </c>
      <c r="F32" s="31">
        <v>1086.5130000000001</v>
      </c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</row>
    <row r="33" spans="1:6" x14ac:dyDescent="0.15">
      <c r="A33" t="s">
        <v>171</v>
      </c>
      <c r="B33" s="30">
        <v>22</v>
      </c>
      <c r="C33" s="31">
        <v>2386.247272727273</v>
      </c>
      <c r="D33" s="31">
        <v>1864.9622727272726</v>
      </c>
      <c r="E33" s="31">
        <v>3261.6127272727272</v>
      </c>
      <c r="F33" s="31">
        <v>2670.7018181818185</v>
      </c>
    </row>
    <row r="34" spans="1:6" x14ac:dyDescent="0.15">
      <c r="A34" t="s">
        <v>170</v>
      </c>
      <c r="B34" s="30">
        <v>10</v>
      </c>
      <c r="C34" s="31">
        <v>2562.3660000000004</v>
      </c>
      <c r="D34" s="31">
        <v>1315.6130000000001</v>
      </c>
      <c r="E34" s="31">
        <v>3589.0159999999987</v>
      </c>
      <c r="F34" s="31">
        <v>3293.9660000000003</v>
      </c>
    </row>
    <row r="35" spans="1:6" x14ac:dyDescent="0.15">
      <c r="A35" t="s">
        <v>230</v>
      </c>
      <c r="B35" s="30">
        <v>15</v>
      </c>
      <c r="C35" s="31">
        <v>3469.2919999999999</v>
      </c>
      <c r="D35" s="31">
        <v>2373.3571428571427</v>
      </c>
      <c r="E35" s="31">
        <v>3565.0706666666665</v>
      </c>
      <c r="F35" s="31">
        <v>3552.5586666666663</v>
      </c>
    </row>
    <row r="36" spans="1:6" x14ac:dyDescent="0.15">
      <c r="A36" t="s">
        <v>231</v>
      </c>
      <c r="B36" s="30">
        <v>15</v>
      </c>
      <c r="C36" s="31">
        <v>2491.987333333333</v>
      </c>
      <c r="D36" s="31">
        <v>0</v>
      </c>
      <c r="E36" s="31">
        <v>3545.0819999999999</v>
      </c>
      <c r="F36" s="31">
        <v>3555.3873333333331</v>
      </c>
    </row>
    <row r="37" spans="1:6" x14ac:dyDescent="0.15">
      <c r="A37" t="s">
        <v>232</v>
      </c>
      <c r="B37" s="30">
        <v>15</v>
      </c>
      <c r="C37" s="31">
        <v>3489.4573333333342</v>
      </c>
      <c r="D37" s="31">
        <v>0</v>
      </c>
      <c r="E37" s="31">
        <v>3555.782666666667</v>
      </c>
      <c r="F37" s="31">
        <v>3526.5906666666679</v>
      </c>
    </row>
  </sheetData>
  <mergeCells count="3">
    <mergeCell ref="K16:O16"/>
    <mergeCell ref="J16:J17"/>
    <mergeCell ref="P16:T16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zoomScale="85" zoomScaleNormal="85" workbookViewId="0">
      <selection activeCell="Q24" sqref="Q24"/>
    </sheetView>
  </sheetViews>
  <sheetFormatPr defaultColWidth="11.625" defaultRowHeight="15.75" customHeight="1" x14ac:dyDescent="0.15"/>
  <cols>
    <col min="3" max="5" width="11.625" style="13"/>
    <col min="6" max="6" width="11.25" customWidth="1"/>
    <col min="7" max="7" width="12.25" customWidth="1"/>
  </cols>
  <sheetData>
    <row r="1" spans="1:19" ht="15.75" customHeight="1" x14ac:dyDescent="0.15">
      <c r="A1" t="s">
        <v>225</v>
      </c>
      <c r="B1" s="2" t="s">
        <v>22</v>
      </c>
      <c r="C1" s="13" t="s">
        <v>23</v>
      </c>
      <c r="D1" s="13" t="s">
        <v>24</v>
      </c>
      <c r="E1" s="13" t="s">
        <v>25</v>
      </c>
      <c r="F1" s="13" t="s">
        <v>166</v>
      </c>
      <c r="G1" s="13" t="s">
        <v>386</v>
      </c>
      <c r="H1" s="13" t="s">
        <v>26</v>
      </c>
      <c r="I1" s="13" t="s">
        <v>304</v>
      </c>
      <c r="J1" s="13" t="s">
        <v>310</v>
      </c>
      <c r="K1" s="13" t="s">
        <v>386</v>
      </c>
      <c r="L1" s="13" t="s">
        <v>26</v>
      </c>
      <c r="M1" s="13" t="s">
        <v>304</v>
      </c>
    </row>
    <row r="2" spans="1:19" ht="15.75" customHeight="1" x14ac:dyDescent="0.15">
      <c r="A2" s="34" t="s">
        <v>167</v>
      </c>
      <c r="B2" t="s">
        <v>128</v>
      </c>
      <c r="C2" s="13">
        <v>27019</v>
      </c>
      <c r="D2" s="13">
        <v>39407</v>
      </c>
      <c r="E2" s="13">
        <v>10000</v>
      </c>
      <c r="F2">
        <v>716174280</v>
      </c>
      <c r="G2">
        <v>719907781</v>
      </c>
      <c r="H2">
        <v>716897814</v>
      </c>
      <c r="I2">
        <v>716343623</v>
      </c>
      <c r="J2">
        <f t="shared" ref="J2:J33" si="0">MIN(G2:I2)</f>
        <v>716343623</v>
      </c>
      <c r="K2">
        <f t="shared" ref="K2:K33" si="1">G2-J2</f>
        <v>3564158</v>
      </c>
      <c r="L2">
        <f t="shared" ref="L2:L33" si="2">H2-J2</f>
        <v>554191</v>
      </c>
      <c r="M2">
        <f t="shared" ref="M2:M33" si="3">I2-J2</f>
        <v>0</v>
      </c>
      <c r="P2" t="s">
        <v>175</v>
      </c>
      <c r="Q2" s="13" t="s">
        <v>26</v>
      </c>
      <c r="R2" s="13" t="s">
        <v>304</v>
      </c>
      <c r="S2" s="13" t="s">
        <v>309</v>
      </c>
    </row>
    <row r="3" spans="1:19" ht="15.75" customHeight="1" x14ac:dyDescent="0.15">
      <c r="A3" s="34"/>
      <c r="B3" t="s">
        <v>129</v>
      </c>
      <c r="C3" s="13">
        <v>2865</v>
      </c>
      <c r="D3" s="13">
        <v>4267</v>
      </c>
      <c r="E3" s="13">
        <v>1000</v>
      </c>
      <c r="F3">
        <v>230535806</v>
      </c>
      <c r="G3">
        <v>230650836</v>
      </c>
      <c r="H3">
        <v>230535806</v>
      </c>
      <c r="I3">
        <v>230560074</v>
      </c>
      <c r="J3">
        <f t="shared" si="0"/>
        <v>230535806</v>
      </c>
      <c r="K3">
        <f t="shared" si="1"/>
        <v>115030</v>
      </c>
      <c r="L3">
        <f t="shared" si="2"/>
        <v>0</v>
      </c>
      <c r="M3">
        <f t="shared" si="3"/>
        <v>24268</v>
      </c>
      <c r="P3" t="s">
        <v>167</v>
      </c>
      <c r="Q3">
        <v>6</v>
      </c>
      <c r="R3">
        <v>2</v>
      </c>
      <c r="S3">
        <v>8</v>
      </c>
    </row>
    <row r="4" spans="1:19" ht="15.75" customHeight="1" x14ac:dyDescent="0.15">
      <c r="A4" s="34"/>
      <c r="B4" t="s">
        <v>130</v>
      </c>
      <c r="C4" s="13">
        <v>2629</v>
      </c>
      <c r="D4" s="13">
        <v>3793</v>
      </c>
      <c r="E4" s="13">
        <v>1000</v>
      </c>
      <c r="F4">
        <v>227886471</v>
      </c>
      <c r="G4">
        <v>228080082</v>
      </c>
      <c r="H4">
        <v>227886471</v>
      </c>
      <c r="I4">
        <v>227894781</v>
      </c>
      <c r="J4">
        <f t="shared" si="0"/>
        <v>227886471</v>
      </c>
      <c r="K4">
        <f t="shared" si="1"/>
        <v>193611</v>
      </c>
      <c r="L4">
        <f t="shared" si="2"/>
        <v>0</v>
      </c>
      <c r="M4">
        <f t="shared" si="3"/>
        <v>8310</v>
      </c>
      <c r="P4" t="s">
        <v>169</v>
      </c>
      <c r="Q4">
        <v>5</v>
      </c>
      <c r="R4">
        <v>1</v>
      </c>
      <c r="S4">
        <v>4</v>
      </c>
    </row>
    <row r="5" spans="1:19" ht="15.75" customHeight="1" x14ac:dyDescent="0.15">
      <c r="A5" s="34"/>
      <c r="B5" t="s">
        <v>131</v>
      </c>
      <c r="C5" s="13">
        <v>2762</v>
      </c>
      <c r="D5" s="13">
        <v>4047</v>
      </c>
      <c r="E5" s="13">
        <v>1000</v>
      </c>
      <c r="F5">
        <v>227807756</v>
      </c>
      <c r="G5">
        <v>228061841</v>
      </c>
      <c r="H5">
        <v>227807756</v>
      </c>
      <c r="I5">
        <v>227818310</v>
      </c>
      <c r="J5">
        <f t="shared" si="0"/>
        <v>227807756</v>
      </c>
      <c r="K5">
        <f t="shared" si="1"/>
        <v>254085</v>
      </c>
      <c r="L5">
        <f t="shared" si="2"/>
        <v>0</v>
      </c>
      <c r="M5">
        <f t="shared" si="3"/>
        <v>10554</v>
      </c>
      <c r="P5" t="s">
        <v>168</v>
      </c>
      <c r="Q5">
        <v>4</v>
      </c>
      <c r="R5">
        <v>1</v>
      </c>
      <c r="S5">
        <v>5</v>
      </c>
    </row>
    <row r="6" spans="1:19" ht="15.75" customHeight="1" x14ac:dyDescent="0.15">
      <c r="A6" s="34"/>
      <c r="B6" t="s">
        <v>132</v>
      </c>
      <c r="C6" s="13">
        <v>2778</v>
      </c>
      <c r="D6" s="13">
        <v>4083</v>
      </c>
      <c r="E6" s="13">
        <v>1000</v>
      </c>
      <c r="F6">
        <v>230200846</v>
      </c>
      <c r="G6">
        <v>230373010</v>
      </c>
      <c r="H6">
        <v>230200846</v>
      </c>
      <c r="I6">
        <v>230223764</v>
      </c>
      <c r="J6">
        <f t="shared" si="0"/>
        <v>230200846</v>
      </c>
      <c r="K6">
        <f t="shared" si="1"/>
        <v>172164</v>
      </c>
      <c r="L6">
        <f t="shared" si="2"/>
        <v>0</v>
      </c>
      <c r="M6">
        <f t="shared" si="3"/>
        <v>22918</v>
      </c>
      <c r="P6" t="s">
        <v>171</v>
      </c>
      <c r="Q6">
        <v>3</v>
      </c>
      <c r="R6">
        <v>16</v>
      </c>
      <c r="S6">
        <v>3</v>
      </c>
    </row>
    <row r="7" spans="1:19" ht="15.75" customHeight="1" x14ac:dyDescent="0.15">
      <c r="A7" s="34"/>
      <c r="B7" t="s">
        <v>133</v>
      </c>
      <c r="C7" s="13">
        <v>2676</v>
      </c>
      <c r="D7" s="13">
        <v>3894</v>
      </c>
      <c r="E7" s="13">
        <v>1000</v>
      </c>
      <c r="F7">
        <v>228330602</v>
      </c>
      <c r="G7">
        <v>228444615</v>
      </c>
      <c r="H7">
        <v>228350006</v>
      </c>
      <c r="I7">
        <v>228350006</v>
      </c>
      <c r="J7">
        <f t="shared" si="0"/>
        <v>228350006</v>
      </c>
      <c r="K7">
        <f t="shared" si="1"/>
        <v>94609</v>
      </c>
      <c r="L7">
        <f t="shared" si="2"/>
        <v>0</v>
      </c>
      <c r="M7">
        <f t="shared" si="3"/>
        <v>0</v>
      </c>
      <c r="P7" t="s">
        <v>170</v>
      </c>
      <c r="Q7">
        <v>0</v>
      </c>
      <c r="R7">
        <v>10</v>
      </c>
      <c r="S7">
        <v>0</v>
      </c>
    </row>
    <row r="8" spans="1:19" ht="15.75" customHeight="1" x14ac:dyDescent="0.15">
      <c r="A8" s="34"/>
      <c r="B8" t="s">
        <v>134</v>
      </c>
      <c r="C8" s="13">
        <v>2815</v>
      </c>
      <c r="D8" s="13">
        <v>4162</v>
      </c>
      <c r="E8" s="13">
        <v>1000</v>
      </c>
      <c r="F8">
        <v>231028456</v>
      </c>
      <c r="G8">
        <v>231298652</v>
      </c>
      <c r="H8">
        <v>231075186</v>
      </c>
      <c r="I8">
        <v>231134884</v>
      </c>
      <c r="J8">
        <f t="shared" si="0"/>
        <v>231075186</v>
      </c>
      <c r="K8">
        <f t="shared" si="1"/>
        <v>223466</v>
      </c>
      <c r="L8">
        <f t="shared" si="2"/>
        <v>0</v>
      </c>
      <c r="M8">
        <f t="shared" si="3"/>
        <v>59698</v>
      </c>
      <c r="P8" t="s">
        <v>230</v>
      </c>
      <c r="Q8">
        <v>0</v>
      </c>
      <c r="R8">
        <v>15</v>
      </c>
      <c r="S8">
        <v>0</v>
      </c>
    </row>
    <row r="9" spans="1:19" ht="15.75" customHeight="1" x14ac:dyDescent="0.15">
      <c r="A9" s="34"/>
      <c r="B9" t="s">
        <v>135</v>
      </c>
      <c r="C9" s="13">
        <v>2604</v>
      </c>
      <c r="D9" s="13">
        <v>3756</v>
      </c>
      <c r="E9" s="13">
        <v>1000</v>
      </c>
      <c r="F9">
        <v>230945623</v>
      </c>
      <c r="G9">
        <v>230992561</v>
      </c>
      <c r="H9">
        <v>230945623</v>
      </c>
      <c r="I9">
        <v>230947009</v>
      </c>
      <c r="J9">
        <f t="shared" si="0"/>
        <v>230945623</v>
      </c>
      <c r="K9">
        <f t="shared" si="1"/>
        <v>46938</v>
      </c>
      <c r="L9">
        <f t="shared" si="2"/>
        <v>0</v>
      </c>
      <c r="M9">
        <f t="shared" si="3"/>
        <v>1386</v>
      </c>
      <c r="P9" t="s">
        <v>231</v>
      </c>
      <c r="Q9">
        <v>0</v>
      </c>
      <c r="R9">
        <v>15</v>
      </c>
      <c r="S9">
        <v>0</v>
      </c>
    </row>
    <row r="10" spans="1:19" ht="15.75" customHeight="1" x14ac:dyDescent="0.15">
      <c r="A10" s="34"/>
      <c r="B10" t="s">
        <v>136</v>
      </c>
      <c r="C10" s="13">
        <v>2834</v>
      </c>
      <c r="D10" s="13">
        <v>4207</v>
      </c>
      <c r="E10" s="13">
        <v>1000</v>
      </c>
      <c r="F10">
        <v>230639115</v>
      </c>
      <c r="G10">
        <v>230945872</v>
      </c>
      <c r="H10">
        <v>230643991</v>
      </c>
      <c r="I10">
        <v>230639510</v>
      </c>
      <c r="J10">
        <f t="shared" si="0"/>
        <v>230639510</v>
      </c>
      <c r="K10">
        <f t="shared" si="1"/>
        <v>306362</v>
      </c>
      <c r="L10">
        <f t="shared" si="2"/>
        <v>4481</v>
      </c>
      <c r="M10">
        <f t="shared" si="3"/>
        <v>0</v>
      </c>
      <c r="P10" t="s">
        <v>232</v>
      </c>
      <c r="Q10">
        <v>0</v>
      </c>
      <c r="R10">
        <v>15</v>
      </c>
      <c r="S10">
        <v>0</v>
      </c>
    </row>
    <row r="11" spans="1:19" ht="15.75" customHeight="1" x14ac:dyDescent="0.15">
      <c r="A11" s="34"/>
      <c r="B11" t="s">
        <v>137</v>
      </c>
      <c r="C11" s="13">
        <v>2846</v>
      </c>
      <c r="D11" s="13">
        <v>4187</v>
      </c>
      <c r="E11" s="13">
        <v>1000</v>
      </c>
      <c r="F11">
        <v>227745838</v>
      </c>
      <c r="G11">
        <v>227910074</v>
      </c>
      <c r="H11">
        <v>227745838</v>
      </c>
      <c r="I11">
        <v>227777765</v>
      </c>
      <c r="J11">
        <f t="shared" si="0"/>
        <v>227745838</v>
      </c>
      <c r="K11">
        <f t="shared" si="1"/>
        <v>164236</v>
      </c>
      <c r="L11">
        <f t="shared" si="2"/>
        <v>0</v>
      </c>
      <c r="M11">
        <f t="shared" si="3"/>
        <v>31927</v>
      </c>
    </row>
    <row r="12" spans="1:19" ht="15.75" customHeight="1" x14ac:dyDescent="0.15">
      <c r="A12" s="34"/>
      <c r="B12" t="s">
        <v>138</v>
      </c>
      <c r="C12" s="13">
        <v>2546</v>
      </c>
      <c r="D12" s="13">
        <v>3620</v>
      </c>
      <c r="E12" s="13">
        <v>1000</v>
      </c>
      <c r="F12">
        <v>229267101</v>
      </c>
      <c r="G12">
        <v>229375463</v>
      </c>
      <c r="H12">
        <v>229267101</v>
      </c>
      <c r="I12">
        <v>229334750</v>
      </c>
      <c r="J12">
        <f t="shared" si="0"/>
        <v>229267101</v>
      </c>
      <c r="K12">
        <f t="shared" si="1"/>
        <v>108362</v>
      </c>
      <c r="L12">
        <f t="shared" si="2"/>
        <v>0</v>
      </c>
      <c r="M12">
        <f t="shared" si="3"/>
        <v>67649</v>
      </c>
    </row>
    <row r="13" spans="1:19" ht="15.75" customHeight="1" x14ac:dyDescent="0.15">
      <c r="A13" s="34"/>
      <c r="B13" t="s">
        <v>139</v>
      </c>
      <c r="C13" s="13">
        <v>2763</v>
      </c>
      <c r="D13" s="13">
        <v>4038</v>
      </c>
      <c r="E13" s="13">
        <v>1000</v>
      </c>
      <c r="F13">
        <v>231605619</v>
      </c>
      <c r="G13">
        <v>231679526</v>
      </c>
      <c r="H13">
        <v>231605619</v>
      </c>
      <c r="I13">
        <v>231620238</v>
      </c>
      <c r="J13">
        <f t="shared" si="0"/>
        <v>231605619</v>
      </c>
      <c r="K13">
        <f t="shared" si="1"/>
        <v>73907</v>
      </c>
      <c r="L13">
        <f t="shared" si="2"/>
        <v>0</v>
      </c>
      <c r="M13">
        <f t="shared" si="3"/>
        <v>14619</v>
      </c>
    </row>
    <row r="14" spans="1:19" ht="15.75" customHeight="1" x14ac:dyDescent="0.15">
      <c r="A14" s="34"/>
      <c r="B14" t="s">
        <v>140</v>
      </c>
      <c r="C14" s="13">
        <v>2684</v>
      </c>
      <c r="D14" s="13">
        <v>4484</v>
      </c>
      <c r="E14" s="13">
        <v>1000</v>
      </c>
      <c r="F14">
        <v>230904712</v>
      </c>
      <c r="G14">
        <v>231143774</v>
      </c>
      <c r="H14">
        <v>230904712</v>
      </c>
      <c r="I14">
        <v>230936111</v>
      </c>
      <c r="J14">
        <f t="shared" si="0"/>
        <v>230904712</v>
      </c>
      <c r="K14">
        <f t="shared" si="1"/>
        <v>239062</v>
      </c>
      <c r="L14">
        <f t="shared" si="2"/>
        <v>0</v>
      </c>
      <c r="M14">
        <f t="shared" si="3"/>
        <v>31399</v>
      </c>
    </row>
    <row r="15" spans="1:19" ht="15.75" customHeight="1" x14ac:dyDescent="0.15">
      <c r="A15" s="34"/>
      <c r="B15" t="s">
        <v>141</v>
      </c>
      <c r="C15" s="13">
        <v>2532</v>
      </c>
      <c r="D15" s="13">
        <v>3615</v>
      </c>
      <c r="E15" s="13">
        <v>1000</v>
      </c>
      <c r="F15">
        <v>228031092</v>
      </c>
      <c r="G15">
        <v>228147536</v>
      </c>
      <c r="H15">
        <v>228031092</v>
      </c>
      <c r="I15">
        <v>228043682</v>
      </c>
      <c r="J15">
        <f t="shared" si="0"/>
        <v>228031092</v>
      </c>
      <c r="K15">
        <f t="shared" si="1"/>
        <v>116444</v>
      </c>
      <c r="L15">
        <f t="shared" si="2"/>
        <v>0</v>
      </c>
      <c r="M15">
        <f t="shared" si="3"/>
        <v>12590</v>
      </c>
    </row>
    <row r="16" spans="1:19" ht="15.75" customHeight="1" x14ac:dyDescent="0.15">
      <c r="A16" s="34"/>
      <c r="B16" t="s">
        <v>142</v>
      </c>
      <c r="C16" s="13">
        <v>2840</v>
      </c>
      <c r="D16" s="13">
        <v>4200</v>
      </c>
      <c r="E16" s="13">
        <v>1000</v>
      </c>
      <c r="F16">
        <v>234318491</v>
      </c>
      <c r="G16">
        <v>234432800</v>
      </c>
      <c r="H16">
        <v>234318491</v>
      </c>
      <c r="I16">
        <v>234338311</v>
      </c>
      <c r="J16">
        <f t="shared" si="0"/>
        <v>234318491</v>
      </c>
      <c r="K16">
        <f t="shared" si="1"/>
        <v>114309</v>
      </c>
      <c r="L16">
        <f t="shared" si="2"/>
        <v>0</v>
      </c>
      <c r="M16">
        <f t="shared" si="3"/>
        <v>19820</v>
      </c>
    </row>
    <row r="17" spans="1:13" ht="15.75" customHeight="1" x14ac:dyDescent="0.15">
      <c r="A17" s="34"/>
      <c r="B17" t="s">
        <v>143</v>
      </c>
      <c r="C17" s="13">
        <v>2733</v>
      </c>
      <c r="D17" s="13">
        <v>3997</v>
      </c>
      <c r="E17" s="13">
        <v>1000</v>
      </c>
      <c r="F17">
        <v>229965775</v>
      </c>
      <c r="G17">
        <v>230109147</v>
      </c>
      <c r="H17">
        <v>229965775</v>
      </c>
      <c r="I17">
        <v>229977317</v>
      </c>
      <c r="J17">
        <f t="shared" si="0"/>
        <v>229965775</v>
      </c>
      <c r="K17">
        <f t="shared" si="1"/>
        <v>143372</v>
      </c>
      <c r="L17">
        <f t="shared" si="2"/>
        <v>0</v>
      </c>
      <c r="M17">
        <f t="shared" si="3"/>
        <v>11542</v>
      </c>
    </row>
    <row r="18" spans="1:13" ht="15.75" customHeight="1" x14ac:dyDescent="0.15">
      <c r="A18" s="34" t="s">
        <v>169</v>
      </c>
      <c r="B18" t="s">
        <v>150</v>
      </c>
      <c r="C18" s="13">
        <v>1468</v>
      </c>
      <c r="D18" s="13">
        <v>2152</v>
      </c>
      <c r="E18" s="13">
        <v>532</v>
      </c>
      <c r="F18">
        <v>84009</v>
      </c>
      <c r="G18">
        <v>84011</v>
      </c>
      <c r="H18">
        <v>84009</v>
      </c>
      <c r="I18">
        <v>84020</v>
      </c>
      <c r="J18">
        <f t="shared" si="0"/>
        <v>84009</v>
      </c>
      <c r="K18">
        <f t="shared" si="1"/>
        <v>2</v>
      </c>
      <c r="L18">
        <f t="shared" si="2"/>
        <v>0</v>
      </c>
      <c r="M18">
        <f t="shared" si="3"/>
        <v>11</v>
      </c>
    </row>
    <row r="19" spans="1:13" ht="15.75" customHeight="1" x14ac:dyDescent="0.15">
      <c r="A19" s="34"/>
      <c r="B19" t="s">
        <v>148</v>
      </c>
      <c r="C19" s="13">
        <v>2562</v>
      </c>
      <c r="D19" s="13">
        <v>3655</v>
      </c>
      <c r="E19" s="13">
        <v>1000</v>
      </c>
      <c r="F19">
        <v>17564659</v>
      </c>
      <c r="G19">
        <v>17574161</v>
      </c>
      <c r="H19">
        <v>17564659</v>
      </c>
      <c r="I19">
        <v>17564920</v>
      </c>
      <c r="J19">
        <f t="shared" si="0"/>
        <v>17564659</v>
      </c>
      <c r="K19">
        <f t="shared" si="1"/>
        <v>9502</v>
      </c>
      <c r="L19">
        <f t="shared" si="2"/>
        <v>0</v>
      </c>
      <c r="M19">
        <f t="shared" si="3"/>
        <v>261</v>
      </c>
    </row>
    <row r="20" spans="1:13" ht="15.75" customHeight="1" x14ac:dyDescent="0.15">
      <c r="A20" s="34"/>
      <c r="B20" t="s">
        <v>145</v>
      </c>
      <c r="C20" s="13">
        <v>2694</v>
      </c>
      <c r="D20" s="13">
        <v>4546</v>
      </c>
      <c r="E20" s="13">
        <v>1400</v>
      </c>
      <c r="F20">
        <v>17980523</v>
      </c>
      <c r="G20">
        <v>17980559</v>
      </c>
      <c r="H20">
        <v>17980533</v>
      </c>
      <c r="I20">
        <v>17995253</v>
      </c>
      <c r="J20">
        <f t="shared" si="0"/>
        <v>17980533</v>
      </c>
      <c r="K20">
        <f t="shared" si="1"/>
        <v>26</v>
      </c>
      <c r="L20">
        <f t="shared" si="2"/>
        <v>0</v>
      </c>
      <c r="M20">
        <f t="shared" si="3"/>
        <v>14720</v>
      </c>
    </row>
    <row r="21" spans="1:13" ht="15.75" customHeight="1" x14ac:dyDescent="0.15">
      <c r="A21" s="34"/>
      <c r="B21" t="s">
        <v>61</v>
      </c>
      <c r="C21" s="13">
        <v>4859</v>
      </c>
      <c r="D21" s="13">
        <v>6539</v>
      </c>
      <c r="E21" s="13">
        <v>3795</v>
      </c>
      <c r="F21">
        <v>25529856</v>
      </c>
      <c r="G21">
        <v>25547540</v>
      </c>
      <c r="H21">
        <v>25529869</v>
      </c>
      <c r="I21">
        <v>25544542</v>
      </c>
      <c r="J21">
        <f t="shared" si="0"/>
        <v>25529869</v>
      </c>
      <c r="K21">
        <f t="shared" si="1"/>
        <v>17671</v>
      </c>
      <c r="L21">
        <f t="shared" si="2"/>
        <v>0</v>
      </c>
      <c r="M21">
        <f t="shared" si="3"/>
        <v>14673</v>
      </c>
    </row>
    <row r="22" spans="1:13" ht="15.75" customHeight="1" x14ac:dyDescent="0.15">
      <c r="A22" s="34"/>
      <c r="B22" t="s">
        <v>62</v>
      </c>
      <c r="C22" s="13">
        <v>17127</v>
      </c>
      <c r="D22" s="13">
        <v>27352</v>
      </c>
      <c r="E22" s="13">
        <v>4461</v>
      </c>
      <c r="F22">
        <v>182361</v>
      </c>
      <c r="G22">
        <v>183247</v>
      </c>
      <c r="H22">
        <v>182507</v>
      </c>
      <c r="I22">
        <v>182458</v>
      </c>
      <c r="J22">
        <f t="shared" si="0"/>
        <v>182458</v>
      </c>
      <c r="K22">
        <f t="shared" si="1"/>
        <v>789</v>
      </c>
      <c r="L22">
        <f t="shared" si="2"/>
        <v>49</v>
      </c>
      <c r="M22">
        <f t="shared" si="3"/>
        <v>0</v>
      </c>
    </row>
    <row r="23" spans="1:13" ht="15.75" customHeight="1" x14ac:dyDescent="0.15">
      <c r="A23" s="34"/>
      <c r="B23" t="s">
        <v>144</v>
      </c>
      <c r="C23" s="13">
        <v>5096</v>
      </c>
      <c r="D23" s="13">
        <v>8105</v>
      </c>
      <c r="E23" s="13">
        <v>1379</v>
      </c>
      <c r="F23">
        <v>56207</v>
      </c>
      <c r="G23">
        <v>56355</v>
      </c>
      <c r="H23">
        <v>56212</v>
      </c>
      <c r="I23">
        <v>56248</v>
      </c>
      <c r="J23">
        <f t="shared" si="0"/>
        <v>56212</v>
      </c>
      <c r="K23">
        <f t="shared" si="1"/>
        <v>143</v>
      </c>
      <c r="L23">
        <f t="shared" si="2"/>
        <v>0</v>
      </c>
      <c r="M23">
        <f t="shared" si="3"/>
        <v>36</v>
      </c>
    </row>
    <row r="24" spans="1:13" ht="15.75" customHeight="1" x14ac:dyDescent="0.15">
      <c r="A24" s="34"/>
      <c r="B24" t="s">
        <v>63</v>
      </c>
      <c r="C24" s="13">
        <v>5829</v>
      </c>
      <c r="D24" s="13">
        <v>7552</v>
      </c>
      <c r="E24" s="13">
        <v>3038</v>
      </c>
      <c r="F24">
        <v>131895</v>
      </c>
      <c r="G24">
        <v>131951</v>
      </c>
      <c r="H24">
        <v>131895</v>
      </c>
      <c r="I24">
        <v>131895</v>
      </c>
      <c r="J24">
        <f t="shared" si="0"/>
        <v>131895</v>
      </c>
      <c r="K24">
        <f t="shared" si="1"/>
        <v>56</v>
      </c>
      <c r="L24">
        <f t="shared" si="2"/>
        <v>0</v>
      </c>
      <c r="M24">
        <f t="shared" si="3"/>
        <v>0</v>
      </c>
    </row>
    <row r="25" spans="1:13" ht="15.75" customHeight="1" x14ac:dyDescent="0.15">
      <c r="A25" s="34"/>
      <c r="B25" t="s">
        <v>147</v>
      </c>
      <c r="C25" s="13">
        <v>1986</v>
      </c>
      <c r="D25" s="13">
        <v>3176</v>
      </c>
      <c r="E25" s="13">
        <v>575</v>
      </c>
      <c r="F25">
        <v>6808</v>
      </c>
      <c r="G25">
        <v>6812</v>
      </c>
      <c r="H25">
        <v>6808</v>
      </c>
      <c r="I25">
        <v>6810</v>
      </c>
      <c r="J25">
        <f t="shared" si="0"/>
        <v>6808</v>
      </c>
      <c r="K25">
        <f t="shared" si="1"/>
        <v>4</v>
      </c>
      <c r="L25">
        <f t="shared" si="2"/>
        <v>0</v>
      </c>
      <c r="M25">
        <f t="shared" si="3"/>
        <v>2</v>
      </c>
    </row>
    <row r="26" spans="1:13" ht="15.75" customHeight="1" x14ac:dyDescent="0.15">
      <c r="A26" s="34"/>
      <c r="B26" t="s">
        <v>146</v>
      </c>
      <c r="C26" s="13">
        <v>2397</v>
      </c>
      <c r="D26" s="13">
        <v>3715</v>
      </c>
      <c r="E26" s="13">
        <v>783</v>
      </c>
      <c r="F26">
        <v>8883</v>
      </c>
      <c r="G26">
        <v>8890</v>
      </c>
      <c r="H26">
        <v>8884</v>
      </c>
      <c r="I26">
        <v>8888</v>
      </c>
      <c r="J26">
        <f t="shared" si="0"/>
        <v>8884</v>
      </c>
      <c r="K26">
        <f t="shared" si="1"/>
        <v>6</v>
      </c>
      <c r="L26">
        <f t="shared" si="2"/>
        <v>0</v>
      </c>
      <c r="M26">
        <f t="shared" si="3"/>
        <v>4</v>
      </c>
    </row>
    <row r="27" spans="1:13" ht="15.75" customHeight="1" x14ac:dyDescent="0.15">
      <c r="A27" s="34"/>
      <c r="B27" t="s">
        <v>149</v>
      </c>
      <c r="C27" s="13">
        <v>2856</v>
      </c>
      <c r="D27" s="13">
        <v>3641</v>
      </c>
      <c r="E27" s="13">
        <v>1748</v>
      </c>
      <c r="F27">
        <v>3194670</v>
      </c>
      <c r="G27">
        <v>3195085</v>
      </c>
      <c r="H27">
        <v>3194670</v>
      </c>
      <c r="I27">
        <v>3194670</v>
      </c>
      <c r="J27">
        <f t="shared" si="0"/>
        <v>3194670</v>
      </c>
      <c r="K27">
        <f t="shared" si="1"/>
        <v>415</v>
      </c>
      <c r="L27">
        <f t="shared" si="2"/>
        <v>0</v>
      </c>
      <c r="M27">
        <f t="shared" si="3"/>
        <v>0</v>
      </c>
    </row>
    <row r="28" spans="1:13" ht="15.75" customHeight="1" x14ac:dyDescent="0.15">
      <c r="A28" s="34" t="s">
        <v>168</v>
      </c>
      <c r="B28" t="s">
        <v>164</v>
      </c>
      <c r="C28" s="13">
        <v>5179</v>
      </c>
      <c r="D28" s="13">
        <v>8165</v>
      </c>
      <c r="E28" s="13">
        <v>68</v>
      </c>
      <c r="F28">
        <v>3507</v>
      </c>
      <c r="G28">
        <v>3507</v>
      </c>
      <c r="H28">
        <v>3507</v>
      </c>
      <c r="I28">
        <v>3507</v>
      </c>
      <c r="J28">
        <f t="shared" si="0"/>
        <v>3507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1:13" ht="15.75" customHeight="1" x14ac:dyDescent="0.15">
      <c r="A29" s="34"/>
      <c r="B29" t="s">
        <v>151</v>
      </c>
      <c r="C29" s="13">
        <v>34046</v>
      </c>
      <c r="D29" s="13">
        <v>54841</v>
      </c>
      <c r="E29" s="13">
        <v>544</v>
      </c>
      <c r="F29">
        <v>23881</v>
      </c>
      <c r="G29">
        <v>23903</v>
      </c>
      <c r="H29">
        <v>23887</v>
      </c>
      <c r="I29">
        <v>23897</v>
      </c>
      <c r="J29">
        <f t="shared" si="0"/>
        <v>23887</v>
      </c>
      <c r="K29">
        <f t="shared" si="1"/>
        <v>16</v>
      </c>
      <c r="L29">
        <f t="shared" si="2"/>
        <v>0</v>
      </c>
      <c r="M29">
        <f t="shared" si="3"/>
        <v>10</v>
      </c>
    </row>
    <row r="30" spans="1:13" ht="15.75" customHeight="1" x14ac:dyDescent="0.15">
      <c r="A30" s="34"/>
      <c r="B30" t="s">
        <v>157</v>
      </c>
      <c r="C30" s="13">
        <v>6405</v>
      </c>
      <c r="D30" s="13">
        <v>10454</v>
      </c>
      <c r="E30" s="13">
        <v>16</v>
      </c>
      <c r="F30">
        <v>2256</v>
      </c>
      <c r="G30">
        <v>2256</v>
      </c>
      <c r="H30">
        <v>2256</v>
      </c>
      <c r="I30">
        <v>2256</v>
      </c>
      <c r="J30">
        <f t="shared" si="0"/>
        <v>2256</v>
      </c>
      <c r="K30">
        <f t="shared" si="1"/>
        <v>0</v>
      </c>
      <c r="L30">
        <f t="shared" si="2"/>
        <v>0</v>
      </c>
      <c r="M30">
        <f t="shared" si="3"/>
        <v>0</v>
      </c>
    </row>
    <row r="31" spans="1:13" ht="15.75" customHeight="1" x14ac:dyDescent="0.15">
      <c r="A31" s="34"/>
      <c r="B31" t="s">
        <v>154</v>
      </c>
      <c r="C31" s="13">
        <v>34479</v>
      </c>
      <c r="D31" s="13">
        <v>55494</v>
      </c>
      <c r="E31" s="13">
        <v>2344</v>
      </c>
      <c r="F31">
        <v>62449</v>
      </c>
      <c r="G31">
        <v>62567</v>
      </c>
      <c r="H31">
        <v>62489</v>
      </c>
      <c r="I31">
        <v>62496</v>
      </c>
      <c r="J31">
        <f t="shared" si="0"/>
        <v>62489</v>
      </c>
      <c r="K31">
        <f t="shared" si="1"/>
        <v>78</v>
      </c>
      <c r="L31">
        <f t="shared" si="2"/>
        <v>0</v>
      </c>
      <c r="M31">
        <f t="shared" si="3"/>
        <v>7</v>
      </c>
    </row>
    <row r="32" spans="1:13" ht="15.75" customHeight="1" x14ac:dyDescent="0.15">
      <c r="A32" s="34"/>
      <c r="B32" t="s">
        <v>159</v>
      </c>
      <c r="C32" s="13">
        <v>9070</v>
      </c>
      <c r="D32" s="13">
        <v>16595</v>
      </c>
      <c r="E32" s="13">
        <v>68</v>
      </c>
      <c r="F32">
        <v>3843</v>
      </c>
      <c r="G32">
        <v>3843</v>
      </c>
      <c r="H32">
        <v>3843</v>
      </c>
      <c r="I32">
        <v>3846</v>
      </c>
      <c r="J32">
        <f t="shared" si="0"/>
        <v>3843</v>
      </c>
      <c r="K32">
        <f t="shared" si="1"/>
        <v>0</v>
      </c>
      <c r="L32">
        <f t="shared" si="2"/>
        <v>0</v>
      </c>
      <c r="M32">
        <f t="shared" si="3"/>
        <v>3</v>
      </c>
    </row>
    <row r="33" spans="1:13" ht="15.75" customHeight="1" x14ac:dyDescent="0.15">
      <c r="A33" s="34"/>
      <c r="B33" t="s">
        <v>153</v>
      </c>
      <c r="C33" s="13">
        <v>33901</v>
      </c>
      <c r="D33" s="13">
        <v>62816</v>
      </c>
      <c r="E33" s="13">
        <v>204</v>
      </c>
      <c r="F33">
        <v>12239</v>
      </c>
      <c r="G33">
        <v>12256</v>
      </c>
      <c r="H33">
        <v>12260</v>
      </c>
      <c r="I33">
        <v>12271</v>
      </c>
      <c r="J33">
        <f t="shared" si="0"/>
        <v>12256</v>
      </c>
      <c r="K33">
        <f t="shared" si="1"/>
        <v>0</v>
      </c>
      <c r="L33">
        <f t="shared" si="2"/>
        <v>4</v>
      </c>
      <c r="M33">
        <f t="shared" si="3"/>
        <v>15</v>
      </c>
    </row>
    <row r="34" spans="1:13" ht="15.75" customHeight="1" x14ac:dyDescent="0.15">
      <c r="A34" s="34"/>
      <c r="B34" t="s">
        <v>152</v>
      </c>
      <c r="C34" s="13">
        <v>36711</v>
      </c>
      <c r="D34" s="13">
        <v>68117</v>
      </c>
      <c r="E34" s="13">
        <v>879</v>
      </c>
      <c r="F34">
        <v>35459</v>
      </c>
      <c r="G34">
        <v>35546</v>
      </c>
      <c r="H34">
        <v>35470</v>
      </c>
      <c r="I34">
        <v>35484</v>
      </c>
      <c r="J34">
        <f t="shared" ref="J34:J65" si="4">MIN(G34:I34)</f>
        <v>35470</v>
      </c>
      <c r="K34">
        <f t="shared" ref="K34:K65" si="5">G34-J34</f>
        <v>76</v>
      </c>
      <c r="L34">
        <f t="shared" ref="L34:L65" si="6">H34-J34</f>
        <v>0</v>
      </c>
      <c r="M34">
        <f t="shared" ref="M34:M65" si="7">I34-J34</f>
        <v>14</v>
      </c>
    </row>
    <row r="35" spans="1:13" ht="15.75" customHeight="1" x14ac:dyDescent="0.15">
      <c r="A35" s="34"/>
      <c r="B35" t="s">
        <v>158</v>
      </c>
      <c r="C35" s="13">
        <v>6466</v>
      </c>
      <c r="D35" s="13">
        <v>11046</v>
      </c>
      <c r="E35" s="13">
        <v>128</v>
      </c>
      <c r="F35">
        <v>5326</v>
      </c>
      <c r="G35">
        <v>5326</v>
      </c>
      <c r="H35">
        <v>5326</v>
      </c>
      <c r="I35">
        <v>5326</v>
      </c>
      <c r="J35">
        <f t="shared" si="4"/>
        <v>5326</v>
      </c>
      <c r="K35">
        <f t="shared" si="5"/>
        <v>0</v>
      </c>
      <c r="L35">
        <f t="shared" si="6"/>
        <v>0</v>
      </c>
      <c r="M35">
        <f t="shared" si="7"/>
        <v>0</v>
      </c>
    </row>
    <row r="36" spans="1:13" ht="15.75" customHeight="1" x14ac:dyDescent="0.15">
      <c r="A36" s="34"/>
      <c r="B36" t="s">
        <v>155</v>
      </c>
      <c r="C36" s="13">
        <v>6836</v>
      </c>
      <c r="D36" s="13">
        <v>11715</v>
      </c>
      <c r="E36" s="13">
        <v>136</v>
      </c>
      <c r="F36">
        <v>6393</v>
      </c>
      <c r="G36">
        <v>6393</v>
      </c>
      <c r="H36">
        <v>6393</v>
      </c>
      <c r="I36">
        <v>6393</v>
      </c>
      <c r="J36">
        <f t="shared" si="4"/>
        <v>6393</v>
      </c>
      <c r="K36">
        <f t="shared" si="5"/>
        <v>0</v>
      </c>
      <c r="L36">
        <f t="shared" si="6"/>
        <v>0</v>
      </c>
      <c r="M36">
        <f t="shared" si="7"/>
        <v>0</v>
      </c>
    </row>
    <row r="37" spans="1:13" ht="15.75" customHeight="1" x14ac:dyDescent="0.15">
      <c r="A37" s="34"/>
      <c r="B37" t="s">
        <v>156</v>
      </c>
      <c r="C37" s="13">
        <v>6163</v>
      </c>
      <c r="D37" s="13">
        <v>10490</v>
      </c>
      <c r="E37" s="13">
        <v>130</v>
      </c>
      <c r="F37">
        <v>5099</v>
      </c>
      <c r="G37">
        <v>5099</v>
      </c>
      <c r="H37">
        <v>5099</v>
      </c>
      <c r="I37">
        <v>5099</v>
      </c>
      <c r="J37">
        <f t="shared" si="4"/>
        <v>5099</v>
      </c>
      <c r="K37">
        <f t="shared" si="5"/>
        <v>0</v>
      </c>
      <c r="L37">
        <f t="shared" si="6"/>
        <v>0</v>
      </c>
      <c r="M37">
        <f t="shared" si="7"/>
        <v>0</v>
      </c>
    </row>
    <row r="38" spans="1:13" ht="15.75" customHeight="1" x14ac:dyDescent="0.15">
      <c r="A38" s="34" t="s">
        <v>171</v>
      </c>
      <c r="B38" t="s">
        <v>0</v>
      </c>
      <c r="C38" s="13">
        <v>67966</v>
      </c>
      <c r="D38" s="13">
        <v>82485</v>
      </c>
      <c r="E38" s="13">
        <v>100</v>
      </c>
      <c r="F38">
        <v>3439226</v>
      </c>
      <c r="G38" s="1">
        <v>3495247</v>
      </c>
      <c r="H38" s="1">
        <v>3492482.0000008</v>
      </c>
      <c r="I38">
        <v>3492482</v>
      </c>
      <c r="J38">
        <f t="shared" si="4"/>
        <v>3492482</v>
      </c>
      <c r="K38">
        <f t="shared" si="5"/>
        <v>2765</v>
      </c>
      <c r="L38">
        <f t="shared" si="6"/>
        <v>8.0000609159469604E-7</v>
      </c>
      <c r="M38">
        <f t="shared" si="7"/>
        <v>0</v>
      </c>
    </row>
    <row r="39" spans="1:13" ht="15.75" customHeight="1" x14ac:dyDescent="0.15">
      <c r="A39" s="34"/>
      <c r="B39" t="s">
        <v>1</v>
      </c>
      <c r="C39" s="13">
        <v>111707</v>
      </c>
      <c r="D39" s="13">
        <v>160504</v>
      </c>
      <c r="E39" s="13">
        <v>2052</v>
      </c>
      <c r="F39">
        <v>15132879</v>
      </c>
      <c r="G39" s="1">
        <v>15258858</v>
      </c>
      <c r="H39" s="1">
        <v>15201726.000071401</v>
      </c>
      <c r="I39">
        <v>15190186</v>
      </c>
      <c r="J39">
        <f t="shared" si="4"/>
        <v>15190186</v>
      </c>
      <c r="K39">
        <f t="shared" si="5"/>
        <v>68672</v>
      </c>
      <c r="L39">
        <f t="shared" si="6"/>
        <v>11540.000071400777</v>
      </c>
      <c r="M39">
        <f t="shared" si="7"/>
        <v>0</v>
      </c>
    </row>
    <row r="40" spans="1:13" ht="15.75" customHeight="1" x14ac:dyDescent="0.15">
      <c r="A40" s="34"/>
      <c r="B40" t="s">
        <v>2</v>
      </c>
      <c r="C40" s="13">
        <v>135543</v>
      </c>
      <c r="D40" s="13">
        <v>201803</v>
      </c>
      <c r="E40" s="13">
        <v>3033</v>
      </c>
      <c r="F40">
        <v>19857612</v>
      </c>
      <c r="G40" s="1">
        <v>20048456</v>
      </c>
      <c r="H40" s="1">
        <v>19966000.0001087</v>
      </c>
      <c r="I40">
        <v>19943865</v>
      </c>
      <c r="J40">
        <f t="shared" si="4"/>
        <v>19943865</v>
      </c>
      <c r="K40">
        <f t="shared" si="5"/>
        <v>104591</v>
      </c>
      <c r="L40">
        <f t="shared" si="6"/>
        <v>22135.000108700246</v>
      </c>
      <c r="M40">
        <f t="shared" si="7"/>
        <v>0</v>
      </c>
    </row>
    <row r="41" spans="1:13" ht="15.75" customHeight="1" x14ac:dyDescent="0.15">
      <c r="A41" s="34"/>
      <c r="B41" t="s">
        <v>3</v>
      </c>
      <c r="C41" s="13">
        <v>158212</v>
      </c>
      <c r="D41" s="13">
        <v>240022</v>
      </c>
      <c r="E41" s="13">
        <v>3914</v>
      </c>
      <c r="F41">
        <v>25847585</v>
      </c>
      <c r="G41" s="1">
        <v>26354743</v>
      </c>
      <c r="H41" s="1">
        <v>26205240.0001278</v>
      </c>
      <c r="I41">
        <v>26173013</v>
      </c>
      <c r="J41">
        <f t="shared" si="4"/>
        <v>26173013</v>
      </c>
      <c r="K41">
        <f t="shared" si="5"/>
        <v>181730</v>
      </c>
      <c r="L41">
        <f t="shared" si="6"/>
        <v>32227.000127799809</v>
      </c>
      <c r="M41">
        <f t="shared" si="7"/>
        <v>0</v>
      </c>
    </row>
    <row r="42" spans="1:13" ht="15.75" customHeight="1" x14ac:dyDescent="0.15">
      <c r="A42" s="34"/>
      <c r="B42" t="s">
        <v>4</v>
      </c>
      <c r="C42" s="13">
        <v>79244</v>
      </c>
      <c r="D42" s="13">
        <v>101189</v>
      </c>
      <c r="E42" s="13">
        <v>550</v>
      </c>
      <c r="F42">
        <v>12362889</v>
      </c>
      <c r="G42" s="1">
        <v>12524226</v>
      </c>
      <c r="H42" s="1">
        <v>12508293.000007501</v>
      </c>
      <c r="I42">
        <v>12508007</v>
      </c>
      <c r="J42">
        <f t="shared" si="4"/>
        <v>12508007</v>
      </c>
      <c r="K42">
        <f t="shared" si="5"/>
        <v>16219</v>
      </c>
      <c r="L42">
        <f t="shared" si="6"/>
        <v>286.00000750087202</v>
      </c>
      <c r="M42">
        <f t="shared" si="7"/>
        <v>0</v>
      </c>
    </row>
    <row r="43" spans="1:13" ht="15.75" customHeight="1" x14ac:dyDescent="0.15">
      <c r="A43" s="34"/>
      <c r="B43" t="s">
        <v>5</v>
      </c>
      <c r="C43" s="13">
        <v>204621</v>
      </c>
      <c r="D43" s="13">
        <v>318136</v>
      </c>
      <c r="E43" s="13">
        <v>5556</v>
      </c>
      <c r="F43">
        <v>44062993</v>
      </c>
      <c r="G43" s="1">
        <v>44840429</v>
      </c>
      <c r="H43" s="1">
        <v>44623655.000158504</v>
      </c>
      <c r="I43">
        <v>44566870</v>
      </c>
      <c r="J43">
        <f t="shared" si="4"/>
        <v>44566870</v>
      </c>
      <c r="K43">
        <f t="shared" si="5"/>
        <v>273559</v>
      </c>
      <c r="L43">
        <f t="shared" si="6"/>
        <v>56785.000158503652</v>
      </c>
      <c r="M43">
        <f t="shared" si="7"/>
        <v>0</v>
      </c>
    </row>
    <row r="44" spans="1:13" ht="15.75" customHeight="1" x14ac:dyDescent="0.15">
      <c r="A44" s="34"/>
      <c r="B44" t="s">
        <v>6</v>
      </c>
      <c r="C44" s="13">
        <v>85568</v>
      </c>
      <c r="D44" s="13">
        <v>114113</v>
      </c>
      <c r="E44" s="13">
        <v>938</v>
      </c>
      <c r="F44">
        <v>7309295</v>
      </c>
      <c r="G44" s="1">
        <v>7343245</v>
      </c>
      <c r="H44" s="1">
        <v>7328983.00003915</v>
      </c>
      <c r="I44">
        <v>7331304</v>
      </c>
      <c r="J44">
        <f t="shared" si="4"/>
        <v>7328983.00003915</v>
      </c>
      <c r="K44">
        <f t="shared" si="5"/>
        <v>14261.999960849993</v>
      </c>
      <c r="L44">
        <f t="shared" si="6"/>
        <v>0</v>
      </c>
      <c r="M44">
        <f t="shared" si="7"/>
        <v>2320.9999608499929</v>
      </c>
    </row>
    <row r="45" spans="1:13" ht="15.75" customHeight="1" x14ac:dyDescent="0.15">
      <c r="A45" s="34"/>
      <c r="B45" t="s">
        <v>7</v>
      </c>
      <c r="C45" s="13">
        <v>44624</v>
      </c>
      <c r="D45" s="13">
        <v>56205</v>
      </c>
      <c r="E45" s="13">
        <v>190</v>
      </c>
      <c r="F45">
        <v>3481975</v>
      </c>
      <c r="G45" s="1">
        <v>3485302</v>
      </c>
      <c r="H45" s="1">
        <v>3484131.00000339</v>
      </c>
      <c r="I45">
        <v>3488054</v>
      </c>
      <c r="J45">
        <f t="shared" si="4"/>
        <v>3484131.00000339</v>
      </c>
      <c r="K45">
        <f t="shared" si="5"/>
        <v>1170.9999966099858</v>
      </c>
      <c r="L45">
        <f t="shared" si="6"/>
        <v>0</v>
      </c>
      <c r="M45">
        <f t="shared" si="7"/>
        <v>3922.9999966099858</v>
      </c>
    </row>
    <row r="46" spans="1:13" ht="15.75" customHeight="1" x14ac:dyDescent="0.15">
      <c r="A46" s="34"/>
      <c r="B46" t="s">
        <v>8</v>
      </c>
      <c r="C46" s="13">
        <v>62174</v>
      </c>
      <c r="D46" s="13">
        <v>87562</v>
      </c>
      <c r="E46" s="13">
        <v>1015</v>
      </c>
      <c r="F46">
        <v>6849281</v>
      </c>
      <c r="G46" s="1">
        <v>6866013</v>
      </c>
      <c r="H46" s="1">
        <v>6852375.0000360599</v>
      </c>
      <c r="I46">
        <v>6850170</v>
      </c>
      <c r="J46">
        <f t="shared" si="4"/>
        <v>6850170</v>
      </c>
      <c r="K46">
        <f t="shared" si="5"/>
        <v>15843</v>
      </c>
      <c r="L46">
        <f t="shared" si="6"/>
        <v>2205.0000360598788</v>
      </c>
      <c r="M46">
        <f t="shared" si="7"/>
        <v>0</v>
      </c>
    </row>
    <row r="47" spans="1:13" ht="15.75" customHeight="1" x14ac:dyDescent="0.15">
      <c r="A47" s="34"/>
      <c r="B47" t="s">
        <v>9</v>
      </c>
      <c r="C47" s="13">
        <v>88728</v>
      </c>
      <c r="D47" s="13">
        <v>133625</v>
      </c>
      <c r="E47" s="13">
        <v>2041</v>
      </c>
      <c r="F47">
        <v>13107861</v>
      </c>
      <c r="G47" s="1">
        <v>13217210</v>
      </c>
      <c r="H47" s="1">
        <v>13166845.0000674</v>
      </c>
      <c r="I47">
        <v>13157264</v>
      </c>
      <c r="J47">
        <f t="shared" si="4"/>
        <v>13157264</v>
      </c>
      <c r="K47">
        <f t="shared" si="5"/>
        <v>59946</v>
      </c>
      <c r="L47">
        <f t="shared" si="6"/>
        <v>9581.0000673998147</v>
      </c>
      <c r="M47">
        <f t="shared" si="7"/>
        <v>0</v>
      </c>
    </row>
    <row r="48" spans="1:13" ht="15.75" customHeight="1" x14ac:dyDescent="0.15">
      <c r="A48" s="34"/>
      <c r="B48" t="s">
        <v>10</v>
      </c>
      <c r="C48" s="13">
        <v>50002</v>
      </c>
      <c r="D48" s="13">
        <v>65203</v>
      </c>
      <c r="E48" s="13">
        <v>386</v>
      </c>
      <c r="F48">
        <v>5313548</v>
      </c>
      <c r="G48" s="1">
        <v>5316011</v>
      </c>
      <c r="H48" s="1">
        <v>5313548.0000070902</v>
      </c>
      <c r="I48">
        <v>5314147</v>
      </c>
      <c r="J48">
        <f t="shared" si="4"/>
        <v>5313548.0000070902</v>
      </c>
      <c r="K48">
        <f t="shared" si="5"/>
        <v>2462.9999929098412</v>
      </c>
      <c r="L48">
        <f t="shared" si="6"/>
        <v>0</v>
      </c>
      <c r="M48">
        <f t="shared" si="7"/>
        <v>598.99999290984124</v>
      </c>
    </row>
    <row r="49" spans="1:13" ht="15.75" customHeight="1" x14ac:dyDescent="0.15">
      <c r="A49" s="34"/>
      <c r="B49" t="s">
        <v>11</v>
      </c>
      <c r="C49" s="13">
        <v>120866</v>
      </c>
      <c r="D49" s="13">
        <v>187312</v>
      </c>
      <c r="E49" s="13">
        <v>3224</v>
      </c>
      <c r="F49">
        <v>24534820</v>
      </c>
      <c r="G49" s="1">
        <v>24961736</v>
      </c>
      <c r="H49" s="1">
        <v>24851547.000092</v>
      </c>
      <c r="I49">
        <v>24826709</v>
      </c>
      <c r="J49">
        <f t="shared" si="4"/>
        <v>24826709</v>
      </c>
      <c r="K49">
        <f t="shared" si="5"/>
        <v>135027</v>
      </c>
      <c r="L49">
        <f t="shared" si="6"/>
        <v>24838.000091999769</v>
      </c>
      <c r="M49">
        <f t="shared" si="7"/>
        <v>0</v>
      </c>
    </row>
    <row r="50" spans="1:13" ht="15.75" customHeight="1" x14ac:dyDescent="0.15">
      <c r="A50" s="34"/>
      <c r="B50" t="s">
        <v>12</v>
      </c>
      <c r="C50" s="13">
        <v>60446</v>
      </c>
      <c r="D50" s="13">
        <v>82940</v>
      </c>
      <c r="E50" s="13">
        <v>803</v>
      </c>
      <c r="F50">
        <v>9166968</v>
      </c>
      <c r="G50" s="1">
        <v>9193026</v>
      </c>
      <c r="H50" s="1">
        <v>9177035.0000139792</v>
      </c>
      <c r="I50">
        <v>9177565</v>
      </c>
      <c r="J50">
        <f t="shared" si="4"/>
        <v>9177035.0000139792</v>
      </c>
      <c r="K50">
        <f t="shared" si="5"/>
        <v>15990.999986020848</v>
      </c>
      <c r="L50">
        <f t="shared" si="6"/>
        <v>0</v>
      </c>
      <c r="M50">
        <f t="shared" si="7"/>
        <v>529.99998602084816</v>
      </c>
    </row>
    <row r="51" spans="1:13" ht="15.75" customHeight="1" x14ac:dyDescent="0.15">
      <c r="A51" s="34"/>
      <c r="B51" t="s">
        <v>13</v>
      </c>
      <c r="C51" s="13">
        <v>42481</v>
      </c>
      <c r="D51" s="13">
        <v>52552</v>
      </c>
      <c r="E51" s="13">
        <v>97</v>
      </c>
      <c r="F51">
        <v>2265834</v>
      </c>
      <c r="G51" s="1">
        <v>2266181</v>
      </c>
      <c r="H51" s="1">
        <v>2265834.0000019898</v>
      </c>
      <c r="I51">
        <v>2266441</v>
      </c>
      <c r="J51">
        <f t="shared" si="4"/>
        <v>2265834.0000019898</v>
      </c>
      <c r="K51">
        <f t="shared" si="5"/>
        <v>346.99999801022932</v>
      </c>
      <c r="L51">
        <f t="shared" si="6"/>
        <v>0</v>
      </c>
      <c r="M51">
        <f t="shared" si="7"/>
        <v>606.99999801022932</v>
      </c>
    </row>
    <row r="52" spans="1:13" ht="15.75" customHeight="1" x14ac:dyDescent="0.15">
      <c r="A52" s="34"/>
      <c r="B52" t="s">
        <v>14</v>
      </c>
      <c r="C52" s="13">
        <v>80736</v>
      </c>
      <c r="D52" s="13">
        <v>98750</v>
      </c>
      <c r="E52" s="13">
        <v>191</v>
      </c>
      <c r="F52">
        <v>4736298</v>
      </c>
      <c r="G52" s="1">
        <v>4800399</v>
      </c>
      <c r="H52" s="1">
        <v>4797441.0000030901</v>
      </c>
      <c r="I52">
        <v>4797441</v>
      </c>
      <c r="J52">
        <f t="shared" si="4"/>
        <v>4797441</v>
      </c>
      <c r="K52">
        <f t="shared" si="5"/>
        <v>2958</v>
      </c>
      <c r="L52">
        <f t="shared" si="6"/>
        <v>3.0901283025741577E-6</v>
      </c>
      <c r="M52">
        <f t="shared" si="7"/>
        <v>0</v>
      </c>
    </row>
    <row r="53" spans="1:13" ht="15.75" customHeight="1" x14ac:dyDescent="0.15">
      <c r="A53" s="34"/>
      <c r="B53" t="s">
        <v>15</v>
      </c>
      <c r="C53" s="13">
        <v>117756</v>
      </c>
      <c r="D53" s="13">
        <v>165153</v>
      </c>
      <c r="E53" s="13">
        <v>1879</v>
      </c>
      <c r="F53">
        <v>13243377</v>
      </c>
      <c r="G53" s="1">
        <v>13352787</v>
      </c>
      <c r="H53" s="1">
        <v>13309407.0000719</v>
      </c>
      <c r="I53">
        <v>13302631</v>
      </c>
      <c r="J53">
        <f t="shared" si="4"/>
        <v>13302631</v>
      </c>
      <c r="K53">
        <f t="shared" si="5"/>
        <v>50156</v>
      </c>
      <c r="L53">
        <f t="shared" si="6"/>
        <v>6776.0000718999654</v>
      </c>
      <c r="M53">
        <f t="shared" si="7"/>
        <v>0</v>
      </c>
    </row>
    <row r="54" spans="1:13" ht="15.75" customHeight="1" x14ac:dyDescent="0.15">
      <c r="A54" s="34"/>
      <c r="B54" t="s">
        <v>16</v>
      </c>
      <c r="C54" s="13">
        <v>147718</v>
      </c>
      <c r="D54" s="13">
        <v>214176</v>
      </c>
      <c r="E54" s="13">
        <v>2992</v>
      </c>
      <c r="F54">
        <v>27645432</v>
      </c>
      <c r="G54" s="1">
        <v>28084736</v>
      </c>
      <c r="H54" s="1">
        <v>27972141.000057202</v>
      </c>
      <c r="I54">
        <v>27946311</v>
      </c>
      <c r="J54">
        <f t="shared" si="4"/>
        <v>27946311</v>
      </c>
      <c r="K54">
        <f t="shared" si="5"/>
        <v>138425</v>
      </c>
      <c r="L54">
        <f t="shared" si="6"/>
        <v>25830.000057201833</v>
      </c>
      <c r="M54">
        <f t="shared" si="7"/>
        <v>0</v>
      </c>
    </row>
    <row r="55" spans="1:13" ht="15.75" customHeight="1" x14ac:dyDescent="0.15">
      <c r="A55" s="34"/>
      <c r="B55" t="s">
        <v>17</v>
      </c>
      <c r="C55" s="13">
        <v>86413</v>
      </c>
      <c r="D55" s="13">
        <v>108872</v>
      </c>
      <c r="E55" s="13">
        <v>419</v>
      </c>
      <c r="F55">
        <v>6629770</v>
      </c>
      <c r="G55" s="1">
        <v>6729689</v>
      </c>
      <c r="H55" s="1">
        <v>6722435.0000075903</v>
      </c>
      <c r="I55">
        <v>6722679</v>
      </c>
      <c r="J55">
        <f t="shared" si="4"/>
        <v>6722435.0000075903</v>
      </c>
      <c r="K55">
        <f t="shared" si="5"/>
        <v>7253.999992409721</v>
      </c>
      <c r="L55">
        <f t="shared" si="6"/>
        <v>0</v>
      </c>
      <c r="M55">
        <f t="shared" si="7"/>
        <v>243.99999240972102</v>
      </c>
    </row>
    <row r="56" spans="1:13" ht="15.75" customHeight="1" x14ac:dyDescent="0.15">
      <c r="A56" s="34"/>
      <c r="B56" t="s">
        <v>18</v>
      </c>
      <c r="C56" s="13">
        <v>172687</v>
      </c>
      <c r="D56" s="13">
        <v>255825</v>
      </c>
      <c r="E56" s="13">
        <v>3902</v>
      </c>
      <c r="F56">
        <v>40198331</v>
      </c>
      <c r="G56" s="1">
        <v>40877745</v>
      </c>
      <c r="H56" s="1">
        <v>40679020.000072502</v>
      </c>
      <c r="I56">
        <v>40642267</v>
      </c>
      <c r="J56">
        <f t="shared" si="4"/>
        <v>40642267</v>
      </c>
      <c r="K56">
        <f t="shared" si="5"/>
        <v>235478</v>
      </c>
      <c r="L56">
        <f t="shared" si="6"/>
        <v>36753.0000725016</v>
      </c>
      <c r="M56">
        <f t="shared" si="7"/>
        <v>0</v>
      </c>
    </row>
    <row r="57" spans="1:13" ht="15.75" customHeight="1" x14ac:dyDescent="0.15">
      <c r="A57" s="34"/>
      <c r="B57" t="s">
        <v>21</v>
      </c>
      <c r="C57" s="13">
        <v>235686</v>
      </c>
      <c r="D57" s="13">
        <v>366093</v>
      </c>
      <c r="E57" s="13">
        <v>6313</v>
      </c>
      <c r="F57">
        <v>50652541</v>
      </c>
      <c r="G57" s="1">
        <v>51571391</v>
      </c>
      <c r="H57" s="1">
        <v>51305650.000176601</v>
      </c>
      <c r="I57">
        <v>51239671</v>
      </c>
      <c r="J57">
        <f t="shared" si="4"/>
        <v>51239671</v>
      </c>
      <c r="K57">
        <f t="shared" si="5"/>
        <v>331720</v>
      </c>
      <c r="L57">
        <f t="shared" si="6"/>
        <v>65979.000176601112</v>
      </c>
      <c r="M57">
        <f t="shared" si="7"/>
        <v>0</v>
      </c>
    </row>
    <row r="58" spans="1:13" ht="15.75" customHeight="1" x14ac:dyDescent="0.15">
      <c r="A58" s="34"/>
      <c r="B58" t="s">
        <v>19</v>
      </c>
      <c r="C58" s="13">
        <v>78834</v>
      </c>
      <c r="D58" s="13">
        <v>95732</v>
      </c>
      <c r="E58" s="13">
        <v>88</v>
      </c>
      <c r="F58">
        <v>4634667</v>
      </c>
      <c r="G58">
        <v>4699474</v>
      </c>
      <c r="H58" s="1">
        <v>4699474.0000010002</v>
      </c>
      <c r="I58">
        <v>4699474</v>
      </c>
      <c r="J58">
        <f t="shared" si="4"/>
        <v>4699474</v>
      </c>
      <c r="K58">
        <f t="shared" si="5"/>
        <v>0</v>
      </c>
      <c r="L58">
        <f t="shared" si="6"/>
        <v>1.0002404451370239E-6</v>
      </c>
      <c r="M58">
        <f t="shared" si="7"/>
        <v>0</v>
      </c>
    </row>
    <row r="59" spans="1:13" ht="15.75" customHeight="1" x14ac:dyDescent="0.15">
      <c r="A59" s="34"/>
      <c r="B59" t="s">
        <v>20</v>
      </c>
      <c r="C59" s="13">
        <v>97928</v>
      </c>
      <c r="D59" s="13">
        <v>128632</v>
      </c>
      <c r="E59" s="13">
        <v>902</v>
      </c>
      <c r="F59">
        <v>11143170</v>
      </c>
      <c r="G59" s="1">
        <v>11289795</v>
      </c>
      <c r="H59" s="1">
        <v>11258786.0000157</v>
      </c>
      <c r="I59">
        <v>11257401</v>
      </c>
      <c r="J59">
        <f t="shared" si="4"/>
        <v>11257401</v>
      </c>
      <c r="K59">
        <f t="shared" si="5"/>
        <v>32394</v>
      </c>
      <c r="L59">
        <f t="shared" si="6"/>
        <v>1385.000015700236</v>
      </c>
      <c r="M59">
        <f t="shared" si="7"/>
        <v>0</v>
      </c>
    </row>
    <row r="60" spans="1:13" ht="15.75" customHeight="1" x14ac:dyDescent="0.15">
      <c r="A60" s="34" t="s">
        <v>170</v>
      </c>
      <c r="B60" t="s">
        <v>160</v>
      </c>
      <c r="C60" s="13">
        <v>49920</v>
      </c>
      <c r="D60" s="13">
        <v>77871</v>
      </c>
      <c r="E60" s="13">
        <v>1665</v>
      </c>
      <c r="F60">
        <v>399673678</v>
      </c>
      <c r="G60">
        <v>399863142</v>
      </c>
      <c r="H60">
        <v>399811908</v>
      </c>
      <c r="I60">
        <v>399809707</v>
      </c>
      <c r="J60">
        <f t="shared" si="4"/>
        <v>399809707</v>
      </c>
      <c r="K60">
        <f t="shared" si="5"/>
        <v>53435</v>
      </c>
      <c r="L60">
        <f t="shared" si="6"/>
        <v>2201</v>
      </c>
      <c r="M60">
        <f t="shared" si="7"/>
        <v>0</v>
      </c>
    </row>
    <row r="61" spans="1:13" ht="15.75" customHeight="1" x14ac:dyDescent="0.15">
      <c r="A61" s="34"/>
      <c r="B61" t="s">
        <v>161</v>
      </c>
      <c r="C61" s="13">
        <v>48833</v>
      </c>
      <c r="D61" s="13">
        <v>79987</v>
      </c>
      <c r="E61" s="13">
        <v>2493</v>
      </c>
      <c r="F61">
        <v>592199698</v>
      </c>
      <c r="G61">
        <v>592366897</v>
      </c>
      <c r="H61">
        <v>592247105</v>
      </c>
      <c r="I61">
        <v>592241271</v>
      </c>
      <c r="J61">
        <f t="shared" si="4"/>
        <v>592241271</v>
      </c>
      <c r="K61">
        <f t="shared" si="5"/>
        <v>125626</v>
      </c>
      <c r="L61">
        <f t="shared" si="6"/>
        <v>5834</v>
      </c>
      <c r="M61">
        <f t="shared" si="7"/>
        <v>0</v>
      </c>
    </row>
    <row r="62" spans="1:13" ht="15.75" customHeight="1" x14ac:dyDescent="0.15">
      <c r="A62" s="34"/>
      <c r="B62" t="s">
        <v>55</v>
      </c>
      <c r="C62" s="13">
        <v>72038</v>
      </c>
      <c r="D62" s="13">
        <v>115055</v>
      </c>
      <c r="E62" s="13">
        <v>4391</v>
      </c>
      <c r="F62">
        <v>1110829727</v>
      </c>
      <c r="G62">
        <v>1111350845</v>
      </c>
      <c r="H62">
        <v>1110969039</v>
      </c>
      <c r="I62">
        <v>1110920288</v>
      </c>
      <c r="J62">
        <f t="shared" si="4"/>
        <v>1110920288</v>
      </c>
      <c r="K62">
        <f t="shared" si="5"/>
        <v>430557</v>
      </c>
      <c r="L62">
        <f t="shared" si="6"/>
        <v>48751</v>
      </c>
      <c r="M62">
        <f t="shared" si="7"/>
        <v>0</v>
      </c>
    </row>
    <row r="63" spans="1:13" ht="15.75" customHeight="1" x14ac:dyDescent="0.15">
      <c r="A63" s="34"/>
      <c r="B63" t="s">
        <v>56</v>
      </c>
      <c r="C63" s="13">
        <v>68464</v>
      </c>
      <c r="D63" s="13">
        <v>108732</v>
      </c>
      <c r="E63" s="13">
        <v>3001</v>
      </c>
      <c r="F63">
        <v>758461284</v>
      </c>
      <c r="G63">
        <v>758644253</v>
      </c>
      <c r="H63">
        <v>758493287</v>
      </c>
      <c r="I63">
        <v>758484969</v>
      </c>
      <c r="J63">
        <f t="shared" si="4"/>
        <v>758484969</v>
      </c>
      <c r="K63">
        <f t="shared" si="5"/>
        <v>159284</v>
      </c>
      <c r="L63">
        <f t="shared" si="6"/>
        <v>8318</v>
      </c>
      <c r="M63">
        <f t="shared" si="7"/>
        <v>0</v>
      </c>
    </row>
    <row r="64" spans="1:13" ht="15.75" customHeight="1" x14ac:dyDescent="0.15">
      <c r="A64" s="34"/>
      <c r="B64" t="s">
        <v>57</v>
      </c>
      <c r="C64" s="13">
        <v>85085</v>
      </c>
      <c r="D64" s="13">
        <v>138888</v>
      </c>
      <c r="E64" s="13">
        <v>3954</v>
      </c>
      <c r="F64">
        <v>976718597</v>
      </c>
      <c r="G64">
        <v>977169823</v>
      </c>
      <c r="H64">
        <v>976836519.00000095</v>
      </c>
      <c r="I64">
        <v>976814147</v>
      </c>
      <c r="J64">
        <f t="shared" si="4"/>
        <v>976814147</v>
      </c>
      <c r="K64">
        <f t="shared" si="5"/>
        <v>355676</v>
      </c>
      <c r="L64">
        <f t="shared" si="6"/>
        <v>22372.000000953674</v>
      </c>
      <c r="M64">
        <f t="shared" si="7"/>
        <v>0</v>
      </c>
    </row>
    <row r="65" spans="1:13" ht="15.75" customHeight="1" x14ac:dyDescent="0.15">
      <c r="A65" s="34"/>
      <c r="B65" t="s">
        <v>162</v>
      </c>
      <c r="C65" s="13">
        <v>68905</v>
      </c>
      <c r="D65" s="13">
        <v>113889</v>
      </c>
      <c r="E65" s="13">
        <v>3358</v>
      </c>
      <c r="F65">
        <v>804487839</v>
      </c>
      <c r="G65">
        <v>804834460</v>
      </c>
      <c r="H65">
        <v>804552683.00000095</v>
      </c>
      <c r="I65">
        <v>804534556</v>
      </c>
      <c r="J65">
        <f t="shared" si="4"/>
        <v>804534556</v>
      </c>
      <c r="K65">
        <f t="shared" si="5"/>
        <v>299904</v>
      </c>
      <c r="L65">
        <f t="shared" si="6"/>
        <v>18127.000000953674</v>
      </c>
      <c r="M65">
        <f t="shared" si="7"/>
        <v>0</v>
      </c>
    </row>
    <row r="66" spans="1:13" ht="15.75" customHeight="1" x14ac:dyDescent="0.15">
      <c r="A66" s="34"/>
      <c r="B66" t="s">
        <v>163</v>
      </c>
      <c r="C66" s="13">
        <v>39160</v>
      </c>
      <c r="D66" s="13">
        <v>63659</v>
      </c>
      <c r="E66" s="13">
        <v>1458</v>
      </c>
      <c r="F66">
        <v>363005993</v>
      </c>
      <c r="G66">
        <v>363089276</v>
      </c>
      <c r="H66">
        <v>363045357</v>
      </c>
      <c r="I66">
        <v>363043216</v>
      </c>
      <c r="J66">
        <f t="shared" ref="J66:J97" si="8">MIN(G66:I66)</f>
        <v>363043216</v>
      </c>
      <c r="K66">
        <f t="shared" ref="K66:K97" si="9">G66-J66</f>
        <v>46060</v>
      </c>
      <c r="L66">
        <f t="shared" ref="L66:L97" si="10">H66-J66</f>
        <v>2141</v>
      </c>
      <c r="M66">
        <f t="shared" ref="M66:M97" si="11">I66-J66</f>
        <v>0</v>
      </c>
    </row>
    <row r="67" spans="1:13" ht="15.75" customHeight="1" x14ac:dyDescent="0.15">
      <c r="A67" s="34"/>
      <c r="B67" t="s">
        <v>58</v>
      </c>
      <c r="C67" s="13">
        <v>66048</v>
      </c>
      <c r="D67" s="13">
        <v>110491</v>
      </c>
      <c r="E67" s="13">
        <v>3343</v>
      </c>
      <c r="F67">
        <v>792875218</v>
      </c>
      <c r="G67">
        <v>793249746</v>
      </c>
      <c r="H67">
        <v>792964933</v>
      </c>
      <c r="I67">
        <v>792942503</v>
      </c>
      <c r="J67">
        <f t="shared" si="8"/>
        <v>792942503</v>
      </c>
      <c r="K67">
        <f t="shared" si="9"/>
        <v>307243</v>
      </c>
      <c r="L67">
        <f t="shared" si="10"/>
        <v>22430</v>
      </c>
      <c r="M67">
        <f t="shared" si="11"/>
        <v>0</v>
      </c>
    </row>
    <row r="68" spans="1:13" ht="15.75" customHeight="1" x14ac:dyDescent="0.15">
      <c r="A68" s="34"/>
      <c r="B68" t="s">
        <v>59</v>
      </c>
      <c r="C68" s="13">
        <v>63158</v>
      </c>
      <c r="D68" s="13">
        <v>107345</v>
      </c>
      <c r="E68" s="13">
        <v>3458</v>
      </c>
      <c r="F68">
        <v>863036549</v>
      </c>
      <c r="G68">
        <v>863270351</v>
      </c>
      <c r="H68">
        <v>863120958.00000095</v>
      </c>
      <c r="I68">
        <v>863106679</v>
      </c>
      <c r="J68">
        <f t="shared" si="8"/>
        <v>863106679</v>
      </c>
      <c r="K68">
        <f t="shared" si="9"/>
        <v>163672</v>
      </c>
      <c r="L68">
        <f t="shared" si="10"/>
        <v>14279.000000953674</v>
      </c>
      <c r="M68">
        <f t="shared" si="11"/>
        <v>0</v>
      </c>
    </row>
    <row r="69" spans="1:13" ht="15.75" customHeight="1" x14ac:dyDescent="0.15">
      <c r="A69" s="34"/>
      <c r="B69" t="s">
        <v>60</v>
      </c>
      <c r="C69" s="13">
        <v>89596</v>
      </c>
      <c r="D69" s="13">
        <v>148583</v>
      </c>
      <c r="E69" s="13">
        <v>4991</v>
      </c>
      <c r="F69">
        <v>1405421745</v>
      </c>
      <c r="G69">
        <v>1406269407</v>
      </c>
      <c r="H69">
        <v>1405676213</v>
      </c>
      <c r="I69">
        <v>1405596161</v>
      </c>
      <c r="J69">
        <f t="shared" si="8"/>
        <v>1405596161</v>
      </c>
      <c r="K69">
        <f t="shared" si="9"/>
        <v>673246</v>
      </c>
      <c r="L69">
        <f t="shared" si="10"/>
        <v>80052</v>
      </c>
      <c r="M69">
        <f t="shared" si="11"/>
        <v>0</v>
      </c>
    </row>
    <row r="70" spans="1:13" ht="15.75" customHeight="1" x14ac:dyDescent="0.15">
      <c r="A70" s="34" t="s">
        <v>227</v>
      </c>
      <c r="B70" s="2" t="s">
        <v>83</v>
      </c>
      <c r="C70" s="13">
        <v>39277</v>
      </c>
      <c r="D70" s="13">
        <v>47262</v>
      </c>
      <c r="E70" s="13">
        <v>25000</v>
      </c>
      <c r="F70" s="3" t="s">
        <v>28</v>
      </c>
      <c r="G70">
        <v>99.215805461963001</v>
      </c>
      <c r="H70" s="3" t="s">
        <v>255</v>
      </c>
      <c r="I70">
        <v>98.976181105427003</v>
      </c>
      <c r="J70">
        <f t="shared" si="8"/>
        <v>98.976181105427003</v>
      </c>
      <c r="K70">
        <f t="shared" si="9"/>
        <v>0.23962435653599812</v>
      </c>
      <c r="L70">
        <f t="shared" si="10"/>
        <v>5.8659994080002775E-2</v>
      </c>
      <c r="M70">
        <f t="shared" si="11"/>
        <v>0</v>
      </c>
    </row>
    <row r="71" spans="1:13" ht="15.75" customHeight="1" x14ac:dyDescent="0.15">
      <c r="A71" s="34"/>
      <c r="B71" s="2" t="s">
        <v>84</v>
      </c>
      <c r="C71" s="13">
        <v>39306</v>
      </c>
      <c r="D71" s="13">
        <v>47489</v>
      </c>
      <c r="E71" s="13">
        <v>25000</v>
      </c>
      <c r="F71" s="3" t="s">
        <v>29</v>
      </c>
      <c r="G71">
        <v>99.296953053292995</v>
      </c>
      <c r="H71" s="3" t="s">
        <v>256</v>
      </c>
      <c r="I71">
        <v>99.048031811713003</v>
      </c>
      <c r="J71">
        <f t="shared" si="8"/>
        <v>99.048031811713003</v>
      </c>
      <c r="K71">
        <f t="shared" si="9"/>
        <v>0.24892124157999262</v>
      </c>
      <c r="L71">
        <f t="shared" si="10"/>
        <v>6.3239420120993373E-2</v>
      </c>
      <c r="M71">
        <f t="shared" si="11"/>
        <v>0</v>
      </c>
    </row>
    <row r="72" spans="1:13" ht="15.75" customHeight="1" x14ac:dyDescent="0.15">
      <c r="A72" s="34"/>
      <c r="B72" s="2" t="s">
        <v>85</v>
      </c>
      <c r="C72" s="13">
        <v>39549</v>
      </c>
      <c r="D72" s="13">
        <v>48174</v>
      </c>
      <c r="E72" s="13">
        <v>25000</v>
      </c>
      <c r="F72" s="3" t="s">
        <v>30</v>
      </c>
      <c r="G72">
        <v>99.485318713062</v>
      </c>
      <c r="H72" s="3" t="s">
        <v>257</v>
      </c>
      <c r="I72">
        <v>99.229185986527995</v>
      </c>
      <c r="J72">
        <f t="shared" si="8"/>
        <v>99.229185986527995</v>
      </c>
      <c r="K72">
        <f t="shared" si="9"/>
        <v>0.25613272653400543</v>
      </c>
      <c r="L72">
        <f t="shared" si="10"/>
        <v>7.0511869707999608E-2</v>
      </c>
      <c r="M72">
        <f t="shared" si="11"/>
        <v>0</v>
      </c>
    </row>
    <row r="73" spans="1:13" ht="15.75" customHeight="1" x14ac:dyDescent="0.15">
      <c r="A73" s="34"/>
      <c r="B73" s="2" t="s">
        <v>86</v>
      </c>
      <c r="C73" s="13">
        <v>39555</v>
      </c>
      <c r="D73" s="13">
        <v>48130</v>
      </c>
      <c r="E73" s="13">
        <v>25000</v>
      </c>
      <c r="F73" s="3" t="s">
        <v>31</v>
      </c>
      <c r="G73">
        <v>99.254925015300003</v>
      </c>
      <c r="H73" s="3" t="s">
        <v>258</v>
      </c>
      <c r="I73">
        <v>98.954634086843996</v>
      </c>
      <c r="J73">
        <f t="shared" si="8"/>
        <v>98.954634086843996</v>
      </c>
      <c r="K73">
        <f t="shared" si="9"/>
        <v>0.30029092845600758</v>
      </c>
      <c r="L73">
        <f t="shared" si="10"/>
        <v>7.1929795710005351E-2</v>
      </c>
      <c r="M73">
        <f t="shared" si="11"/>
        <v>0</v>
      </c>
    </row>
    <row r="74" spans="1:13" ht="15.75" customHeight="1" x14ac:dyDescent="0.15">
      <c r="A74" s="34"/>
      <c r="B74" s="2" t="s">
        <v>87</v>
      </c>
      <c r="C74" s="13">
        <v>39153</v>
      </c>
      <c r="D74" s="13">
        <v>46903</v>
      </c>
      <c r="E74" s="13">
        <v>25000</v>
      </c>
      <c r="F74" s="3" t="s">
        <v>32</v>
      </c>
      <c r="G74">
        <v>99.745816701153004</v>
      </c>
      <c r="H74" s="3" t="s">
        <v>259</v>
      </c>
      <c r="I74">
        <v>99.500046337483994</v>
      </c>
      <c r="J74">
        <f t="shared" si="8"/>
        <v>99.500046337483994</v>
      </c>
      <c r="K74">
        <f t="shared" si="9"/>
        <v>0.24577036366900984</v>
      </c>
      <c r="L74">
        <f t="shared" si="10"/>
        <v>6.190129827901103E-2</v>
      </c>
      <c r="M74">
        <f t="shared" si="11"/>
        <v>0</v>
      </c>
    </row>
    <row r="75" spans="1:13" ht="15.75" customHeight="1" x14ac:dyDescent="0.15">
      <c r="A75" s="34"/>
      <c r="B75" s="2" t="s">
        <v>88</v>
      </c>
      <c r="C75" s="13">
        <v>39438</v>
      </c>
      <c r="D75" s="13">
        <v>47845</v>
      </c>
      <c r="E75" s="13">
        <v>25000</v>
      </c>
      <c r="F75" s="3" t="s">
        <v>33</v>
      </c>
      <c r="G75">
        <v>99.643644654686</v>
      </c>
      <c r="H75" s="3" t="s">
        <v>260</v>
      </c>
      <c r="I75">
        <v>99.388401325749996</v>
      </c>
      <c r="J75">
        <f t="shared" si="8"/>
        <v>99.388401325749996</v>
      </c>
      <c r="K75">
        <f t="shared" si="9"/>
        <v>0.25524332893600388</v>
      </c>
      <c r="L75">
        <f t="shared" si="10"/>
        <v>6.1971068043007449E-2</v>
      </c>
      <c r="M75">
        <f t="shared" si="11"/>
        <v>0</v>
      </c>
    </row>
    <row r="76" spans="1:13" ht="15.75" customHeight="1" x14ac:dyDescent="0.15">
      <c r="A76" s="34"/>
      <c r="B76" s="2" t="s">
        <v>89</v>
      </c>
      <c r="C76" s="13">
        <v>39900</v>
      </c>
      <c r="D76" s="13">
        <v>49090</v>
      </c>
      <c r="E76" s="13">
        <v>25000</v>
      </c>
      <c r="F76" s="3" t="s">
        <v>34</v>
      </c>
      <c r="G76">
        <v>99.880156734351999</v>
      </c>
      <c r="H76" s="3" t="s">
        <v>261</v>
      </c>
      <c r="I76">
        <v>99.578098481414003</v>
      </c>
      <c r="J76">
        <f t="shared" si="8"/>
        <v>99.578098481414003</v>
      </c>
      <c r="K76">
        <f t="shared" si="9"/>
        <v>0.30205825293799649</v>
      </c>
      <c r="L76">
        <f t="shared" si="10"/>
        <v>7.8313577613002394E-2</v>
      </c>
      <c r="M76">
        <f t="shared" si="11"/>
        <v>0</v>
      </c>
    </row>
    <row r="77" spans="1:13" ht="15.75" customHeight="1" x14ac:dyDescent="0.15">
      <c r="A77" s="34"/>
      <c r="B77" s="2" t="s">
        <v>90</v>
      </c>
      <c r="C77" s="13">
        <v>39529</v>
      </c>
      <c r="D77" s="13">
        <v>47960</v>
      </c>
      <c r="E77" s="13">
        <v>25000</v>
      </c>
      <c r="F77" s="3" t="s">
        <v>35</v>
      </c>
      <c r="G77">
        <v>99.531794586299</v>
      </c>
      <c r="H77" s="3" t="s">
        <v>262</v>
      </c>
      <c r="I77">
        <v>99.278662666189007</v>
      </c>
      <c r="J77">
        <f t="shared" si="8"/>
        <v>99.278662666189007</v>
      </c>
      <c r="K77">
        <f t="shared" si="9"/>
        <v>0.2531319201099933</v>
      </c>
      <c r="L77">
        <f t="shared" si="10"/>
        <v>6.3439745185988272E-2</v>
      </c>
      <c r="M77">
        <f t="shared" si="11"/>
        <v>0</v>
      </c>
    </row>
    <row r="78" spans="1:13" ht="15.75" customHeight="1" x14ac:dyDescent="0.15">
      <c r="A78" s="34"/>
      <c r="B78" s="2" t="s">
        <v>91</v>
      </c>
      <c r="C78" s="13">
        <v>39732</v>
      </c>
      <c r="D78" s="13">
        <v>48530</v>
      </c>
      <c r="E78" s="13">
        <v>25000</v>
      </c>
      <c r="F78" s="3" t="s">
        <v>36</v>
      </c>
      <c r="G78">
        <v>99.381087701270999</v>
      </c>
      <c r="H78" s="3" t="s">
        <v>263</v>
      </c>
      <c r="I78">
        <v>99.109910063577004</v>
      </c>
      <c r="J78">
        <f t="shared" si="8"/>
        <v>99.109910063577004</v>
      </c>
      <c r="K78">
        <f t="shared" si="9"/>
        <v>0.27117763769399517</v>
      </c>
      <c r="L78">
        <f t="shared" si="10"/>
        <v>7.1503863212001306E-2</v>
      </c>
      <c r="M78">
        <f t="shared" si="11"/>
        <v>0</v>
      </c>
    </row>
    <row r="79" spans="1:13" ht="15.75" customHeight="1" x14ac:dyDescent="0.15">
      <c r="A79" s="34"/>
      <c r="B79" s="2" t="s">
        <v>92</v>
      </c>
      <c r="C79" s="13">
        <v>39248</v>
      </c>
      <c r="D79" s="13">
        <v>47334</v>
      </c>
      <c r="E79" s="13">
        <v>25000</v>
      </c>
      <c r="F79" s="3" t="s">
        <v>37</v>
      </c>
      <c r="G79">
        <v>99.383230058253005</v>
      </c>
      <c r="H79" s="3" t="s">
        <v>264</v>
      </c>
      <c r="I79">
        <v>99.121964416162996</v>
      </c>
      <c r="J79">
        <f t="shared" si="8"/>
        <v>99.121964416162996</v>
      </c>
      <c r="K79">
        <f t="shared" si="9"/>
        <v>0.26126564209000946</v>
      </c>
      <c r="L79">
        <f t="shared" si="10"/>
        <v>6.1223377691007386E-2</v>
      </c>
      <c r="M79">
        <f t="shared" si="11"/>
        <v>0</v>
      </c>
    </row>
    <row r="80" spans="1:13" ht="15.75" customHeight="1" x14ac:dyDescent="0.15">
      <c r="A80" s="34"/>
      <c r="B80" s="2" t="s">
        <v>93</v>
      </c>
      <c r="C80" s="13">
        <v>39425</v>
      </c>
      <c r="D80" s="13">
        <v>47735</v>
      </c>
      <c r="E80" s="13">
        <v>25000</v>
      </c>
      <c r="F80" s="3" t="s">
        <v>38</v>
      </c>
      <c r="G80">
        <v>99.395591254951</v>
      </c>
      <c r="H80" s="3" t="s">
        <v>265</v>
      </c>
      <c r="I80">
        <v>99.135855184940993</v>
      </c>
      <c r="J80">
        <f t="shared" si="8"/>
        <v>99.135855184940993</v>
      </c>
      <c r="K80">
        <f t="shared" si="9"/>
        <v>0.25973607001000687</v>
      </c>
      <c r="L80">
        <f t="shared" si="10"/>
        <v>6.4625440439002091E-2</v>
      </c>
      <c r="M80">
        <f t="shared" si="11"/>
        <v>0</v>
      </c>
    </row>
    <row r="81" spans="1:13" ht="15.75" customHeight="1" x14ac:dyDescent="0.15">
      <c r="A81" s="34"/>
      <c r="B81" s="2" t="s">
        <v>94</v>
      </c>
      <c r="C81" s="13">
        <v>39293</v>
      </c>
      <c r="D81" s="13">
        <v>47444</v>
      </c>
      <c r="E81" s="13">
        <v>25000</v>
      </c>
      <c r="F81" s="3" t="s">
        <v>39</v>
      </c>
      <c r="G81">
        <v>99.373655517253994</v>
      </c>
      <c r="H81" s="3" t="s">
        <v>266</v>
      </c>
      <c r="I81">
        <v>99.128023225052999</v>
      </c>
      <c r="J81">
        <f t="shared" si="8"/>
        <v>99.128023225052999</v>
      </c>
      <c r="K81">
        <f t="shared" si="9"/>
        <v>0.24563229220099458</v>
      </c>
      <c r="L81">
        <f t="shared" si="10"/>
        <v>6.4253118044007351E-2</v>
      </c>
      <c r="M81">
        <f t="shared" si="11"/>
        <v>0</v>
      </c>
    </row>
    <row r="82" spans="1:13" ht="15.75" customHeight="1" x14ac:dyDescent="0.15">
      <c r="A82" s="34"/>
      <c r="B82" s="2" t="s">
        <v>97</v>
      </c>
      <c r="C82" s="13">
        <v>39284</v>
      </c>
      <c r="D82" s="13">
        <v>47385</v>
      </c>
      <c r="E82" s="13">
        <v>25000</v>
      </c>
      <c r="F82" s="3" t="s">
        <v>40</v>
      </c>
      <c r="G82">
        <v>99.662200274154003</v>
      </c>
      <c r="H82" s="3" t="s">
        <v>267</v>
      </c>
      <c r="I82">
        <v>99.411421160318</v>
      </c>
      <c r="J82">
        <f t="shared" si="8"/>
        <v>99.411421160318</v>
      </c>
      <c r="K82">
        <f t="shared" si="9"/>
        <v>0.25077911383600338</v>
      </c>
      <c r="L82">
        <f t="shared" si="10"/>
        <v>7.0934693748995414E-2</v>
      </c>
      <c r="M82">
        <f t="shared" si="11"/>
        <v>0</v>
      </c>
    </row>
    <row r="83" spans="1:13" ht="15.75" customHeight="1" x14ac:dyDescent="0.15">
      <c r="A83" s="34"/>
      <c r="B83" s="2" t="s">
        <v>96</v>
      </c>
      <c r="C83" s="13">
        <v>40063</v>
      </c>
      <c r="D83" s="13">
        <v>49267</v>
      </c>
      <c r="E83" s="13">
        <v>25000</v>
      </c>
      <c r="F83" s="3" t="s">
        <v>41</v>
      </c>
      <c r="G83">
        <v>99.487505355565006</v>
      </c>
      <c r="H83" s="3" t="s">
        <v>268</v>
      </c>
      <c r="I83">
        <v>99.219463904435997</v>
      </c>
      <c r="J83">
        <f t="shared" si="8"/>
        <v>99.219463904435997</v>
      </c>
      <c r="K83">
        <f t="shared" si="9"/>
        <v>0.26804145112900812</v>
      </c>
      <c r="L83">
        <f t="shared" si="10"/>
        <v>6.885783751799579E-2</v>
      </c>
      <c r="M83">
        <f t="shared" si="11"/>
        <v>0</v>
      </c>
    </row>
    <row r="84" spans="1:13" ht="15.75" customHeight="1" x14ac:dyDescent="0.15">
      <c r="A84" s="34"/>
      <c r="B84" s="2" t="s">
        <v>95</v>
      </c>
      <c r="C84" s="13">
        <v>39498</v>
      </c>
      <c r="D84" s="13">
        <v>47852</v>
      </c>
      <c r="E84" s="13">
        <v>25000</v>
      </c>
      <c r="F84" s="3" t="s">
        <v>42</v>
      </c>
      <c r="G84">
        <v>99.522710742743001</v>
      </c>
      <c r="H84" s="3" t="s">
        <v>269</v>
      </c>
      <c r="I84">
        <v>99.265123158991003</v>
      </c>
      <c r="J84">
        <f t="shared" si="8"/>
        <v>99.265123158991003</v>
      </c>
      <c r="K84">
        <f t="shared" si="9"/>
        <v>0.25758758375199875</v>
      </c>
      <c r="L84">
        <f t="shared" si="10"/>
        <v>6.2582783349995452E-2</v>
      </c>
      <c r="M84">
        <f t="shared" si="11"/>
        <v>0</v>
      </c>
    </row>
    <row r="85" spans="1:13" ht="15.75" customHeight="1" x14ac:dyDescent="0.15">
      <c r="A85" s="34" t="s">
        <v>228</v>
      </c>
      <c r="B85" s="2" t="s">
        <v>98</v>
      </c>
      <c r="C85" s="13">
        <v>79505</v>
      </c>
      <c r="D85" s="13">
        <v>97373</v>
      </c>
      <c r="E85" s="13">
        <v>50000</v>
      </c>
      <c r="F85" s="3" t="s">
        <v>64</v>
      </c>
      <c r="G85">
        <v>140.88855604601</v>
      </c>
      <c r="H85" s="3" t="s">
        <v>270</v>
      </c>
      <c r="I85">
        <v>140.437829317503</v>
      </c>
      <c r="J85">
        <f t="shared" si="8"/>
        <v>140.437829317503</v>
      </c>
      <c r="K85">
        <f t="shared" si="9"/>
        <v>0.45072672850699291</v>
      </c>
      <c r="L85">
        <f t="shared" si="10"/>
        <v>0.13750794718200154</v>
      </c>
      <c r="M85">
        <f t="shared" si="11"/>
        <v>0</v>
      </c>
    </row>
    <row r="86" spans="1:13" ht="15.75" customHeight="1" x14ac:dyDescent="0.15">
      <c r="A86" s="34"/>
      <c r="B86" s="2" t="s">
        <v>99</v>
      </c>
      <c r="C86" s="13">
        <v>78754</v>
      </c>
      <c r="D86" s="13">
        <v>95363</v>
      </c>
      <c r="E86" s="13">
        <v>50000</v>
      </c>
      <c r="F86" s="3" t="s">
        <v>43</v>
      </c>
      <c r="G86">
        <v>140.39742362685999</v>
      </c>
      <c r="H86" s="3" t="s">
        <v>271</v>
      </c>
      <c r="I86">
        <v>139.98448511203901</v>
      </c>
      <c r="J86">
        <f t="shared" si="8"/>
        <v>139.98448511203901</v>
      </c>
      <c r="K86">
        <f t="shared" si="9"/>
        <v>0.41293851482097921</v>
      </c>
      <c r="L86">
        <f t="shared" si="10"/>
        <v>0.12278097575199354</v>
      </c>
      <c r="M86">
        <f t="shared" si="11"/>
        <v>0</v>
      </c>
    </row>
    <row r="87" spans="1:13" ht="15.75" customHeight="1" x14ac:dyDescent="0.15">
      <c r="A87" s="34"/>
      <c r="B87" s="2" t="s">
        <v>100</v>
      </c>
      <c r="C87" s="13">
        <v>78964</v>
      </c>
      <c r="D87" s="13">
        <v>95679</v>
      </c>
      <c r="E87" s="13">
        <v>50000</v>
      </c>
      <c r="F87" s="3" t="s">
        <v>44</v>
      </c>
      <c r="G87">
        <v>140.46290856498001</v>
      </c>
      <c r="H87" s="3" t="s">
        <v>272</v>
      </c>
      <c r="I87">
        <v>140.04168258456301</v>
      </c>
      <c r="J87">
        <f t="shared" si="8"/>
        <v>140.04168258456301</v>
      </c>
      <c r="K87">
        <f t="shared" si="9"/>
        <v>0.42122598041700599</v>
      </c>
      <c r="L87">
        <f t="shared" si="10"/>
        <v>0.11079473799500761</v>
      </c>
      <c r="M87">
        <f t="shared" si="11"/>
        <v>0</v>
      </c>
    </row>
    <row r="88" spans="1:13" ht="15.75" customHeight="1" x14ac:dyDescent="0.15">
      <c r="A88" s="34"/>
      <c r="B88" s="2" t="s">
        <v>101</v>
      </c>
      <c r="C88" s="13">
        <v>78983</v>
      </c>
      <c r="D88" s="13">
        <v>95742</v>
      </c>
      <c r="E88" s="13">
        <v>50000</v>
      </c>
      <c r="F88" s="3" t="s">
        <v>65</v>
      </c>
      <c r="G88">
        <v>140.56261712111001</v>
      </c>
      <c r="H88" s="3" t="s">
        <v>273</v>
      </c>
      <c r="I88">
        <v>140.12356342561</v>
      </c>
      <c r="J88">
        <f t="shared" si="8"/>
        <v>140.12356342561</v>
      </c>
      <c r="K88">
        <f t="shared" si="9"/>
        <v>0.43905369550000728</v>
      </c>
      <c r="L88">
        <f t="shared" si="10"/>
        <v>0.12581282867199661</v>
      </c>
      <c r="M88">
        <f t="shared" si="11"/>
        <v>0</v>
      </c>
    </row>
    <row r="89" spans="1:13" ht="15.75" customHeight="1" x14ac:dyDescent="0.15">
      <c r="A89" s="34"/>
      <c r="B89" s="2" t="s">
        <v>102</v>
      </c>
      <c r="C89" s="13">
        <v>79200</v>
      </c>
      <c r="D89" s="13">
        <v>96709</v>
      </c>
      <c r="E89" s="13">
        <v>50000</v>
      </c>
      <c r="F89" s="3" t="s">
        <v>66</v>
      </c>
      <c r="G89">
        <v>140.48098260024</v>
      </c>
      <c r="H89" s="3" t="s">
        <v>274</v>
      </c>
      <c r="I89">
        <v>140.02614479542001</v>
      </c>
      <c r="J89">
        <f t="shared" si="8"/>
        <v>140.02614479542001</v>
      </c>
      <c r="K89">
        <f t="shared" si="9"/>
        <v>0.45483780481998792</v>
      </c>
      <c r="L89">
        <f t="shared" si="10"/>
        <v>0.12969971654399615</v>
      </c>
      <c r="M89">
        <f t="shared" si="11"/>
        <v>0</v>
      </c>
    </row>
    <row r="90" spans="1:13" ht="15.75" customHeight="1" x14ac:dyDescent="0.15">
      <c r="A90" s="34"/>
      <c r="B90" s="2" t="s">
        <v>103</v>
      </c>
      <c r="C90" s="13">
        <v>79480</v>
      </c>
      <c r="D90" s="13">
        <v>97372</v>
      </c>
      <c r="E90" s="13">
        <v>50000</v>
      </c>
      <c r="F90" s="3" t="s">
        <v>45</v>
      </c>
      <c r="G90">
        <v>140.84487530777</v>
      </c>
      <c r="H90" s="3" t="s">
        <v>275</v>
      </c>
      <c r="I90">
        <v>140.382326281898</v>
      </c>
      <c r="J90">
        <f t="shared" si="8"/>
        <v>140.382326281898</v>
      </c>
      <c r="K90">
        <f t="shared" si="9"/>
        <v>0.46254902587199354</v>
      </c>
      <c r="L90">
        <f t="shared" si="10"/>
        <v>0.13581050357998947</v>
      </c>
      <c r="M90">
        <f t="shared" si="11"/>
        <v>0</v>
      </c>
    </row>
    <row r="91" spans="1:13" ht="15.75" customHeight="1" x14ac:dyDescent="0.15">
      <c r="A91" s="34"/>
      <c r="B91" s="2" t="s">
        <v>104</v>
      </c>
      <c r="C91" s="13">
        <v>79046</v>
      </c>
      <c r="D91" s="13">
        <v>96114</v>
      </c>
      <c r="E91" s="13">
        <v>50000</v>
      </c>
      <c r="F91" s="3" t="s">
        <v>46</v>
      </c>
      <c r="G91">
        <v>140.73402524023999</v>
      </c>
      <c r="H91" s="3" t="s">
        <v>276</v>
      </c>
      <c r="I91">
        <v>140.28731841300501</v>
      </c>
      <c r="J91">
        <f t="shared" si="8"/>
        <v>140.28731841300501</v>
      </c>
      <c r="K91">
        <f t="shared" si="9"/>
        <v>0.44670682723497634</v>
      </c>
      <c r="L91">
        <f t="shared" si="10"/>
        <v>0.1319552023489905</v>
      </c>
      <c r="M91">
        <f t="shared" si="11"/>
        <v>0</v>
      </c>
    </row>
    <row r="92" spans="1:13" ht="15.75" customHeight="1" x14ac:dyDescent="0.15">
      <c r="A92" s="34"/>
      <c r="B92" s="2" t="s">
        <v>105</v>
      </c>
      <c r="C92" s="13">
        <v>79175</v>
      </c>
      <c r="D92" s="13">
        <v>96411</v>
      </c>
      <c r="E92" s="13">
        <v>50000</v>
      </c>
      <c r="F92" s="3" t="s">
        <v>47</v>
      </c>
      <c r="G92">
        <v>140.84098647763</v>
      </c>
      <c r="H92" s="3" t="s">
        <v>277</v>
      </c>
      <c r="I92">
        <v>140.38164776431401</v>
      </c>
      <c r="J92">
        <f t="shared" si="8"/>
        <v>140.38164776431401</v>
      </c>
      <c r="K92">
        <f t="shared" si="9"/>
        <v>0.45933871331598652</v>
      </c>
      <c r="L92">
        <f t="shared" si="10"/>
        <v>0.12873739876897616</v>
      </c>
      <c r="M92">
        <f t="shared" si="11"/>
        <v>0</v>
      </c>
    </row>
    <row r="93" spans="1:13" ht="15.75" customHeight="1" x14ac:dyDescent="0.15">
      <c r="A93" s="34"/>
      <c r="B93" s="2" t="s">
        <v>106</v>
      </c>
      <c r="C93" s="13">
        <v>78825</v>
      </c>
      <c r="D93" s="13">
        <v>95476</v>
      </c>
      <c r="E93" s="13">
        <v>50000</v>
      </c>
      <c r="F93" s="3" t="s">
        <v>67</v>
      </c>
      <c r="G93">
        <v>140.83605645751999</v>
      </c>
      <c r="H93" s="3" t="s">
        <v>278</v>
      </c>
      <c r="I93">
        <v>140.39718372393301</v>
      </c>
      <c r="J93">
        <f t="shared" si="8"/>
        <v>140.39718372393301</v>
      </c>
      <c r="K93">
        <f t="shared" si="9"/>
        <v>0.43887273358697598</v>
      </c>
      <c r="L93">
        <f t="shared" si="10"/>
        <v>0.11343429593998167</v>
      </c>
      <c r="M93">
        <f t="shared" si="11"/>
        <v>0</v>
      </c>
    </row>
    <row r="94" spans="1:13" ht="15.75" customHeight="1" x14ac:dyDescent="0.15">
      <c r="A94" s="34"/>
      <c r="B94" s="2" t="s">
        <v>107</v>
      </c>
      <c r="C94" s="13">
        <v>78948</v>
      </c>
      <c r="D94" s="13">
        <v>95870</v>
      </c>
      <c r="E94" s="13">
        <v>50000</v>
      </c>
      <c r="F94" s="3" t="s">
        <v>48</v>
      </c>
      <c r="G94">
        <v>140.79321897770001</v>
      </c>
      <c r="H94" s="3" t="s">
        <v>279</v>
      </c>
      <c r="I94">
        <v>140.35554905484901</v>
      </c>
      <c r="J94">
        <f t="shared" si="8"/>
        <v>140.35554905484901</v>
      </c>
      <c r="K94">
        <f t="shared" si="9"/>
        <v>0.43766992285100059</v>
      </c>
      <c r="L94">
        <f t="shared" si="10"/>
        <v>0.11916735651698218</v>
      </c>
      <c r="M94">
        <f t="shared" si="11"/>
        <v>0</v>
      </c>
    </row>
    <row r="95" spans="1:13" ht="15.75" customHeight="1" x14ac:dyDescent="0.15">
      <c r="A95" s="34"/>
      <c r="B95" s="2" t="s">
        <v>108</v>
      </c>
      <c r="C95" s="13">
        <v>79121</v>
      </c>
      <c r="D95" s="13">
        <v>96304</v>
      </c>
      <c r="E95" s="13">
        <v>50000</v>
      </c>
      <c r="F95" s="3" t="s">
        <v>68</v>
      </c>
      <c r="G95">
        <v>140.64011693909001</v>
      </c>
      <c r="H95" s="3" t="s">
        <v>280</v>
      </c>
      <c r="I95">
        <v>140.20453004215099</v>
      </c>
      <c r="J95">
        <f t="shared" si="8"/>
        <v>140.20453004215099</v>
      </c>
      <c r="K95">
        <f t="shared" si="9"/>
        <v>0.43558689693901442</v>
      </c>
      <c r="L95">
        <f t="shared" si="10"/>
        <v>0.11663320477700267</v>
      </c>
      <c r="M95">
        <f t="shared" si="11"/>
        <v>0</v>
      </c>
    </row>
    <row r="96" spans="1:13" ht="15.75" customHeight="1" x14ac:dyDescent="0.15">
      <c r="A96" s="34"/>
      <c r="B96" s="2" t="s">
        <v>109</v>
      </c>
      <c r="C96" s="13">
        <v>79133</v>
      </c>
      <c r="D96" s="13">
        <v>96384</v>
      </c>
      <c r="E96" s="13">
        <v>50000</v>
      </c>
      <c r="F96" s="3" t="s">
        <v>69</v>
      </c>
      <c r="G96">
        <v>140.64675113298</v>
      </c>
      <c r="H96" s="3" t="s">
        <v>281</v>
      </c>
      <c r="I96">
        <v>140.23417459057501</v>
      </c>
      <c r="J96">
        <f t="shared" si="8"/>
        <v>140.23417459057501</v>
      </c>
      <c r="K96">
        <f t="shared" si="9"/>
        <v>0.41257654240499164</v>
      </c>
      <c r="L96">
        <f t="shared" si="10"/>
        <v>0.12603117193597768</v>
      </c>
      <c r="M96">
        <f t="shared" si="11"/>
        <v>0</v>
      </c>
    </row>
    <row r="97" spans="1:13" ht="15.75" customHeight="1" x14ac:dyDescent="0.15">
      <c r="A97" s="34"/>
      <c r="B97" s="2" t="s">
        <v>110</v>
      </c>
      <c r="C97" s="13">
        <v>78972</v>
      </c>
      <c r="D97" s="13">
        <v>95674</v>
      </c>
      <c r="E97" s="13">
        <v>50000</v>
      </c>
      <c r="F97" s="3" t="s">
        <v>70</v>
      </c>
      <c r="G97">
        <v>140.48276707599999</v>
      </c>
      <c r="H97" s="3" t="s">
        <v>282</v>
      </c>
      <c r="I97">
        <v>140.068754475379</v>
      </c>
      <c r="J97">
        <f t="shared" si="8"/>
        <v>140.068754475379</v>
      </c>
      <c r="K97">
        <f t="shared" si="9"/>
        <v>0.41401260062099254</v>
      </c>
      <c r="L97">
        <f t="shared" si="10"/>
        <v>0.11391393243999914</v>
      </c>
      <c r="M97">
        <f t="shared" si="11"/>
        <v>0</v>
      </c>
    </row>
    <row r="98" spans="1:13" ht="15.75" customHeight="1" x14ac:dyDescent="0.15">
      <c r="A98" s="34"/>
      <c r="B98" s="2" t="s">
        <v>111</v>
      </c>
      <c r="C98" s="13">
        <v>79326</v>
      </c>
      <c r="D98" s="13">
        <v>96720</v>
      </c>
      <c r="E98" s="13">
        <v>50000</v>
      </c>
      <c r="F98" s="3" t="s">
        <v>49</v>
      </c>
      <c r="G98">
        <v>140.70337846084999</v>
      </c>
      <c r="H98" s="3" t="s">
        <v>283</v>
      </c>
      <c r="I98">
        <v>140.23865326025401</v>
      </c>
      <c r="J98">
        <f t="shared" ref="J98:J114" si="12">MIN(G98:I98)</f>
        <v>140.23865326025401</v>
      </c>
      <c r="K98">
        <f t="shared" ref="K98:K114" si="13">G98-J98</f>
        <v>0.46472520059597855</v>
      </c>
      <c r="L98">
        <f t="shared" ref="L98:L114" si="14">H98-J98</f>
        <v>0.13578503840898293</v>
      </c>
      <c r="M98">
        <f t="shared" ref="M98:M114" si="15">I98-J98</f>
        <v>0</v>
      </c>
    </row>
    <row r="99" spans="1:13" ht="15.75" customHeight="1" x14ac:dyDescent="0.15">
      <c r="A99" s="34"/>
      <c r="B99" s="2" t="s">
        <v>112</v>
      </c>
      <c r="C99" s="13">
        <v>79483</v>
      </c>
      <c r="D99" s="13">
        <v>97207</v>
      </c>
      <c r="E99" s="13">
        <v>50000</v>
      </c>
      <c r="F99" s="3" t="s">
        <v>50</v>
      </c>
      <c r="G99">
        <v>140.95805874611</v>
      </c>
      <c r="H99" s="3" t="s">
        <v>284</v>
      </c>
      <c r="I99">
        <v>140.48095666137101</v>
      </c>
      <c r="J99">
        <f t="shared" si="12"/>
        <v>140.48095666137101</v>
      </c>
      <c r="K99">
        <f t="shared" si="13"/>
        <v>0.47710208473898774</v>
      </c>
      <c r="L99">
        <f t="shared" si="14"/>
        <v>0.13530935061800164</v>
      </c>
      <c r="M99">
        <f t="shared" si="15"/>
        <v>0</v>
      </c>
    </row>
    <row r="100" spans="1:13" ht="15.75" customHeight="1" x14ac:dyDescent="0.15">
      <c r="A100" s="34" t="s">
        <v>226</v>
      </c>
      <c r="B100" s="2" t="s">
        <v>113</v>
      </c>
      <c r="C100" s="13">
        <v>157869</v>
      </c>
      <c r="D100" s="13">
        <v>191586</v>
      </c>
      <c r="E100" s="13">
        <v>100000</v>
      </c>
      <c r="F100" s="3" t="s">
        <v>71</v>
      </c>
      <c r="G100" s="3" t="s">
        <v>287</v>
      </c>
      <c r="H100" s="3" t="s">
        <v>240</v>
      </c>
      <c r="I100">
        <v>198.382254218827</v>
      </c>
      <c r="J100">
        <f t="shared" si="12"/>
        <v>198.382254218827</v>
      </c>
      <c r="K100">
        <f t="shared" si="13"/>
        <v>0.65578422203299169</v>
      </c>
      <c r="L100">
        <f t="shared" si="14"/>
        <v>0.18182980068598908</v>
      </c>
      <c r="M100">
        <f t="shared" si="15"/>
        <v>0</v>
      </c>
    </row>
    <row r="101" spans="1:13" ht="15.75" customHeight="1" x14ac:dyDescent="0.15">
      <c r="A101" s="34"/>
      <c r="B101" s="2" t="s">
        <v>114</v>
      </c>
      <c r="C101" s="13">
        <v>158031</v>
      </c>
      <c r="D101" s="13">
        <v>191997</v>
      </c>
      <c r="E101" s="13">
        <v>100000</v>
      </c>
      <c r="F101" s="3" t="s">
        <v>72</v>
      </c>
      <c r="G101" s="3" t="s">
        <v>288</v>
      </c>
      <c r="H101" s="3" t="s">
        <v>241</v>
      </c>
      <c r="I101">
        <v>198.046180962227</v>
      </c>
      <c r="J101">
        <f t="shared" si="12"/>
        <v>198.046180962227</v>
      </c>
      <c r="K101">
        <f t="shared" si="13"/>
        <v>0.66374762777300589</v>
      </c>
      <c r="L101">
        <f t="shared" si="14"/>
        <v>0.19116218396399631</v>
      </c>
      <c r="M101">
        <f t="shared" si="15"/>
        <v>0</v>
      </c>
    </row>
    <row r="102" spans="1:13" ht="15.75" customHeight="1" x14ac:dyDescent="0.15">
      <c r="A102" s="34"/>
      <c r="B102" s="2" t="s">
        <v>115</v>
      </c>
      <c r="C102" s="13">
        <v>158290</v>
      </c>
      <c r="D102" s="13">
        <v>192495</v>
      </c>
      <c r="E102" s="13">
        <v>100000</v>
      </c>
      <c r="F102" s="3" t="s">
        <v>73</v>
      </c>
      <c r="G102" s="3" t="s">
        <v>289</v>
      </c>
      <c r="H102" s="3" t="s">
        <v>242</v>
      </c>
      <c r="I102">
        <v>198.103015110923</v>
      </c>
      <c r="J102">
        <f t="shared" si="12"/>
        <v>198.103015110923</v>
      </c>
      <c r="K102">
        <f t="shared" si="13"/>
        <v>0.65179202802701752</v>
      </c>
      <c r="L102">
        <f t="shared" si="14"/>
        <v>0.1770504735339955</v>
      </c>
      <c r="M102">
        <f t="shared" si="15"/>
        <v>0</v>
      </c>
    </row>
    <row r="103" spans="1:13" ht="15.75" customHeight="1" x14ac:dyDescent="0.15">
      <c r="A103" s="34"/>
      <c r="B103" s="2" t="s">
        <v>116</v>
      </c>
      <c r="C103" s="13">
        <v>158205</v>
      </c>
      <c r="D103" s="13">
        <v>192646</v>
      </c>
      <c r="E103" s="13">
        <v>100000</v>
      </c>
      <c r="F103" s="3" t="s">
        <v>74</v>
      </c>
      <c r="G103" s="3" t="s">
        <v>290</v>
      </c>
      <c r="H103" s="3" t="s">
        <v>243</v>
      </c>
      <c r="I103">
        <v>198.26386486691899</v>
      </c>
      <c r="J103">
        <f t="shared" si="12"/>
        <v>198.26386486691899</v>
      </c>
      <c r="K103">
        <f t="shared" si="13"/>
        <v>0.64926935586100853</v>
      </c>
      <c r="L103">
        <f t="shared" si="14"/>
        <v>0.18567606199900411</v>
      </c>
      <c r="M103">
        <f t="shared" si="15"/>
        <v>0</v>
      </c>
    </row>
    <row r="104" spans="1:13" ht="15.75" customHeight="1" x14ac:dyDescent="0.15">
      <c r="A104" s="34"/>
      <c r="B104" s="2" t="s">
        <v>117</v>
      </c>
      <c r="C104" s="13">
        <v>158587</v>
      </c>
      <c r="D104" s="13">
        <v>193323</v>
      </c>
      <c r="E104" s="13">
        <v>100000</v>
      </c>
      <c r="F104" s="3" t="s">
        <v>75</v>
      </c>
      <c r="G104" s="3" t="s">
        <v>291</v>
      </c>
      <c r="H104" s="3" t="s">
        <v>244</v>
      </c>
      <c r="I104">
        <v>198.230503304461</v>
      </c>
      <c r="J104">
        <f t="shared" si="12"/>
        <v>198.230503304461</v>
      </c>
      <c r="K104">
        <f t="shared" si="13"/>
        <v>0.64164276983899526</v>
      </c>
      <c r="L104">
        <f t="shared" si="14"/>
        <v>0.18829883388301027</v>
      </c>
      <c r="M104">
        <f t="shared" si="15"/>
        <v>0</v>
      </c>
    </row>
    <row r="105" spans="1:13" ht="15.75" customHeight="1" x14ac:dyDescent="0.15">
      <c r="A105" s="34"/>
      <c r="B105" s="2" t="s">
        <v>118</v>
      </c>
      <c r="C105" s="13">
        <v>158514</v>
      </c>
      <c r="D105" s="13">
        <v>193043</v>
      </c>
      <c r="E105" s="13">
        <v>100000</v>
      </c>
      <c r="F105" s="3" t="s">
        <v>76</v>
      </c>
      <c r="G105" s="3" t="s">
        <v>292</v>
      </c>
      <c r="H105" s="3" t="s">
        <v>245</v>
      </c>
      <c r="I105">
        <v>198.25608749542999</v>
      </c>
      <c r="J105">
        <f t="shared" si="12"/>
        <v>198.25608749542999</v>
      </c>
      <c r="K105">
        <f t="shared" si="13"/>
        <v>0.61249846627001148</v>
      </c>
      <c r="L105">
        <f t="shared" si="14"/>
        <v>0.20022082318001821</v>
      </c>
      <c r="M105">
        <f t="shared" si="15"/>
        <v>0</v>
      </c>
    </row>
    <row r="106" spans="1:13" ht="15.75" customHeight="1" x14ac:dyDescent="0.15">
      <c r="A106" s="34"/>
      <c r="B106" s="2" t="s">
        <v>119</v>
      </c>
      <c r="C106" s="13">
        <v>157947</v>
      </c>
      <c r="D106" s="13">
        <v>191648</v>
      </c>
      <c r="E106" s="13">
        <v>100000</v>
      </c>
      <c r="F106" s="3" t="s">
        <v>77</v>
      </c>
      <c r="G106" s="3" t="s">
        <v>293</v>
      </c>
      <c r="H106" s="3" t="s">
        <v>246</v>
      </c>
      <c r="I106">
        <v>197.95155933562401</v>
      </c>
      <c r="J106">
        <f t="shared" si="12"/>
        <v>197.95155933562401</v>
      </c>
      <c r="K106">
        <f t="shared" si="13"/>
        <v>0.63502752149599928</v>
      </c>
      <c r="L106">
        <f t="shared" si="14"/>
        <v>0.18145161878300087</v>
      </c>
      <c r="M106">
        <f t="shared" si="15"/>
        <v>0</v>
      </c>
    </row>
    <row r="107" spans="1:13" ht="15.75" customHeight="1" x14ac:dyDescent="0.15">
      <c r="A107" s="34"/>
      <c r="B107" s="2" t="s">
        <v>120</v>
      </c>
      <c r="C107" s="13">
        <v>157839</v>
      </c>
      <c r="D107" s="13">
        <v>191202</v>
      </c>
      <c r="E107" s="13">
        <v>100000</v>
      </c>
      <c r="F107" s="3" t="s">
        <v>51</v>
      </c>
      <c r="G107" s="3" t="s">
        <v>294</v>
      </c>
      <c r="H107" s="3" t="s">
        <v>247</v>
      </c>
      <c r="I107">
        <v>198.06974532467399</v>
      </c>
      <c r="J107">
        <f t="shared" si="12"/>
        <v>198.06974532467399</v>
      </c>
      <c r="K107">
        <f t="shared" si="13"/>
        <v>0.63351711028602153</v>
      </c>
      <c r="L107">
        <f t="shared" si="14"/>
        <v>0.18543875177101654</v>
      </c>
      <c r="M107">
        <f t="shared" si="15"/>
        <v>0</v>
      </c>
    </row>
    <row r="108" spans="1:13" ht="15.75" customHeight="1" x14ac:dyDescent="0.15">
      <c r="A108" s="34"/>
      <c r="B108" s="2" t="s">
        <v>121</v>
      </c>
      <c r="C108" s="13">
        <v>158069</v>
      </c>
      <c r="D108" s="13">
        <v>191735</v>
      </c>
      <c r="E108" s="13">
        <v>100000</v>
      </c>
      <c r="F108" s="3" t="s">
        <v>52</v>
      </c>
      <c r="G108" s="3" t="s">
        <v>295</v>
      </c>
      <c r="H108" s="3" t="s">
        <v>248</v>
      </c>
      <c r="I108">
        <v>198.212506160038</v>
      </c>
      <c r="J108">
        <f t="shared" si="12"/>
        <v>198.212506160038</v>
      </c>
      <c r="K108">
        <f t="shared" si="13"/>
        <v>0.64238887296198754</v>
      </c>
      <c r="L108">
        <f t="shared" si="14"/>
        <v>0.19468875176099232</v>
      </c>
      <c r="M108">
        <f t="shared" si="15"/>
        <v>0</v>
      </c>
    </row>
    <row r="109" spans="1:13" ht="15.75" customHeight="1" x14ac:dyDescent="0.15">
      <c r="A109" s="34"/>
      <c r="B109" s="2" t="s">
        <v>122</v>
      </c>
      <c r="C109" s="13">
        <v>158575</v>
      </c>
      <c r="D109" s="13">
        <v>193172</v>
      </c>
      <c r="E109" s="13">
        <v>100000</v>
      </c>
      <c r="F109" s="3" t="s">
        <v>78</v>
      </c>
      <c r="G109" s="3" t="s">
        <v>296</v>
      </c>
      <c r="H109" s="3" t="s">
        <v>249</v>
      </c>
      <c r="I109">
        <v>198.11507894255001</v>
      </c>
      <c r="J109">
        <f t="shared" si="12"/>
        <v>198.11507894255001</v>
      </c>
      <c r="K109">
        <f t="shared" si="13"/>
        <v>0.6472253165599966</v>
      </c>
      <c r="L109">
        <f t="shared" si="14"/>
        <v>0.20178346277998571</v>
      </c>
      <c r="M109">
        <f t="shared" si="15"/>
        <v>0</v>
      </c>
    </row>
    <row r="110" spans="1:13" ht="15.75" customHeight="1" x14ac:dyDescent="0.15">
      <c r="A110" s="34"/>
      <c r="B110" s="2" t="s">
        <v>123</v>
      </c>
      <c r="C110" s="13">
        <v>158265</v>
      </c>
      <c r="D110" s="13">
        <v>192745</v>
      </c>
      <c r="E110" s="13">
        <v>100000</v>
      </c>
      <c r="F110" s="3" t="s">
        <v>79</v>
      </c>
      <c r="G110" s="3" t="s">
        <v>297</v>
      </c>
      <c r="H110" s="3" t="s">
        <v>250</v>
      </c>
      <c r="I110">
        <v>198.212083839467</v>
      </c>
      <c r="J110">
        <f t="shared" si="12"/>
        <v>198.212083839467</v>
      </c>
      <c r="K110">
        <f t="shared" si="13"/>
        <v>0.65944984264299933</v>
      </c>
      <c r="L110">
        <f t="shared" si="14"/>
        <v>0.18492323583899406</v>
      </c>
      <c r="M110">
        <f t="shared" si="15"/>
        <v>0</v>
      </c>
    </row>
    <row r="111" spans="1:13" ht="15.75" customHeight="1" x14ac:dyDescent="0.15">
      <c r="A111" s="34"/>
      <c r="B111" s="2" t="s">
        <v>124</v>
      </c>
      <c r="C111" s="13">
        <v>157806</v>
      </c>
      <c r="D111" s="13">
        <v>191176</v>
      </c>
      <c r="E111" s="13">
        <v>100000</v>
      </c>
      <c r="F111" s="3" t="s">
        <v>80</v>
      </c>
      <c r="G111" s="3" t="s">
        <v>286</v>
      </c>
      <c r="H111" s="3" t="s">
        <v>251</v>
      </c>
      <c r="I111">
        <v>198.461890131952</v>
      </c>
      <c r="J111">
        <f t="shared" si="12"/>
        <v>198.461890131952</v>
      </c>
      <c r="K111">
        <f t="shared" si="13"/>
        <v>0.630721229037988</v>
      </c>
      <c r="L111">
        <f t="shared" si="14"/>
        <v>0.18797374460200444</v>
      </c>
      <c r="M111">
        <f t="shared" si="15"/>
        <v>0</v>
      </c>
    </row>
    <row r="112" spans="1:13" ht="15.75" customHeight="1" x14ac:dyDescent="0.15">
      <c r="A112" s="34"/>
      <c r="B112" s="2" t="s">
        <v>125</v>
      </c>
      <c r="C112" s="13">
        <v>157660</v>
      </c>
      <c r="D112" s="13">
        <v>190731</v>
      </c>
      <c r="E112" s="13">
        <v>100000</v>
      </c>
      <c r="F112" s="3" t="s">
        <v>53</v>
      </c>
      <c r="G112" s="3" t="s">
        <v>298</v>
      </c>
      <c r="H112" s="3" t="s">
        <v>252</v>
      </c>
      <c r="I112">
        <v>198.12854473919199</v>
      </c>
      <c r="J112">
        <f t="shared" si="12"/>
        <v>198.12854473919199</v>
      </c>
      <c r="K112">
        <f t="shared" si="13"/>
        <v>0.62356683345799979</v>
      </c>
      <c r="L112">
        <f t="shared" si="14"/>
        <v>0.1887404050669943</v>
      </c>
      <c r="M112">
        <f t="shared" si="15"/>
        <v>0</v>
      </c>
    </row>
    <row r="113" spans="1:13" ht="15.75" customHeight="1" x14ac:dyDescent="0.15">
      <c r="A113" s="34"/>
      <c r="B113" s="2" t="s">
        <v>126</v>
      </c>
      <c r="C113" s="13">
        <v>158516</v>
      </c>
      <c r="D113" s="13">
        <v>193331</v>
      </c>
      <c r="E113" s="13">
        <v>100000</v>
      </c>
      <c r="F113" s="3" t="s">
        <v>81</v>
      </c>
      <c r="G113" s="3" t="s">
        <v>299</v>
      </c>
      <c r="H113" s="3" t="s">
        <v>253</v>
      </c>
      <c r="I113">
        <v>198.31316875492701</v>
      </c>
      <c r="J113">
        <f t="shared" si="12"/>
        <v>198.31316875492701</v>
      </c>
      <c r="K113">
        <f t="shared" si="13"/>
        <v>0.63292328700299549</v>
      </c>
      <c r="L113">
        <f t="shared" si="14"/>
        <v>0.19100625583200781</v>
      </c>
      <c r="M113">
        <f t="shared" si="15"/>
        <v>0</v>
      </c>
    </row>
    <row r="114" spans="1:13" ht="15.75" customHeight="1" x14ac:dyDescent="0.15">
      <c r="A114" s="34"/>
      <c r="B114" s="2" t="s">
        <v>127</v>
      </c>
      <c r="C114" s="13">
        <v>158033</v>
      </c>
      <c r="D114" s="13">
        <v>192022</v>
      </c>
      <c r="E114" s="13">
        <v>100000</v>
      </c>
      <c r="F114" s="3" t="s">
        <v>82</v>
      </c>
      <c r="G114" s="3" t="s">
        <v>300</v>
      </c>
      <c r="H114" s="3" t="s">
        <v>254</v>
      </c>
      <c r="I114">
        <v>198.34831018019301</v>
      </c>
      <c r="J114">
        <f t="shared" si="12"/>
        <v>198.34831018019301</v>
      </c>
      <c r="K114">
        <f t="shared" si="13"/>
        <v>0.68668036700699986</v>
      </c>
      <c r="L114">
        <f t="shared" si="14"/>
        <v>0.19180708960300308</v>
      </c>
      <c r="M114">
        <f t="shared" si="15"/>
        <v>0</v>
      </c>
    </row>
    <row r="115" spans="1:13" ht="15.75" customHeight="1" x14ac:dyDescent="0.15">
      <c r="B115" s="2"/>
      <c r="F115" s="2"/>
      <c r="H115" s="2"/>
      <c r="I115" s="4"/>
    </row>
  </sheetData>
  <mergeCells count="8">
    <mergeCell ref="A70:A84"/>
    <mergeCell ref="A85:A99"/>
    <mergeCell ref="A100:A114"/>
    <mergeCell ref="A2:A17"/>
    <mergeCell ref="A28:A37"/>
    <mergeCell ref="A60:A69"/>
    <mergeCell ref="A38:A59"/>
    <mergeCell ref="A18:A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G1" zoomScale="85" zoomScaleNormal="85" workbookViewId="0">
      <selection activeCell="M21" sqref="M21:N21"/>
    </sheetView>
  </sheetViews>
  <sheetFormatPr defaultColWidth="10.75" defaultRowHeight="13.5" x14ac:dyDescent="0.15"/>
  <cols>
    <col min="1" max="1" width="13.75" customWidth="1"/>
    <col min="4" max="4" width="10.25" customWidth="1"/>
    <col min="7" max="7" width="13.5" customWidth="1"/>
    <col min="8" max="8" width="13.75" customWidth="1"/>
    <col min="9" max="9" width="12.75" customWidth="1"/>
    <col min="11" max="11" width="13.5" customWidth="1"/>
    <col min="12" max="13" width="12.625" customWidth="1"/>
    <col min="15" max="15" width="13.875" customWidth="1"/>
    <col min="21" max="21" width="14.125" customWidth="1"/>
  </cols>
  <sheetData>
    <row r="1" spans="1:29" x14ac:dyDescent="0.15">
      <c r="A1" s="2" t="s">
        <v>22</v>
      </c>
      <c r="B1" s="2" t="s">
        <v>23</v>
      </c>
      <c r="C1" s="2" t="s">
        <v>24</v>
      </c>
      <c r="D1" s="2" t="s">
        <v>25</v>
      </c>
      <c r="E1" s="2" t="s">
        <v>27</v>
      </c>
      <c r="F1" s="2" t="s">
        <v>26</v>
      </c>
      <c r="G1" s="2" t="s">
        <v>54</v>
      </c>
      <c r="H1" s="2" t="s">
        <v>285</v>
      </c>
      <c r="I1" s="2" t="s">
        <v>302</v>
      </c>
      <c r="J1" s="2" t="s">
        <v>54</v>
      </c>
      <c r="K1" s="2" t="s">
        <v>285</v>
      </c>
      <c r="L1" s="2" t="s">
        <v>386</v>
      </c>
      <c r="M1" s="2" t="s">
        <v>54</v>
      </c>
      <c r="N1" s="2" t="s">
        <v>301</v>
      </c>
      <c r="O1" s="2" t="s">
        <v>303</v>
      </c>
      <c r="P1" s="2" t="s">
        <v>54</v>
      </c>
      <c r="Q1" s="2" t="s">
        <v>285</v>
      </c>
      <c r="R1" s="2" t="s">
        <v>311</v>
      </c>
      <c r="S1" s="2" t="s">
        <v>54</v>
      </c>
      <c r="T1" s="2" t="s">
        <v>285</v>
      </c>
      <c r="U1" s="2" t="s">
        <v>312</v>
      </c>
      <c r="V1" s="2" t="s">
        <v>54</v>
      </c>
      <c r="W1" s="2" t="s">
        <v>285</v>
      </c>
      <c r="X1" s="2" t="s">
        <v>315</v>
      </c>
      <c r="Y1" s="2" t="s">
        <v>54</v>
      </c>
      <c r="Z1" s="2" t="s">
        <v>285</v>
      </c>
      <c r="AA1" s="2" t="s">
        <v>364</v>
      </c>
      <c r="AB1" s="2" t="s">
        <v>54</v>
      </c>
      <c r="AC1" s="2" t="s">
        <v>366</v>
      </c>
    </row>
    <row r="2" spans="1:29" x14ac:dyDescent="0.15">
      <c r="A2" t="s">
        <v>128</v>
      </c>
      <c r="B2">
        <v>27019</v>
      </c>
      <c r="C2" s="5">
        <v>39407</v>
      </c>
      <c r="D2">
        <v>10000</v>
      </c>
      <c r="E2">
        <v>716174280</v>
      </c>
      <c r="F2">
        <v>716897814</v>
      </c>
      <c r="G2">
        <f>(F2-E2)/E2*100</f>
        <v>0.10102764371823014</v>
      </c>
      <c r="H2">
        <v>2887.41</v>
      </c>
      <c r="I2">
        <v>716438335</v>
      </c>
      <c r="J2">
        <f t="shared" ref="J2:J17" si="0">(I2-E2)/E2*100</f>
        <v>3.6870215445324289E-2</v>
      </c>
      <c r="K2">
        <v>2700</v>
      </c>
      <c r="L2">
        <v>719907781</v>
      </c>
      <c r="M2">
        <f t="shared" ref="M2:M17" si="1">(L2-E2)/E2*100</f>
        <v>0.52131179578244558</v>
      </c>
      <c r="N2">
        <v>3598.86</v>
      </c>
      <c r="O2">
        <v>716699469</v>
      </c>
      <c r="P2">
        <f>(O2-E2)/E2*100</f>
        <v>7.3332569273501416E-2</v>
      </c>
      <c r="Q2">
        <v>3500</v>
      </c>
      <c r="R2" s="1">
        <v>716374421</v>
      </c>
      <c r="S2">
        <f>(R2-E2)/E2*100</f>
        <v>2.794585139248508E-2</v>
      </c>
      <c r="T2" s="1">
        <v>3485.41</v>
      </c>
      <c r="U2" s="1">
        <v>716333129</v>
      </c>
      <c r="V2">
        <f>(U2-E2)/E2*100</f>
        <v>2.2180215687164863E-2</v>
      </c>
      <c r="W2">
        <v>3565.58</v>
      </c>
      <c r="X2">
        <v>716340671</v>
      </c>
      <c r="Y2">
        <f>(X2-E2)/E2*100</f>
        <v>2.323331131076084E-2</v>
      </c>
      <c r="AA2">
        <v>716962132</v>
      </c>
      <c r="AB2">
        <f>(AA2-E2)/E2*100</f>
        <v>0.11000841862123283</v>
      </c>
      <c r="AC2">
        <v>242.62</v>
      </c>
    </row>
    <row r="3" spans="1:29" x14ac:dyDescent="0.15">
      <c r="A3" t="s">
        <v>129</v>
      </c>
      <c r="B3">
        <v>2865</v>
      </c>
      <c r="C3">
        <v>4267</v>
      </c>
      <c r="D3">
        <v>1000</v>
      </c>
      <c r="E3">
        <v>230535806</v>
      </c>
      <c r="F3">
        <v>230535806</v>
      </c>
      <c r="G3">
        <f t="shared" ref="G3:G17" si="2">(F3-E3)/E3*100</f>
        <v>0</v>
      </c>
      <c r="H3">
        <v>251.67</v>
      </c>
      <c r="I3">
        <v>230548857</v>
      </c>
      <c r="J3">
        <f t="shared" si="0"/>
        <v>5.6611596378221612E-3</v>
      </c>
      <c r="K3">
        <v>3424</v>
      </c>
      <c r="L3">
        <v>230650836</v>
      </c>
      <c r="M3">
        <f t="shared" si="1"/>
        <v>4.9896804316809686E-2</v>
      </c>
      <c r="N3">
        <v>2518.46</v>
      </c>
      <c r="O3">
        <v>230549364</v>
      </c>
      <c r="P3">
        <f t="shared" ref="P3:P17" si="3">(O3-E3)/E3*100</f>
        <v>5.8810820909963113E-3</v>
      </c>
      <c r="Q3">
        <v>156</v>
      </c>
      <c r="R3" s="1">
        <v>230571458</v>
      </c>
      <c r="S3">
        <f t="shared" ref="S3:S17" si="4">(R3-E3)/E3*100</f>
        <v>1.5464842801902971E-2</v>
      </c>
      <c r="T3" s="1">
        <v>2390.67</v>
      </c>
      <c r="U3" s="1">
        <v>230575896</v>
      </c>
      <c r="V3">
        <f t="shared" ref="V3:V17" si="5">(U3-E3)/E3*100</f>
        <v>1.7389923368346518E-2</v>
      </c>
      <c r="W3">
        <v>2445.6</v>
      </c>
      <c r="X3">
        <v>230537321</v>
      </c>
      <c r="Y3">
        <f t="shared" ref="Y3:Y17" si="6">(X3-E3)/E3*100</f>
        <v>6.5716472694050834E-4</v>
      </c>
      <c r="AA3">
        <v>230535806</v>
      </c>
      <c r="AB3">
        <f t="shared" ref="AB3:AB17" si="7">(AA3-E3)/E3*100</f>
        <v>0</v>
      </c>
      <c r="AC3">
        <v>140.07</v>
      </c>
    </row>
    <row r="4" spans="1:29" x14ac:dyDescent="0.15">
      <c r="A4" t="s">
        <v>130</v>
      </c>
      <c r="B4">
        <v>2629</v>
      </c>
      <c r="C4">
        <v>3793</v>
      </c>
      <c r="D4">
        <v>1000</v>
      </c>
      <c r="E4">
        <v>227886471</v>
      </c>
      <c r="F4">
        <v>227886471</v>
      </c>
      <c r="G4">
        <f t="shared" si="2"/>
        <v>0</v>
      </c>
      <c r="H4">
        <v>2703.34</v>
      </c>
      <c r="I4">
        <v>227894781</v>
      </c>
      <c r="J4">
        <f t="shared" si="0"/>
        <v>3.646552585388011E-3</v>
      </c>
      <c r="K4">
        <v>2309</v>
      </c>
      <c r="L4">
        <v>228080082</v>
      </c>
      <c r="M4">
        <f t="shared" si="1"/>
        <v>8.4959409459633956E-2</v>
      </c>
      <c r="N4">
        <v>3344.39</v>
      </c>
      <c r="O4">
        <v>227886471</v>
      </c>
      <c r="P4">
        <f t="shared" si="3"/>
        <v>0</v>
      </c>
      <c r="Q4">
        <v>175</v>
      </c>
      <c r="R4" s="1">
        <v>227886471</v>
      </c>
      <c r="S4">
        <f t="shared" si="4"/>
        <v>0</v>
      </c>
      <c r="T4" s="1">
        <v>2310.34</v>
      </c>
      <c r="U4" s="1">
        <v>227886471</v>
      </c>
      <c r="V4">
        <f t="shared" si="5"/>
        <v>0</v>
      </c>
      <c r="W4">
        <v>3392.11</v>
      </c>
      <c r="X4">
        <v>227894781</v>
      </c>
      <c r="Y4">
        <f t="shared" si="6"/>
        <v>3.646552585388011E-3</v>
      </c>
      <c r="AA4">
        <v>227886471</v>
      </c>
      <c r="AB4">
        <f t="shared" si="7"/>
        <v>0</v>
      </c>
      <c r="AC4">
        <v>26.55</v>
      </c>
    </row>
    <row r="5" spans="1:29" x14ac:dyDescent="0.15">
      <c r="A5" t="s">
        <v>131</v>
      </c>
      <c r="B5">
        <v>2762</v>
      </c>
      <c r="C5">
        <v>4047</v>
      </c>
      <c r="D5">
        <v>1000</v>
      </c>
      <c r="E5">
        <v>227807756</v>
      </c>
      <c r="F5">
        <v>227807756</v>
      </c>
      <c r="G5">
        <f t="shared" si="2"/>
        <v>0</v>
      </c>
      <c r="H5">
        <v>781</v>
      </c>
      <c r="I5">
        <v>227807756</v>
      </c>
      <c r="J5">
        <f t="shared" si="0"/>
        <v>0</v>
      </c>
      <c r="K5">
        <v>2633</v>
      </c>
      <c r="L5">
        <v>228061841</v>
      </c>
      <c r="M5">
        <f t="shared" si="1"/>
        <v>0.11153483290533796</v>
      </c>
      <c r="N5">
        <v>2948.47</v>
      </c>
      <c r="O5">
        <v>227807756</v>
      </c>
      <c r="P5">
        <f t="shared" si="3"/>
        <v>0</v>
      </c>
      <c r="Q5">
        <v>538</v>
      </c>
      <c r="R5" s="1">
        <v>227807756</v>
      </c>
      <c r="S5">
        <f t="shared" si="4"/>
        <v>0</v>
      </c>
      <c r="T5" s="1">
        <v>2409</v>
      </c>
      <c r="U5" s="1">
        <v>227807756</v>
      </c>
      <c r="V5">
        <f t="shared" si="5"/>
        <v>0</v>
      </c>
      <c r="W5">
        <v>2507.02</v>
      </c>
      <c r="X5">
        <v>227807756</v>
      </c>
      <c r="Y5">
        <f t="shared" si="6"/>
        <v>0</v>
      </c>
      <c r="AA5">
        <v>227807756</v>
      </c>
      <c r="AB5">
        <f t="shared" si="7"/>
        <v>0</v>
      </c>
      <c r="AC5">
        <v>34.909999999999997</v>
      </c>
    </row>
    <row r="6" spans="1:29" x14ac:dyDescent="0.15">
      <c r="A6" t="s">
        <v>132</v>
      </c>
      <c r="B6">
        <v>2778</v>
      </c>
      <c r="C6">
        <v>4083</v>
      </c>
      <c r="D6">
        <v>1000</v>
      </c>
      <c r="E6">
        <v>230200846</v>
      </c>
      <c r="F6">
        <v>230200846</v>
      </c>
      <c r="G6">
        <f t="shared" si="2"/>
        <v>0</v>
      </c>
      <c r="H6">
        <v>224.69</v>
      </c>
      <c r="I6">
        <v>230252349</v>
      </c>
      <c r="J6">
        <f t="shared" si="0"/>
        <v>2.2373071556826513E-2</v>
      </c>
      <c r="K6">
        <v>2536</v>
      </c>
      <c r="L6">
        <v>230373010</v>
      </c>
      <c r="M6">
        <f t="shared" si="1"/>
        <v>7.478860438245305E-2</v>
      </c>
      <c r="N6">
        <v>3470.23</v>
      </c>
      <c r="O6">
        <v>230200846</v>
      </c>
      <c r="P6">
        <f t="shared" si="3"/>
        <v>0</v>
      </c>
      <c r="Q6">
        <v>246</v>
      </c>
      <c r="R6" s="1">
        <v>230252349</v>
      </c>
      <c r="S6">
        <f t="shared" si="4"/>
        <v>2.2373071556826513E-2</v>
      </c>
      <c r="T6" s="1">
        <v>2247.69</v>
      </c>
      <c r="U6" s="1">
        <v>230240229</v>
      </c>
      <c r="V6">
        <f t="shared" si="5"/>
        <v>1.710810393807154E-2</v>
      </c>
      <c r="W6">
        <v>2843.04</v>
      </c>
      <c r="X6">
        <v>230223764</v>
      </c>
      <c r="Y6">
        <f t="shared" si="6"/>
        <v>9.9556541160582875E-3</v>
      </c>
      <c r="AA6">
        <v>230200846</v>
      </c>
      <c r="AB6">
        <f t="shared" si="7"/>
        <v>0</v>
      </c>
      <c r="AC6">
        <v>53.77</v>
      </c>
    </row>
    <row r="7" spans="1:29" x14ac:dyDescent="0.15">
      <c r="A7" t="s">
        <v>133</v>
      </c>
      <c r="B7">
        <v>2676</v>
      </c>
      <c r="C7">
        <v>3894</v>
      </c>
      <c r="D7">
        <v>1000</v>
      </c>
      <c r="E7">
        <v>228330602</v>
      </c>
      <c r="F7">
        <v>228350006</v>
      </c>
      <c r="G7">
        <f t="shared" si="2"/>
        <v>8.4982038456676082E-3</v>
      </c>
      <c r="H7">
        <v>760.24</v>
      </c>
      <c r="I7">
        <v>228350006</v>
      </c>
      <c r="J7">
        <f t="shared" si="0"/>
        <v>8.4982038456676082E-3</v>
      </c>
      <c r="K7">
        <v>2459</v>
      </c>
      <c r="L7">
        <v>228444615</v>
      </c>
      <c r="M7">
        <f t="shared" si="1"/>
        <v>4.9933298034224957E-2</v>
      </c>
      <c r="N7">
        <v>3434.69</v>
      </c>
      <c r="O7">
        <v>228350006</v>
      </c>
      <c r="P7">
        <f t="shared" si="3"/>
        <v>8.4982038456676082E-3</v>
      </c>
      <c r="Q7">
        <v>237</v>
      </c>
      <c r="R7" s="1">
        <v>228350006</v>
      </c>
      <c r="S7">
        <f t="shared" si="4"/>
        <v>8.4982038456676082E-3</v>
      </c>
      <c r="T7" s="1">
        <v>2354.2399999999998</v>
      </c>
      <c r="U7" s="1">
        <v>228350006</v>
      </c>
      <c r="V7">
        <f t="shared" si="5"/>
        <v>8.4982038456676082E-3</v>
      </c>
      <c r="W7">
        <v>2327.87</v>
      </c>
      <c r="X7">
        <v>228350006</v>
      </c>
      <c r="Y7">
        <f t="shared" si="6"/>
        <v>8.4982038456676082E-3</v>
      </c>
      <c r="AA7">
        <v>228330602</v>
      </c>
      <c r="AB7">
        <f t="shared" si="7"/>
        <v>0</v>
      </c>
      <c r="AC7">
        <v>46.64</v>
      </c>
    </row>
    <row r="8" spans="1:29" x14ac:dyDescent="0.15">
      <c r="A8" t="s">
        <v>134</v>
      </c>
      <c r="B8">
        <v>2815</v>
      </c>
      <c r="C8">
        <v>4162</v>
      </c>
      <c r="D8">
        <v>1000</v>
      </c>
      <c r="E8">
        <v>231028456</v>
      </c>
      <c r="F8">
        <v>231075186</v>
      </c>
      <c r="G8">
        <f t="shared" si="2"/>
        <v>2.0226945549945589E-2</v>
      </c>
      <c r="H8">
        <v>813.78</v>
      </c>
      <c r="I8">
        <v>231099083</v>
      </c>
      <c r="J8">
        <f t="shared" si="0"/>
        <v>3.0570692988572803E-2</v>
      </c>
      <c r="K8">
        <v>2558</v>
      </c>
      <c r="L8">
        <v>231298652</v>
      </c>
      <c r="M8">
        <f t="shared" si="1"/>
        <v>0.11695355830971749</v>
      </c>
      <c r="N8">
        <v>3118.46</v>
      </c>
      <c r="O8">
        <v>231031308</v>
      </c>
      <c r="P8">
        <f t="shared" si="3"/>
        <v>1.2344799638015155E-3</v>
      </c>
      <c r="Q8">
        <v>2315</v>
      </c>
      <c r="R8" s="1">
        <v>231134171</v>
      </c>
      <c r="S8">
        <f t="shared" si="4"/>
        <v>4.5758432459073357E-2</v>
      </c>
      <c r="T8" s="1">
        <v>2989.78</v>
      </c>
      <c r="U8" s="1">
        <v>231117551</v>
      </c>
      <c r="V8">
        <f t="shared" si="5"/>
        <v>3.8564513455433387E-2</v>
      </c>
      <c r="W8">
        <v>3069.93</v>
      </c>
      <c r="X8">
        <v>231101323</v>
      </c>
      <c r="Y8">
        <f t="shared" si="6"/>
        <v>3.1540270519749308E-2</v>
      </c>
      <c r="AA8">
        <v>231028456</v>
      </c>
      <c r="AB8">
        <f t="shared" si="7"/>
        <v>0</v>
      </c>
      <c r="AC8">
        <v>143.16</v>
      </c>
    </row>
    <row r="9" spans="1:29" x14ac:dyDescent="0.15">
      <c r="A9" t="s">
        <v>135</v>
      </c>
      <c r="B9">
        <v>2604</v>
      </c>
      <c r="C9">
        <v>3756</v>
      </c>
      <c r="D9">
        <v>1000</v>
      </c>
      <c r="E9">
        <v>230945623</v>
      </c>
      <c r="F9">
        <v>230945623</v>
      </c>
      <c r="G9">
        <f t="shared" si="2"/>
        <v>0</v>
      </c>
      <c r="H9">
        <v>1366.58</v>
      </c>
      <c r="I9">
        <v>230947009</v>
      </c>
      <c r="J9">
        <f t="shared" si="0"/>
        <v>6.0014127221627404E-4</v>
      </c>
      <c r="K9">
        <v>2361</v>
      </c>
      <c r="L9">
        <v>230992561</v>
      </c>
      <c r="M9">
        <f t="shared" si="1"/>
        <v>2.0324264816224728E-2</v>
      </c>
      <c r="N9">
        <v>3046.28</v>
      </c>
      <c r="O9">
        <v>230945623</v>
      </c>
      <c r="P9">
        <f t="shared" si="3"/>
        <v>0</v>
      </c>
      <c r="Q9">
        <v>1404</v>
      </c>
      <c r="R9" s="1">
        <v>230945623</v>
      </c>
      <c r="S9">
        <f t="shared" si="4"/>
        <v>0</v>
      </c>
      <c r="T9" s="1">
        <v>2318.58</v>
      </c>
      <c r="U9" s="1">
        <v>230947009</v>
      </c>
      <c r="V9">
        <f t="shared" si="5"/>
        <v>6.0014127221627404E-4</v>
      </c>
      <c r="W9">
        <v>2271.38</v>
      </c>
      <c r="X9">
        <v>230947009</v>
      </c>
      <c r="Y9">
        <f t="shared" si="6"/>
        <v>6.0014127221627404E-4</v>
      </c>
      <c r="AA9">
        <v>230945623</v>
      </c>
      <c r="AB9">
        <f t="shared" si="7"/>
        <v>0</v>
      </c>
      <c r="AC9">
        <v>40.26</v>
      </c>
    </row>
    <row r="10" spans="1:29" x14ac:dyDescent="0.15">
      <c r="A10" t="s">
        <v>136</v>
      </c>
      <c r="B10">
        <v>2834</v>
      </c>
      <c r="C10">
        <v>4207</v>
      </c>
      <c r="D10">
        <v>1000</v>
      </c>
      <c r="E10">
        <v>230639115</v>
      </c>
      <c r="F10">
        <v>230643991</v>
      </c>
      <c r="G10">
        <f t="shared" si="2"/>
        <v>2.1141253512007275E-3</v>
      </c>
      <c r="H10">
        <v>2297.62</v>
      </c>
      <c r="I10">
        <v>230639510</v>
      </c>
      <c r="J10">
        <f t="shared" si="0"/>
        <v>1.7126323087044451E-4</v>
      </c>
      <c r="K10">
        <v>2353</v>
      </c>
      <c r="L10">
        <v>230945872</v>
      </c>
      <c r="M10">
        <f t="shared" si="1"/>
        <v>0.1330030250939872</v>
      </c>
      <c r="N10">
        <v>2729.92</v>
      </c>
      <c r="O10">
        <v>230644386</v>
      </c>
      <c r="P10">
        <f t="shared" si="3"/>
        <v>2.2853885820711723E-3</v>
      </c>
      <c r="Q10">
        <v>382</v>
      </c>
      <c r="R10" s="1">
        <v>230639510</v>
      </c>
      <c r="S10">
        <f t="shared" si="4"/>
        <v>1.7126323087044451E-4</v>
      </c>
      <c r="T10" s="1">
        <v>2336.62</v>
      </c>
      <c r="U10" s="1">
        <v>230639115</v>
      </c>
      <c r="V10">
        <f t="shared" si="5"/>
        <v>0</v>
      </c>
      <c r="W10">
        <v>2329.38</v>
      </c>
      <c r="X10">
        <v>230639510</v>
      </c>
      <c r="Y10">
        <f t="shared" si="6"/>
        <v>1.7126323087044451E-4</v>
      </c>
      <c r="AA10">
        <v>230639115</v>
      </c>
      <c r="AB10">
        <f t="shared" si="7"/>
        <v>0</v>
      </c>
      <c r="AC10">
        <v>122.51</v>
      </c>
    </row>
    <row r="11" spans="1:29" x14ac:dyDescent="0.15">
      <c r="A11" t="s">
        <v>137</v>
      </c>
      <c r="B11">
        <v>2846</v>
      </c>
      <c r="C11">
        <v>4187</v>
      </c>
      <c r="D11">
        <v>1000</v>
      </c>
      <c r="E11">
        <v>227745838</v>
      </c>
      <c r="F11">
        <v>227745838</v>
      </c>
      <c r="G11">
        <f t="shared" si="2"/>
        <v>0</v>
      </c>
      <c r="H11">
        <v>657.64</v>
      </c>
      <c r="I11">
        <v>227745838</v>
      </c>
      <c r="J11">
        <f t="shared" si="0"/>
        <v>0</v>
      </c>
      <c r="K11">
        <v>3134</v>
      </c>
      <c r="L11">
        <v>227910074</v>
      </c>
      <c r="M11">
        <f t="shared" si="1"/>
        <v>7.2113721788408719E-2</v>
      </c>
      <c r="N11">
        <v>3265.72</v>
      </c>
      <c r="O11">
        <v>227745838</v>
      </c>
      <c r="P11">
        <f t="shared" si="3"/>
        <v>0</v>
      </c>
      <c r="Q11">
        <v>237</v>
      </c>
      <c r="R11" s="1">
        <v>227745838</v>
      </c>
      <c r="S11">
        <f t="shared" si="4"/>
        <v>0</v>
      </c>
      <c r="T11" s="1">
        <v>3365.64</v>
      </c>
      <c r="U11" s="1">
        <v>227745838</v>
      </c>
      <c r="V11">
        <f t="shared" si="5"/>
        <v>0</v>
      </c>
      <c r="W11">
        <v>2281.41</v>
      </c>
      <c r="X11">
        <v>227747616</v>
      </c>
      <c r="Y11">
        <f t="shared" si="6"/>
        <v>7.8069483754956699E-4</v>
      </c>
      <c r="AA11">
        <v>227745838</v>
      </c>
      <c r="AB11">
        <f t="shared" si="7"/>
        <v>0</v>
      </c>
      <c r="AC11">
        <v>84.96</v>
      </c>
    </row>
    <row r="12" spans="1:29" x14ac:dyDescent="0.15">
      <c r="A12" t="s">
        <v>138</v>
      </c>
      <c r="B12">
        <v>2546</v>
      </c>
      <c r="C12">
        <v>3620</v>
      </c>
      <c r="D12">
        <v>1000</v>
      </c>
      <c r="E12">
        <v>229267101</v>
      </c>
      <c r="F12">
        <v>229267101</v>
      </c>
      <c r="G12">
        <f t="shared" si="2"/>
        <v>0</v>
      </c>
      <c r="H12">
        <v>3195.05</v>
      </c>
      <c r="I12">
        <v>229311781</v>
      </c>
      <c r="J12">
        <f t="shared" si="0"/>
        <v>1.948818640141483E-2</v>
      </c>
      <c r="K12">
        <v>3152</v>
      </c>
      <c r="L12">
        <v>229375463</v>
      </c>
      <c r="M12">
        <f t="shared" si="1"/>
        <v>4.726452226566951E-2</v>
      </c>
      <c r="N12">
        <v>3568.68</v>
      </c>
      <c r="O12">
        <v>229267101</v>
      </c>
      <c r="P12">
        <f t="shared" si="3"/>
        <v>0</v>
      </c>
      <c r="Q12">
        <v>743</v>
      </c>
      <c r="R12" s="1">
        <v>229311781</v>
      </c>
      <c r="S12">
        <f t="shared" si="4"/>
        <v>1.948818640141483E-2</v>
      </c>
      <c r="T12" s="1">
        <v>2437.0500000000002</v>
      </c>
      <c r="U12" s="1">
        <v>229311781</v>
      </c>
      <c r="V12">
        <f t="shared" si="5"/>
        <v>1.948818640141483E-2</v>
      </c>
      <c r="W12">
        <v>2382.02</v>
      </c>
      <c r="X12">
        <v>229320438</v>
      </c>
      <c r="Y12">
        <f t="shared" si="6"/>
        <v>2.3264131559808922E-2</v>
      </c>
      <c r="AA12">
        <v>229267101</v>
      </c>
      <c r="AB12">
        <f t="shared" si="7"/>
        <v>0</v>
      </c>
      <c r="AC12">
        <v>38.83</v>
      </c>
    </row>
    <row r="13" spans="1:29" x14ac:dyDescent="0.15">
      <c r="A13" t="s">
        <v>139</v>
      </c>
      <c r="B13">
        <v>2763</v>
      </c>
      <c r="C13">
        <v>4038</v>
      </c>
      <c r="D13">
        <v>1000</v>
      </c>
      <c r="E13">
        <v>231605619</v>
      </c>
      <c r="F13">
        <v>231605619</v>
      </c>
      <c r="G13">
        <f t="shared" si="2"/>
        <v>0</v>
      </c>
      <c r="H13">
        <v>317.45</v>
      </c>
      <c r="I13">
        <v>231605619</v>
      </c>
      <c r="J13">
        <f t="shared" si="0"/>
        <v>0</v>
      </c>
      <c r="K13">
        <v>2785</v>
      </c>
      <c r="L13">
        <v>231679526</v>
      </c>
      <c r="M13">
        <f t="shared" si="1"/>
        <v>3.1910711112755862E-2</v>
      </c>
      <c r="N13">
        <v>3210.97</v>
      </c>
      <c r="O13">
        <v>231605619</v>
      </c>
      <c r="P13">
        <f t="shared" si="3"/>
        <v>0</v>
      </c>
      <c r="Q13">
        <v>160</v>
      </c>
      <c r="R13" s="1">
        <v>231607661</v>
      </c>
      <c r="S13">
        <f t="shared" si="4"/>
        <v>8.8167118259768989E-4</v>
      </c>
      <c r="T13" s="1">
        <v>2364.4499999999998</v>
      </c>
      <c r="U13" s="1">
        <v>231610084</v>
      </c>
      <c r="V13">
        <f t="shared" si="5"/>
        <v>1.9278461460816286E-3</v>
      </c>
      <c r="W13">
        <v>2566.58</v>
      </c>
      <c r="X13">
        <v>231605619</v>
      </c>
      <c r="Y13">
        <f t="shared" si="6"/>
        <v>0</v>
      </c>
      <c r="AA13">
        <v>231605619</v>
      </c>
      <c r="AB13">
        <f t="shared" si="7"/>
        <v>0</v>
      </c>
      <c r="AC13">
        <v>47.61</v>
      </c>
    </row>
    <row r="14" spans="1:29" x14ac:dyDescent="0.15">
      <c r="A14" t="s">
        <v>140</v>
      </c>
      <c r="B14">
        <v>2684</v>
      </c>
      <c r="C14">
        <v>4484</v>
      </c>
      <c r="D14">
        <v>1000</v>
      </c>
      <c r="E14">
        <v>230904712</v>
      </c>
      <c r="F14">
        <v>230904712</v>
      </c>
      <c r="G14">
        <f t="shared" si="2"/>
        <v>0</v>
      </c>
      <c r="H14">
        <v>751.81</v>
      </c>
      <c r="I14">
        <v>230912017</v>
      </c>
      <c r="J14">
        <f t="shared" si="0"/>
        <v>3.1636426717874862E-3</v>
      </c>
      <c r="K14">
        <v>2310</v>
      </c>
      <c r="L14">
        <v>231143774</v>
      </c>
      <c r="M14">
        <f t="shared" si="1"/>
        <v>0.10353275077383435</v>
      </c>
      <c r="N14">
        <v>3503.77</v>
      </c>
      <c r="O14">
        <v>230904712</v>
      </c>
      <c r="P14">
        <f t="shared" si="3"/>
        <v>0</v>
      </c>
      <c r="Q14">
        <v>161</v>
      </c>
      <c r="R14" s="1">
        <v>230912017</v>
      </c>
      <c r="S14">
        <f t="shared" si="4"/>
        <v>3.1636426717874862E-3</v>
      </c>
      <c r="T14" s="1">
        <v>2262.81</v>
      </c>
      <c r="U14" s="1">
        <v>230912017</v>
      </c>
      <c r="V14">
        <f t="shared" si="5"/>
        <v>3.1636426717874862E-3</v>
      </c>
      <c r="W14">
        <v>2347.5300000000002</v>
      </c>
      <c r="X14">
        <v>230915156</v>
      </c>
      <c r="Y14">
        <f t="shared" si="6"/>
        <v>4.5230779006363454E-3</v>
      </c>
      <c r="AA14">
        <v>230904712</v>
      </c>
      <c r="AB14">
        <f t="shared" si="7"/>
        <v>0</v>
      </c>
      <c r="AC14">
        <v>66.7</v>
      </c>
    </row>
    <row r="15" spans="1:29" x14ac:dyDescent="0.15">
      <c r="A15" t="s">
        <v>141</v>
      </c>
      <c r="B15">
        <v>2532</v>
      </c>
      <c r="C15">
        <v>3615</v>
      </c>
      <c r="D15">
        <v>1000</v>
      </c>
      <c r="E15">
        <v>228031092</v>
      </c>
      <c r="F15">
        <v>228031092</v>
      </c>
      <c r="G15">
        <f t="shared" si="2"/>
        <v>0</v>
      </c>
      <c r="H15">
        <v>82.27</v>
      </c>
      <c r="I15">
        <v>228031092</v>
      </c>
      <c r="J15">
        <f t="shared" si="0"/>
        <v>0</v>
      </c>
      <c r="K15">
        <v>3245</v>
      </c>
      <c r="L15">
        <v>228147536</v>
      </c>
      <c r="M15">
        <f t="shared" si="1"/>
        <v>5.1064966175752902E-2</v>
      </c>
      <c r="N15">
        <v>3168.87</v>
      </c>
      <c r="O15">
        <v>228031092</v>
      </c>
      <c r="P15">
        <f t="shared" si="3"/>
        <v>0</v>
      </c>
      <c r="Q15">
        <v>17</v>
      </c>
      <c r="R15" s="1">
        <v>228031092</v>
      </c>
      <c r="S15">
        <f t="shared" si="4"/>
        <v>0</v>
      </c>
      <c r="T15" s="1">
        <v>2445.27</v>
      </c>
      <c r="U15" s="1">
        <v>228047056</v>
      </c>
      <c r="V15">
        <f t="shared" si="5"/>
        <v>7.000799697963995E-3</v>
      </c>
      <c r="W15">
        <v>2473.4499999999998</v>
      </c>
      <c r="X15">
        <v>228050218</v>
      </c>
      <c r="Y15">
        <f t="shared" si="6"/>
        <v>8.3874527075456888E-3</v>
      </c>
      <c r="AA15">
        <v>228031092</v>
      </c>
      <c r="AB15">
        <f t="shared" si="7"/>
        <v>0</v>
      </c>
      <c r="AC15">
        <v>26.97</v>
      </c>
    </row>
    <row r="16" spans="1:29" x14ac:dyDescent="0.15">
      <c r="A16" t="s">
        <v>142</v>
      </c>
      <c r="B16">
        <v>2840</v>
      </c>
      <c r="C16">
        <v>4200</v>
      </c>
      <c r="D16">
        <v>1000</v>
      </c>
      <c r="E16">
        <v>234318491</v>
      </c>
      <c r="F16">
        <v>234318491</v>
      </c>
      <c r="G16">
        <f t="shared" si="2"/>
        <v>0</v>
      </c>
      <c r="H16">
        <v>448.61</v>
      </c>
      <c r="I16">
        <v>234336286</v>
      </c>
      <c r="J16">
        <f t="shared" si="0"/>
        <v>7.5943643730617908E-3</v>
      </c>
      <c r="K16">
        <v>2273</v>
      </c>
      <c r="L16">
        <v>234432800</v>
      </c>
      <c r="M16">
        <f t="shared" si="1"/>
        <v>4.8783601973606087E-2</v>
      </c>
      <c r="N16">
        <v>3425.6</v>
      </c>
      <c r="O16">
        <v>234318491</v>
      </c>
      <c r="P16">
        <f t="shared" si="3"/>
        <v>0</v>
      </c>
      <c r="Q16">
        <v>230</v>
      </c>
      <c r="R16" s="1">
        <v>234318491</v>
      </c>
      <c r="S16">
        <f t="shared" si="4"/>
        <v>0</v>
      </c>
      <c r="T16" s="1">
        <v>3122.61</v>
      </c>
      <c r="U16" s="1">
        <v>234333801</v>
      </c>
      <c r="V16">
        <f t="shared" si="5"/>
        <v>6.5338420090798547E-3</v>
      </c>
      <c r="W16">
        <v>2272.6</v>
      </c>
      <c r="X16">
        <v>234330240</v>
      </c>
      <c r="Y16">
        <f t="shared" si="6"/>
        <v>5.014115595341556E-3</v>
      </c>
      <c r="AA16">
        <v>234318491</v>
      </c>
      <c r="AB16">
        <f t="shared" si="7"/>
        <v>0</v>
      </c>
      <c r="AC16">
        <v>156.03</v>
      </c>
    </row>
    <row r="17" spans="1:29" x14ac:dyDescent="0.15">
      <c r="A17" t="s">
        <v>143</v>
      </c>
      <c r="B17">
        <v>2733</v>
      </c>
      <c r="C17">
        <v>3997</v>
      </c>
      <c r="D17">
        <v>1000</v>
      </c>
      <c r="E17">
        <v>229965775</v>
      </c>
      <c r="F17">
        <v>229965775</v>
      </c>
      <c r="G17">
        <f t="shared" si="2"/>
        <v>0</v>
      </c>
      <c r="H17">
        <v>184.91</v>
      </c>
      <c r="I17">
        <v>229977317</v>
      </c>
      <c r="J17">
        <f t="shared" si="0"/>
        <v>5.0190077197356867E-3</v>
      </c>
      <c r="K17">
        <v>2362</v>
      </c>
      <c r="L17">
        <v>230109147</v>
      </c>
      <c r="M17">
        <f t="shared" si="1"/>
        <v>6.2344929370468288E-2</v>
      </c>
      <c r="N17">
        <v>3140.09</v>
      </c>
      <c r="O17">
        <v>229965775</v>
      </c>
      <c r="P17">
        <f t="shared" si="3"/>
        <v>0</v>
      </c>
      <c r="Q17">
        <v>148</v>
      </c>
      <c r="R17" s="1">
        <v>229965775</v>
      </c>
      <c r="S17">
        <f t="shared" si="4"/>
        <v>0</v>
      </c>
      <c r="T17" s="1">
        <v>3371.91</v>
      </c>
      <c r="U17" s="1">
        <v>229977317</v>
      </c>
      <c r="V17">
        <f t="shared" si="5"/>
        <v>5.0190077197356867E-3</v>
      </c>
      <c r="W17">
        <v>2991.18</v>
      </c>
      <c r="X17">
        <v>229977317</v>
      </c>
      <c r="Y17">
        <f t="shared" si="6"/>
        <v>5.0190077197356867E-3</v>
      </c>
      <c r="AA17">
        <v>229965775</v>
      </c>
      <c r="AB17">
        <f t="shared" si="7"/>
        <v>0</v>
      </c>
      <c r="AC17">
        <v>50.5</v>
      </c>
    </row>
    <row r="18" spans="1:29" x14ac:dyDescent="0.15">
      <c r="G18">
        <f>AVERAGE(G2:G17)</f>
        <v>8.2416824040652537E-3</v>
      </c>
      <c r="J18">
        <f t="shared" ref="J18" si="8">AVERAGE(J2:J17)</f>
        <v>8.9785313580429925E-3</v>
      </c>
      <c r="M18">
        <f>AVERAGE(M2:M17)</f>
        <v>9.8732549785083154E-2</v>
      </c>
      <c r="P18">
        <f>AVERAGE(P2:P17)</f>
        <v>5.7019827347523765E-3</v>
      </c>
      <c r="S18">
        <f>AVERAGE(S2:S17)</f>
        <v>8.984072846414122E-3</v>
      </c>
      <c r="U18" s="6"/>
      <c r="V18">
        <f>AVERAGE(V2:V17)</f>
        <v>9.2171516383102291E-3</v>
      </c>
      <c r="Y18">
        <f>AVERAGE(Y2:Y17)</f>
        <v>7.8306901205168165E-3</v>
      </c>
      <c r="AB18">
        <f>AVERAGE(AB2:AB17)</f>
        <v>6.8755261638270516E-3</v>
      </c>
    </row>
    <row r="19" spans="1:29" x14ac:dyDescent="0.15">
      <c r="P19" s="6"/>
    </row>
    <row r="20" spans="1:29" x14ac:dyDescent="0.15">
      <c r="P20" s="6"/>
    </row>
    <row r="21" spans="1:29" x14ac:dyDescent="0.15">
      <c r="H21" s="34" t="s">
        <v>22</v>
      </c>
      <c r="I21" s="34" t="s">
        <v>26</v>
      </c>
      <c r="J21" s="34"/>
      <c r="K21" s="34" t="s">
        <v>367</v>
      </c>
      <c r="L21" s="34"/>
      <c r="M21" s="34" t="s">
        <v>384</v>
      </c>
      <c r="N21" s="34"/>
      <c r="O21" s="34" t="s">
        <v>304</v>
      </c>
      <c r="P21" s="34"/>
    </row>
    <row r="22" spans="1:29" x14ac:dyDescent="0.15">
      <c r="A22" s="2" t="s">
        <v>22</v>
      </c>
      <c r="B22" t="s">
        <v>305</v>
      </c>
      <c r="C22" t="s">
        <v>307</v>
      </c>
      <c r="D22" s="2" t="s">
        <v>304</v>
      </c>
      <c r="E22" t="s">
        <v>367</v>
      </c>
      <c r="H22" s="34"/>
      <c r="I22" s="2" t="s">
        <v>377</v>
      </c>
      <c r="J22" s="2" t="s">
        <v>370</v>
      </c>
      <c r="K22" s="2" t="s">
        <v>377</v>
      </c>
      <c r="L22" s="2" t="s">
        <v>370</v>
      </c>
      <c r="M22" s="2" t="s">
        <v>377</v>
      </c>
      <c r="N22" s="2" t="s">
        <v>370</v>
      </c>
      <c r="O22" s="2" t="s">
        <v>377</v>
      </c>
      <c r="P22" s="2" t="s">
        <v>370</v>
      </c>
    </row>
    <row r="23" spans="1:29" x14ac:dyDescent="0.15">
      <c r="A23" t="s">
        <v>128</v>
      </c>
      <c r="B23">
        <v>0.10102764371823014</v>
      </c>
      <c r="C23">
        <v>0.52131179578244558</v>
      </c>
      <c r="D23">
        <v>2.323331131076084E-2</v>
      </c>
      <c r="E23">
        <v>0.11000841862123283</v>
      </c>
      <c r="H23" t="s">
        <v>128</v>
      </c>
      <c r="I23">
        <v>716897814</v>
      </c>
      <c r="J23">
        <v>2887.41</v>
      </c>
      <c r="K23">
        <v>716962132</v>
      </c>
      <c r="L23">
        <v>256.62</v>
      </c>
      <c r="M23">
        <v>719907781</v>
      </c>
      <c r="N23">
        <v>3598.86</v>
      </c>
      <c r="O23" s="7">
        <v>716340671</v>
      </c>
      <c r="P23">
        <v>3313.64</v>
      </c>
    </row>
    <row r="24" spans="1:29" x14ac:dyDescent="0.15">
      <c r="A24" t="s">
        <v>129</v>
      </c>
      <c r="B24">
        <v>0</v>
      </c>
      <c r="C24">
        <v>4.9896804316809686E-2</v>
      </c>
      <c r="D24">
        <v>6.5716472694050834E-4</v>
      </c>
      <c r="E24">
        <v>0</v>
      </c>
      <c r="H24" t="s">
        <v>129</v>
      </c>
      <c r="I24" s="7">
        <v>230535806</v>
      </c>
      <c r="J24">
        <v>251.67</v>
      </c>
      <c r="K24" s="7">
        <v>230535806</v>
      </c>
      <c r="L24">
        <v>140.07</v>
      </c>
      <c r="M24">
        <v>230650836</v>
      </c>
      <c r="N24">
        <v>2518.46</v>
      </c>
      <c r="O24">
        <v>230537321</v>
      </c>
      <c r="P24">
        <v>57.05</v>
      </c>
    </row>
    <row r="25" spans="1:29" x14ac:dyDescent="0.15">
      <c r="A25" t="s">
        <v>130</v>
      </c>
      <c r="B25">
        <v>0</v>
      </c>
      <c r="C25">
        <v>8.4959409459633956E-2</v>
      </c>
      <c r="D25">
        <v>3.646552585388011E-3</v>
      </c>
      <c r="E25">
        <v>0</v>
      </c>
      <c r="H25" t="s">
        <v>130</v>
      </c>
      <c r="I25" s="7">
        <v>227886471</v>
      </c>
      <c r="J25">
        <v>2703.34</v>
      </c>
      <c r="K25" s="7">
        <v>227886471</v>
      </c>
      <c r="L25">
        <v>26.55</v>
      </c>
      <c r="M25">
        <v>228080082</v>
      </c>
      <c r="N25">
        <v>3344.39</v>
      </c>
      <c r="O25">
        <v>227894781</v>
      </c>
      <c r="P25">
        <v>47.45</v>
      </c>
    </row>
    <row r="26" spans="1:29" x14ac:dyDescent="0.15">
      <c r="A26" t="s">
        <v>131</v>
      </c>
      <c r="B26">
        <v>0</v>
      </c>
      <c r="C26">
        <v>0.11153483290533796</v>
      </c>
      <c r="D26">
        <v>0</v>
      </c>
      <c r="E26">
        <v>0</v>
      </c>
      <c r="H26" t="s">
        <v>131</v>
      </c>
      <c r="I26" s="7">
        <v>227807756</v>
      </c>
      <c r="J26">
        <v>781</v>
      </c>
      <c r="K26" s="7">
        <v>227807756</v>
      </c>
      <c r="L26">
        <v>34.909999999999997</v>
      </c>
      <c r="M26">
        <v>228061841</v>
      </c>
      <c r="N26">
        <v>2948.47</v>
      </c>
      <c r="O26" s="7">
        <v>227807756</v>
      </c>
      <c r="P26">
        <v>120.81</v>
      </c>
    </row>
    <row r="27" spans="1:29" x14ac:dyDescent="0.15">
      <c r="A27" t="s">
        <v>132</v>
      </c>
      <c r="B27">
        <v>0</v>
      </c>
      <c r="C27">
        <v>7.478860438245305E-2</v>
      </c>
      <c r="D27">
        <v>9.9556541160582875E-3</v>
      </c>
      <c r="E27">
        <v>0</v>
      </c>
      <c r="H27" t="s">
        <v>132</v>
      </c>
      <c r="I27" s="7">
        <v>230200846</v>
      </c>
      <c r="J27">
        <v>224.69</v>
      </c>
      <c r="K27" s="7">
        <v>230200846</v>
      </c>
      <c r="L27">
        <v>53.77</v>
      </c>
      <c r="M27">
        <v>230373010</v>
      </c>
      <c r="N27">
        <v>3470.23</v>
      </c>
      <c r="O27">
        <v>230223764</v>
      </c>
      <c r="P27">
        <v>57.27</v>
      </c>
    </row>
    <row r="28" spans="1:29" x14ac:dyDescent="0.15">
      <c r="A28" t="s">
        <v>133</v>
      </c>
      <c r="B28">
        <v>8.4982038456676082E-3</v>
      </c>
      <c r="C28">
        <v>4.9933298034224957E-2</v>
      </c>
      <c r="D28">
        <v>8.4982038456676082E-3</v>
      </c>
      <c r="E28">
        <v>0</v>
      </c>
      <c r="H28" t="s">
        <v>133</v>
      </c>
      <c r="I28" s="1">
        <v>228350006</v>
      </c>
      <c r="J28">
        <v>760.24</v>
      </c>
      <c r="K28" s="7">
        <v>228330602</v>
      </c>
      <c r="L28">
        <v>46.64</v>
      </c>
      <c r="M28">
        <v>228444615</v>
      </c>
      <c r="N28">
        <v>3434.69</v>
      </c>
      <c r="O28">
        <v>228350006</v>
      </c>
      <c r="P28">
        <v>116.61</v>
      </c>
    </row>
    <row r="29" spans="1:29" x14ac:dyDescent="0.15">
      <c r="A29" t="s">
        <v>134</v>
      </c>
      <c r="B29">
        <v>2.0226945549945589E-2</v>
      </c>
      <c r="C29">
        <v>0.11695355830971749</v>
      </c>
      <c r="D29">
        <v>3.1540270519749308E-2</v>
      </c>
      <c r="E29">
        <v>0</v>
      </c>
      <c r="H29" t="s">
        <v>134</v>
      </c>
      <c r="I29" s="1">
        <v>231075186</v>
      </c>
      <c r="J29">
        <v>813.78</v>
      </c>
      <c r="K29" s="7">
        <v>231028456</v>
      </c>
      <c r="L29">
        <v>143.16</v>
      </c>
      <c r="M29">
        <v>231298652</v>
      </c>
      <c r="N29">
        <v>3118.46</v>
      </c>
      <c r="O29">
        <v>231101323</v>
      </c>
      <c r="P29">
        <v>101.91</v>
      </c>
    </row>
    <row r="30" spans="1:29" x14ac:dyDescent="0.15">
      <c r="A30" t="s">
        <v>135</v>
      </c>
      <c r="B30">
        <v>0</v>
      </c>
      <c r="C30">
        <v>2.0324264816224728E-2</v>
      </c>
      <c r="D30">
        <v>6.0014127221627404E-4</v>
      </c>
      <c r="E30">
        <v>0</v>
      </c>
      <c r="H30" t="s">
        <v>135</v>
      </c>
      <c r="I30" s="7">
        <v>230945623</v>
      </c>
      <c r="J30">
        <v>1366.58</v>
      </c>
      <c r="K30" s="7">
        <v>230945623</v>
      </c>
      <c r="L30">
        <v>40.26</v>
      </c>
      <c r="M30">
        <v>230992561</v>
      </c>
      <c r="N30">
        <v>3046.28</v>
      </c>
      <c r="O30">
        <v>230947009</v>
      </c>
      <c r="P30">
        <v>148.94999999999999</v>
      </c>
    </row>
    <row r="31" spans="1:29" x14ac:dyDescent="0.15">
      <c r="A31" t="s">
        <v>136</v>
      </c>
      <c r="B31">
        <v>2.1141253512007275E-3</v>
      </c>
      <c r="C31">
        <v>0.1330030250939872</v>
      </c>
      <c r="D31">
        <v>1.7126323087044451E-4</v>
      </c>
      <c r="E31">
        <v>0</v>
      </c>
      <c r="H31" t="s">
        <v>136</v>
      </c>
      <c r="I31">
        <v>230643991</v>
      </c>
      <c r="J31">
        <v>2297.62</v>
      </c>
      <c r="K31" s="7">
        <v>230639115</v>
      </c>
      <c r="L31">
        <v>122.51</v>
      </c>
      <c r="M31">
        <v>230945872</v>
      </c>
      <c r="N31">
        <v>2729.92</v>
      </c>
      <c r="O31">
        <v>230639510</v>
      </c>
      <c r="P31">
        <v>79.42</v>
      </c>
    </row>
    <row r="32" spans="1:29" x14ac:dyDescent="0.15">
      <c r="A32" t="s">
        <v>137</v>
      </c>
      <c r="B32">
        <v>0</v>
      </c>
      <c r="C32">
        <v>7.2113721788408719E-2</v>
      </c>
      <c r="D32">
        <v>7.8069483754956699E-4</v>
      </c>
      <c r="E32">
        <v>0</v>
      </c>
      <c r="H32" t="s">
        <v>137</v>
      </c>
      <c r="I32" s="7">
        <v>227745838</v>
      </c>
      <c r="J32">
        <v>657.64</v>
      </c>
      <c r="K32" s="7">
        <v>227745838</v>
      </c>
      <c r="L32">
        <v>84.96</v>
      </c>
      <c r="M32">
        <v>227910074</v>
      </c>
      <c r="N32">
        <v>3265.72</v>
      </c>
      <c r="O32">
        <v>227747616</v>
      </c>
      <c r="P32">
        <v>89.27</v>
      </c>
    </row>
    <row r="33" spans="1:26" x14ac:dyDescent="0.15">
      <c r="A33" t="s">
        <v>138</v>
      </c>
      <c r="B33">
        <v>0</v>
      </c>
      <c r="C33">
        <v>4.726452226566951E-2</v>
      </c>
      <c r="D33">
        <v>2.3264131559808922E-2</v>
      </c>
      <c r="E33">
        <v>0</v>
      </c>
      <c r="H33" t="s">
        <v>138</v>
      </c>
      <c r="I33" s="7">
        <v>229267101</v>
      </c>
      <c r="J33">
        <v>3195.05</v>
      </c>
      <c r="K33" s="7">
        <v>229267101</v>
      </c>
      <c r="L33">
        <v>38.83</v>
      </c>
      <c r="M33">
        <v>229375463</v>
      </c>
      <c r="N33">
        <v>3568.68</v>
      </c>
      <c r="O33">
        <v>229320438</v>
      </c>
      <c r="P33">
        <v>109.36</v>
      </c>
    </row>
    <row r="34" spans="1:26" x14ac:dyDescent="0.15">
      <c r="A34" t="s">
        <v>139</v>
      </c>
      <c r="B34">
        <v>0</v>
      </c>
      <c r="C34">
        <v>3.1910711112755862E-2</v>
      </c>
      <c r="D34">
        <v>0</v>
      </c>
      <c r="E34">
        <v>0</v>
      </c>
      <c r="H34" t="s">
        <v>139</v>
      </c>
      <c r="I34" s="7">
        <v>231605619</v>
      </c>
      <c r="J34">
        <v>317.45</v>
      </c>
      <c r="K34" s="7">
        <v>231605619</v>
      </c>
      <c r="L34">
        <v>47.61</v>
      </c>
      <c r="M34">
        <v>231679526</v>
      </c>
      <c r="N34">
        <v>3210.97</v>
      </c>
      <c r="O34" s="7">
        <v>231605619</v>
      </c>
      <c r="P34">
        <v>136.91</v>
      </c>
    </row>
    <row r="35" spans="1:26" x14ac:dyDescent="0.15">
      <c r="A35" t="s">
        <v>140</v>
      </c>
      <c r="B35">
        <v>0</v>
      </c>
      <c r="C35">
        <v>0.10353275077383435</v>
      </c>
      <c r="D35">
        <v>4.5230779006363454E-3</v>
      </c>
      <c r="E35">
        <v>0</v>
      </c>
      <c r="H35" t="s">
        <v>140</v>
      </c>
      <c r="I35" s="7">
        <v>230904712</v>
      </c>
      <c r="J35">
        <v>751.81</v>
      </c>
      <c r="K35" s="7">
        <v>230904712</v>
      </c>
      <c r="L35">
        <v>66.7</v>
      </c>
      <c r="M35">
        <v>231143774</v>
      </c>
      <c r="N35">
        <v>3503.77</v>
      </c>
      <c r="O35">
        <v>230915156</v>
      </c>
      <c r="P35">
        <v>182.04</v>
      </c>
    </row>
    <row r="36" spans="1:26" x14ac:dyDescent="0.15">
      <c r="A36" t="s">
        <v>141</v>
      </c>
      <c r="B36">
        <v>0</v>
      </c>
      <c r="C36">
        <v>5.1064966175752902E-2</v>
      </c>
      <c r="D36">
        <v>8.3874527075456888E-3</v>
      </c>
      <c r="E36">
        <v>0</v>
      </c>
      <c r="H36" t="s">
        <v>141</v>
      </c>
      <c r="I36" s="7">
        <v>228031092</v>
      </c>
      <c r="J36">
        <v>82.27</v>
      </c>
      <c r="K36" s="7">
        <v>228031092</v>
      </c>
      <c r="L36">
        <v>26.97</v>
      </c>
      <c r="M36">
        <v>228147536</v>
      </c>
      <c r="N36">
        <v>3168.87</v>
      </c>
      <c r="O36">
        <v>228050218</v>
      </c>
      <c r="P36">
        <v>114.02</v>
      </c>
    </row>
    <row r="37" spans="1:26" x14ac:dyDescent="0.15">
      <c r="A37" t="s">
        <v>142</v>
      </c>
      <c r="B37">
        <v>0</v>
      </c>
      <c r="C37">
        <v>4.8783601973606087E-2</v>
      </c>
      <c r="D37">
        <v>5.014115595341556E-3</v>
      </c>
      <c r="E37">
        <v>0</v>
      </c>
      <c r="H37" t="s">
        <v>142</v>
      </c>
      <c r="I37" s="7">
        <v>234318491</v>
      </c>
      <c r="J37">
        <v>448.61</v>
      </c>
      <c r="K37" s="7">
        <v>234318491</v>
      </c>
      <c r="L37">
        <v>156.03</v>
      </c>
      <c r="M37">
        <v>234432800</v>
      </c>
      <c r="N37">
        <v>3425.6</v>
      </c>
      <c r="O37">
        <v>234330240</v>
      </c>
      <c r="P37">
        <v>132.53</v>
      </c>
    </row>
    <row r="38" spans="1:26" x14ac:dyDescent="0.15">
      <c r="A38" t="s">
        <v>143</v>
      </c>
      <c r="B38">
        <v>0</v>
      </c>
      <c r="C38">
        <v>6.2344929370468288E-2</v>
      </c>
      <c r="D38">
        <v>5.0190077197356867E-3</v>
      </c>
      <c r="E38">
        <v>0</v>
      </c>
      <c r="H38" t="s">
        <v>143</v>
      </c>
      <c r="I38" s="7">
        <v>229965775</v>
      </c>
      <c r="J38">
        <v>184.91</v>
      </c>
      <c r="K38" s="7">
        <v>229965775</v>
      </c>
      <c r="L38">
        <v>50.5</v>
      </c>
      <c r="M38">
        <v>230109147</v>
      </c>
      <c r="N38">
        <v>3140.09</v>
      </c>
      <c r="O38">
        <v>229977317</v>
      </c>
      <c r="P38">
        <v>105.92</v>
      </c>
    </row>
    <row r="39" spans="1:26" x14ac:dyDescent="0.15">
      <c r="A39" t="s">
        <v>306</v>
      </c>
      <c r="B39">
        <v>8.2416824040652537E-3</v>
      </c>
      <c r="C39">
        <v>9.8732549785083154E-2</v>
      </c>
      <c r="D39">
        <v>7.8306901205168165E-3</v>
      </c>
      <c r="E39">
        <v>6.8755261638270516E-3</v>
      </c>
      <c r="J39">
        <f>AVERAGE(J23:J38)</f>
        <v>1107.754375</v>
      </c>
      <c r="L39">
        <f t="shared" ref="L39:P39" si="9">AVERAGE(L23:L38)</f>
        <v>83.505624999999995</v>
      </c>
      <c r="N39">
        <f t="shared" si="9"/>
        <v>3218.3412499999995</v>
      </c>
      <c r="P39">
        <f t="shared" si="9"/>
        <v>307.07249999999999</v>
      </c>
    </row>
    <row r="42" spans="1:26" x14ac:dyDescent="0.15">
      <c r="A42" s="2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4" spans="1:26" x14ac:dyDescent="0.15">
      <c r="O44" s="23"/>
      <c r="P44" s="23"/>
    </row>
    <row r="45" spans="1:26" x14ac:dyDescent="0.15">
      <c r="P45" s="23"/>
    </row>
    <row r="46" spans="1:26" x14ac:dyDescent="0.15">
      <c r="P46" s="23"/>
    </row>
    <row r="47" spans="1:26" x14ac:dyDescent="0.15">
      <c r="P47" s="23"/>
    </row>
    <row r="48" spans="1:26" x14ac:dyDescent="0.15">
      <c r="P48" s="23"/>
    </row>
    <row r="49" spans="4:16" x14ac:dyDescent="0.15">
      <c r="O49" s="23"/>
      <c r="P49" s="23"/>
    </row>
    <row r="50" spans="4:16" x14ac:dyDescent="0.15">
      <c r="O50" s="23"/>
      <c r="P50" s="23"/>
    </row>
    <row r="51" spans="4:16" x14ac:dyDescent="0.15">
      <c r="O51" s="23"/>
      <c r="P51" s="23"/>
    </row>
    <row r="52" spans="4:16" x14ac:dyDescent="0.15">
      <c r="O52" s="23"/>
      <c r="P52" s="23"/>
    </row>
    <row r="53" spans="4:16" x14ac:dyDescent="0.15">
      <c r="O53" s="23"/>
      <c r="P53" s="23"/>
    </row>
    <row r="54" spans="4:16" x14ac:dyDescent="0.15">
      <c r="O54" s="23"/>
      <c r="P54" s="23"/>
    </row>
    <row r="55" spans="4:16" x14ac:dyDescent="0.15">
      <c r="O55" s="23"/>
      <c r="P55" s="23"/>
    </row>
    <row r="56" spans="4:16" x14ac:dyDescent="0.15">
      <c r="O56" s="23"/>
      <c r="P56" s="23"/>
    </row>
    <row r="57" spans="4:16" x14ac:dyDescent="0.15">
      <c r="O57" s="23"/>
      <c r="P57" s="23"/>
    </row>
    <row r="58" spans="4:16" x14ac:dyDescent="0.15">
      <c r="O58" s="23"/>
      <c r="P58" s="23"/>
    </row>
    <row r="59" spans="4:16" x14ac:dyDescent="0.15">
      <c r="D59" s="7"/>
      <c r="O59" s="23"/>
      <c r="P59" s="23"/>
    </row>
  </sheetData>
  <mergeCells count="17">
    <mergeCell ref="Y42:Z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W42:X42"/>
    <mergeCell ref="H21:H22"/>
    <mergeCell ref="I21:J21"/>
    <mergeCell ref="K21:L21"/>
    <mergeCell ref="M21:N21"/>
    <mergeCell ref="O21:P2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opLeftCell="D1" zoomScale="85" zoomScaleNormal="85" workbookViewId="0">
      <selection activeCell="C16" sqref="C16"/>
    </sheetView>
  </sheetViews>
  <sheetFormatPr defaultRowHeight="13.5" x14ac:dyDescent="0.15"/>
  <cols>
    <col min="1" max="1" width="13" customWidth="1"/>
    <col min="2" max="2" width="10" customWidth="1"/>
    <col min="3" max="3" width="9.5" bestFit="1" customWidth="1"/>
    <col min="5" max="5" width="12.625" customWidth="1"/>
    <col min="6" max="6" width="15.25" customWidth="1"/>
    <col min="7" max="7" width="12.375" customWidth="1"/>
    <col min="8" max="8" width="13" customWidth="1"/>
    <col min="9" max="11" width="11.75" customWidth="1"/>
    <col min="12" max="12" width="11.5" customWidth="1"/>
    <col min="13" max="13" width="10.625" customWidth="1"/>
    <col min="14" max="14" width="12.875" customWidth="1"/>
    <col min="15" max="15" width="13.5" customWidth="1"/>
    <col min="20" max="20" width="9.875" customWidth="1"/>
  </cols>
  <sheetData>
    <row r="1" spans="1:29" x14ac:dyDescent="0.15">
      <c r="A1" s="2" t="s">
        <v>22</v>
      </c>
      <c r="B1" s="2" t="s">
        <v>23</v>
      </c>
      <c r="C1" s="2" t="s">
        <v>24</v>
      </c>
      <c r="D1" s="2" t="s">
        <v>25</v>
      </c>
      <c r="E1" s="2" t="s">
        <v>27</v>
      </c>
      <c r="F1" s="2" t="s">
        <v>26</v>
      </c>
      <c r="G1" s="2" t="s">
        <v>54</v>
      </c>
      <c r="H1" s="2" t="s">
        <v>285</v>
      </c>
      <c r="I1" s="2" t="s">
        <v>302</v>
      </c>
      <c r="J1" s="2" t="s">
        <v>54</v>
      </c>
      <c r="K1" s="2" t="s">
        <v>285</v>
      </c>
      <c r="L1" s="2" t="s">
        <v>386</v>
      </c>
      <c r="M1" s="2" t="s">
        <v>54</v>
      </c>
      <c r="N1" s="2" t="s">
        <v>301</v>
      </c>
      <c r="O1" s="2" t="s">
        <v>303</v>
      </c>
      <c r="P1" s="2" t="s">
        <v>54</v>
      </c>
      <c r="Q1" s="2" t="s">
        <v>285</v>
      </c>
      <c r="R1" s="2" t="s">
        <v>311</v>
      </c>
      <c r="S1" s="2" t="s">
        <v>54</v>
      </c>
      <c r="T1" s="2" t="s">
        <v>285</v>
      </c>
      <c r="U1" s="2" t="s">
        <v>312</v>
      </c>
      <c r="V1" s="2" t="s">
        <v>54</v>
      </c>
      <c r="W1" s="2" t="s">
        <v>285</v>
      </c>
      <c r="X1" s="2" t="s">
        <v>316</v>
      </c>
      <c r="Y1" s="2" t="s">
        <v>54</v>
      </c>
      <c r="Z1" s="2" t="s">
        <v>285</v>
      </c>
      <c r="AA1" s="2" t="s">
        <v>365</v>
      </c>
      <c r="AB1" s="2" t="s">
        <v>54</v>
      </c>
      <c r="AC1" s="2" t="s">
        <v>285</v>
      </c>
    </row>
    <row r="2" spans="1:29" x14ac:dyDescent="0.15">
      <c r="A2" t="s">
        <v>150</v>
      </c>
      <c r="B2">
        <v>1468</v>
      </c>
      <c r="C2">
        <v>2152</v>
      </c>
      <c r="D2">
        <v>532</v>
      </c>
      <c r="E2">
        <v>84009</v>
      </c>
      <c r="F2">
        <v>84009</v>
      </c>
      <c r="G2">
        <f t="shared" ref="G2:G5" si="0">(F2-E2)/E2*100</f>
        <v>0</v>
      </c>
      <c r="H2">
        <v>66.95</v>
      </c>
      <c r="I2">
        <v>84011</v>
      </c>
      <c r="J2">
        <f t="shared" ref="J2:J11" si="1">(I2-E2)/E2*100</f>
        <v>2.380697306240998E-3</v>
      </c>
      <c r="K2">
        <v>1687</v>
      </c>
      <c r="L2">
        <v>84011</v>
      </c>
      <c r="M2">
        <f t="shared" ref="M2:M11" si="2">(L2-E2)/E2*100</f>
        <v>2.380697306240998E-3</v>
      </c>
      <c r="N2">
        <v>1578.12</v>
      </c>
      <c r="O2">
        <v>84009</v>
      </c>
      <c r="P2">
        <f>(O2-E2)/E2*100</f>
        <v>0</v>
      </c>
      <c r="Q2">
        <v>19</v>
      </c>
      <c r="R2">
        <v>84011</v>
      </c>
      <c r="S2">
        <f>(R2-E2)/E2*100</f>
        <v>2.380697306240998E-3</v>
      </c>
      <c r="T2">
        <v>1685.95</v>
      </c>
      <c r="U2" s="1">
        <v>84011</v>
      </c>
      <c r="V2">
        <f>(U2-E2)/E2*100</f>
        <v>2.380697306240998E-3</v>
      </c>
      <c r="W2">
        <v>1685.09</v>
      </c>
      <c r="X2">
        <v>84020</v>
      </c>
      <c r="Y2">
        <f>(X2-E2)/E2*100</f>
        <v>1.309383518432549E-2</v>
      </c>
      <c r="AA2">
        <v>84009</v>
      </c>
      <c r="AB2">
        <f>(AA2-E2)/E2*100</f>
        <v>0</v>
      </c>
      <c r="AC2">
        <v>10.32</v>
      </c>
    </row>
    <row r="3" spans="1:29" x14ac:dyDescent="0.15">
      <c r="A3" t="s">
        <v>148</v>
      </c>
      <c r="B3">
        <v>2562</v>
      </c>
      <c r="C3">
        <v>3655</v>
      </c>
      <c r="D3">
        <v>1000</v>
      </c>
      <c r="E3">
        <v>17564659</v>
      </c>
      <c r="F3">
        <v>17564659</v>
      </c>
      <c r="G3">
        <f t="shared" si="0"/>
        <v>0</v>
      </c>
      <c r="H3">
        <v>252.42</v>
      </c>
      <c r="I3">
        <v>17564659</v>
      </c>
      <c r="J3">
        <f t="shared" si="1"/>
        <v>0</v>
      </c>
      <c r="K3">
        <v>2482</v>
      </c>
      <c r="L3">
        <v>17574161</v>
      </c>
      <c r="M3">
        <f t="shared" si="2"/>
        <v>5.409726428506241E-2</v>
      </c>
      <c r="N3">
        <v>3549.24</v>
      </c>
      <c r="O3">
        <v>17564659</v>
      </c>
      <c r="P3">
        <f t="shared" ref="P3:P11" si="3">(O3-E3)/E3*100</f>
        <v>0</v>
      </c>
      <c r="Q3">
        <v>50</v>
      </c>
      <c r="R3">
        <v>17564659</v>
      </c>
      <c r="S3">
        <f t="shared" ref="S3:S11" si="4">(R3-E3)/E3*100</f>
        <v>0</v>
      </c>
      <c r="T3">
        <v>3151.42</v>
      </c>
      <c r="U3" s="1">
        <v>17564659</v>
      </c>
      <c r="V3">
        <f t="shared" ref="V3:V11" si="5">(U3-E3)/E3*100</f>
        <v>0</v>
      </c>
      <c r="W3">
        <v>2286.25</v>
      </c>
      <c r="X3">
        <v>17564920</v>
      </c>
      <c r="Y3">
        <f t="shared" ref="Y3:Y11" si="6">(X3-E3)/E3*100</f>
        <v>1.4859383264998198E-3</v>
      </c>
      <c r="AA3">
        <v>17564659</v>
      </c>
      <c r="AB3">
        <f t="shared" ref="AB3:AB11" si="7">(AA3-E3)/E3*100</f>
        <v>0</v>
      </c>
      <c r="AC3">
        <v>9.01</v>
      </c>
    </row>
    <row r="4" spans="1:29" x14ac:dyDescent="0.15">
      <c r="A4" t="s">
        <v>145</v>
      </c>
      <c r="B4">
        <v>2694</v>
      </c>
      <c r="C4">
        <v>4546</v>
      </c>
      <c r="D4">
        <v>1400</v>
      </c>
      <c r="E4">
        <v>17980523</v>
      </c>
      <c r="F4">
        <v>17980533</v>
      </c>
      <c r="G4">
        <f t="shared" si="0"/>
        <v>5.5615734870448431E-5</v>
      </c>
      <c r="H4">
        <v>3146.27</v>
      </c>
      <c r="I4">
        <v>17992266</v>
      </c>
      <c r="J4">
        <f t="shared" si="1"/>
        <v>6.5309557458367584E-2</v>
      </c>
      <c r="K4">
        <v>2840</v>
      </c>
      <c r="L4">
        <v>17980559</v>
      </c>
      <c r="M4">
        <f t="shared" si="2"/>
        <v>2.0021664553361432E-4</v>
      </c>
      <c r="N4">
        <v>3321.78</v>
      </c>
      <c r="O4">
        <v>17980533</v>
      </c>
      <c r="P4">
        <f t="shared" si="3"/>
        <v>5.5615734870448431E-5</v>
      </c>
      <c r="Q4">
        <v>2067</v>
      </c>
      <c r="R4">
        <v>17992256</v>
      </c>
      <c r="S4">
        <f t="shared" si="4"/>
        <v>6.5253941723497147E-2</v>
      </c>
      <c r="T4">
        <v>2325.27</v>
      </c>
      <c r="U4" s="1">
        <v>17989325</v>
      </c>
      <c r="V4">
        <f t="shared" si="5"/>
        <v>4.8952969832968707E-2</v>
      </c>
      <c r="W4">
        <v>3236.93</v>
      </c>
      <c r="X4">
        <v>17995225</v>
      </c>
      <c r="Y4">
        <f t="shared" si="6"/>
        <v>8.1766253406533276E-2</v>
      </c>
      <c r="AA4">
        <v>17980618</v>
      </c>
      <c r="AB4">
        <f t="shared" si="7"/>
        <v>5.2834948126926013E-4</v>
      </c>
      <c r="AC4">
        <v>363.63</v>
      </c>
    </row>
    <row r="5" spans="1:29" x14ac:dyDescent="0.15">
      <c r="A5" t="s">
        <v>61</v>
      </c>
      <c r="B5">
        <v>4859</v>
      </c>
      <c r="C5">
        <v>6539</v>
      </c>
      <c r="D5">
        <v>3795</v>
      </c>
      <c r="E5">
        <v>25529856</v>
      </c>
      <c r="F5">
        <v>25529869</v>
      </c>
      <c r="G5">
        <f t="shared" si="0"/>
        <v>5.0920772917794756E-5</v>
      </c>
      <c r="H5">
        <v>625.36</v>
      </c>
      <c r="I5">
        <v>25535731</v>
      </c>
      <c r="J5">
        <f t="shared" si="1"/>
        <v>2.301227237631109E-2</v>
      </c>
      <c r="K5">
        <v>3289</v>
      </c>
      <c r="L5">
        <v>25547540</v>
      </c>
      <c r="M5">
        <f t="shared" si="2"/>
        <v>6.9267919098329425E-2</v>
      </c>
      <c r="N5">
        <v>3357.21</v>
      </c>
      <c r="O5">
        <v>25529866</v>
      </c>
      <c r="P5">
        <f t="shared" si="3"/>
        <v>3.9169825321380584E-5</v>
      </c>
      <c r="Q5">
        <v>1469</v>
      </c>
      <c r="R5">
        <v>25538681</v>
      </c>
      <c r="S5">
        <f t="shared" si="4"/>
        <v>3.4567370846118363E-2</v>
      </c>
      <c r="T5">
        <v>2473.36</v>
      </c>
      <c r="U5" s="1">
        <v>25535728</v>
      </c>
      <c r="V5">
        <f t="shared" si="5"/>
        <v>2.3000521428714678E-2</v>
      </c>
      <c r="W5">
        <v>2404.81</v>
      </c>
      <c r="X5">
        <v>25547458</v>
      </c>
      <c r="Y5">
        <f t="shared" si="6"/>
        <v>6.89467265306941E-2</v>
      </c>
      <c r="AA5">
        <v>25529908</v>
      </c>
      <c r="AB5">
        <f t="shared" si="7"/>
        <v>2.0368309167117902E-4</v>
      </c>
      <c r="AC5">
        <v>18.559999999999999</v>
      </c>
    </row>
    <row r="6" spans="1:29" x14ac:dyDescent="0.15">
      <c r="A6" t="s">
        <v>62</v>
      </c>
      <c r="B6">
        <v>17127</v>
      </c>
      <c r="C6">
        <v>27352</v>
      </c>
      <c r="D6">
        <v>4461</v>
      </c>
      <c r="E6">
        <v>182361</v>
      </c>
      <c r="F6">
        <v>182507</v>
      </c>
      <c r="G6">
        <f>(F6-E6)/E6*100</f>
        <v>8.0060977950329293E-2</v>
      </c>
      <c r="H6">
        <v>3201.91</v>
      </c>
      <c r="I6">
        <v>182463</v>
      </c>
      <c r="J6">
        <f t="shared" si="1"/>
        <v>5.5933011992695805E-2</v>
      </c>
      <c r="K6">
        <v>3585</v>
      </c>
      <c r="L6">
        <v>183247</v>
      </c>
      <c r="M6">
        <f t="shared" si="2"/>
        <v>0.48584949632871061</v>
      </c>
      <c r="N6">
        <v>3593.81</v>
      </c>
      <c r="O6">
        <v>182477</v>
      </c>
      <c r="P6">
        <f t="shared" si="3"/>
        <v>6.3610092070124649E-2</v>
      </c>
      <c r="Q6">
        <v>3305</v>
      </c>
      <c r="R6">
        <v>182457</v>
      </c>
      <c r="S6">
        <f t="shared" si="4"/>
        <v>5.2642834816654875E-2</v>
      </c>
      <c r="T6">
        <v>3547.91</v>
      </c>
      <c r="U6" s="1">
        <v>182459</v>
      </c>
      <c r="V6">
        <f t="shared" si="5"/>
        <v>5.3739560542001859E-2</v>
      </c>
      <c r="W6">
        <v>2861.75</v>
      </c>
      <c r="X6">
        <v>182450</v>
      </c>
      <c r="Y6">
        <f t="shared" si="6"/>
        <v>4.880429477794046E-2</v>
      </c>
      <c r="AA6">
        <v>182729</v>
      </c>
      <c r="AB6">
        <f t="shared" si="7"/>
        <v>0.20179753346384366</v>
      </c>
      <c r="AC6">
        <v>441.3</v>
      </c>
    </row>
    <row r="7" spans="1:29" x14ac:dyDescent="0.15">
      <c r="A7" t="s">
        <v>144</v>
      </c>
      <c r="B7">
        <v>5096</v>
      </c>
      <c r="C7">
        <v>8105</v>
      </c>
      <c r="D7">
        <v>1379</v>
      </c>
      <c r="E7">
        <v>56207</v>
      </c>
      <c r="F7">
        <v>56212</v>
      </c>
      <c r="G7">
        <f t="shared" ref="G7:G11" si="8">(F7-E7)/E7*100</f>
        <v>8.8956891490383754E-3</v>
      </c>
      <c r="H7">
        <v>2225.04</v>
      </c>
      <c r="I7">
        <v>56226</v>
      </c>
      <c r="J7">
        <f t="shared" si="1"/>
        <v>3.3803618766345828E-2</v>
      </c>
      <c r="K7">
        <v>3102</v>
      </c>
      <c r="L7">
        <v>56355</v>
      </c>
      <c r="M7">
        <f t="shared" si="2"/>
        <v>0.26331239881153595</v>
      </c>
      <c r="N7">
        <v>3398.72</v>
      </c>
      <c r="O7">
        <v>56216</v>
      </c>
      <c r="P7">
        <f t="shared" si="3"/>
        <v>1.6012240468269077E-2</v>
      </c>
      <c r="Q7">
        <v>2723</v>
      </c>
      <c r="R7">
        <v>56227</v>
      </c>
      <c r="S7">
        <f t="shared" si="4"/>
        <v>3.5582756596153502E-2</v>
      </c>
      <c r="T7">
        <v>2915.04</v>
      </c>
      <c r="U7" s="1">
        <v>56226</v>
      </c>
      <c r="V7">
        <f t="shared" si="5"/>
        <v>3.3803618766345828E-2</v>
      </c>
      <c r="W7">
        <v>2569.16</v>
      </c>
      <c r="X7">
        <v>56242</v>
      </c>
      <c r="Y7">
        <f t="shared" si="6"/>
        <v>6.2269824043268633E-2</v>
      </c>
      <c r="AA7">
        <v>56207</v>
      </c>
      <c r="AB7">
        <f t="shared" si="7"/>
        <v>0</v>
      </c>
      <c r="AC7">
        <v>1432.3</v>
      </c>
    </row>
    <row r="8" spans="1:29" x14ac:dyDescent="0.15">
      <c r="A8" t="s">
        <v>63</v>
      </c>
      <c r="B8">
        <v>5829</v>
      </c>
      <c r="C8">
        <v>7552</v>
      </c>
      <c r="D8">
        <v>3038</v>
      </c>
      <c r="E8">
        <v>131895</v>
      </c>
      <c r="F8">
        <v>131895</v>
      </c>
      <c r="G8">
        <f t="shared" si="8"/>
        <v>0</v>
      </c>
      <c r="H8">
        <v>702.02</v>
      </c>
      <c r="I8">
        <v>131895</v>
      </c>
      <c r="J8">
        <f t="shared" si="1"/>
        <v>0</v>
      </c>
      <c r="K8">
        <v>2262</v>
      </c>
      <c r="L8">
        <v>131951</v>
      </c>
      <c r="M8">
        <f t="shared" si="2"/>
        <v>4.2458015845938057E-2</v>
      </c>
      <c r="N8">
        <v>3532.67</v>
      </c>
      <c r="O8">
        <v>131895</v>
      </c>
      <c r="P8">
        <f t="shared" si="3"/>
        <v>0</v>
      </c>
      <c r="Q8">
        <v>740</v>
      </c>
      <c r="R8">
        <v>131895</v>
      </c>
      <c r="S8">
        <f t="shared" si="4"/>
        <v>0</v>
      </c>
      <c r="T8">
        <v>2364.02</v>
      </c>
      <c r="U8" s="1">
        <v>131895</v>
      </c>
      <c r="V8">
        <f t="shared" si="5"/>
        <v>0</v>
      </c>
      <c r="W8">
        <v>2970.87</v>
      </c>
      <c r="X8">
        <v>131895</v>
      </c>
      <c r="Y8">
        <f t="shared" si="6"/>
        <v>0</v>
      </c>
      <c r="AA8">
        <v>131895</v>
      </c>
      <c r="AB8">
        <f t="shared" si="7"/>
        <v>0</v>
      </c>
      <c r="AC8">
        <v>52.5</v>
      </c>
    </row>
    <row r="9" spans="1:29" x14ac:dyDescent="0.15">
      <c r="A9" t="s">
        <v>147</v>
      </c>
      <c r="B9">
        <v>1986</v>
      </c>
      <c r="C9">
        <v>3176</v>
      </c>
      <c r="D9">
        <v>575</v>
      </c>
      <c r="E9">
        <v>6808</v>
      </c>
      <c r="F9">
        <v>6808</v>
      </c>
      <c r="G9">
        <f t="shared" si="8"/>
        <v>0</v>
      </c>
      <c r="H9">
        <v>280.52999999999997</v>
      </c>
      <c r="I9">
        <v>6808</v>
      </c>
      <c r="J9">
        <f t="shared" si="1"/>
        <v>0</v>
      </c>
      <c r="K9">
        <v>2710</v>
      </c>
      <c r="L9">
        <v>6812</v>
      </c>
      <c r="M9">
        <f t="shared" si="2"/>
        <v>5.8754406580493537E-2</v>
      </c>
      <c r="N9">
        <v>2250.5</v>
      </c>
      <c r="O9">
        <v>6808</v>
      </c>
      <c r="P9">
        <f t="shared" si="3"/>
        <v>0</v>
      </c>
      <c r="Q9">
        <v>245</v>
      </c>
      <c r="R9">
        <v>6809</v>
      </c>
      <c r="S9">
        <f t="shared" si="4"/>
        <v>1.4688601645123384E-2</v>
      </c>
      <c r="T9">
        <v>2372.5300000000002</v>
      </c>
      <c r="U9" s="1">
        <v>6808</v>
      </c>
      <c r="V9">
        <f t="shared" si="5"/>
        <v>0</v>
      </c>
      <c r="W9">
        <v>2179.0500000000002</v>
      </c>
      <c r="X9">
        <v>6809</v>
      </c>
      <c r="Y9">
        <f t="shared" si="6"/>
        <v>1.4688601645123384E-2</v>
      </c>
      <c r="AA9">
        <v>6808</v>
      </c>
      <c r="AB9">
        <f t="shared" si="7"/>
        <v>0</v>
      </c>
    </row>
    <row r="10" spans="1:29" x14ac:dyDescent="0.15">
      <c r="A10" t="s">
        <v>146</v>
      </c>
      <c r="B10">
        <v>2397</v>
      </c>
      <c r="C10">
        <v>3715</v>
      </c>
      <c r="D10">
        <v>783</v>
      </c>
      <c r="E10">
        <v>8883</v>
      </c>
      <c r="F10">
        <v>8884</v>
      </c>
      <c r="G10">
        <f t="shared" si="8"/>
        <v>1.1257458065968704E-2</v>
      </c>
      <c r="H10">
        <v>264.92</v>
      </c>
      <c r="I10">
        <v>8888</v>
      </c>
      <c r="J10">
        <f t="shared" si="1"/>
        <v>5.6287290329843524E-2</v>
      </c>
      <c r="K10">
        <v>3253</v>
      </c>
      <c r="L10">
        <v>8890</v>
      </c>
      <c r="M10">
        <f t="shared" si="2"/>
        <v>7.8802206461780933E-2</v>
      </c>
      <c r="N10">
        <v>3052.63</v>
      </c>
      <c r="O10">
        <v>8884</v>
      </c>
      <c r="P10">
        <f t="shared" si="3"/>
        <v>1.1257458065968704E-2</v>
      </c>
      <c r="Q10">
        <v>67</v>
      </c>
      <c r="R10">
        <v>8884</v>
      </c>
      <c r="S10">
        <f t="shared" si="4"/>
        <v>1.1257458065968704E-2</v>
      </c>
      <c r="T10">
        <v>3237.92</v>
      </c>
      <c r="U10" s="1">
        <v>8884</v>
      </c>
      <c r="V10">
        <f t="shared" si="5"/>
        <v>1.1257458065968704E-2</v>
      </c>
      <c r="W10">
        <v>3387.28</v>
      </c>
      <c r="X10">
        <v>8890</v>
      </c>
      <c r="Y10">
        <f t="shared" si="6"/>
        <v>7.8802206461780933E-2</v>
      </c>
      <c r="AA10">
        <v>8883</v>
      </c>
      <c r="AB10">
        <f t="shared" si="7"/>
        <v>0</v>
      </c>
    </row>
    <row r="11" spans="1:29" x14ac:dyDescent="0.15">
      <c r="A11" t="s">
        <v>149</v>
      </c>
      <c r="B11">
        <v>2856</v>
      </c>
      <c r="C11">
        <v>3641</v>
      </c>
      <c r="D11">
        <v>1748</v>
      </c>
      <c r="E11">
        <v>3194670</v>
      </c>
      <c r="F11">
        <v>3194670</v>
      </c>
      <c r="G11">
        <f t="shared" si="8"/>
        <v>0</v>
      </c>
      <c r="H11">
        <v>9.82</v>
      </c>
      <c r="I11">
        <v>3194670</v>
      </c>
      <c r="J11">
        <f t="shared" si="1"/>
        <v>0</v>
      </c>
      <c r="K11">
        <v>2309</v>
      </c>
      <c r="L11">
        <v>3195085</v>
      </c>
      <c r="M11">
        <f t="shared" si="2"/>
        <v>1.2990387113535985E-2</v>
      </c>
      <c r="N11">
        <v>3482.92</v>
      </c>
      <c r="O11">
        <v>3194670</v>
      </c>
      <c r="P11">
        <f t="shared" si="3"/>
        <v>0</v>
      </c>
      <c r="Q11">
        <v>16</v>
      </c>
      <c r="R11">
        <v>3194670</v>
      </c>
      <c r="S11">
        <f t="shared" si="4"/>
        <v>0</v>
      </c>
      <c r="T11">
        <v>2367.8200000000002</v>
      </c>
      <c r="U11" s="1">
        <v>3194990</v>
      </c>
      <c r="V11">
        <f t="shared" si="5"/>
        <v>1.0016684039353047E-2</v>
      </c>
      <c r="W11">
        <v>2301.89</v>
      </c>
      <c r="X11">
        <v>3194990</v>
      </c>
      <c r="Y11">
        <f t="shared" si="6"/>
        <v>1.0016684039353047E-2</v>
      </c>
      <c r="AA11">
        <v>3194670</v>
      </c>
      <c r="AB11">
        <f t="shared" si="7"/>
        <v>0</v>
      </c>
      <c r="AC11">
        <v>45.7</v>
      </c>
    </row>
    <row r="12" spans="1:29" x14ac:dyDescent="0.15">
      <c r="G12">
        <f>AVERAGE(G2:G11)</f>
        <v>1.0032066167312462E-2</v>
      </c>
      <c r="J12">
        <f t="shared" ref="J12" si="9">AVERAGE(J2:J11)</f>
        <v>2.3672644822980485E-2</v>
      </c>
      <c r="M12">
        <f>AVERAGE(M2:M11)</f>
        <v>0.10681130084771615</v>
      </c>
      <c r="P12">
        <f>AVERAGE(P2:P11)</f>
        <v>9.0974576164554247E-3</v>
      </c>
      <c r="S12">
        <f>AVERAGE(S2:S11)</f>
        <v>2.1637366099975699E-2</v>
      </c>
      <c r="T12" s="8"/>
      <c r="V12">
        <f>AVERAGE(V2:V11)</f>
        <v>1.8315150998159384E-2</v>
      </c>
      <c r="Y12">
        <f>AVERAGE(Y2:Y11)</f>
        <v>3.7987436441551913E-2</v>
      </c>
      <c r="AB12">
        <f>AVERAGE(AB2:AB11)</f>
        <v>2.0252956603678408E-2</v>
      </c>
    </row>
    <row r="16" spans="1:29" x14ac:dyDescent="0.15">
      <c r="A16" s="2" t="s">
        <v>22</v>
      </c>
      <c r="B16" t="s">
        <v>305</v>
      </c>
      <c r="C16" s="2" t="s">
        <v>386</v>
      </c>
      <c r="D16" t="s">
        <v>308</v>
      </c>
      <c r="E16" t="s">
        <v>367</v>
      </c>
      <c r="H16" s="2" t="s">
        <v>22</v>
      </c>
      <c r="I16" s="2" t="s">
        <v>26</v>
      </c>
      <c r="J16" s="2" t="s">
        <v>285</v>
      </c>
      <c r="K16" s="2" t="s">
        <v>365</v>
      </c>
      <c r="L16" s="2" t="s">
        <v>285</v>
      </c>
      <c r="M16" s="2" t="s">
        <v>386</v>
      </c>
      <c r="N16" s="2" t="s">
        <v>285</v>
      </c>
      <c r="O16" s="2" t="s">
        <v>304</v>
      </c>
      <c r="P16" s="2" t="s">
        <v>285</v>
      </c>
    </row>
    <row r="17" spans="1:16" x14ac:dyDescent="0.15">
      <c r="A17" t="s">
        <v>150</v>
      </c>
      <c r="B17">
        <v>0</v>
      </c>
      <c r="C17">
        <v>2.380697306240998E-3</v>
      </c>
      <c r="D17">
        <v>1.309383518432549E-2</v>
      </c>
      <c r="E17">
        <v>0</v>
      </c>
      <c r="H17" t="s">
        <v>150</v>
      </c>
      <c r="I17" s="7">
        <v>84009</v>
      </c>
      <c r="J17">
        <v>66.95</v>
      </c>
      <c r="K17" s="7">
        <v>84009</v>
      </c>
      <c r="L17">
        <v>10.32</v>
      </c>
      <c r="M17">
        <v>84011</v>
      </c>
      <c r="N17">
        <v>1578.12</v>
      </c>
      <c r="O17">
        <v>84020</v>
      </c>
      <c r="P17">
        <v>69.58</v>
      </c>
    </row>
    <row r="18" spans="1:16" x14ac:dyDescent="0.15">
      <c r="A18" t="s">
        <v>148</v>
      </c>
      <c r="B18">
        <v>0</v>
      </c>
      <c r="C18">
        <v>5.409726428506241E-2</v>
      </c>
      <c r="D18">
        <v>1.4859383264998198E-3</v>
      </c>
      <c r="E18">
        <v>0</v>
      </c>
      <c r="H18" t="s">
        <v>148</v>
      </c>
      <c r="I18" s="7">
        <v>17564659</v>
      </c>
      <c r="J18">
        <v>252.42</v>
      </c>
      <c r="K18" s="7">
        <v>17564659</v>
      </c>
      <c r="L18">
        <v>9.01</v>
      </c>
      <c r="M18">
        <v>17574161</v>
      </c>
      <c r="N18">
        <v>3549.24</v>
      </c>
      <c r="O18">
        <v>17564920</v>
      </c>
      <c r="P18">
        <v>36.619999999999997</v>
      </c>
    </row>
    <row r="19" spans="1:16" x14ac:dyDescent="0.15">
      <c r="A19" t="s">
        <v>145</v>
      </c>
      <c r="B19">
        <v>5.5615734870448431E-5</v>
      </c>
      <c r="C19">
        <v>2.0021664553361432E-4</v>
      </c>
      <c r="D19">
        <v>8.1766253406533276E-2</v>
      </c>
      <c r="E19">
        <v>5.2834948126926013E-4</v>
      </c>
      <c r="H19" t="s">
        <v>145</v>
      </c>
      <c r="I19" s="7">
        <v>17980533</v>
      </c>
      <c r="J19">
        <v>3146.27</v>
      </c>
      <c r="K19">
        <v>17980618</v>
      </c>
      <c r="L19">
        <v>363.63</v>
      </c>
      <c r="M19">
        <v>17980559</v>
      </c>
      <c r="N19">
        <v>3321.78</v>
      </c>
      <c r="O19">
        <v>17995225</v>
      </c>
      <c r="P19">
        <v>152.82</v>
      </c>
    </row>
    <row r="20" spans="1:16" x14ac:dyDescent="0.15">
      <c r="A20" t="s">
        <v>61</v>
      </c>
      <c r="B20">
        <v>5.0920772917794756E-5</v>
      </c>
      <c r="C20">
        <v>6.9267919098329425E-2</v>
      </c>
      <c r="D20">
        <v>6.89467265306941E-2</v>
      </c>
      <c r="E20">
        <v>2.0368309167117902E-4</v>
      </c>
      <c r="H20" t="s">
        <v>61</v>
      </c>
      <c r="I20" s="7">
        <v>25529869</v>
      </c>
      <c r="J20">
        <v>625.36</v>
      </c>
      <c r="K20">
        <v>25529908</v>
      </c>
      <c r="L20">
        <v>18.559999999999999</v>
      </c>
      <c r="M20">
        <v>25547540</v>
      </c>
      <c r="N20">
        <v>3357.21</v>
      </c>
      <c r="O20">
        <v>25547458</v>
      </c>
      <c r="P20">
        <v>265.20999999999998</v>
      </c>
    </row>
    <row r="21" spans="1:16" x14ac:dyDescent="0.15">
      <c r="A21" t="s">
        <v>62</v>
      </c>
      <c r="B21">
        <v>8.0060977950329293E-2</v>
      </c>
      <c r="C21">
        <v>0.48584949632871061</v>
      </c>
      <c r="D21">
        <v>4.880429477794046E-2</v>
      </c>
      <c r="E21">
        <v>0.20179753346384366</v>
      </c>
      <c r="H21" t="s">
        <v>62</v>
      </c>
      <c r="I21">
        <v>182507</v>
      </c>
      <c r="J21">
        <v>3201.91</v>
      </c>
      <c r="K21">
        <v>182729</v>
      </c>
      <c r="L21">
        <v>441.3</v>
      </c>
      <c r="M21">
        <v>183247</v>
      </c>
      <c r="N21">
        <v>3593.81</v>
      </c>
      <c r="O21">
        <v>182450</v>
      </c>
      <c r="P21">
        <v>1956.16</v>
      </c>
    </row>
    <row r="22" spans="1:16" x14ac:dyDescent="0.15">
      <c r="A22" t="s">
        <v>144</v>
      </c>
      <c r="B22">
        <v>8.8956891490383754E-3</v>
      </c>
      <c r="C22">
        <v>0.26331239881153595</v>
      </c>
      <c r="D22">
        <v>6.2269824043268633E-2</v>
      </c>
      <c r="E22">
        <v>0</v>
      </c>
      <c r="H22" t="s">
        <v>144</v>
      </c>
      <c r="I22" s="1">
        <v>56212</v>
      </c>
      <c r="J22">
        <v>2225.04</v>
      </c>
      <c r="K22" s="7">
        <v>56207</v>
      </c>
      <c r="L22">
        <v>1432.3</v>
      </c>
      <c r="M22">
        <v>56355</v>
      </c>
      <c r="N22">
        <v>3398.72</v>
      </c>
      <c r="O22">
        <v>56242</v>
      </c>
      <c r="P22">
        <v>373.35</v>
      </c>
    </row>
    <row r="23" spans="1:16" x14ac:dyDescent="0.15">
      <c r="A23" t="s">
        <v>63</v>
      </c>
      <c r="B23">
        <v>0</v>
      </c>
      <c r="C23">
        <v>4.2458015845938057E-2</v>
      </c>
      <c r="D23">
        <v>0</v>
      </c>
      <c r="E23">
        <v>0</v>
      </c>
      <c r="H23" t="s">
        <v>63</v>
      </c>
      <c r="I23" s="7">
        <v>131895</v>
      </c>
      <c r="J23">
        <v>702.02</v>
      </c>
      <c r="K23" s="7">
        <v>131895</v>
      </c>
      <c r="L23">
        <v>52.5</v>
      </c>
      <c r="M23">
        <v>131951</v>
      </c>
      <c r="N23">
        <v>3532.67</v>
      </c>
      <c r="O23" s="7">
        <v>131895</v>
      </c>
      <c r="P23">
        <v>267.89999999999998</v>
      </c>
    </row>
    <row r="24" spans="1:16" x14ac:dyDescent="0.15">
      <c r="A24" t="s">
        <v>147</v>
      </c>
      <c r="B24">
        <v>0</v>
      </c>
      <c r="C24">
        <v>5.8754406580493537E-2</v>
      </c>
      <c r="D24">
        <v>1.4688601645123384E-2</v>
      </c>
      <c r="E24">
        <v>0</v>
      </c>
      <c r="H24" t="s">
        <v>147</v>
      </c>
      <c r="I24" s="7">
        <v>6808</v>
      </c>
      <c r="J24">
        <v>280.52999999999997</v>
      </c>
      <c r="K24" s="7">
        <v>6808</v>
      </c>
      <c r="L24">
        <v>103.52</v>
      </c>
      <c r="M24">
        <v>6812</v>
      </c>
      <c r="N24">
        <v>2250.5</v>
      </c>
      <c r="O24">
        <v>6809</v>
      </c>
      <c r="P24">
        <v>123.73</v>
      </c>
    </row>
    <row r="25" spans="1:16" x14ac:dyDescent="0.15">
      <c r="A25" t="s">
        <v>146</v>
      </c>
      <c r="B25">
        <v>1.1257458065968704E-2</v>
      </c>
      <c r="C25">
        <v>7.8802206461780933E-2</v>
      </c>
      <c r="D25">
        <v>7.8802206461780933E-2</v>
      </c>
      <c r="E25">
        <v>0</v>
      </c>
      <c r="H25" t="s">
        <v>146</v>
      </c>
      <c r="I25" s="1">
        <v>8884</v>
      </c>
      <c r="J25">
        <v>264.92</v>
      </c>
      <c r="K25" s="7">
        <v>8883</v>
      </c>
      <c r="L25">
        <v>88.72</v>
      </c>
      <c r="M25">
        <v>8890</v>
      </c>
      <c r="N25">
        <v>3052.63</v>
      </c>
      <c r="O25">
        <v>8890</v>
      </c>
      <c r="P25">
        <v>67.86</v>
      </c>
    </row>
    <row r="26" spans="1:16" x14ac:dyDescent="0.15">
      <c r="A26" t="s">
        <v>149</v>
      </c>
      <c r="B26">
        <v>0</v>
      </c>
      <c r="C26">
        <v>1.2990387113535985E-2</v>
      </c>
      <c r="D26">
        <v>1.0016684039353047E-2</v>
      </c>
      <c r="E26">
        <v>0</v>
      </c>
      <c r="H26" t="s">
        <v>149</v>
      </c>
      <c r="I26" s="7">
        <v>3194670</v>
      </c>
      <c r="J26">
        <v>9.82</v>
      </c>
      <c r="K26" s="7">
        <v>3194670</v>
      </c>
      <c r="L26">
        <v>45.66</v>
      </c>
      <c r="M26">
        <v>3195085</v>
      </c>
      <c r="N26">
        <v>3482.92</v>
      </c>
      <c r="O26">
        <v>3194990</v>
      </c>
      <c r="P26">
        <v>69.72</v>
      </c>
    </row>
    <row r="27" spans="1:16" x14ac:dyDescent="0.15">
      <c r="A27" t="s">
        <v>306</v>
      </c>
      <c r="B27">
        <v>1.0032066167312462E-2</v>
      </c>
      <c r="C27">
        <v>0.10681130084771615</v>
      </c>
      <c r="D27">
        <v>3.7987436441551913E-2</v>
      </c>
      <c r="E27">
        <v>2.0252956603678408E-2</v>
      </c>
      <c r="I27" s="1"/>
    </row>
    <row r="28" spans="1:16" x14ac:dyDescent="0.15">
      <c r="I28">
        <f>AVERAGE(I17:I26)</f>
        <v>6474004.5999999996</v>
      </c>
      <c r="J28">
        <f t="shared" ref="J28:P28" si="10">AVERAGE(J17:J26)</f>
        <v>1077.5240000000001</v>
      </c>
      <c r="K28">
        <f t="shared" si="10"/>
        <v>6474038.5999999996</v>
      </c>
      <c r="L28">
        <f t="shared" si="10"/>
        <v>256.55199999999996</v>
      </c>
      <c r="M28">
        <f t="shared" si="10"/>
        <v>6476861.0999999996</v>
      </c>
      <c r="N28">
        <f t="shared" si="10"/>
        <v>3111.7599999999998</v>
      </c>
      <c r="O28">
        <f t="shared" si="10"/>
        <v>6477289.9000000004</v>
      </c>
      <c r="P28">
        <f t="shared" si="10"/>
        <v>338.29500000000002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zoomScale="85" zoomScaleNormal="85" workbookViewId="0">
      <selection activeCell="Y20" sqref="Y20"/>
    </sheetView>
  </sheetViews>
  <sheetFormatPr defaultRowHeight="13.5" x14ac:dyDescent="0.15"/>
  <cols>
    <col min="1" max="1" width="13.75" customWidth="1"/>
    <col min="2" max="2" width="13.375" customWidth="1"/>
    <col min="8" max="8" width="9.875" customWidth="1"/>
    <col min="24" max="24" width="12.625" customWidth="1"/>
  </cols>
  <sheetData>
    <row r="1" spans="1:29" x14ac:dyDescent="0.15">
      <c r="A1" s="2" t="s">
        <v>22</v>
      </c>
      <c r="B1" s="2" t="s">
        <v>23</v>
      </c>
      <c r="C1" s="2" t="s">
        <v>24</v>
      </c>
      <c r="D1" s="2" t="s">
        <v>25</v>
      </c>
      <c r="E1" t="s">
        <v>166</v>
      </c>
      <c r="F1" t="s">
        <v>165</v>
      </c>
      <c r="G1" s="2" t="s">
        <v>223</v>
      </c>
      <c r="H1" s="2" t="s">
        <v>285</v>
      </c>
      <c r="I1" s="2" t="s">
        <v>302</v>
      </c>
      <c r="J1" s="2" t="s">
        <v>223</v>
      </c>
      <c r="K1" s="2" t="s">
        <v>285</v>
      </c>
      <c r="L1" s="2" t="s">
        <v>387</v>
      </c>
      <c r="M1" s="2" t="s">
        <v>54</v>
      </c>
      <c r="N1" s="2" t="s">
        <v>301</v>
      </c>
      <c r="O1" s="2" t="s">
        <v>303</v>
      </c>
      <c r="P1" s="2" t="s">
        <v>54</v>
      </c>
      <c r="Q1" s="2" t="s">
        <v>285</v>
      </c>
      <c r="R1" s="2" t="s">
        <v>311</v>
      </c>
      <c r="S1" s="2" t="s">
        <v>54</v>
      </c>
      <c r="T1" s="2" t="s">
        <v>285</v>
      </c>
      <c r="U1" s="2" t="s">
        <v>312</v>
      </c>
      <c r="V1" s="2" t="s">
        <v>54</v>
      </c>
      <c r="W1" s="2" t="s">
        <v>285</v>
      </c>
      <c r="X1" s="2" t="s">
        <v>315</v>
      </c>
      <c r="Y1" s="2" t="s">
        <v>54</v>
      </c>
      <c r="Z1" s="2" t="s">
        <v>285</v>
      </c>
      <c r="AA1" s="2" t="s">
        <v>365</v>
      </c>
      <c r="AB1" s="2" t="s">
        <v>54</v>
      </c>
      <c r="AC1" s="2" t="s">
        <v>285</v>
      </c>
    </row>
    <row r="2" spans="1:29" x14ac:dyDescent="0.15">
      <c r="A2" t="s">
        <v>164</v>
      </c>
      <c r="B2">
        <v>5179</v>
      </c>
      <c r="C2">
        <v>8165</v>
      </c>
      <c r="D2">
        <v>68</v>
      </c>
      <c r="E2">
        <v>3507</v>
      </c>
      <c r="F2">
        <v>3507</v>
      </c>
      <c r="G2">
        <f>(F2-E2)/E2*100</f>
        <v>0</v>
      </c>
      <c r="H2">
        <v>0.21</v>
      </c>
      <c r="I2">
        <v>3507</v>
      </c>
      <c r="J2">
        <f t="shared" ref="J2:J11" si="0">(I2-E2)/E2*100</f>
        <v>0</v>
      </c>
      <c r="K2">
        <v>163</v>
      </c>
      <c r="L2">
        <v>3507</v>
      </c>
      <c r="M2">
        <f t="shared" ref="M2:M11" si="1">(L2-E2)/E2*100</f>
        <v>0</v>
      </c>
      <c r="N2">
        <v>17.178599999999999</v>
      </c>
      <c r="O2">
        <v>3507</v>
      </c>
      <c r="P2">
        <f>(O2-E2)/E2*100</f>
        <v>0</v>
      </c>
      <c r="Q2">
        <v>0</v>
      </c>
      <c r="R2">
        <v>3507</v>
      </c>
      <c r="S2">
        <f>(R2-E2)/E2*100</f>
        <v>0</v>
      </c>
      <c r="T2">
        <v>163.21</v>
      </c>
      <c r="U2" s="1">
        <v>3507</v>
      </c>
      <c r="V2">
        <f>(U2-E2)/E2*100</f>
        <v>0</v>
      </c>
      <c r="W2" s="1">
        <v>541.15</v>
      </c>
      <c r="X2">
        <v>3507</v>
      </c>
      <c r="Y2">
        <f>(X2-E2)/E2*100</f>
        <v>0</v>
      </c>
      <c r="AA2">
        <v>3507</v>
      </c>
      <c r="AB2">
        <f>(AA2-E2)/E2*100</f>
        <v>0</v>
      </c>
      <c r="AC2">
        <v>610.70000000000005</v>
      </c>
    </row>
    <row r="3" spans="1:29" x14ac:dyDescent="0.15">
      <c r="A3" t="s">
        <v>151</v>
      </c>
      <c r="B3">
        <v>34046</v>
      </c>
      <c r="C3" s="13">
        <v>54841</v>
      </c>
      <c r="D3">
        <v>544</v>
      </c>
      <c r="E3">
        <v>23881</v>
      </c>
      <c r="F3">
        <v>23887</v>
      </c>
      <c r="G3">
        <f t="shared" ref="G3:G11" si="2">(F3-E3)/E3*100</f>
        <v>2.5124576022779618E-2</v>
      </c>
      <c r="H3">
        <v>317.16000000000003</v>
      </c>
      <c r="I3">
        <v>23913</v>
      </c>
      <c r="J3">
        <f t="shared" si="0"/>
        <v>0.13399773878815796</v>
      </c>
      <c r="K3">
        <v>2303</v>
      </c>
      <c r="L3">
        <v>23903</v>
      </c>
      <c r="M3">
        <f t="shared" si="1"/>
        <v>9.2123445416858588E-2</v>
      </c>
      <c r="N3">
        <v>3150.71</v>
      </c>
      <c r="O3">
        <v>23882</v>
      </c>
      <c r="P3">
        <f t="shared" ref="P3:P11" si="3">(O3-E3)/E3*100</f>
        <v>4.1874293371299363E-3</v>
      </c>
      <c r="Q3">
        <v>952</v>
      </c>
      <c r="R3">
        <v>23928</v>
      </c>
      <c r="S3">
        <f t="shared" ref="S3:S11" si="4">(R3-E3)/E3*100</f>
        <v>0.19680917884510701</v>
      </c>
      <c r="T3">
        <v>2006.16</v>
      </c>
      <c r="U3" s="1">
        <v>23913</v>
      </c>
      <c r="V3">
        <f t="shared" ref="V3:V11" si="5">(U3-E3)/E3*100</f>
        <v>0.13399773878815796</v>
      </c>
      <c r="W3" s="1">
        <v>2000.15</v>
      </c>
      <c r="X3">
        <v>23886</v>
      </c>
      <c r="Y3">
        <f t="shared" ref="Y3:Y11" si="6">(X3-E3)/E3*100</f>
        <v>2.093714668564968E-2</v>
      </c>
      <c r="AA3">
        <v>24060</v>
      </c>
      <c r="AB3">
        <f t="shared" ref="AB3:AB11" si="7">(AA3-E3)/E3*100</f>
        <v>0.74954985134625851</v>
      </c>
      <c r="AC3">
        <v>280.43</v>
      </c>
    </row>
    <row r="4" spans="1:29" x14ac:dyDescent="0.15">
      <c r="A4" t="s">
        <v>157</v>
      </c>
      <c r="B4">
        <v>6405</v>
      </c>
      <c r="C4">
        <v>10454</v>
      </c>
      <c r="D4">
        <v>16</v>
      </c>
      <c r="E4">
        <v>2256</v>
      </c>
      <c r="F4">
        <v>2256</v>
      </c>
      <c r="G4">
        <f t="shared" si="2"/>
        <v>0</v>
      </c>
      <c r="H4">
        <v>14.18</v>
      </c>
      <c r="I4">
        <v>2256</v>
      </c>
      <c r="J4">
        <f t="shared" si="0"/>
        <v>0</v>
      </c>
      <c r="K4">
        <v>21</v>
      </c>
      <c r="L4">
        <v>2256</v>
      </c>
      <c r="M4">
        <f t="shared" si="1"/>
        <v>0</v>
      </c>
      <c r="N4">
        <v>2.1942900000000001</v>
      </c>
      <c r="O4">
        <v>2256</v>
      </c>
      <c r="P4">
        <f t="shared" si="3"/>
        <v>0</v>
      </c>
      <c r="Q4">
        <v>5</v>
      </c>
      <c r="R4">
        <v>2256</v>
      </c>
      <c r="S4">
        <f t="shared" si="4"/>
        <v>0</v>
      </c>
      <c r="T4">
        <v>21.18</v>
      </c>
      <c r="U4" s="1">
        <v>2256</v>
      </c>
      <c r="V4">
        <f t="shared" si="5"/>
        <v>0</v>
      </c>
      <c r="W4" s="1">
        <v>21.02</v>
      </c>
      <c r="X4">
        <v>2256</v>
      </c>
      <c r="Y4">
        <f t="shared" si="6"/>
        <v>0</v>
      </c>
      <c r="AA4">
        <v>2271</v>
      </c>
      <c r="AB4">
        <f t="shared" si="7"/>
        <v>0.66489361702127658</v>
      </c>
      <c r="AC4">
        <v>2136.7399999999998</v>
      </c>
    </row>
    <row r="5" spans="1:29" x14ac:dyDescent="0.15">
      <c r="A5" t="s">
        <v>154</v>
      </c>
      <c r="B5">
        <v>34479</v>
      </c>
      <c r="C5">
        <v>55494</v>
      </c>
      <c r="D5">
        <v>2344</v>
      </c>
      <c r="E5">
        <v>62449</v>
      </c>
      <c r="F5">
        <v>62489</v>
      </c>
      <c r="G5">
        <f t="shared" si="2"/>
        <v>6.4052266649586062E-2</v>
      </c>
      <c r="H5">
        <v>2731.95</v>
      </c>
      <c r="I5">
        <v>62486</v>
      </c>
      <c r="J5">
        <f t="shared" si="0"/>
        <v>5.9248346650867111E-2</v>
      </c>
      <c r="K5">
        <v>2984</v>
      </c>
      <c r="L5">
        <v>62567</v>
      </c>
      <c r="M5">
        <f t="shared" si="1"/>
        <v>0.18895418661627889</v>
      </c>
      <c r="N5">
        <v>3580.2</v>
      </c>
      <c r="O5">
        <v>62482</v>
      </c>
      <c r="P5">
        <f t="shared" si="3"/>
        <v>5.2843119985908502E-2</v>
      </c>
      <c r="Q5">
        <v>3306</v>
      </c>
      <c r="R5">
        <v>62482</v>
      </c>
      <c r="S5">
        <f t="shared" si="4"/>
        <v>5.2843119985908502E-2</v>
      </c>
      <c r="T5">
        <v>3307.95</v>
      </c>
      <c r="U5" s="1">
        <v>62491</v>
      </c>
      <c r="V5">
        <f t="shared" si="5"/>
        <v>6.7254879982065363E-2</v>
      </c>
      <c r="W5" s="1">
        <v>3043.28</v>
      </c>
      <c r="X5">
        <v>62482</v>
      </c>
      <c r="Y5">
        <f t="shared" si="6"/>
        <v>5.2843119985908502E-2</v>
      </c>
      <c r="AA5">
        <v>62763</v>
      </c>
      <c r="AB5">
        <f t="shared" si="7"/>
        <v>0.50281029319925064</v>
      </c>
      <c r="AC5">
        <v>501.77</v>
      </c>
    </row>
    <row r="6" spans="1:29" x14ac:dyDescent="0.15">
      <c r="A6" t="s">
        <v>159</v>
      </c>
      <c r="B6">
        <v>9070</v>
      </c>
      <c r="C6">
        <v>16595</v>
      </c>
      <c r="D6">
        <v>68</v>
      </c>
      <c r="E6">
        <v>3843</v>
      </c>
      <c r="F6">
        <v>3843</v>
      </c>
      <c r="G6">
        <f t="shared" si="2"/>
        <v>0</v>
      </c>
      <c r="H6">
        <v>239.47</v>
      </c>
      <c r="I6">
        <v>3846</v>
      </c>
      <c r="J6">
        <f t="shared" si="0"/>
        <v>7.8064012490242002E-2</v>
      </c>
      <c r="K6">
        <v>183</v>
      </c>
      <c r="L6">
        <v>3843</v>
      </c>
      <c r="M6">
        <f t="shared" si="1"/>
        <v>0</v>
      </c>
      <c r="N6">
        <v>3202.81</v>
      </c>
      <c r="O6">
        <v>3843</v>
      </c>
      <c r="P6">
        <f t="shared" si="3"/>
        <v>0</v>
      </c>
      <c r="Q6">
        <v>345</v>
      </c>
      <c r="R6">
        <v>3846</v>
      </c>
      <c r="S6">
        <f t="shared" si="4"/>
        <v>7.8064012490242002E-2</v>
      </c>
      <c r="T6">
        <v>183.47</v>
      </c>
      <c r="U6" s="1">
        <v>3850</v>
      </c>
      <c r="V6">
        <f t="shared" si="5"/>
        <v>0.18214936247723132</v>
      </c>
      <c r="W6" s="1">
        <v>183.41</v>
      </c>
      <c r="X6">
        <v>3850</v>
      </c>
      <c r="Y6">
        <f t="shared" si="6"/>
        <v>0.18214936247723132</v>
      </c>
      <c r="AA6">
        <v>3843</v>
      </c>
      <c r="AB6">
        <f t="shared" si="7"/>
        <v>0</v>
      </c>
      <c r="AC6">
        <v>1759.07</v>
      </c>
    </row>
    <row r="7" spans="1:29" x14ac:dyDescent="0.15">
      <c r="A7" t="s">
        <v>153</v>
      </c>
      <c r="B7">
        <v>33901</v>
      </c>
      <c r="C7">
        <v>62816</v>
      </c>
      <c r="D7">
        <v>204</v>
      </c>
      <c r="E7">
        <v>12239</v>
      </c>
      <c r="F7">
        <v>12260</v>
      </c>
      <c r="G7">
        <f t="shared" si="2"/>
        <v>0.17158264564098374</v>
      </c>
      <c r="H7">
        <v>2169.2600000000002</v>
      </c>
      <c r="I7">
        <v>12288</v>
      </c>
      <c r="J7">
        <f t="shared" si="0"/>
        <v>0.40035950649562874</v>
      </c>
      <c r="K7">
        <v>691</v>
      </c>
      <c r="L7">
        <v>12256</v>
      </c>
      <c r="M7">
        <f t="shared" si="1"/>
        <v>0.13890023694746303</v>
      </c>
      <c r="N7">
        <v>2356.2199999999998</v>
      </c>
      <c r="O7">
        <v>12252</v>
      </c>
      <c r="P7">
        <f t="shared" si="3"/>
        <v>0.10621782825394231</v>
      </c>
      <c r="Q7">
        <v>814</v>
      </c>
      <c r="R7">
        <v>12295</v>
      </c>
      <c r="S7">
        <f t="shared" si="4"/>
        <v>0.45755372170928993</v>
      </c>
      <c r="T7">
        <v>760.26</v>
      </c>
      <c r="U7" s="1">
        <v>12288</v>
      </c>
      <c r="V7">
        <f t="shared" si="5"/>
        <v>0.40035950649562874</v>
      </c>
      <c r="W7" s="1">
        <v>690.3</v>
      </c>
      <c r="X7">
        <v>12287</v>
      </c>
      <c r="Y7">
        <f t="shared" si="6"/>
        <v>0.39218890432224851</v>
      </c>
      <c r="AA7">
        <v>12360</v>
      </c>
      <c r="AB7">
        <f t="shared" si="7"/>
        <v>0.98864286297900161</v>
      </c>
      <c r="AC7">
        <v>554.94000000000005</v>
      </c>
    </row>
    <row r="8" spans="1:29" x14ac:dyDescent="0.15">
      <c r="A8" t="s">
        <v>152</v>
      </c>
      <c r="B8">
        <v>36711</v>
      </c>
      <c r="C8">
        <v>68117</v>
      </c>
      <c r="D8">
        <v>879</v>
      </c>
      <c r="E8">
        <v>35459</v>
      </c>
      <c r="F8">
        <v>35470</v>
      </c>
      <c r="G8">
        <f t="shared" si="2"/>
        <v>3.1021743421980313E-2</v>
      </c>
      <c r="H8">
        <v>2381.71</v>
      </c>
      <c r="I8">
        <v>35513</v>
      </c>
      <c r="J8">
        <f t="shared" si="0"/>
        <v>0.15228855861699428</v>
      </c>
      <c r="K8">
        <v>2863</v>
      </c>
      <c r="L8">
        <v>35546</v>
      </c>
      <c r="M8">
        <f t="shared" si="1"/>
        <v>0.24535378888293521</v>
      </c>
      <c r="N8">
        <v>3593.09</v>
      </c>
      <c r="O8">
        <v>35464</v>
      </c>
      <c r="P8">
        <f t="shared" si="3"/>
        <v>1.4100792464536506E-2</v>
      </c>
      <c r="Q8">
        <v>2237</v>
      </c>
      <c r="R8">
        <v>35494</v>
      </c>
      <c r="S8">
        <f t="shared" si="4"/>
        <v>9.8705547251755538E-2</v>
      </c>
      <c r="T8">
        <v>3020.71</v>
      </c>
      <c r="U8" s="1">
        <v>35489</v>
      </c>
      <c r="V8">
        <f t="shared" si="5"/>
        <v>8.4604754787219044E-2</v>
      </c>
      <c r="W8" s="1">
        <v>2962.59</v>
      </c>
      <c r="X8">
        <v>35488</v>
      </c>
      <c r="Y8">
        <f t="shared" si="6"/>
        <v>8.1784596294311743E-2</v>
      </c>
      <c r="AA8">
        <v>35767</v>
      </c>
      <c r="AB8">
        <f t="shared" si="7"/>
        <v>0.8686088158154488</v>
      </c>
      <c r="AC8">
        <v>673.71</v>
      </c>
    </row>
    <row r="9" spans="1:29" x14ac:dyDescent="0.15">
      <c r="A9" t="s">
        <v>158</v>
      </c>
      <c r="B9">
        <v>6466</v>
      </c>
      <c r="C9">
        <v>11046</v>
      </c>
      <c r="D9">
        <v>128</v>
      </c>
      <c r="E9">
        <v>5326</v>
      </c>
      <c r="F9">
        <v>5326</v>
      </c>
      <c r="G9">
        <f t="shared" si="2"/>
        <v>0</v>
      </c>
      <c r="H9">
        <v>16.38</v>
      </c>
      <c r="I9">
        <v>5326</v>
      </c>
      <c r="J9">
        <f t="shared" si="0"/>
        <v>0</v>
      </c>
      <c r="K9">
        <v>416</v>
      </c>
      <c r="L9">
        <v>5326</v>
      </c>
      <c r="M9">
        <f t="shared" si="1"/>
        <v>0</v>
      </c>
      <c r="N9">
        <v>172.489</v>
      </c>
      <c r="O9">
        <v>5326</v>
      </c>
      <c r="P9">
        <f t="shared" si="3"/>
        <v>0</v>
      </c>
      <c r="Q9">
        <v>4</v>
      </c>
      <c r="R9">
        <v>5326</v>
      </c>
      <c r="S9">
        <f t="shared" si="4"/>
        <v>0</v>
      </c>
      <c r="T9">
        <v>415.38</v>
      </c>
      <c r="U9" s="1">
        <v>5326</v>
      </c>
      <c r="V9">
        <f t="shared" si="5"/>
        <v>0</v>
      </c>
      <c r="W9" s="1">
        <v>403.31</v>
      </c>
      <c r="X9">
        <v>5326</v>
      </c>
      <c r="Y9">
        <f t="shared" si="6"/>
        <v>0</v>
      </c>
      <c r="AA9" s="1">
        <v>5326</v>
      </c>
      <c r="AB9">
        <f t="shared" si="7"/>
        <v>0</v>
      </c>
    </row>
    <row r="10" spans="1:29" x14ac:dyDescent="0.15">
      <c r="A10" t="s">
        <v>155</v>
      </c>
      <c r="B10">
        <v>6836</v>
      </c>
      <c r="C10">
        <v>11715</v>
      </c>
      <c r="D10">
        <v>136</v>
      </c>
      <c r="E10">
        <v>6393</v>
      </c>
      <c r="F10">
        <v>6393</v>
      </c>
      <c r="G10">
        <f t="shared" si="2"/>
        <v>0</v>
      </c>
      <c r="H10">
        <v>2.69</v>
      </c>
      <c r="I10">
        <v>6393</v>
      </c>
      <c r="J10">
        <f t="shared" si="0"/>
        <v>0</v>
      </c>
      <c r="K10">
        <v>471</v>
      </c>
      <c r="L10">
        <v>6393</v>
      </c>
      <c r="M10">
        <f t="shared" si="1"/>
        <v>0</v>
      </c>
      <c r="N10">
        <v>18.088200000000001</v>
      </c>
      <c r="O10">
        <v>6393</v>
      </c>
      <c r="P10">
        <f t="shared" si="3"/>
        <v>0</v>
      </c>
      <c r="Q10">
        <v>2</v>
      </c>
      <c r="R10">
        <v>6393</v>
      </c>
      <c r="S10">
        <f t="shared" si="4"/>
        <v>0</v>
      </c>
      <c r="T10">
        <v>502.69</v>
      </c>
      <c r="U10" s="1">
        <v>6393</v>
      </c>
      <c r="V10">
        <f t="shared" si="5"/>
        <v>0</v>
      </c>
      <c r="W10" s="1">
        <v>464.15</v>
      </c>
      <c r="X10">
        <v>6393</v>
      </c>
      <c r="Y10">
        <f t="shared" si="6"/>
        <v>0</v>
      </c>
      <c r="AA10" s="1">
        <v>6395</v>
      </c>
      <c r="AB10">
        <f t="shared" si="7"/>
        <v>3.1284217112466761E-2</v>
      </c>
    </row>
    <row r="11" spans="1:29" x14ac:dyDescent="0.15">
      <c r="A11" t="s">
        <v>156</v>
      </c>
      <c r="B11">
        <v>6163</v>
      </c>
      <c r="C11">
        <v>10490</v>
      </c>
      <c r="D11">
        <v>130</v>
      </c>
      <c r="E11">
        <v>5099</v>
      </c>
      <c r="F11">
        <v>5099</v>
      </c>
      <c r="G11">
        <f t="shared" si="2"/>
        <v>0</v>
      </c>
      <c r="H11">
        <v>49.12</v>
      </c>
      <c r="I11">
        <v>5099</v>
      </c>
      <c r="J11">
        <f t="shared" si="0"/>
        <v>0</v>
      </c>
      <c r="K11">
        <v>484</v>
      </c>
      <c r="L11">
        <v>5099</v>
      </c>
      <c r="M11">
        <f t="shared" si="1"/>
        <v>0</v>
      </c>
      <c r="N11">
        <v>22.753</v>
      </c>
      <c r="O11">
        <v>5099</v>
      </c>
      <c r="P11">
        <f t="shared" si="3"/>
        <v>0</v>
      </c>
      <c r="Q11">
        <v>11</v>
      </c>
      <c r="R11">
        <v>5099</v>
      </c>
      <c r="S11">
        <f t="shared" si="4"/>
        <v>0</v>
      </c>
      <c r="T11">
        <v>484.12</v>
      </c>
      <c r="U11" s="1">
        <v>5099</v>
      </c>
      <c r="V11">
        <f t="shared" si="5"/>
        <v>0</v>
      </c>
      <c r="W11" s="1">
        <v>484.33</v>
      </c>
      <c r="X11">
        <v>5099</v>
      </c>
      <c r="Y11">
        <f t="shared" si="6"/>
        <v>0</v>
      </c>
      <c r="AA11" s="1">
        <v>5107</v>
      </c>
      <c r="AB11">
        <f t="shared" si="7"/>
        <v>0.15689350853108452</v>
      </c>
    </row>
    <row r="12" spans="1:29" x14ac:dyDescent="0.15">
      <c r="G12">
        <f>AVERAGE(G2:G11)</f>
        <v>2.9178123173532976E-2</v>
      </c>
      <c r="J12">
        <f t="shared" ref="J12" si="8">AVERAGE(J2:J11)</f>
        <v>8.2395816304189004E-2</v>
      </c>
      <c r="M12">
        <f>AVERAGE(M2:M11)</f>
        <v>6.6533165786353571E-2</v>
      </c>
      <c r="P12">
        <f>AVERAGE(P2:P11)</f>
        <v>1.7734917004151723E-2</v>
      </c>
      <c r="S12">
        <f>AVERAGE(S2:S11)</f>
        <v>8.8397558028230308E-2</v>
      </c>
      <c r="V12">
        <f>AVERAGE(V2:V11)</f>
        <v>8.6836624253030251E-2</v>
      </c>
      <c r="X12" s="6"/>
      <c r="Y12">
        <f>AVERAGE(Y2:Y11)</f>
        <v>7.299031297653498E-2</v>
      </c>
      <c r="AB12">
        <f>AVERAGE(AB2:AB11)</f>
        <v>0.39626831660047873</v>
      </c>
    </row>
    <row r="13" spans="1:29" x14ac:dyDescent="0.15">
      <c r="P13" s="8"/>
      <c r="R13" s="8"/>
    </row>
    <row r="14" spans="1:29" x14ac:dyDescent="0.15">
      <c r="R14" s="8"/>
    </row>
    <row r="15" spans="1:29" x14ac:dyDescent="0.15">
      <c r="R15" s="8"/>
    </row>
    <row r="16" spans="1:29" x14ac:dyDescent="0.15">
      <c r="A16" s="2" t="s">
        <v>22</v>
      </c>
      <c r="B16" t="s">
        <v>305</v>
      </c>
      <c r="C16" s="2" t="s">
        <v>387</v>
      </c>
      <c r="D16" t="s">
        <v>308</v>
      </c>
      <c r="E16" t="s">
        <v>367</v>
      </c>
      <c r="H16" s="2" t="s">
        <v>22</v>
      </c>
      <c r="I16" t="s">
        <v>26</v>
      </c>
      <c r="J16" s="2" t="s">
        <v>285</v>
      </c>
      <c r="K16" s="2" t="s">
        <v>367</v>
      </c>
      <c r="L16" s="2" t="s">
        <v>285</v>
      </c>
      <c r="M16" s="2" t="s">
        <v>387</v>
      </c>
      <c r="N16" s="2" t="s">
        <v>285</v>
      </c>
      <c r="O16" s="2" t="s">
        <v>304</v>
      </c>
      <c r="P16" s="2" t="s">
        <v>285</v>
      </c>
    </row>
    <row r="17" spans="1:16" x14ac:dyDescent="0.15">
      <c r="A17" t="s">
        <v>164</v>
      </c>
      <c r="B17">
        <v>0</v>
      </c>
      <c r="C17">
        <v>0</v>
      </c>
      <c r="D17">
        <v>0</v>
      </c>
      <c r="E17">
        <v>0</v>
      </c>
      <c r="H17" t="s">
        <v>164</v>
      </c>
      <c r="I17" s="7">
        <v>3507</v>
      </c>
      <c r="J17">
        <v>0.21</v>
      </c>
      <c r="K17" s="7">
        <v>3507</v>
      </c>
      <c r="L17">
        <v>610.70000000000005</v>
      </c>
      <c r="M17" s="7">
        <v>3507</v>
      </c>
      <c r="N17" s="23">
        <v>17.178599999999999</v>
      </c>
      <c r="O17" s="7">
        <v>3507</v>
      </c>
      <c r="P17">
        <v>41.41</v>
      </c>
    </row>
    <row r="18" spans="1:16" x14ac:dyDescent="0.15">
      <c r="A18" t="s">
        <v>151</v>
      </c>
      <c r="B18">
        <v>2.5124576022779618E-2</v>
      </c>
      <c r="C18">
        <v>9.2123445416858588E-2</v>
      </c>
      <c r="D18">
        <v>2.093714668564968E-2</v>
      </c>
      <c r="E18">
        <v>0.74954985134625851</v>
      </c>
      <c r="H18" t="s">
        <v>151</v>
      </c>
      <c r="I18" s="7">
        <v>23887</v>
      </c>
      <c r="J18">
        <v>317.16000000000003</v>
      </c>
      <c r="K18">
        <v>24060</v>
      </c>
      <c r="L18">
        <v>280.43</v>
      </c>
      <c r="M18">
        <v>23903</v>
      </c>
      <c r="N18">
        <v>3150.71</v>
      </c>
      <c r="O18">
        <v>23886</v>
      </c>
      <c r="P18">
        <v>277.67</v>
      </c>
    </row>
    <row r="19" spans="1:16" x14ac:dyDescent="0.15">
      <c r="A19" t="s">
        <v>157</v>
      </c>
      <c r="B19">
        <v>0</v>
      </c>
      <c r="C19">
        <v>0</v>
      </c>
      <c r="D19">
        <v>0</v>
      </c>
      <c r="E19">
        <v>0.66489361702127658</v>
      </c>
      <c r="H19" t="s">
        <v>157</v>
      </c>
      <c r="I19" s="7">
        <v>2256</v>
      </c>
      <c r="J19">
        <v>14.18</v>
      </c>
      <c r="K19">
        <v>2271</v>
      </c>
      <c r="L19">
        <v>2136.7399999999998</v>
      </c>
      <c r="M19" s="7">
        <v>2256</v>
      </c>
      <c r="N19" s="23">
        <v>2.1942900000000001</v>
      </c>
      <c r="O19" s="7">
        <v>2256</v>
      </c>
      <c r="P19">
        <v>14.34</v>
      </c>
    </row>
    <row r="20" spans="1:16" x14ac:dyDescent="0.15">
      <c r="A20" t="s">
        <v>154</v>
      </c>
      <c r="B20">
        <v>6.4052266649586062E-2</v>
      </c>
      <c r="C20">
        <v>0.18895418661627889</v>
      </c>
      <c r="D20">
        <v>5.2843119985908502E-2</v>
      </c>
      <c r="E20">
        <v>0.50281029319925064</v>
      </c>
      <c r="H20" t="s">
        <v>154</v>
      </c>
      <c r="I20" s="1">
        <v>62489</v>
      </c>
      <c r="J20">
        <v>2731.95</v>
      </c>
      <c r="K20">
        <v>62763</v>
      </c>
      <c r="L20">
        <v>501.77</v>
      </c>
      <c r="M20">
        <v>62567</v>
      </c>
      <c r="N20">
        <v>3580.2</v>
      </c>
      <c r="O20" s="7">
        <v>62482</v>
      </c>
      <c r="P20">
        <v>1931</v>
      </c>
    </row>
    <row r="21" spans="1:16" x14ac:dyDescent="0.15">
      <c r="A21" t="s">
        <v>159</v>
      </c>
      <c r="B21">
        <v>0</v>
      </c>
      <c r="C21">
        <v>0</v>
      </c>
      <c r="D21">
        <v>0.18214936247723132</v>
      </c>
      <c r="E21">
        <v>0</v>
      </c>
      <c r="H21" t="s">
        <v>159</v>
      </c>
      <c r="I21" s="7">
        <v>3843</v>
      </c>
      <c r="J21">
        <v>239.47</v>
      </c>
      <c r="K21" s="7">
        <v>3843</v>
      </c>
      <c r="L21">
        <v>1759.07</v>
      </c>
      <c r="M21" s="7">
        <v>3843</v>
      </c>
      <c r="N21">
        <v>3202.81</v>
      </c>
      <c r="O21">
        <v>3850</v>
      </c>
      <c r="P21">
        <v>30.69</v>
      </c>
    </row>
    <row r="22" spans="1:16" x14ac:dyDescent="0.15">
      <c r="A22" t="s">
        <v>153</v>
      </c>
      <c r="B22">
        <v>0.17158264564098374</v>
      </c>
      <c r="C22">
        <v>0.13890023694746303</v>
      </c>
      <c r="D22">
        <v>0.39218890432224851</v>
      </c>
      <c r="E22">
        <v>0.98864286297900161</v>
      </c>
      <c r="H22" t="s">
        <v>153</v>
      </c>
      <c r="I22">
        <v>12260</v>
      </c>
      <c r="J22">
        <v>2169.2600000000002</v>
      </c>
      <c r="K22">
        <v>12360</v>
      </c>
      <c r="L22">
        <v>554.94000000000005</v>
      </c>
      <c r="M22" s="7">
        <v>12256</v>
      </c>
      <c r="N22">
        <v>2356.2199999999998</v>
      </c>
      <c r="O22">
        <v>12287</v>
      </c>
      <c r="P22">
        <v>375.24</v>
      </c>
    </row>
    <row r="23" spans="1:16" x14ac:dyDescent="0.15">
      <c r="A23" t="s">
        <v>152</v>
      </c>
      <c r="B23">
        <v>3.1021743421980313E-2</v>
      </c>
      <c r="C23">
        <v>0.24535378888293521</v>
      </c>
      <c r="D23">
        <v>8.1784596294311743E-2</v>
      </c>
      <c r="E23">
        <v>0.8686088158154488</v>
      </c>
      <c r="H23" t="s">
        <v>152</v>
      </c>
      <c r="I23" s="7">
        <v>35470</v>
      </c>
      <c r="J23">
        <v>2381.71</v>
      </c>
      <c r="K23">
        <v>35767</v>
      </c>
      <c r="L23">
        <v>673.71</v>
      </c>
      <c r="M23">
        <v>35546</v>
      </c>
      <c r="N23">
        <v>3593.09</v>
      </c>
      <c r="O23">
        <v>35488</v>
      </c>
      <c r="P23">
        <v>1827.78</v>
      </c>
    </row>
    <row r="24" spans="1:16" x14ac:dyDescent="0.15">
      <c r="A24" t="s">
        <v>158</v>
      </c>
      <c r="B24">
        <v>0</v>
      </c>
      <c r="C24">
        <v>0</v>
      </c>
      <c r="D24">
        <v>0</v>
      </c>
      <c r="E24">
        <v>0</v>
      </c>
      <c r="H24" t="s">
        <v>158</v>
      </c>
      <c r="I24" s="7">
        <v>5326</v>
      </c>
      <c r="J24">
        <v>16.38</v>
      </c>
      <c r="K24" s="7">
        <v>5326</v>
      </c>
      <c r="L24" s="1">
        <v>1866.11</v>
      </c>
      <c r="M24" s="7">
        <v>5326</v>
      </c>
      <c r="N24" s="23">
        <v>172.489</v>
      </c>
      <c r="O24" s="7">
        <v>5326</v>
      </c>
      <c r="P24">
        <v>26.21</v>
      </c>
    </row>
    <row r="25" spans="1:16" x14ac:dyDescent="0.15">
      <c r="A25" t="s">
        <v>155</v>
      </c>
      <c r="B25">
        <v>0</v>
      </c>
      <c r="C25">
        <v>0</v>
      </c>
      <c r="D25">
        <v>0</v>
      </c>
      <c r="E25">
        <v>3.1284217112466761E-2</v>
      </c>
      <c r="H25" t="s">
        <v>155</v>
      </c>
      <c r="I25" s="7">
        <v>6393</v>
      </c>
      <c r="J25">
        <v>2.69</v>
      </c>
      <c r="K25" s="1">
        <v>6395</v>
      </c>
      <c r="L25" s="1">
        <v>3083.47</v>
      </c>
      <c r="M25" s="7">
        <v>6393</v>
      </c>
      <c r="N25" s="23">
        <v>18.088200000000001</v>
      </c>
      <c r="O25" s="7">
        <v>6393</v>
      </c>
      <c r="P25">
        <v>46.45</v>
      </c>
    </row>
    <row r="26" spans="1:16" x14ac:dyDescent="0.15">
      <c r="A26" t="s">
        <v>156</v>
      </c>
      <c r="B26">
        <v>0</v>
      </c>
      <c r="C26">
        <v>0</v>
      </c>
      <c r="D26">
        <v>0</v>
      </c>
      <c r="E26">
        <v>0.15689350853108452</v>
      </c>
      <c r="H26" t="s">
        <v>156</v>
      </c>
      <c r="I26" s="7">
        <v>5099</v>
      </c>
      <c r="J26">
        <v>49.12</v>
      </c>
      <c r="K26" s="1">
        <v>5107</v>
      </c>
      <c r="L26" s="1">
        <v>2528.2800000000002</v>
      </c>
      <c r="M26" s="7">
        <v>5099</v>
      </c>
      <c r="N26" s="23">
        <v>22.753</v>
      </c>
      <c r="O26" s="7">
        <v>5099</v>
      </c>
      <c r="P26">
        <v>38.24</v>
      </c>
    </row>
    <row r="27" spans="1:16" x14ac:dyDescent="0.15">
      <c r="A27" t="s">
        <v>306</v>
      </c>
      <c r="B27">
        <v>2.9178123173532976E-2</v>
      </c>
      <c r="C27">
        <v>6.6533165786353571E-2</v>
      </c>
      <c r="D27">
        <v>7.299031297653498E-2</v>
      </c>
      <c r="E27">
        <v>0.39626831660047873</v>
      </c>
    </row>
    <row r="28" spans="1:16" x14ac:dyDescent="0.15">
      <c r="I28">
        <f>AVERAGE(I17:I26)</f>
        <v>16053</v>
      </c>
      <c r="J28">
        <f t="shared" ref="J28:P28" si="9">AVERAGE(J17:J26)</f>
        <v>792.21299999999997</v>
      </c>
      <c r="K28">
        <f t="shared" si="9"/>
        <v>16139.9</v>
      </c>
      <c r="L28">
        <f t="shared" si="9"/>
        <v>1399.5219999999999</v>
      </c>
      <c r="M28">
        <f t="shared" si="9"/>
        <v>16069.6</v>
      </c>
      <c r="N28">
        <f t="shared" si="9"/>
        <v>1611.5733089999999</v>
      </c>
      <c r="O28">
        <f t="shared" si="9"/>
        <v>16057.4</v>
      </c>
      <c r="P28">
        <f t="shared" si="9"/>
        <v>460.90299999999996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opLeftCell="A10" zoomScale="85" zoomScaleNormal="85" workbookViewId="0">
      <selection activeCell="P24" sqref="P24"/>
    </sheetView>
  </sheetViews>
  <sheetFormatPr defaultRowHeight="13.5" x14ac:dyDescent="0.15"/>
  <cols>
    <col min="1" max="7" width="9.625" customWidth="1"/>
    <col min="8" max="8" width="11.375" customWidth="1"/>
    <col min="9" max="9" width="10.625" customWidth="1"/>
    <col min="10" max="10" width="9.625" customWidth="1"/>
    <col min="11" max="11" width="11" customWidth="1"/>
    <col min="12" max="12" width="9.625" customWidth="1"/>
    <col min="13" max="13" width="10.75" customWidth="1"/>
    <col min="14" max="14" width="12.875" customWidth="1"/>
    <col min="15" max="15" width="14.5" customWidth="1"/>
    <col min="16" max="16" width="9.625" customWidth="1"/>
    <col min="17" max="17" width="11.375" customWidth="1"/>
    <col min="18" max="22" width="9.625" customWidth="1"/>
    <col min="23" max="23" width="12.625" customWidth="1"/>
    <col min="24" max="24" width="9.625" customWidth="1"/>
  </cols>
  <sheetData>
    <row r="1" spans="1:29" x14ac:dyDescent="0.15">
      <c r="A1" s="2" t="s">
        <v>22</v>
      </c>
      <c r="B1" s="2" t="s">
        <v>23</v>
      </c>
      <c r="C1" s="2" t="s">
        <v>24</v>
      </c>
      <c r="D1" s="2" t="s">
        <v>25</v>
      </c>
      <c r="E1" s="2" t="s">
        <v>27</v>
      </c>
      <c r="F1" s="2" t="s">
        <v>26</v>
      </c>
      <c r="G1" s="2" t="s">
        <v>54</v>
      </c>
      <c r="H1" s="2" t="s">
        <v>285</v>
      </c>
      <c r="I1" s="2" t="s">
        <v>302</v>
      </c>
      <c r="J1" s="2" t="s">
        <v>54</v>
      </c>
      <c r="K1" s="2" t="s">
        <v>285</v>
      </c>
      <c r="L1" s="2" t="s">
        <v>386</v>
      </c>
      <c r="M1" s="2" t="s">
        <v>54</v>
      </c>
      <c r="N1" s="2" t="s">
        <v>301</v>
      </c>
      <c r="O1" s="2" t="s">
        <v>303</v>
      </c>
      <c r="P1" s="2" t="s">
        <v>54</v>
      </c>
      <c r="Q1" s="2" t="s">
        <v>285</v>
      </c>
      <c r="R1" s="2" t="s">
        <v>311</v>
      </c>
      <c r="S1" s="2" t="s">
        <v>54</v>
      </c>
      <c r="T1" s="2" t="s">
        <v>285</v>
      </c>
      <c r="U1" s="2" t="s">
        <v>312</v>
      </c>
      <c r="V1" s="2" t="s">
        <v>54</v>
      </c>
      <c r="W1" s="2" t="s">
        <v>285</v>
      </c>
      <c r="X1" s="2" t="s">
        <v>315</v>
      </c>
      <c r="Y1" s="2" t="s">
        <v>54</v>
      </c>
      <c r="Z1" s="2" t="s">
        <v>285</v>
      </c>
      <c r="AA1" s="2" t="s">
        <v>365</v>
      </c>
      <c r="AB1" s="2" t="s">
        <v>54</v>
      </c>
      <c r="AC1" s="2" t="s">
        <v>285</v>
      </c>
    </row>
    <row r="2" spans="1:29" x14ac:dyDescent="0.15">
      <c r="A2" t="s">
        <v>0</v>
      </c>
      <c r="B2">
        <v>67966</v>
      </c>
      <c r="C2">
        <v>82485</v>
      </c>
      <c r="D2">
        <v>100</v>
      </c>
      <c r="E2">
        <v>3439226</v>
      </c>
      <c r="F2" s="1">
        <v>3492482.0000008</v>
      </c>
      <c r="G2" s="10">
        <f>(F2-E2)/E2*100</f>
        <v>1.5484879446945332</v>
      </c>
      <c r="H2">
        <v>262.67</v>
      </c>
      <c r="I2" s="1">
        <v>3493194.0000006999</v>
      </c>
      <c r="J2" s="10">
        <f t="shared" ref="J2:J23" si="0">(I2-E2)/E2*100</f>
        <v>1.5691902771350266</v>
      </c>
      <c r="K2">
        <v>905</v>
      </c>
      <c r="L2" s="1">
        <v>3495247</v>
      </c>
      <c r="M2" s="10">
        <f t="shared" ref="M2:M14" si="1">(L2-E2)/E2*100</f>
        <v>1.6288839407471334</v>
      </c>
      <c r="N2">
        <v>2571.2800000000002</v>
      </c>
      <c r="O2">
        <v>3492482.0000008</v>
      </c>
      <c r="P2" s="10">
        <f>(O2-E2)/E2*100</f>
        <v>1.5484879446945332</v>
      </c>
      <c r="Q2">
        <v>114</v>
      </c>
      <c r="R2">
        <v>3493307.0000006999</v>
      </c>
      <c r="S2" s="10">
        <f>(R2-E2)/E2*100</f>
        <v>1.5724759001211286</v>
      </c>
      <c r="T2">
        <v>1685.67</v>
      </c>
      <c r="U2">
        <v>3492405.0000008</v>
      </c>
      <c r="V2" s="10">
        <f>(U2-E2)/E2*100</f>
        <v>1.5462490688544459</v>
      </c>
      <c r="W2" s="10">
        <v>456.02</v>
      </c>
      <c r="X2">
        <v>3493194</v>
      </c>
      <c r="Y2" s="10">
        <f>(X2-E2)/E2*100</f>
        <v>1.5691902771146764</v>
      </c>
      <c r="AA2">
        <v>3496303</v>
      </c>
      <c r="AB2" s="10">
        <f>(AA2-E2)/E2*100</f>
        <v>1.6595885236969015</v>
      </c>
      <c r="AC2">
        <v>2958.45</v>
      </c>
    </row>
    <row r="3" spans="1:29" x14ac:dyDescent="0.15">
      <c r="A3" t="s">
        <v>1</v>
      </c>
      <c r="B3">
        <v>111707</v>
      </c>
      <c r="C3">
        <v>160504</v>
      </c>
      <c r="D3">
        <v>2052</v>
      </c>
      <c r="E3">
        <v>15132879</v>
      </c>
      <c r="F3" s="1">
        <v>15201726.000071401</v>
      </c>
      <c r="G3" s="10">
        <f t="shared" ref="G3:G23" si="2">(F3-E3)/E3*100</f>
        <v>0.45494978233421923</v>
      </c>
      <c r="H3">
        <v>2846.99</v>
      </c>
      <c r="I3" s="1">
        <v>15190311.0000693</v>
      </c>
      <c r="J3" s="10">
        <f t="shared" si="0"/>
        <v>0.37951800228693899</v>
      </c>
      <c r="K3">
        <v>3598</v>
      </c>
      <c r="L3" s="1">
        <v>15258858</v>
      </c>
      <c r="M3" s="10">
        <f t="shared" si="1"/>
        <v>0.83248534531994867</v>
      </c>
      <c r="N3">
        <v>3597.77</v>
      </c>
      <c r="O3">
        <v>15197102.0000693</v>
      </c>
      <c r="P3" s="10">
        <f t="shared" ref="P3:P23" si="3">(O3-E3)/E3*100</f>
        <v>0.42439379888849782</v>
      </c>
      <c r="Q3">
        <v>3522</v>
      </c>
      <c r="R3">
        <v>15191234.0000691</v>
      </c>
      <c r="S3" s="10">
        <f t="shared" ref="S3:S23" si="4">(R3-E3)/E3*100</f>
        <v>0.38561730434176084</v>
      </c>
      <c r="T3">
        <v>3260.99</v>
      </c>
      <c r="U3">
        <v>15192180.0000697</v>
      </c>
      <c r="V3" s="10">
        <f t="shared" ref="V3:V23" si="5">(U3-E3)/E3*100</f>
        <v>0.39186859334367358</v>
      </c>
      <c r="W3" s="10">
        <v>3040.07</v>
      </c>
      <c r="X3" s="7">
        <v>15189861</v>
      </c>
      <c r="Y3" s="10">
        <f t="shared" ref="Y3:Y23" si="6">(X3-E3)/E3*100</f>
        <v>0.37654434427183353</v>
      </c>
      <c r="AA3">
        <v>15292777</v>
      </c>
      <c r="AB3" s="10">
        <f t="shared" ref="AB3:AB23" si="7">(AA3-E3)/E3*100</f>
        <v>1.0566264357231694</v>
      </c>
      <c r="AC3">
        <v>749.73</v>
      </c>
    </row>
    <row r="4" spans="1:29" x14ac:dyDescent="0.15">
      <c r="A4" t="s">
        <v>2</v>
      </c>
      <c r="B4">
        <v>135543</v>
      </c>
      <c r="C4">
        <v>201803</v>
      </c>
      <c r="D4">
        <v>3033</v>
      </c>
      <c r="E4">
        <v>19857612</v>
      </c>
      <c r="F4" s="1">
        <v>19966000.0001087</v>
      </c>
      <c r="G4" s="10">
        <f t="shared" si="2"/>
        <v>0.54582595383926447</v>
      </c>
      <c r="H4">
        <v>2202.35</v>
      </c>
      <c r="I4" s="1">
        <v>19945769.000109501</v>
      </c>
      <c r="J4" s="10">
        <f t="shared" si="0"/>
        <v>0.44394562704468787</v>
      </c>
      <c r="K4">
        <v>3483</v>
      </c>
      <c r="L4" s="1">
        <v>20048456</v>
      </c>
      <c r="M4" s="10">
        <f t="shared" si="1"/>
        <v>0.96106218612791916</v>
      </c>
      <c r="N4">
        <v>3582.5</v>
      </c>
      <c r="O4">
        <v>19958359.0001106</v>
      </c>
      <c r="P4" s="10">
        <f t="shared" si="3"/>
        <v>0.5073470068334508</v>
      </c>
      <c r="Q4">
        <v>3585</v>
      </c>
      <c r="R4">
        <v>19944706.000110101</v>
      </c>
      <c r="S4" s="10">
        <f t="shared" si="4"/>
        <v>0.43859251610969618</v>
      </c>
      <c r="T4">
        <v>3425.35</v>
      </c>
      <c r="U4">
        <v>19945346.000108998</v>
      </c>
      <c r="V4" s="10">
        <f t="shared" si="5"/>
        <v>0.44181546154189272</v>
      </c>
      <c r="W4" s="10">
        <v>3516.5</v>
      </c>
      <c r="X4" s="7">
        <v>19943183</v>
      </c>
      <c r="Y4" s="10">
        <f t="shared" si="6"/>
        <v>0.43092291258384946</v>
      </c>
      <c r="AA4">
        <v>20072542</v>
      </c>
      <c r="AB4" s="10">
        <f t="shared" si="7"/>
        <v>1.0823557233367234</v>
      </c>
      <c r="AC4">
        <v>1001.57</v>
      </c>
    </row>
    <row r="5" spans="1:29" x14ac:dyDescent="0.15">
      <c r="A5" t="s">
        <v>3</v>
      </c>
      <c r="B5">
        <v>158212</v>
      </c>
      <c r="C5">
        <v>240022</v>
      </c>
      <c r="D5">
        <v>3914</v>
      </c>
      <c r="E5">
        <v>25847585</v>
      </c>
      <c r="F5" s="1">
        <v>26205240.0001278</v>
      </c>
      <c r="G5" s="10">
        <f t="shared" si="2"/>
        <v>1.3837076079943245</v>
      </c>
      <c r="H5">
        <v>3187.94</v>
      </c>
      <c r="I5" s="1">
        <v>26180924.0001272</v>
      </c>
      <c r="J5" s="10">
        <f t="shared" si="0"/>
        <v>1.2896330551856201</v>
      </c>
      <c r="K5">
        <v>3594</v>
      </c>
      <c r="L5" s="1">
        <v>26354743</v>
      </c>
      <c r="M5" s="10">
        <f t="shared" si="1"/>
        <v>1.962109806390036</v>
      </c>
      <c r="N5">
        <v>3598.75</v>
      </c>
      <c r="O5">
        <v>26200637.000126399</v>
      </c>
      <c r="P5" s="10">
        <f t="shared" si="3"/>
        <v>1.3658993678767246</v>
      </c>
      <c r="Q5">
        <v>3474</v>
      </c>
      <c r="R5">
        <v>26180861.0001279</v>
      </c>
      <c r="S5" s="10">
        <f t="shared" si="4"/>
        <v>1.2893893186845129</v>
      </c>
      <c r="T5">
        <v>3572.94</v>
      </c>
      <c r="U5">
        <v>26181138.000127699</v>
      </c>
      <c r="V5" s="10">
        <f t="shared" si="5"/>
        <v>1.2904609855338487</v>
      </c>
      <c r="W5" s="10">
        <v>2986.13</v>
      </c>
      <c r="X5" s="7">
        <v>26177120</v>
      </c>
      <c r="Y5" s="10">
        <f t="shared" si="6"/>
        <v>1.2749160124630599</v>
      </c>
      <c r="AA5">
        <v>26359070</v>
      </c>
      <c r="AB5" s="10">
        <f t="shared" si="7"/>
        <v>1.9788502484854968</v>
      </c>
      <c r="AC5">
        <v>2565.21</v>
      </c>
    </row>
    <row r="6" spans="1:29" x14ac:dyDescent="0.15">
      <c r="A6" t="s">
        <v>4</v>
      </c>
      <c r="B6">
        <v>79244</v>
      </c>
      <c r="C6">
        <v>101189</v>
      </c>
      <c r="D6">
        <v>550</v>
      </c>
      <c r="E6">
        <v>12362889</v>
      </c>
      <c r="F6" s="1">
        <v>12508293.000007501</v>
      </c>
      <c r="G6" s="10">
        <f t="shared" si="2"/>
        <v>1.1761328602683472</v>
      </c>
      <c r="H6">
        <v>2392.0300000000002</v>
      </c>
      <c r="I6" s="1">
        <v>12508693.0000074</v>
      </c>
      <c r="J6" s="10">
        <f t="shared" si="0"/>
        <v>1.1793683499657748</v>
      </c>
      <c r="K6">
        <v>2396</v>
      </c>
      <c r="L6" s="1">
        <v>12524226</v>
      </c>
      <c r="M6" s="10">
        <f t="shared" si="1"/>
        <v>1.3050105036128692</v>
      </c>
      <c r="N6">
        <v>3500.07</v>
      </c>
      <c r="O6">
        <v>12507930.0000073</v>
      </c>
      <c r="P6" s="10">
        <f t="shared" si="3"/>
        <v>1.1731966533655662</v>
      </c>
      <c r="Q6">
        <v>2825</v>
      </c>
      <c r="R6">
        <v>12508163.000007501</v>
      </c>
      <c r="S6" s="10">
        <f t="shared" si="4"/>
        <v>1.1750813261164188</v>
      </c>
      <c r="T6">
        <v>3116.03</v>
      </c>
      <c r="U6">
        <v>12508897.0000076</v>
      </c>
      <c r="V6" s="10">
        <f t="shared" si="5"/>
        <v>1.1810184497134901</v>
      </c>
      <c r="W6" s="10">
        <v>3311.05</v>
      </c>
      <c r="X6" s="7">
        <v>12508007</v>
      </c>
      <c r="Y6" s="10">
        <f t="shared" si="6"/>
        <v>1.1738194850734323</v>
      </c>
      <c r="AA6">
        <v>12530770</v>
      </c>
      <c r="AB6" s="10">
        <f t="shared" si="7"/>
        <v>1.3579431150760959</v>
      </c>
      <c r="AC6">
        <v>2705.99</v>
      </c>
    </row>
    <row r="7" spans="1:29" x14ac:dyDescent="0.15">
      <c r="A7" t="s">
        <v>5</v>
      </c>
      <c r="B7">
        <v>204621</v>
      </c>
      <c r="C7">
        <v>318136</v>
      </c>
      <c r="D7">
        <v>5556</v>
      </c>
      <c r="E7">
        <v>44062993</v>
      </c>
      <c r="F7" s="1">
        <v>44623655.000158504</v>
      </c>
      <c r="G7" s="10">
        <f t="shared" si="2"/>
        <v>1.2724101609677392</v>
      </c>
      <c r="H7">
        <v>2304.11</v>
      </c>
      <c r="I7" s="1">
        <v>44575140.000161201</v>
      </c>
      <c r="J7" s="10">
        <f t="shared" si="0"/>
        <v>1.1623064283472544</v>
      </c>
      <c r="K7">
        <v>3485</v>
      </c>
      <c r="L7" s="1">
        <v>44840429</v>
      </c>
      <c r="M7" s="10">
        <f t="shared" si="1"/>
        <v>1.7643740178975131</v>
      </c>
      <c r="N7">
        <v>3596.29</v>
      </c>
      <c r="O7">
        <v>44615826.000158504</v>
      </c>
      <c r="P7" s="10">
        <f t="shared" si="3"/>
        <v>1.2546424165024459</v>
      </c>
      <c r="Q7">
        <v>3494</v>
      </c>
      <c r="R7">
        <v>44567939.000159599</v>
      </c>
      <c r="S7" s="10">
        <f t="shared" si="4"/>
        <v>1.1459639161588475</v>
      </c>
      <c r="T7">
        <v>3454.11</v>
      </c>
      <c r="U7">
        <v>44571086.000160299</v>
      </c>
      <c r="V7" s="10">
        <f t="shared" si="5"/>
        <v>1.1531059639101213</v>
      </c>
      <c r="W7" s="10">
        <v>3336.81</v>
      </c>
      <c r="X7" s="7">
        <v>44568811</v>
      </c>
      <c r="Y7" s="10">
        <f t="shared" si="6"/>
        <v>1.1479429007466653</v>
      </c>
      <c r="AA7">
        <v>44607626</v>
      </c>
      <c r="AB7" s="10">
        <f t="shared" si="7"/>
        <v>1.2360326952824108</v>
      </c>
      <c r="AC7">
        <v>2584.14</v>
      </c>
    </row>
    <row r="8" spans="1:29" x14ac:dyDescent="0.15">
      <c r="A8" t="s">
        <v>6</v>
      </c>
      <c r="B8">
        <v>85568</v>
      </c>
      <c r="C8">
        <v>114113</v>
      </c>
      <c r="D8">
        <v>938</v>
      </c>
      <c r="E8">
        <v>7309295</v>
      </c>
      <c r="F8" s="1">
        <v>7328983.00003915</v>
      </c>
      <c r="G8" s="10">
        <f t="shared" si="2"/>
        <v>0.26935566342786832</v>
      </c>
      <c r="H8">
        <v>3551.22</v>
      </c>
      <c r="I8" s="1">
        <v>7330145.0000389498</v>
      </c>
      <c r="J8" s="10">
        <f t="shared" si="0"/>
        <v>0.28525322946946008</v>
      </c>
      <c r="K8">
        <v>2933</v>
      </c>
      <c r="L8" s="1">
        <v>7343245</v>
      </c>
      <c r="M8" s="10">
        <f t="shared" si="1"/>
        <v>0.46447708021088213</v>
      </c>
      <c r="N8">
        <v>3476.7</v>
      </c>
      <c r="O8">
        <v>7327693.0000387495</v>
      </c>
      <c r="P8" s="10">
        <f t="shared" si="3"/>
        <v>0.25170690249537797</v>
      </c>
      <c r="Q8">
        <v>3390</v>
      </c>
      <c r="R8">
        <v>7327920.0000386499</v>
      </c>
      <c r="S8" s="10">
        <f t="shared" si="4"/>
        <v>0.25481253716876778</v>
      </c>
      <c r="T8">
        <v>2892.22</v>
      </c>
      <c r="U8">
        <v>7331133.0000386499</v>
      </c>
      <c r="V8" s="10">
        <f t="shared" si="5"/>
        <v>0.29877026496604508</v>
      </c>
      <c r="W8" s="10">
        <v>3285.13</v>
      </c>
      <c r="X8" s="7">
        <v>7326290</v>
      </c>
      <c r="Y8" s="10">
        <f t="shared" si="6"/>
        <v>0.23251216430585989</v>
      </c>
      <c r="AA8">
        <v>7348119</v>
      </c>
      <c r="AB8" s="10">
        <f t="shared" si="7"/>
        <v>0.53115929785293936</v>
      </c>
      <c r="AC8">
        <v>228.21</v>
      </c>
    </row>
    <row r="9" spans="1:29" x14ac:dyDescent="0.15">
      <c r="A9" t="s">
        <v>7</v>
      </c>
      <c r="B9">
        <v>44624</v>
      </c>
      <c r="C9">
        <v>56205</v>
      </c>
      <c r="D9">
        <v>190</v>
      </c>
      <c r="E9">
        <v>3481975</v>
      </c>
      <c r="F9" s="1">
        <v>3484131.00000339</v>
      </c>
      <c r="G9" s="10">
        <f t="shared" si="2"/>
        <v>6.1918882340913257E-2</v>
      </c>
      <c r="H9">
        <v>3224.33</v>
      </c>
      <c r="I9" s="1">
        <v>3484028.0000034901</v>
      </c>
      <c r="J9" s="10">
        <f t="shared" si="0"/>
        <v>5.8960791030668848E-2</v>
      </c>
      <c r="K9">
        <v>1445</v>
      </c>
      <c r="L9" s="1">
        <v>3485302</v>
      </c>
      <c r="M9" s="10">
        <f t="shared" si="1"/>
        <v>9.5549221347080313E-2</v>
      </c>
      <c r="N9">
        <v>2572.73</v>
      </c>
      <c r="O9">
        <v>3484465.0000034901</v>
      </c>
      <c r="P9" s="10">
        <f t="shared" si="3"/>
        <v>7.1511139611574792E-2</v>
      </c>
      <c r="Q9">
        <v>132</v>
      </c>
      <c r="R9">
        <v>3487822.0000034901</v>
      </c>
      <c r="S9" s="10">
        <f t="shared" si="4"/>
        <v>0.16792194095276766</v>
      </c>
      <c r="T9">
        <v>809.33</v>
      </c>
      <c r="U9">
        <v>3487806.0000034901</v>
      </c>
      <c r="V9" s="10">
        <f t="shared" si="5"/>
        <v>0.16746243162257429</v>
      </c>
      <c r="W9" s="10">
        <v>2539.35</v>
      </c>
      <c r="X9">
        <v>3487822</v>
      </c>
      <c r="Y9" s="10">
        <f t="shared" si="6"/>
        <v>0.1679219408525334</v>
      </c>
      <c r="AA9">
        <v>3490654</v>
      </c>
      <c r="AB9" s="10">
        <f t="shared" si="7"/>
        <v>0.24925509229675688</v>
      </c>
      <c r="AC9">
        <v>3130.21</v>
      </c>
    </row>
    <row r="10" spans="1:29" x14ac:dyDescent="0.15">
      <c r="A10" t="s">
        <v>8</v>
      </c>
      <c r="B10">
        <v>62174</v>
      </c>
      <c r="C10">
        <v>87562</v>
      </c>
      <c r="D10">
        <v>1015</v>
      </c>
      <c r="E10">
        <v>6849281</v>
      </c>
      <c r="F10" s="1">
        <v>6852375.0000360599</v>
      </c>
      <c r="G10" s="10">
        <f t="shared" si="2"/>
        <v>4.5172625215112054E-2</v>
      </c>
      <c r="H10">
        <v>3541.73</v>
      </c>
      <c r="I10" s="1">
        <v>6849677.0000350596</v>
      </c>
      <c r="J10" s="10">
        <f t="shared" si="0"/>
        <v>5.7816292696947066E-3</v>
      </c>
      <c r="K10">
        <v>3594</v>
      </c>
      <c r="L10" s="1">
        <v>6866013</v>
      </c>
      <c r="M10" s="10">
        <f t="shared" si="1"/>
        <v>0.24428841509057669</v>
      </c>
      <c r="N10">
        <v>3572.83</v>
      </c>
      <c r="O10">
        <v>6851571.0000355598</v>
      </c>
      <c r="P10" s="10">
        <f t="shared" si="3"/>
        <v>3.3434166820718238E-2</v>
      </c>
      <c r="Q10">
        <v>3567</v>
      </c>
      <c r="R10">
        <v>6850064.0000351602</v>
      </c>
      <c r="S10" s="10">
        <f t="shared" si="4"/>
        <v>1.1431857375397814E-2</v>
      </c>
      <c r="T10">
        <v>3512.73</v>
      </c>
      <c r="U10">
        <v>6850112.0000351602</v>
      </c>
      <c r="V10" s="10">
        <f t="shared" si="5"/>
        <v>1.2132660861194352E-2</v>
      </c>
      <c r="W10" s="10">
        <v>3526.6</v>
      </c>
      <c r="X10" s="7">
        <v>6850114</v>
      </c>
      <c r="Y10" s="10">
        <f t="shared" si="6"/>
        <v>1.2161860493094092E-2</v>
      </c>
      <c r="AA10">
        <v>6851928</v>
      </c>
      <c r="AB10" s="10">
        <f t="shared" si="7"/>
        <v>3.8646392227154935E-2</v>
      </c>
      <c r="AC10">
        <v>165.36</v>
      </c>
    </row>
    <row r="11" spans="1:29" x14ac:dyDescent="0.15">
      <c r="A11" t="s">
        <v>9</v>
      </c>
      <c r="B11">
        <v>88728</v>
      </c>
      <c r="C11">
        <v>133625</v>
      </c>
      <c r="D11">
        <v>2041</v>
      </c>
      <c r="E11">
        <v>13107861</v>
      </c>
      <c r="F11" s="1">
        <v>13166845.0000674</v>
      </c>
      <c r="G11" s="10">
        <f t="shared" si="2"/>
        <v>0.4499895144402265</v>
      </c>
      <c r="H11">
        <v>2698.64</v>
      </c>
      <c r="I11" s="1">
        <v>13160271.0000693</v>
      </c>
      <c r="J11" s="10">
        <f t="shared" si="0"/>
        <v>0.39983640404257953</v>
      </c>
      <c r="K11">
        <v>3435</v>
      </c>
      <c r="L11" s="1">
        <v>13217210</v>
      </c>
      <c r="M11" s="10">
        <f t="shared" si="1"/>
        <v>0.8342245924029863</v>
      </c>
      <c r="N11">
        <v>3565.88</v>
      </c>
      <c r="O11">
        <v>13161379.000068801</v>
      </c>
      <c r="P11" s="10">
        <f t="shared" si="3"/>
        <v>0.40828934689497037</v>
      </c>
      <c r="Q11">
        <v>3474</v>
      </c>
      <c r="R11">
        <v>13161081.000069801</v>
      </c>
      <c r="S11" s="10">
        <f t="shared" si="4"/>
        <v>0.40601590198279308</v>
      </c>
      <c r="T11">
        <v>3307.64</v>
      </c>
      <c r="U11">
        <v>13161246.0000696</v>
      </c>
      <c r="V11" s="10">
        <f t="shared" si="5"/>
        <v>0.4072746885979307</v>
      </c>
      <c r="W11" s="10">
        <v>3535.03</v>
      </c>
      <c r="X11" s="7">
        <v>13158369</v>
      </c>
      <c r="Y11" s="10">
        <f t="shared" si="6"/>
        <v>0.38532602687806961</v>
      </c>
      <c r="AA11">
        <v>13169854</v>
      </c>
      <c r="AB11" s="10">
        <f t="shared" si="7"/>
        <v>0.47294520440825549</v>
      </c>
      <c r="AC11">
        <v>458.93</v>
      </c>
    </row>
    <row r="12" spans="1:29" x14ac:dyDescent="0.15">
      <c r="A12" t="s">
        <v>10</v>
      </c>
      <c r="B12">
        <v>50002</v>
      </c>
      <c r="C12">
        <v>65203</v>
      </c>
      <c r="D12">
        <v>386</v>
      </c>
      <c r="E12">
        <v>5313548</v>
      </c>
      <c r="F12" s="1">
        <v>5313548.0000070902</v>
      </c>
      <c r="G12" s="17">
        <v>0</v>
      </c>
      <c r="H12">
        <v>2286.41</v>
      </c>
      <c r="I12" s="1">
        <v>5314147.0000069896</v>
      </c>
      <c r="J12" s="10">
        <f t="shared" si="0"/>
        <v>1.1273070403985735E-2</v>
      </c>
      <c r="K12">
        <v>2074</v>
      </c>
      <c r="L12" s="1">
        <v>5316011</v>
      </c>
      <c r="M12" s="10">
        <f t="shared" si="1"/>
        <v>4.6353208816406664E-2</v>
      </c>
      <c r="N12">
        <v>3054.92</v>
      </c>
      <c r="O12">
        <v>5313548.0000070902</v>
      </c>
      <c r="P12" s="10">
        <f t="shared" si="3"/>
        <v>1.3343548906583017E-10</v>
      </c>
      <c r="Q12">
        <v>1077</v>
      </c>
      <c r="R12">
        <v>5314147.0000069896</v>
      </c>
      <c r="S12" s="10">
        <f t="shared" si="4"/>
        <v>1.1273070403985735E-2</v>
      </c>
      <c r="T12">
        <v>3342.41</v>
      </c>
      <c r="U12">
        <v>5314147.0000069896</v>
      </c>
      <c r="V12" s="10">
        <f t="shared" si="5"/>
        <v>1.1273070403985735E-2</v>
      </c>
      <c r="W12" s="10">
        <v>2276.04</v>
      </c>
      <c r="X12">
        <v>5314147</v>
      </c>
      <c r="Y12" s="10">
        <f t="shared" si="6"/>
        <v>1.1273070272443196E-2</v>
      </c>
      <c r="AA12">
        <v>5322739</v>
      </c>
      <c r="AB12" s="10">
        <f t="shared" si="7"/>
        <v>0.17297293635062674</v>
      </c>
      <c r="AC12">
        <v>1278.98</v>
      </c>
    </row>
    <row r="13" spans="1:29" x14ac:dyDescent="0.15">
      <c r="A13" t="s">
        <v>11</v>
      </c>
      <c r="B13">
        <v>120866</v>
      </c>
      <c r="C13">
        <v>187312</v>
      </c>
      <c r="D13">
        <v>3224</v>
      </c>
      <c r="E13">
        <v>24534820</v>
      </c>
      <c r="F13" s="1">
        <v>24851547.000092</v>
      </c>
      <c r="G13" s="10">
        <f t="shared" si="2"/>
        <v>1.2909285663885031</v>
      </c>
      <c r="H13">
        <v>2329.11</v>
      </c>
      <c r="I13" s="1">
        <v>24833515.000091799</v>
      </c>
      <c r="J13" s="10">
        <f t="shared" si="0"/>
        <v>1.2174330200580179</v>
      </c>
      <c r="K13">
        <v>3560</v>
      </c>
      <c r="L13" s="1">
        <v>24961736</v>
      </c>
      <c r="M13" s="10">
        <f t="shared" si="1"/>
        <v>1.7400412964105709</v>
      </c>
      <c r="N13">
        <v>3586.99</v>
      </c>
      <c r="O13">
        <v>24842288.000094298</v>
      </c>
      <c r="P13" s="10">
        <f t="shared" si="3"/>
        <v>1.2531903641204551</v>
      </c>
      <c r="Q13">
        <v>3588</v>
      </c>
      <c r="R13">
        <v>24832818.000094201</v>
      </c>
      <c r="S13" s="10">
        <f t="shared" si="4"/>
        <v>1.2145921596090838</v>
      </c>
      <c r="T13">
        <v>3240.11</v>
      </c>
      <c r="U13">
        <v>24831447.0000952</v>
      </c>
      <c r="V13" s="10">
        <f t="shared" si="5"/>
        <v>1.2090041830149958</v>
      </c>
      <c r="W13" s="10">
        <v>3581.98</v>
      </c>
      <c r="X13" s="7">
        <v>24828165</v>
      </c>
      <c r="Y13" s="10">
        <f t="shared" si="6"/>
        <v>1.1956272758471431</v>
      </c>
      <c r="AA13">
        <v>24856028</v>
      </c>
      <c r="AB13" s="10">
        <f t="shared" si="7"/>
        <v>1.3091924049167674</v>
      </c>
      <c r="AC13">
        <v>1048.3499999999999</v>
      </c>
    </row>
    <row r="14" spans="1:29" x14ac:dyDescent="0.15">
      <c r="A14" t="s">
        <v>12</v>
      </c>
      <c r="B14">
        <v>60446</v>
      </c>
      <c r="C14">
        <v>82940</v>
      </c>
      <c r="D14">
        <v>803</v>
      </c>
      <c r="E14">
        <v>9166968</v>
      </c>
      <c r="F14" s="1">
        <v>9177035.0000139792</v>
      </c>
      <c r="G14" s="10">
        <f t="shared" si="2"/>
        <v>0.10981820831030666</v>
      </c>
      <c r="H14">
        <v>3540.53</v>
      </c>
      <c r="I14" s="1">
        <v>9177418.0000142902</v>
      </c>
      <c r="J14" s="10">
        <f t="shared" si="0"/>
        <v>0.11399625278816522</v>
      </c>
      <c r="K14">
        <v>2823</v>
      </c>
      <c r="L14" s="1">
        <v>9193026</v>
      </c>
      <c r="M14" s="10">
        <f t="shared" si="1"/>
        <v>0.28425974651596908</v>
      </c>
      <c r="N14">
        <v>3578.68</v>
      </c>
      <c r="O14">
        <v>9176368.0000139792</v>
      </c>
      <c r="P14" s="10">
        <f t="shared" si="3"/>
        <v>0.10254208385999768</v>
      </c>
      <c r="Q14">
        <v>3592</v>
      </c>
      <c r="R14">
        <v>9175998.0000143908</v>
      </c>
      <c r="S14" s="10">
        <f t="shared" si="4"/>
        <v>9.8505852910043934E-2</v>
      </c>
      <c r="T14">
        <v>3164.53</v>
      </c>
      <c r="U14">
        <v>9175931.0000144895</v>
      </c>
      <c r="V14" s="10">
        <f t="shared" si="5"/>
        <v>9.7774967846397165E-2</v>
      </c>
      <c r="W14" s="10">
        <v>3029.35</v>
      </c>
      <c r="X14" s="7">
        <v>9175765</v>
      </c>
      <c r="Y14" s="10">
        <f t="shared" si="6"/>
        <v>9.5964118124989645E-2</v>
      </c>
      <c r="AA14">
        <v>9190948</v>
      </c>
      <c r="AB14" s="10">
        <f t="shared" si="7"/>
        <v>0.26159140077722537</v>
      </c>
      <c r="AC14">
        <v>181.39</v>
      </c>
    </row>
    <row r="15" spans="1:29" x14ac:dyDescent="0.15">
      <c r="A15" t="s">
        <v>13</v>
      </c>
      <c r="B15">
        <v>42481</v>
      </c>
      <c r="C15">
        <v>52552</v>
      </c>
      <c r="D15">
        <v>97</v>
      </c>
      <c r="E15">
        <v>2265834</v>
      </c>
      <c r="F15" s="1">
        <v>2265834.0000019898</v>
      </c>
      <c r="G15" s="17">
        <f>(F15-E15)/E15*100</f>
        <v>8.7816260179076214E-11</v>
      </c>
      <c r="H15">
        <v>63.68</v>
      </c>
      <c r="I15" s="1">
        <v>2266441.0000018901</v>
      </c>
      <c r="J15" s="10">
        <f t="shared" si="0"/>
        <v>2.678925295895989E-2</v>
      </c>
      <c r="K15">
        <v>263</v>
      </c>
      <c r="L15" s="1">
        <v>2266181</v>
      </c>
      <c r="M15" s="10">
        <v>0</v>
      </c>
      <c r="N15">
        <v>2142.5</v>
      </c>
      <c r="O15">
        <v>2265834.0000019898</v>
      </c>
      <c r="P15" s="10">
        <f t="shared" si="3"/>
        <v>8.7816260179076214E-11</v>
      </c>
      <c r="Q15">
        <v>9</v>
      </c>
      <c r="R15">
        <v>2265834.0000019898</v>
      </c>
      <c r="S15" s="10">
        <f t="shared" si="4"/>
        <v>8.7816260179076214E-11</v>
      </c>
      <c r="T15">
        <v>263.68</v>
      </c>
      <c r="U15">
        <v>2265834.0000019898</v>
      </c>
      <c r="V15" s="10">
        <f t="shared" si="5"/>
        <v>8.7816260179076214E-11</v>
      </c>
      <c r="W15" s="10">
        <v>263.39</v>
      </c>
      <c r="X15" s="7">
        <v>2265834</v>
      </c>
      <c r="Y15" s="10">
        <f t="shared" si="6"/>
        <v>0</v>
      </c>
      <c r="AA15">
        <v>2268612</v>
      </c>
      <c r="AB15" s="10">
        <f t="shared" si="7"/>
        <v>0.12260386241887092</v>
      </c>
      <c r="AC15">
        <v>3294.54</v>
      </c>
    </row>
    <row r="16" spans="1:29" x14ac:dyDescent="0.15">
      <c r="A16" t="s">
        <v>14</v>
      </c>
      <c r="B16">
        <v>80736</v>
      </c>
      <c r="C16">
        <v>98750</v>
      </c>
      <c r="D16">
        <v>191</v>
      </c>
      <c r="E16">
        <v>4736298</v>
      </c>
      <c r="F16" s="1">
        <v>4797441.0000030901</v>
      </c>
      <c r="G16" s="10">
        <f t="shared" si="2"/>
        <v>1.2909449532755357</v>
      </c>
      <c r="H16">
        <v>176.47</v>
      </c>
      <c r="I16" s="1">
        <v>4797441.0000030901</v>
      </c>
      <c r="J16" s="10">
        <f t="shared" si="0"/>
        <v>1.2909449532755357</v>
      </c>
      <c r="K16">
        <v>2158</v>
      </c>
      <c r="L16" s="1">
        <v>4800399</v>
      </c>
      <c r="M16" s="10">
        <f t="shared" ref="M16:M23" si="8">(L16-E16)/E16*100</f>
        <v>1.3533987937414411</v>
      </c>
      <c r="N16">
        <v>2177.2800000000002</v>
      </c>
      <c r="O16">
        <v>4797441.0000030901</v>
      </c>
      <c r="P16" s="10">
        <f t="shared" si="3"/>
        <v>1.2909449532755357</v>
      </c>
      <c r="Q16">
        <v>69</v>
      </c>
      <c r="R16">
        <v>4797441.0000030901</v>
      </c>
      <c r="S16" s="10">
        <f t="shared" si="4"/>
        <v>1.2909449532755357</v>
      </c>
      <c r="T16">
        <v>941.47</v>
      </c>
      <c r="U16">
        <v>4797441.0000030901</v>
      </c>
      <c r="V16" s="10">
        <f t="shared" si="5"/>
        <v>1.2909449532755357</v>
      </c>
      <c r="W16" s="10">
        <v>3226.4</v>
      </c>
      <c r="X16">
        <v>4799262</v>
      </c>
      <c r="Y16" s="10">
        <f t="shared" si="6"/>
        <v>1.329392702908474</v>
      </c>
      <c r="AA16">
        <v>4805590</v>
      </c>
      <c r="AB16" s="10">
        <f t="shared" si="7"/>
        <v>1.4629991609480653</v>
      </c>
      <c r="AC16">
        <v>3092.94</v>
      </c>
    </row>
    <row r="17" spans="1:29" x14ac:dyDescent="0.15">
      <c r="A17" t="s">
        <v>15</v>
      </c>
      <c r="B17">
        <v>117756</v>
      </c>
      <c r="C17">
        <v>165153</v>
      </c>
      <c r="D17">
        <v>1879</v>
      </c>
      <c r="E17">
        <v>13243377</v>
      </c>
      <c r="F17" s="1">
        <v>13309407.0000719</v>
      </c>
      <c r="G17" s="10">
        <f t="shared" si="2"/>
        <v>0.49858884234663081</v>
      </c>
      <c r="H17">
        <v>2306.44</v>
      </c>
      <c r="I17" s="1">
        <v>13305211.0000712</v>
      </c>
      <c r="J17" s="10">
        <f t="shared" si="0"/>
        <v>0.46690508071468184</v>
      </c>
      <c r="K17">
        <v>2399</v>
      </c>
      <c r="L17" s="1">
        <v>13352787</v>
      </c>
      <c r="M17" s="10">
        <f t="shared" si="8"/>
        <v>0.82614879875427538</v>
      </c>
      <c r="N17">
        <v>3567.35</v>
      </c>
      <c r="O17">
        <v>13307032.000071499</v>
      </c>
      <c r="P17" s="10">
        <f t="shared" si="3"/>
        <v>0.48065535000249182</v>
      </c>
      <c r="Q17">
        <v>3540</v>
      </c>
      <c r="R17">
        <v>13304125.0000707</v>
      </c>
      <c r="S17" s="10">
        <f t="shared" si="4"/>
        <v>0.45870475537093314</v>
      </c>
      <c r="T17">
        <v>3159.44</v>
      </c>
      <c r="U17">
        <v>13303770.000070799</v>
      </c>
      <c r="V17" s="10">
        <f t="shared" si="5"/>
        <v>0.4560241702006908</v>
      </c>
      <c r="W17" s="10">
        <v>3557.71</v>
      </c>
      <c r="X17" s="7">
        <v>13302878</v>
      </c>
      <c r="Y17" s="10">
        <f t="shared" si="6"/>
        <v>0.44928872748997478</v>
      </c>
      <c r="AA17">
        <v>13313006</v>
      </c>
      <c r="AB17" s="10">
        <f t="shared" si="7"/>
        <v>0.52576468977663326</v>
      </c>
      <c r="AC17">
        <v>438.82</v>
      </c>
    </row>
    <row r="18" spans="1:29" x14ac:dyDescent="0.15">
      <c r="A18" t="s">
        <v>16</v>
      </c>
      <c r="B18">
        <v>147718</v>
      </c>
      <c r="C18">
        <v>214176</v>
      </c>
      <c r="D18">
        <v>2992</v>
      </c>
      <c r="E18">
        <v>27645432</v>
      </c>
      <c r="F18" s="1">
        <v>27972141.000057202</v>
      </c>
      <c r="G18" s="10">
        <f t="shared" si="2"/>
        <v>1.1817829435879383</v>
      </c>
      <c r="H18">
        <v>3592.62</v>
      </c>
      <c r="I18" s="1">
        <v>27950877.000057802</v>
      </c>
      <c r="J18" s="10">
        <f t="shared" si="0"/>
        <v>1.1048660771797729</v>
      </c>
      <c r="K18">
        <v>3471</v>
      </c>
      <c r="L18" s="1">
        <v>28084736</v>
      </c>
      <c r="M18" s="10">
        <f t="shared" si="8"/>
        <v>1.5890654195600922</v>
      </c>
      <c r="N18">
        <v>3481.08</v>
      </c>
      <c r="O18">
        <v>27965762.000057202</v>
      </c>
      <c r="P18" s="10">
        <f t="shared" si="3"/>
        <v>1.1587086071116626</v>
      </c>
      <c r="Q18">
        <v>3535</v>
      </c>
      <c r="R18">
        <v>27949184.000057802</v>
      </c>
      <c r="S18" s="10">
        <f t="shared" si="4"/>
        <v>1.0987420998080319</v>
      </c>
      <c r="T18">
        <v>3443.62</v>
      </c>
      <c r="U18">
        <v>27948256.000057101</v>
      </c>
      <c r="V18" s="10">
        <f t="shared" si="5"/>
        <v>1.0953853065385315</v>
      </c>
      <c r="W18" s="10">
        <v>3515.44</v>
      </c>
      <c r="X18" s="7">
        <v>27948909</v>
      </c>
      <c r="Y18" s="10">
        <f t="shared" si="6"/>
        <v>1.0977473602148811</v>
      </c>
      <c r="AA18">
        <v>28096526</v>
      </c>
      <c r="AB18" s="10">
        <f t="shared" si="7"/>
        <v>1.6317126098807211</v>
      </c>
      <c r="AC18">
        <v>1489.07</v>
      </c>
    </row>
    <row r="19" spans="1:29" x14ac:dyDescent="0.15">
      <c r="A19" t="s">
        <v>17</v>
      </c>
      <c r="B19">
        <v>86413</v>
      </c>
      <c r="C19">
        <v>108872</v>
      </c>
      <c r="D19">
        <v>419</v>
      </c>
      <c r="E19">
        <v>6629770</v>
      </c>
      <c r="F19" s="1">
        <v>6722435.0000075903</v>
      </c>
      <c r="G19" s="10">
        <f t="shared" si="2"/>
        <v>1.3977106295933386</v>
      </c>
      <c r="H19">
        <v>2065.5700000000002</v>
      </c>
      <c r="I19" s="1">
        <v>6721892.0000076899</v>
      </c>
      <c r="J19" s="10">
        <f t="shared" si="0"/>
        <v>1.3895203002168994</v>
      </c>
      <c r="K19">
        <v>1565</v>
      </c>
      <c r="L19" s="1">
        <v>6729689</v>
      </c>
      <c r="M19" s="10">
        <f t="shared" si="8"/>
        <v>1.5071261898979904</v>
      </c>
      <c r="N19">
        <v>3536.89</v>
      </c>
      <c r="O19">
        <v>6723174.0000076899</v>
      </c>
      <c r="P19" s="10">
        <f t="shared" si="3"/>
        <v>1.408857320958192</v>
      </c>
      <c r="Q19">
        <v>3277</v>
      </c>
      <c r="R19">
        <v>6722316.0000079898</v>
      </c>
      <c r="S19" s="10">
        <f t="shared" si="4"/>
        <v>1.3959156955367957</v>
      </c>
      <c r="T19">
        <v>1472.57</v>
      </c>
      <c r="U19">
        <v>6723178.0000076899</v>
      </c>
      <c r="V19" s="10">
        <f t="shared" si="5"/>
        <v>1.4089176548762616</v>
      </c>
      <c r="W19" s="10">
        <v>3353.1</v>
      </c>
      <c r="X19" s="7">
        <v>6721977</v>
      </c>
      <c r="Y19" s="10">
        <f t="shared" si="6"/>
        <v>1.3908023958598865</v>
      </c>
      <c r="AA19">
        <v>6738110</v>
      </c>
      <c r="AB19" s="10">
        <f t="shared" si="7"/>
        <v>1.6341441709139231</v>
      </c>
      <c r="AC19">
        <v>3114.24</v>
      </c>
    </row>
    <row r="20" spans="1:29" x14ac:dyDescent="0.15">
      <c r="A20" t="s">
        <v>18</v>
      </c>
      <c r="B20">
        <v>172687</v>
      </c>
      <c r="C20">
        <v>255825</v>
      </c>
      <c r="D20">
        <v>3902</v>
      </c>
      <c r="E20">
        <v>40198331</v>
      </c>
      <c r="F20" s="1">
        <v>40679020.000072502</v>
      </c>
      <c r="G20" s="10">
        <f t="shared" si="2"/>
        <v>1.1957934275243953</v>
      </c>
      <c r="H20">
        <v>3143.37</v>
      </c>
      <c r="I20" s="1">
        <v>40649768.000073701</v>
      </c>
      <c r="J20" s="10">
        <f t="shared" si="0"/>
        <v>1.1230242371846262</v>
      </c>
      <c r="K20">
        <v>3044</v>
      </c>
      <c r="L20" s="1">
        <v>40877745</v>
      </c>
      <c r="M20" s="10">
        <f t="shared" si="8"/>
        <v>1.6901547479670236</v>
      </c>
      <c r="N20">
        <v>3572.6</v>
      </c>
      <c r="O20">
        <v>40670685.000072598</v>
      </c>
      <c r="P20" s="10">
        <f t="shared" si="3"/>
        <v>1.1750587358281079</v>
      </c>
      <c r="Q20">
        <v>3240</v>
      </c>
      <c r="R20">
        <v>40646232.000073202</v>
      </c>
      <c r="S20" s="10">
        <f t="shared" si="4"/>
        <v>1.1142278520797344</v>
      </c>
      <c r="T20">
        <v>3520.37</v>
      </c>
      <c r="U20">
        <v>40646781.0000735</v>
      </c>
      <c r="V20" s="10">
        <f t="shared" si="5"/>
        <v>1.1155935804237742</v>
      </c>
      <c r="W20" s="10">
        <v>3507.95</v>
      </c>
      <c r="X20" s="7">
        <v>40643634</v>
      </c>
      <c r="Y20" s="10">
        <f t="shared" si="6"/>
        <v>1.1077648970053011</v>
      </c>
      <c r="AA20">
        <v>40685242</v>
      </c>
      <c r="AB20" s="10">
        <f t="shared" si="7"/>
        <v>1.2112716819014202</v>
      </c>
      <c r="AC20">
        <v>1227.98</v>
      </c>
    </row>
    <row r="21" spans="1:29" x14ac:dyDescent="0.15">
      <c r="A21" t="s">
        <v>21</v>
      </c>
      <c r="B21">
        <v>235686</v>
      </c>
      <c r="C21">
        <v>366093</v>
      </c>
      <c r="D21">
        <v>6313</v>
      </c>
      <c r="E21">
        <v>50652541</v>
      </c>
      <c r="F21" s="1">
        <v>51305650.000176601</v>
      </c>
      <c r="G21" s="10">
        <f t="shared" si="2"/>
        <v>1.2893903983545487</v>
      </c>
      <c r="H21">
        <v>2720.59</v>
      </c>
      <c r="I21" s="1">
        <v>51247716.0001809</v>
      </c>
      <c r="J21" s="10">
        <f t="shared" si="0"/>
        <v>1.1750150899258935</v>
      </c>
      <c r="K21">
        <v>3460</v>
      </c>
      <c r="L21" s="1">
        <v>51571391</v>
      </c>
      <c r="M21" s="10">
        <f t="shared" si="8"/>
        <v>1.8140254799852984</v>
      </c>
      <c r="N21">
        <v>3562.06</v>
      </c>
      <c r="O21">
        <v>51298872.000177398</v>
      </c>
      <c r="P21" s="10">
        <f t="shared" si="3"/>
        <v>1.2760090361062011</v>
      </c>
      <c r="Q21">
        <v>3557</v>
      </c>
      <c r="R21">
        <v>51244879.000179201</v>
      </c>
      <c r="S21" s="10">
        <f t="shared" si="4"/>
        <v>1.1694141863074576</v>
      </c>
      <c r="T21">
        <v>3434.59</v>
      </c>
      <c r="U21">
        <v>51242997.000180401</v>
      </c>
      <c r="V21" s="10">
        <f t="shared" si="5"/>
        <v>1.1656986767562181</v>
      </c>
      <c r="W21" s="10">
        <v>3333.38</v>
      </c>
      <c r="X21" s="7">
        <v>51242270</v>
      </c>
      <c r="Y21" s="10">
        <f t="shared" si="6"/>
        <v>1.1642634078318006</v>
      </c>
      <c r="AA21">
        <v>51309290</v>
      </c>
      <c r="AB21" s="10">
        <f t="shared" si="7"/>
        <v>1.296576612020313</v>
      </c>
      <c r="AC21">
        <v>2773.97</v>
      </c>
    </row>
    <row r="22" spans="1:29" x14ac:dyDescent="0.15">
      <c r="A22" t="s">
        <v>19</v>
      </c>
      <c r="B22">
        <v>78834</v>
      </c>
      <c r="C22">
        <v>95732</v>
      </c>
      <c r="D22">
        <v>88</v>
      </c>
      <c r="E22">
        <v>4634667</v>
      </c>
      <c r="F22" s="1">
        <v>4699474.0000010002</v>
      </c>
      <c r="G22" s="10">
        <f t="shared" si="2"/>
        <v>1.3983097383479814</v>
      </c>
      <c r="H22">
        <v>511.23</v>
      </c>
      <c r="I22" s="1">
        <v>4699474.0000010002</v>
      </c>
      <c r="J22" s="10">
        <f t="shared" si="0"/>
        <v>1.3983097383479814</v>
      </c>
      <c r="K22">
        <v>278</v>
      </c>
      <c r="L22">
        <v>4699474</v>
      </c>
      <c r="M22" s="10">
        <f t="shared" si="8"/>
        <v>1.3983097383263996</v>
      </c>
      <c r="N22">
        <v>2328.86</v>
      </c>
      <c r="O22">
        <v>4699474.0000010002</v>
      </c>
      <c r="P22" s="10">
        <f t="shared" si="3"/>
        <v>1.3983097383479814</v>
      </c>
      <c r="Q22">
        <v>173</v>
      </c>
      <c r="R22">
        <v>4699474.0000010002</v>
      </c>
      <c r="S22" s="10">
        <f t="shared" si="4"/>
        <v>1.3983097383479814</v>
      </c>
      <c r="T22">
        <v>336.23</v>
      </c>
      <c r="U22">
        <v>4699474.0000010002</v>
      </c>
      <c r="V22" s="10">
        <f t="shared" si="5"/>
        <v>1.3983097383479814</v>
      </c>
      <c r="W22" s="10">
        <v>280.81</v>
      </c>
      <c r="X22" s="7">
        <v>4699474</v>
      </c>
      <c r="Y22" s="10">
        <f t="shared" si="6"/>
        <v>1.3983097383263996</v>
      </c>
      <c r="AA22">
        <v>4705003</v>
      </c>
      <c r="AB22" s="10">
        <f t="shared" si="7"/>
        <v>1.5176063350398206</v>
      </c>
      <c r="AC22">
        <v>3695.36</v>
      </c>
    </row>
    <row r="23" spans="1:29" x14ac:dyDescent="0.15">
      <c r="A23" t="s">
        <v>20</v>
      </c>
      <c r="B23">
        <v>97928</v>
      </c>
      <c r="C23">
        <v>128632</v>
      </c>
      <c r="D23">
        <v>902</v>
      </c>
      <c r="E23">
        <v>11143170</v>
      </c>
      <c r="F23" s="1">
        <v>11258786.0000157</v>
      </c>
      <c r="G23" s="10">
        <f t="shared" si="2"/>
        <v>1.0375503560988502</v>
      </c>
      <c r="H23">
        <v>3549.41</v>
      </c>
      <c r="I23" s="1">
        <v>11258288.0000157</v>
      </c>
      <c r="J23" s="10">
        <f t="shared" si="0"/>
        <v>1.0330812508083449</v>
      </c>
      <c r="K23">
        <v>3169</v>
      </c>
      <c r="L23" s="1">
        <v>11289795</v>
      </c>
      <c r="M23" s="10">
        <f t="shared" si="8"/>
        <v>1.3158284402014866</v>
      </c>
      <c r="N23">
        <v>3531.47</v>
      </c>
      <c r="O23">
        <v>11257717.000015499</v>
      </c>
      <c r="P23" s="10">
        <f t="shared" si="3"/>
        <v>1.0279570357043739</v>
      </c>
      <c r="Q23">
        <v>3593</v>
      </c>
      <c r="R23">
        <v>11257371.000015801</v>
      </c>
      <c r="S23" s="10">
        <f t="shared" si="4"/>
        <v>1.0248519946819514</v>
      </c>
      <c r="T23">
        <v>3399.41</v>
      </c>
      <c r="U23">
        <v>11258288.0000159</v>
      </c>
      <c r="V23" s="10">
        <f t="shared" si="5"/>
        <v>1.0330812508101332</v>
      </c>
      <c r="W23" s="10">
        <v>2661.13</v>
      </c>
      <c r="X23" s="7">
        <v>11257284</v>
      </c>
      <c r="Y23" s="10">
        <f t="shared" si="6"/>
        <v>1.0240712472303661</v>
      </c>
      <c r="AA23">
        <v>11286503</v>
      </c>
      <c r="AB23" s="10">
        <f t="shared" si="7"/>
        <v>1.2862856799277047</v>
      </c>
      <c r="AC23">
        <v>2845.73</v>
      </c>
    </row>
    <row r="24" spans="1:29" x14ac:dyDescent="0.15">
      <c r="G24" s="10">
        <f>AVERAGE(G2:G23)</f>
        <v>0.81358041179265439</v>
      </c>
      <c r="I24" s="1"/>
      <c r="J24" s="10">
        <f>AVERAGE(J2:J23)</f>
        <v>0.77840691443820775</v>
      </c>
      <c r="L24" s="1"/>
      <c r="M24" s="10">
        <f>AVERAGE(M2:M23)</f>
        <v>1.0753262258783589</v>
      </c>
      <c r="P24" s="10">
        <f>AVERAGE(P2:P23)</f>
        <v>0.80050645316000524</v>
      </c>
      <c r="S24" s="10">
        <f>AVERAGE(S2:S23)</f>
        <v>0.77830840351961117</v>
      </c>
      <c r="V24" s="10">
        <f>AVERAGE(V2:V23)</f>
        <v>0.78055300552397922</v>
      </c>
      <c r="W24" s="6"/>
      <c r="Y24" s="10">
        <f>AVERAGE(Y2:Y23)</f>
        <v>0.77435285754066985</v>
      </c>
      <c r="AB24" s="10">
        <f>AVERAGE(AB2:AB23)</f>
        <v>1.0043692851480908</v>
      </c>
    </row>
    <row r="29" spans="1:29" x14ac:dyDescent="0.15">
      <c r="A29" s="2" t="s">
        <v>22</v>
      </c>
      <c r="B29" s="2" t="s">
        <v>305</v>
      </c>
      <c r="C29" s="2" t="s">
        <v>386</v>
      </c>
      <c r="D29" t="s">
        <v>308</v>
      </c>
      <c r="E29" t="s">
        <v>367</v>
      </c>
      <c r="H29" s="2" t="s">
        <v>22</v>
      </c>
      <c r="I29" s="2" t="s">
        <v>26</v>
      </c>
      <c r="J29" s="2" t="s">
        <v>285</v>
      </c>
      <c r="K29" s="2" t="s">
        <v>367</v>
      </c>
      <c r="L29" s="2" t="s">
        <v>285</v>
      </c>
      <c r="M29" s="2" t="s">
        <v>386</v>
      </c>
      <c r="N29" s="2" t="s">
        <v>285</v>
      </c>
      <c r="O29" s="2" t="s">
        <v>304</v>
      </c>
      <c r="P29" s="2" t="s">
        <v>285</v>
      </c>
    </row>
    <row r="30" spans="1:29" x14ac:dyDescent="0.15">
      <c r="A30" t="s">
        <v>0</v>
      </c>
      <c r="B30" s="10">
        <v>1.5484879446945332</v>
      </c>
      <c r="C30">
        <v>1.6288839407471334</v>
      </c>
      <c r="D30">
        <v>1.5691902771146764</v>
      </c>
      <c r="E30">
        <v>1.6595885236969015</v>
      </c>
      <c r="H30" t="s">
        <v>0</v>
      </c>
      <c r="I30" s="7">
        <v>3492482.0000008</v>
      </c>
      <c r="J30">
        <v>262.67</v>
      </c>
      <c r="K30">
        <v>3496303</v>
      </c>
      <c r="L30">
        <v>2958.45</v>
      </c>
      <c r="M30" s="1">
        <v>3495247</v>
      </c>
      <c r="N30">
        <v>2571.2800000000002</v>
      </c>
      <c r="O30">
        <v>3493194</v>
      </c>
      <c r="P30">
        <v>116.18</v>
      </c>
    </row>
    <row r="31" spans="1:29" x14ac:dyDescent="0.15">
      <c r="A31" t="s">
        <v>1</v>
      </c>
      <c r="B31" s="10">
        <v>0.45494978233421923</v>
      </c>
      <c r="C31">
        <v>0.83248534531994867</v>
      </c>
      <c r="D31">
        <v>0.37654434427183353</v>
      </c>
      <c r="E31">
        <v>1.0566264357231694</v>
      </c>
      <c r="H31" t="s">
        <v>1</v>
      </c>
      <c r="I31" s="1">
        <v>15201726.000071401</v>
      </c>
      <c r="J31">
        <v>2846.99</v>
      </c>
      <c r="K31">
        <v>15292777</v>
      </c>
      <c r="L31">
        <v>749.73</v>
      </c>
      <c r="M31" s="1">
        <v>15258858</v>
      </c>
      <c r="N31">
        <v>3597.77</v>
      </c>
      <c r="O31" s="7">
        <v>15189861</v>
      </c>
      <c r="P31">
        <v>3116.95</v>
      </c>
    </row>
    <row r="32" spans="1:29" x14ac:dyDescent="0.15">
      <c r="A32" t="s">
        <v>2</v>
      </c>
      <c r="B32" s="10">
        <v>0.54582595383926447</v>
      </c>
      <c r="C32">
        <v>0.96106218612791916</v>
      </c>
      <c r="D32">
        <v>0.43092291258384946</v>
      </c>
      <c r="E32">
        <v>1.0823557233367234</v>
      </c>
      <c r="H32" t="s">
        <v>2</v>
      </c>
      <c r="I32" s="1">
        <v>19966000.0001087</v>
      </c>
      <c r="J32">
        <v>2202.35</v>
      </c>
      <c r="K32">
        <v>20072542</v>
      </c>
      <c r="L32">
        <v>1001.57</v>
      </c>
      <c r="M32" s="1">
        <v>20048456</v>
      </c>
      <c r="N32">
        <v>3582.5</v>
      </c>
      <c r="O32" s="7">
        <v>19943183</v>
      </c>
      <c r="P32">
        <v>3495.47</v>
      </c>
    </row>
    <row r="33" spans="1:16" x14ac:dyDescent="0.15">
      <c r="A33" t="s">
        <v>3</v>
      </c>
      <c r="B33" s="10">
        <v>1.3837076079943245</v>
      </c>
      <c r="C33">
        <v>1.962109806390036</v>
      </c>
      <c r="D33">
        <v>1.2749160124630599</v>
      </c>
      <c r="E33">
        <v>1.9788502484854968</v>
      </c>
      <c r="H33" t="s">
        <v>3</v>
      </c>
      <c r="I33" s="1">
        <v>26205240.0001278</v>
      </c>
      <c r="J33">
        <v>3187.94</v>
      </c>
      <c r="K33">
        <v>26359070</v>
      </c>
      <c r="L33">
        <v>2565.21</v>
      </c>
      <c r="M33" s="1">
        <v>26354743</v>
      </c>
      <c r="N33">
        <v>3598.75</v>
      </c>
      <c r="O33" s="7">
        <v>26177120</v>
      </c>
      <c r="P33">
        <v>3471.26</v>
      </c>
    </row>
    <row r="34" spans="1:16" x14ac:dyDescent="0.15">
      <c r="A34" t="s">
        <v>4</v>
      </c>
      <c r="B34" s="10">
        <v>1.1761328602683472</v>
      </c>
      <c r="C34">
        <v>1.3050105036128692</v>
      </c>
      <c r="D34">
        <v>1.1738194850734323</v>
      </c>
      <c r="E34">
        <v>1.3579431150760959</v>
      </c>
      <c r="H34" t="s">
        <v>4</v>
      </c>
      <c r="I34" s="1">
        <v>12508293.000007501</v>
      </c>
      <c r="J34">
        <v>2392.0300000000002</v>
      </c>
      <c r="K34">
        <v>12530770</v>
      </c>
      <c r="L34">
        <v>2705.99</v>
      </c>
      <c r="M34" s="1">
        <v>12524226</v>
      </c>
      <c r="N34">
        <v>3500.07</v>
      </c>
      <c r="O34" s="7">
        <v>12508007</v>
      </c>
      <c r="P34">
        <v>640.71</v>
      </c>
    </row>
    <row r="35" spans="1:16" x14ac:dyDescent="0.15">
      <c r="A35" t="s">
        <v>5</v>
      </c>
      <c r="B35" s="10">
        <v>1.2724101609677392</v>
      </c>
      <c r="C35">
        <v>1.7643740178975131</v>
      </c>
      <c r="D35">
        <v>1.1479429007466653</v>
      </c>
      <c r="E35">
        <v>1.2360326952824108</v>
      </c>
      <c r="H35" t="s">
        <v>5</v>
      </c>
      <c r="I35" s="1">
        <v>44623655.000158504</v>
      </c>
      <c r="J35">
        <v>2304.11</v>
      </c>
      <c r="K35">
        <v>44607626</v>
      </c>
      <c r="L35">
        <v>2584.14</v>
      </c>
      <c r="M35" s="1">
        <v>44840429</v>
      </c>
      <c r="N35">
        <v>3596.29</v>
      </c>
      <c r="O35" s="7">
        <v>44568811</v>
      </c>
      <c r="P35">
        <v>3077.38</v>
      </c>
    </row>
    <row r="36" spans="1:16" x14ac:dyDescent="0.15">
      <c r="A36" t="s">
        <v>6</v>
      </c>
      <c r="B36" s="10">
        <v>0.26935566342786832</v>
      </c>
      <c r="C36">
        <v>0.46447708021088213</v>
      </c>
      <c r="D36">
        <v>0.23251216430585989</v>
      </c>
      <c r="E36">
        <v>0.53115929785293936</v>
      </c>
      <c r="H36" t="s">
        <v>6</v>
      </c>
      <c r="I36" s="1">
        <v>7328983.00003915</v>
      </c>
      <c r="J36">
        <v>3551.22</v>
      </c>
      <c r="K36">
        <v>7348119</v>
      </c>
      <c r="L36">
        <v>228.21</v>
      </c>
      <c r="M36" s="1">
        <v>7343245</v>
      </c>
      <c r="N36">
        <v>3476.7</v>
      </c>
      <c r="O36" s="7">
        <v>7326290</v>
      </c>
      <c r="P36">
        <v>264.69</v>
      </c>
    </row>
    <row r="37" spans="1:16" x14ac:dyDescent="0.15">
      <c r="A37" t="s">
        <v>7</v>
      </c>
      <c r="B37" s="10">
        <v>6.1918882340913257E-2</v>
      </c>
      <c r="C37">
        <v>9.5549221347080313E-2</v>
      </c>
      <c r="D37">
        <v>0.1679219408525334</v>
      </c>
      <c r="E37">
        <v>0.24925509229675688</v>
      </c>
      <c r="H37" t="s">
        <v>7</v>
      </c>
      <c r="I37" s="7">
        <v>3484131.00000339</v>
      </c>
      <c r="J37">
        <v>3224.33</v>
      </c>
      <c r="K37">
        <v>3490654</v>
      </c>
      <c r="L37">
        <v>3130.21</v>
      </c>
      <c r="M37" s="1">
        <v>3485302</v>
      </c>
      <c r="N37">
        <v>2572.73</v>
      </c>
      <c r="O37">
        <v>3487822</v>
      </c>
      <c r="P37">
        <v>212.12</v>
      </c>
    </row>
    <row r="38" spans="1:16" x14ac:dyDescent="0.15">
      <c r="A38" t="s">
        <v>8</v>
      </c>
      <c r="B38" s="10">
        <v>4.5172625215112054E-2</v>
      </c>
      <c r="C38">
        <v>0.24428841509057669</v>
      </c>
      <c r="D38">
        <v>1.2161860493094092E-2</v>
      </c>
      <c r="E38">
        <v>3.8646392227154935E-2</v>
      </c>
      <c r="H38" t="s">
        <v>8</v>
      </c>
      <c r="I38" s="1">
        <v>6852375.0000360599</v>
      </c>
      <c r="J38">
        <v>3541.73</v>
      </c>
      <c r="K38">
        <v>6851928</v>
      </c>
      <c r="L38">
        <v>165.36</v>
      </c>
      <c r="M38" s="1">
        <v>6866013</v>
      </c>
      <c r="N38">
        <v>3572.83</v>
      </c>
      <c r="O38" s="7">
        <v>6850114</v>
      </c>
      <c r="P38">
        <v>1025.67</v>
      </c>
    </row>
    <row r="39" spans="1:16" x14ac:dyDescent="0.15">
      <c r="A39" t="s">
        <v>9</v>
      </c>
      <c r="B39" s="10">
        <v>0.4499895144402265</v>
      </c>
      <c r="C39">
        <v>0.8342245924029863</v>
      </c>
      <c r="D39">
        <v>0.38532602687806961</v>
      </c>
      <c r="E39">
        <v>0.47294520440825549</v>
      </c>
      <c r="H39" t="s">
        <v>9</v>
      </c>
      <c r="I39" s="1">
        <v>13166845.0000674</v>
      </c>
      <c r="J39">
        <v>2698.64</v>
      </c>
      <c r="K39">
        <v>13169854</v>
      </c>
      <c r="L39">
        <v>458.93</v>
      </c>
      <c r="M39" s="1">
        <v>13217210</v>
      </c>
      <c r="N39">
        <v>3565.88</v>
      </c>
      <c r="O39" s="7">
        <v>13158369</v>
      </c>
      <c r="P39">
        <v>3595.99</v>
      </c>
    </row>
    <row r="40" spans="1:16" x14ac:dyDescent="0.15">
      <c r="A40" t="s">
        <v>10</v>
      </c>
      <c r="B40" s="17">
        <v>0</v>
      </c>
      <c r="C40">
        <v>4.6353208816406664E-2</v>
      </c>
      <c r="D40">
        <v>1.1273070272443196E-2</v>
      </c>
      <c r="E40">
        <v>0.17297293635062674</v>
      </c>
      <c r="H40" t="s">
        <v>10</v>
      </c>
      <c r="I40" s="7">
        <v>5313548.0000070902</v>
      </c>
      <c r="J40">
        <v>2286.41</v>
      </c>
      <c r="K40">
        <v>5322739</v>
      </c>
      <c r="L40">
        <v>1278.98</v>
      </c>
      <c r="M40" s="1">
        <v>5316011</v>
      </c>
      <c r="N40">
        <v>3054.92</v>
      </c>
      <c r="O40">
        <v>5314147</v>
      </c>
      <c r="P40">
        <v>318.35000000000002</v>
      </c>
    </row>
    <row r="41" spans="1:16" x14ac:dyDescent="0.15">
      <c r="A41" t="s">
        <v>11</v>
      </c>
      <c r="B41" s="10">
        <v>1.2909285663885031</v>
      </c>
      <c r="C41">
        <v>1.7400412964105709</v>
      </c>
      <c r="D41">
        <v>1.1956272758471431</v>
      </c>
      <c r="E41">
        <v>1.3091924049167674</v>
      </c>
      <c r="H41" t="s">
        <v>11</v>
      </c>
      <c r="I41" s="1">
        <v>24851547.000092</v>
      </c>
      <c r="J41">
        <v>2329.11</v>
      </c>
      <c r="K41">
        <v>24856028</v>
      </c>
      <c r="L41">
        <v>1048.3499999999999</v>
      </c>
      <c r="M41" s="1">
        <v>24961736</v>
      </c>
      <c r="N41">
        <v>3586.99</v>
      </c>
      <c r="O41" s="7">
        <v>24828165</v>
      </c>
      <c r="P41">
        <v>3557.94</v>
      </c>
    </row>
    <row r="42" spans="1:16" x14ac:dyDescent="0.15">
      <c r="A42" t="s">
        <v>12</v>
      </c>
      <c r="B42" s="10">
        <v>0.10981820831030666</v>
      </c>
      <c r="C42">
        <v>0.28425974651596908</v>
      </c>
      <c r="D42">
        <v>9.5964118124989645E-2</v>
      </c>
      <c r="E42">
        <v>0.26159140077722537</v>
      </c>
      <c r="H42" t="s">
        <v>12</v>
      </c>
      <c r="I42" s="1">
        <v>9177035.0000139792</v>
      </c>
      <c r="J42">
        <v>3540.53</v>
      </c>
      <c r="K42">
        <v>9190948</v>
      </c>
      <c r="L42">
        <v>181.39</v>
      </c>
      <c r="M42" s="1">
        <v>9193026</v>
      </c>
      <c r="N42">
        <v>3578.68</v>
      </c>
      <c r="O42" s="7">
        <v>9175765</v>
      </c>
      <c r="P42">
        <v>970.03</v>
      </c>
    </row>
    <row r="43" spans="1:16" x14ac:dyDescent="0.15">
      <c r="A43" t="s">
        <v>13</v>
      </c>
      <c r="B43" s="17">
        <v>8.7816260179076214E-11</v>
      </c>
      <c r="C43">
        <v>0</v>
      </c>
      <c r="D43">
        <v>0</v>
      </c>
      <c r="E43">
        <v>0.12260386241887092</v>
      </c>
      <c r="H43" t="s">
        <v>13</v>
      </c>
      <c r="I43" s="7">
        <v>2265834.0000019898</v>
      </c>
      <c r="J43">
        <v>63.68</v>
      </c>
      <c r="K43">
        <v>2268612</v>
      </c>
      <c r="L43">
        <v>3294.54</v>
      </c>
      <c r="M43" s="1">
        <v>2266181</v>
      </c>
      <c r="N43">
        <v>2142.5</v>
      </c>
      <c r="O43" s="7">
        <v>2265834</v>
      </c>
      <c r="P43">
        <v>25.11</v>
      </c>
    </row>
    <row r="44" spans="1:16" x14ac:dyDescent="0.15">
      <c r="A44" t="s">
        <v>14</v>
      </c>
      <c r="B44" s="10">
        <v>1.2909449532755357</v>
      </c>
      <c r="C44">
        <v>1.3533987937414411</v>
      </c>
      <c r="D44">
        <v>1.329392702908474</v>
      </c>
      <c r="E44">
        <v>1.4629991609480653</v>
      </c>
      <c r="H44" t="s">
        <v>14</v>
      </c>
      <c r="I44" s="7">
        <v>4797441.0000030901</v>
      </c>
      <c r="J44">
        <v>176.47</v>
      </c>
      <c r="K44">
        <v>4805590</v>
      </c>
      <c r="L44">
        <v>3092.94</v>
      </c>
      <c r="M44" s="1">
        <v>4800399</v>
      </c>
      <c r="N44">
        <v>2177.2800000000002</v>
      </c>
      <c r="O44">
        <v>4799262</v>
      </c>
      <c r="P44">
        <v>45.22</v>
      </c>
    </row>
    <row r="45" spans="1:16" x14ac:dyDescent="0.15">
      <c r="A45" t="s">
        <v>15</v>
      </c>
      <c r="B45" s="10">
        <v>0.49858884234663081</v>
      </c>
      <c r="C45">
        <v>0.82614879875427538</v>
      </c>
      <c r="D45">
        <v>0.44928872748997478</v>
      </c>
      <c r="E45">
        <v>0.52576468977663326</v>
      </c>
      <c r="H45" t="s">
        <v>15</v>
      </c>
      <c r="I45" s="1">
        <v>13309407.0000719</v>
      </c>
      <c r="J45">
        <v>2306.44</v>
      </c>
      <c r="K45">
        <v>13313006</v>
      </c>
      <c r="L45">
        <v>438.82</v>
      </c>
      <c r="M45" s="1">
        <v>13352787</v>
      </c>
      <c r="N45">
        <v>3567.35</v>
      </c>
      <c r="O45" s="7">
        <v>13302878</v>
      </c>
      <c r="P45">
        <v>2300.33</v>
      </c>
    </row>
    <row r="46" spans="1:16" x14ac:dyDescent="0.15">
      <c r="A46" t="s">
        <v>16</v>
      </c>
      <c r="B46" s="10">
        <v>1.1817829435879383</v>
      </c>
      <c r="C46">
        <v>1.5890654195600922</v>
      </c>
      <c r="D46">
        <v>1.0977473602148811</v>
      </c>
      <c r="E46">
        <v>1.6317126098807211</v>
      </c>
      <c r="H46" t="s">
        <v>16</v>
      </c>
      <c r="I46" s="1">
        <v>27972141.000057202</v>
      </c>
      <c r="J46">
        <v>3592.62</v>
      </c>
      <c r="K46">
        <v>28096526</v>
      </c>
      <c r="L46">
        <v>1489.07</v>
      </c>
      <c r="M46" s="1">
        <v>28084736</v>
      </c>
      <c r="N46">
        <v>3481.08</v>
      </c>
      <c r="O46" s="7">
        <v>27948909</v>
      </c>
      <c r="P46">
        <v>2793.73</v>
      </c>
    </row>
    <row r="47" spans="1:16" x14ac:dyDescent="0.15">
      <c r="A47" t="s">
        <v>17</v>
      </c>
      <c r="B47" s="10">
        <v>1.3977106295933386</v>
      </c>
      <c r="C47">
        <v>1.5071261898979904</v>
      </c>
      <c r="D47">
        <v>1.3908023958598865</v>
      </c>
      <c r="E47">
        <v>1.6341441709139231</v>
      </c>
      <c r="H47" t="s">
        <v>17</v>
      </c>
      <c r="I47" s="1">
        <v>6722435.0000075903</v>
      </c>
      <c r="J47">
        <v>2065.5700000000002</v>
      </c>
      <c r="K47">
        <v>6738110</v>
      </c>
      <c r="L47">
        <v>3114.24</v>
      </c>
      <c r="M47" s="1">
        <v>6729689</v>
      </c>
      <c r="N47">
        <v>3536.89</v>
      </c>
      <c r="O47" s="7">
        <v>6721977</v>
      </c>
      <c r="P47">
        <v>709.64</v>
      </c>
    </row>
    <row r="48" spans="1:16" x14ac:dyDescent="0.15">
      <c r="A48" t="s">
        <v>18</v>
      </c>
      <c r="B48" s="10">
        <v>1.1957934275243953</v>
      </c>
      <c r="C48">
        <v>1.6901547479670236</v>
      </c>
      <c r="D48">
        <v>1.1077648970053011</v>
      </c>
      <c r="E48">
        <v>1.2112716819014202</v>
      </c>
      <c r="H48" t="s">
        <v>18</v>
      </c>
      <c r="I48" s="1">
        <v>40679020.000072502</v>
      </c>
      <c r="J48">
        <v>3143.37</v>
      </c>
      <c r="K48">
        <v>40685242</v>
      </c>
      <c r="L48">
        <v>1227.98</v>
      </c>
      <c r="M48" s="1">
        <v>40877745</v>
      </c>
      <c r="N48">
        <v>3572.6</v>
      </c>
      <c r="O48" s="7">
        <v>40643634</v>
      </c>
      <c r="P48">
        <v>3507.41</v>
      </c>
    </row>
    <row r="49" spans="1:16" x14ac:dyDescent="0.15">
      <c r="A49" t="s">
        <v>21</v>
      </c>
      <c r="B49" s="10">
        <v>1.2893903983545487</v>
      </c>
      <c r="C49">
        <v>1.8140254799852984</v>
      </c>
      <c r="D49">
        <v>1.1642634078318006</v>
      </c>
      <c r="E49">
        <v>1.296576612020313</v>
      </c>
      <c r="H49" t="s">
        <v>21</v>
      </c>
      <c r="I49" s="1">
        <v>51305650.000176601</v>
      </c>
      <c r="J49">
        <v>2720.59</v>
      </c>
      <c r="K49">
        <v>51309290</v>
      </c>
      <c r="L49">
        <v>2773.97</v>
      </c>
      <c r="M49" s="1">
        <v>51571391</v>
      </c>
      <c r="N49">
        <v>3562.06</v>
      </c>
      <c r="O49" s="7">
        <v>51242270</v>
      </c>
      <c r="P49">
        <v>3464.53</v>
      </c>
    </row>
    <row r="50" spans="1:16" x14ac:dyDescent="0.15">
      <c r="A50" t="s">
        <v>19</v>
      </c>
      <c r="B50" s="10">
        <v>1.3983097383479814</v>
      </c>
      <c r="C50">
        <v>1.3983097383263996</v>
      </c>
      <c r="D50">
        <v>1.3983097383263996</v>
      </c>
      <c r="E50">
        <v>1.5176063350398206</v>
      </c>
      <c r="H50" t="s">
        <v>19</v>
      </c>
      <c r="I50" s="7">
        <v>4699474.0000010002</v>
      </c>
      <c r="J50">
        <v>511.23</v>
      </c>
      <c r="K50">
        <v>4705003</v>
      </c>
      <c r="L50">
        <v>3695.36</v>
      </c>
      <c r="M50" s="7">
        <v>4699474</v>
      </c>
      <c r="N50">
        <v>2328.86</v>
      </c>
      <c r="O50" s="7">
        <v>4699474</v>
      </c>
      <c r="P50">
        <v>74.680000000000007</v>
      </c>
    </row>
    <row r="51" spans="1:16" x14ac:dyDescent="0.15">
      <c r="A51" t="s">
        <v>20</v>
      </c>
      <c r="B51" s="10">
        <v>1.0375503560988502</v>
      </c>
      <c r="C51">
        <v>1.3158284402014866</v>
      </c>
      <c r="D51">
        <v>1.0240712472303661</v>
      </c>
      <c r="E51">
        <v>1.2862856799277047</v>
      </c>
      <c r="H51" t="s">
        <v>20</v>
      </c>
      <c r="I51" s="1">
        <v>11258786.0000157</v>
      </c>
      <c r="J51">
        <v>3549.41</v>
      </c>
      <c r="K51">
        <v>11286503</v>
      </c>
      <c r="L51">
        <v>2845.73</v>
      </c>
      <c r="M51" s="1">
        <v>11289795</v>
      </c>
      <c r="N51">
        <v>3531.47</v>
      </c>
      <c r="O51" s="7">
        <v>11257284</v>
      </c>
      <c r="P51">
        <v>866.47</v>
      </c>
    </row>
    <row r="52" spans="1:16" x14ac:dyDescent="0.15">
      <c r="A52" t="s">
        <v>306</v>
      </c>
      <c r="B52" s="10">
        <v>0.81358041179265439</v>
      </c>
      <c r="C52">
        <v>1.0753262258783589</v>
      </c>
      <c r="D52">
        <v>0.77435285754066985</v>
      </c>
      <c r="E52">
        <v>1.0043692851480908</v>
      </c>
    </row>
    <row r="53" spans="1:16" x14ac:dyDescent="0.15">
      <c r="I53">
        <f>AVERAGE(I30:I51)</f>
        <v>16144638.545506425</v>
      </c>
      <c r="J53">
        <f t="shared" ref="J53:P53" si="9">AVERAGE(J30:J51)</f>
        <v>2386.247272727273</v>
      </c>
      <c r="K53">
        <f t="shared" si="9"/>
        <v>16172601.818181818</v>
      </c>
      <c r="L53">
        <f t="shared" si="9"/>
        <v>1864.9622727272726</v>
      </c>
      <c r="M53">
        <f t="shared" si="9"/>
        <v>16208031.772727273</v>
      </c>
      <c r="N53">
        <f t="shared" si="9"/>
        <v>3261.6127272727272</v>
      </c>
      <c r="O53" t="e">
        <f>AVERAGE(#REF!)</f>
        <v>#REF!</v>
      </c>
      <c r="P53">
        <f t="shared" si="9"/>
        <v>1711.3572727272729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zoomScale="85" zoomScaleNormal="85" workbookViewId="0">
      <selection activeCell="O1" sqref="O1"/>
    </sheetView>
  </sheetViews>
  <sheetFormatPr defaultColWidth="12.125" defaultRowHeight="13.5" x14ac:dyDescent="0.15"/>
  <sheetData>
    <row r="1" spans="1:29" x14ac:dyDescent="0.15">
      <c r="A1" s="2" t="s">
        <v>22</v>
      </c>
      <c r="B1" s="2" t="s">
        <v>23</v>
      </c>
      <c r="C1" s="2" t="s">
        <v>24</v>
      </c>
      <c r="D1" s="2" t="s">
        <v>25</v>
      </c>
      <c r="E1" s="2" t="s">
        <v>27</v>
      </c>
      <c r="F1" s="2" t="s">
        <v>26</v>
      </c>
      <c r="G1" s="2" t="s">
        <v>54</v>
      </c>
      <c r="H1" s="2" t="s">
        <v>285</v>
      </c>
      <c r="I1" s="2" t="s">
        <v>302</v>
      </c>
      <c r="J1" s="2" t="s">
        <v>54</v>
      </c>
      <c r="K1" s="2" t="s">
        <v>285</v>
      </c>
      <c r="L1" s="2" t="s">
        <v>388</v>
      </c>
      <c r="M1" s="2" t="s">
        <v>54</v>
      </c>
      <c r="N1" s="2" t="s">
        <v>301</v>
      </c>
      <c r="O1" s="2" t="s">
        <v>389</v>
      </c>
      <c r="P1" s="2" t="s">
        <v>54</v>
      </c>
      <c r="Q1" s="2" t="s">
        <v>285</v>
      </c>
      <c r="R1" s="2" t="s">
        <v>311</v>
      </c>
      <c r="S1" s="2" t="s">
        <v>54</v>
      </c>
      <c r="T1" s="2" t="s">
        <v>285</v>
      </c>
      <c r="U1" s="2" t="s">
        <v>312</v>
      </c>
      <c r="V1" s="2" t="s">
        <v>54</v>
      </c>
      <c r="W1" s="2" t="s">
        <v>285</v>
      </c>
      <c r="X1" s="2" t="s">
        <v>315</v>
      </c>
      <c r="Y1" s="2" t="s">
        <v>54</v>
      </c>
      <c r="Z1" s="2" t="s">
        <v>285</v>
      </c>
      <c r="AA1" s="2" t="s">
        <v>365</v>
      </c>
      <c r="AB1" s="2" t="s">
        <v>54</v>
      </c>
      <c r="AC1" s="2" t="s">
        <v>285</v>
      </c>
    </row>
    <row r="2" spans="1:29" x14ac:dyDescent="0.15">
      <c r="A2" t="s">
        <v>160</v>
      </c>
      <c r="B2">
        <v>49920</v>
      </c>
      <c r="C2">
        <v>77871</v>
      </c>
      <c r="D2">
        <v>1665</v>
      </c>
      <c r="E2">
        <v>399673678</v>
      </c>
      <c r="F2">
        <v>399811908</v>
      </c>
      <c r="G2" s="6">
        <f t="shared" ref="G2:G3" si="0">(F2-E2)/E2*100</f>
        <v>3.4585715199388238E-2</v>
      </c>
      <c r="H2">
        <v>3549.29</v>
      </c>
      <c r="I2">
        <v>399810004</v>
      </c>
      <c r="J2" s="6">
        <f t="shared" ref="J2:J11" si="1">(I2-E2)/E2*100</f>
        <v>3.4109326559153587E-2</v>
      </c>
      <c r="K2">
        <v>3583</v>
      </c>
      <c r="L2">
        <v>399863142</v>
      </c>
      <c r="M2" s="6">
        <f t="shared" ref="M2:M11" si="2">(L2-E2)/E2*100</f>
        <v>4.7404672969231662E-2</v>
      </c>
      <c r="N2">
        <v>3576.54</v>
      </c>
      <c r="O2">
        <v>399811061</v>
      </c>
      <c r="P2" s="6">
        <f>(O2-E2)/E2*100</f>
        <v>3.4373792311636793E-2</v>
      </c>
      <c r="Q2">
        <v>3571</v>
      </c>
      <c r="R2">
        <v>399810175</v>
      </c>
      <c r="S2" s="6">
        <f>(R2-E2)/E2*100</f>
        <v>3.4152111463292313E-2</v>
      </c>
      <c r="T2">
        <v>3026.29</v>
      </c>
      <c r="U2">
        <v>399810175</v>
      </c>
      <c r="V2" s="6">
        <f>(U2-E2)/E2*100</f>
        <v>3.4152111463292313E-2</v>
      </c>
      <c r="W2" s="6">
        <v>2250.83</v>
      </c>
      <c r="X2" s="1">
        <v>399809356</v>
      </c>
      <c r="Y2" s="6">
        <f>(X2-E2)/E2*100</f>
        <v>3.3947194290838437E-2</v>
      </c>
      <c r="AA2">
        <v>399824347</v>
      </c>
      <c r="AB2" s="6">
        <f>(AA2-E2)/E2*100</f>
        <v>3.7698004220332974E-2</v>
      </c>
      <c r="AC2">
        <v>3379.5</v>
      </c>
    </row>
    <row r="3" spans="1:29" x14ac:dyDescent="0.15">
      <c r="A3" t="s">
        <v>161</v>
      </c>
      <c r="B3">
        <v>48833</v>
      </c>
      <c r="C3">
        <v>79987</v>
      </c>
      <c r="D3">
        <v>2493</v>
      </c>
      <c r="E3">
        <v>592199698</v>
      </c>
      <c r="F3">
        <v>592247105</v>
      </c>
      <c r="G3" s="6">
        <f t="shared" si="0"/>
        <v>8.0052388003750731E-3</v>
      </c>
      <c r="H3">
        <v>3039.78</v>
      </c>
      <c r="I3">
        <v>592241808</v>
      </c>
      <c r="J3" s="6">
        <f t="shared" si="1"/>
        <v>7.1107770136012464E-3</v>
      </c>
      <c r="K3">
        <v>3184</v>
      </c>
      <c r="L3">
        <v>592366897</v>
      </c>
      <c r="M3" s="6">
        <f t="shared" si="2"/>
        <v>2.8233550365640341E-2</v>
      </c>
      <c r="N3">
        <v>3595.67</v>
      </c>
      <c r="O3">
        <v>592245054</v>
      </c>
      <c r="P3" s="6">
        <f t="shared" ref="P3:P11" si="3">(O3-E3)/E3*100</f>
        <v>7.6589029263571147E-3</v>
      </c>
      <c r="Q3">
        <v>3589</v>
      </c>
      <c r="R3">
        <v>592241642</v>
      </c>
      <c r="S3" s="6">
        <f t="shared" ref="S3:S11" si="4">(R3-E3)/E3*100</f>
        <v>7.0827459287221717E-3</v>
      </c>
      <c r="T3">
        <v>3438.78</v>
      </c>
      <c r="U3">
        <v>592241606</v>
      </c>
      <c r="V3" s="6">
        <f t="shared" ref="V3:V11" si="5">(U3-E3)/E3*100</f>
        <v>7.0766668982664696E-3</v>
      </c>
      <c r="W3" s="6">
        <v>2902.28</v>
      </c>
      <c r="X3" s="1">
        <v>592241006</v>
      </c>
      <c r="Y3" s="6">
        <f t="shared" ref="Y3:Y11" si="6">(X3-E3)/E3*100</f>
        <v>6.9753497240047568E-3</v>
      </c>
      <c r="AA3">
        <v>592268211</v>
      </c>
      <c r="AB3" s="6">
        <f t="shared" ref="AB3:AB11" si="7">(AA3-E3)/E3*100</f>
        <v>1.1569239266987941E-2</v>
      </c>
      <c r="AC3">
        <v>345.66</v>
      </c>
    </row>
    <row r="4" spans="1:29" x14ac:dyDescent="0.15">
      <c r="A4" t="s">
        <v>55</v>
      </c>
      <c r="B4">
        <v>72038</v>
      </c>
      <c r="C4">
        <v>115055</v>
      </c>
      <c r="D4">
        <v>4391</v>
      </c>
      <c r="E4">
        <v>1110829727</v>
      </c>
      <c r="F4">
        <v>1110969039</v>
      </c>
      <c r="G4" s="6">
        <f>(F4-E4)/E4*100</f>
        <v>1.2541256019159451E-2</v>
      </c>
      <c r="H4">
        <v>1101.1600000000001</v>
      </c>
      <c r="I4">
        <v>1110925129</v>
      </c>
      <c r="J4" s="6">
        <f t="shared" si="1"/>
        <v>8.5883549639646974E-3</v>
      </c>
      <c r="K4">
        <v>2629</v>
      </c>
      <c r="L4">
        <v>1111350845</v>
      </c>
      <c r="M4" s="6">
        <f t="shared" si="2"/>
        <v>4.6912500388999759E-2</v>
      </c>
      <c r="N4">
        <v>3598.84</v>
      </c>
      <c r="O4">
        <v>1110961259</v>
      </c>
      <c r="P4" s="6">
        <f t="shared" si="3"/>
        <v>1.184087865160274E-2</v>
      </c>
      <c r="Q4">
        <v>3584</v>
      </c>
      <c r="R4">
        <v>1110919719</v>
      </c>
      <c r="S4" s="6">
        <f t="shared" si="4"/>
        <v>8.1013316273989121E-3</v>
      </c>
      <c r="T4">
        <v>3245.16</v>
      </c>
      <c r="U4">
        <v>1110920368</v>
      </c>
      <c r="V4" s="6">
        <f t="shared" si="5"/>
        <v>8.15975642322723E-3</v>
      </c>
      <c r="W4" s="6">
        <v>2301.69</v>
      </c>
      <c r="X4" s="1">
        <v>1110920938</v>
      </c>
      <c r="Y4" s="6">
        <f t="shared" si="6"/>
        <v>8.2110694180225156E-3</v>
      </c>
      <c r="AA4">
        <v>1110971649</v>
      </c>
      <c r="AB4" s="6">
        <f t="shared" si="7"/>
        <v>1.277621552164313E-2</v>
      </c>
      <c r="AC4">
        <v>2612.5</v>
      </c>
    </row>
    <row r="5" spans="1:29" x14ac:dyDescent="0.15">
      <c r="A5" t="s">
        <v>56</v>
      </c>
      <c r="B5">
        <v>68464</v>
      </c>
      <c r="C5">
        <v>108732</v>
      </c>
      <c r="D5">
        <v>3001</v>
      </c>
      <c r="E5">
        <v>758461284</v>
      </c>
      <c r="F5">
        <v>758493287</v>
      </c>
      <c r="G5" s="6">
        <f>(F5-E5)/E5*100</f>
        <v>4.2194638902623271E-3</v>
      </c>
      <c r="H5">
        <v>3548.35</v>
      </c>
      <c r="I5">
        <v>758486874</v>
      </c>
      <c r="J5" s="6">
        <f t="shared" si="1"/>
        <v>3.3739362232232278E-3</v>
      </c>
      <c r="K5">
        <v>3535</v>
      </c>
      <c r="L5">
        <v>758644253</v>
      </c>
      <c r="M5" s="6">
        <f t="shared" si="2"/>
        <v>2.412370991898909E-2</v>
      </c>
      <c r="N5">
        <v>3569.87</v>
      </c>
      <c r="O5">
        <v>758491190</v>
      </c>
      <c r="P5" s="6">
        <f t="shared" si="3"/>
        <v>3.9429830672807293E-3</v>
      </c>
      <c r="Q5">
        <v>3486</v>
      </c>
      <c r="R5">
        <v>758486501</v>
      </c>
      <c r="S5" s="6">
        <f t="shared" si="4"/>
        <v>3.3247577077381843E-3</v>
      </c>
      <c r="T5">
        <v>3228.35</v>
      </c>
      <c r="U5">
        <v>758485591</v>
      </c>
      <c r="V5" s="6">
        <f t="shared" si="5"/>
        <v>3.2047779514610005E-3</v>
      </c>
      <c r="W5" s="6">
        <v>3248.4</v>
      </c>
      <c r="X5" s="1">
        <v>758485454</v>
      </c>
      <c r="Y5" s="6">
        <f t="shared" si="6"/>
        <v>3.1867150650764131E-3</v>
      </c>
      <c r="AA5">
        <v>758515277</v>
      </c>
      <c r="AB5" s="6">
        <f t="shared" si="7"/>
        <v>7.1187549238175751E-3</v>
      </c>
      <c r="AC5">
        <v>3188.94</v>
      </c>
    </row>
    <row r="6" spans="1:29" x14ac:dyDescent="0.15">
      <c r="A6" t="s">
        <v>57</v>
      </c>
      <c r="B6">
        <v>85085</v>
      </c>
      <c r="C6">
        <v>138888</v>
      </c>
      <c r="D6">
        <v>3954</v>
      </c>
      <c r="E6">
        <v>976718597</v>
      </c>
      <c r="F6">
        <v>976836519.00000095</v>
      </c>
      <c r="G6" s="6">
        <f>(F6-E6)/E6*100</f>
        <v>1.2073282966368427E-2</v>
      </c>
      <c r="H6">
        <v>3436.9</v>
      </c>
      <c r="I6">
        <v>976820405.00000095</v>
      </c>
      <c r="J6" s="6">
        <f t="shared" si="1"/>
        <v>1.0423473077471636E-2</v>
      </c>
      <c r="K6">
        <v>3220</v>
      </c>
      <c r="L6">
        <v>977169823</v>
      </c>
      <c r="M6" s="6">
        <f t="shared" si="2"/>
        <v>4.6198157932688569E-2</v>
      </c>
      <c r="N6">
        <v>3599.17</v>
      </c>
      <c r="O6">
        <v>976829323.00000095</v>
      </c>
      <c r="P6" s="6">
        <f t="shared" si="3"/>
        <v>1.1336530331361519E-2</v>
      </c>
      <c r="Q6">
        <v>3304</v>
      </c>
      <c r="R6">
        <v>976816168.00000095</v>
      </c>
      <c r="S6" s="6">
        <f t="shared" si="4"/>
        <v>9.9896736174210146E-3</v>
      </c>
      <c r="T6">
        <v>3179.9</v>
      </c>
      <c r="U6">
        <v>976820747.00000095</v>
      </c>
      <c r="V6" s="6">
        <f t="shared" si="5"/>
        <v>1.0458488280525048E-2</v>
      </c>
      <c r="W6" s="6">
        <v>3466.41</v>
      </c>
      <c r="X6" s="1">
        <v>976816120</v>
      </c>
      <c r="Y6" s="6">
        <f t="shared" si="6"/>
        <v>9.984759202859737E-3</v>
      </c>
      <c r="AA6">
        <v>976858019</v>
      </c>
      <c r="AB6" s="6">
        <f t="shared" si="7"/>
        <v>1.4274531111441507E-2</v>
      </c>
      <c r="AC6">
        <v>542.5</v>
      </c>
    </row>
    <row r="7" spans="1:29" x14ac:dyDescent="0.15">
      <c r="A7" t="s">
        <v>162</v>
      </c>
      <c r="B7">
        <v>68905</v>
      </c>
      <c r="C7">
        <v>113889</v>
      </c>
      <c r="D7">
        <v>3358</v>
      </c>
      <c r="E7">
        <v>804487839</v>
      </c>
      <c r="F7">
        <v>804552683.00000095</v>
      </c>
      <c r="G7" s="6">
        <f t="shared" ref="G7:G8" si="8">(F7-E7)/E7*100</f>
        <v>8.0602834321966271E-3</v>
      </c>
      <c r="H7">
        <v>2537.42</v>
      </c>
      <c r="I7">
        <v>804537368.00000095</v>
      </c>
      <c r="J7" s="6">
        <f t="shared" si="1"/>
        <v>6.1565877816772904E-3</v>
      </c>
      <c r="K7">
        <v>3019</v>
      </c>
      <c r="L7">
        <v>804834460</v>
      </c>
      <c r="M7" s="6">
        <f t="shared" si="2"/>
        <v>4.3085921650581969E-2</v>
      </c>
      <c r="N7">
        <v>3590.24</v>
      </c>
      <c r="O7">
        <v>804546545.00000095</v>
      </c>
      <c r="P7" s="6">
        <f t="shared" si="3"/>
        <v>7.2973135397455865E-3</v>
      </c>
      <c r="Q7">
        <v>3221</v>
      </c>
      <c r="R7">
        <v>804535902.00000095</v>
      </c>
      <c r="S7" s="6">
        <f t="shared" si="4"/>
        <v>5.9743600426200695E-3</v>
      </c>
      <c r="T7">
        <v>3510.42</v>
      </c>
      <c r="U7">
        <v>804535815.00000095</v>
      </c>
      <c r="V7" s="6">
        <f t="shared" si="5"/>
        <v>5.9635457088561003E-3</v>
      </c>
      <c r="W7" s="6">
        <v>3453.53</v>
      </c>
      <c r="X7" s="1">
        <v>804535168</v>
      </c>
      <c r="Y7" s="6">
        <f t="shared" si="6"/>
        <v>5.8831218702859725E-3</v>
      </c>
      <c r="AA7">
        <v>804558896</v>
      </c>
      <c r="AB7" s="6">
        <f t="shared" si="7"/>
        <v>8.8325760260497856E-3</v>
      </c>
      <c r="AC7">
        <v>417.85</v>
      </c>
    </row>
    <row r="8" spans="1:29" x14ac:dyDescent="0.15">
      <c r="A8" t="s">
        <v>163</v>
      </c>
      <c r="B8">
        <v>39160</v>
      </c>
      <c r="C8">
        <v>63659</v>
      </c>
      <c r="D8">
        <v>1458</v>
      </c>
      <c r="E8">
        <v>363005993</v>
      </c>
      <c r="F8">
        <v>363045357</v>
      </c>
      <c r="G8" s="6">
        <f t="shared" si="8"/>
        <v>1.0843898106111985E-2</v>
      </c>
      <c r="H8">
        <v>2066.88</v>
      </c>
      <c r="I8">
        <v>363043453</v>
      </c>
      <c r="J8" s="6">
        <f t="shared" si="1"/>
        <v>1.0319388859235721E-2</v>
      </c>
      <c r="K8">
        <v>3221</v>
      </c>
      <c r="L8">
        <v>363089276</v>
      </c>
      <c r="M8" s="6">
        <f t="shared" si="2"/>
        <v>2.2942596432560827E-2</v>
      </c>
      <c r="N8">
        <v>3589.44</v>
      </c>
      <c r="O8">
        <v>363043686</v>
      </c>
      <c r="P8" s="6">
        <f t="shared" si="3"/>
        <v>1.0383575127367112E-2</v>
      </c>
      <c r="Q8">
        <v>3428</v>
      </c>
      <c r="R8">
        <v>363043324</v>
      </c>
      <c r="S8" s="6">
        <f t="shared" si="4"/>
        <v>1.0283852255849671E-2</v>
      </c>
      <c r="T8">
        <v>3037.88</v>
      </c>
      <c r="U8">
        <v>363043650</v>
      </c>
      <c r="V8" s="6">
        <f t="shared" si="5"/>
        <v>1.0373657935724494E-2</v>
      </c>
      <c r="W8" s="6">
        <v>2382.88</v>
      </c>
      <c r="X8" s="1">
        <v>363043212</v>
      </c>
      <c r="Y8" s="6">
        <f t="shared" si="6"/>
        <v>1.0252998770739303E-2</v>
      </c>
      <c r="AA8">
        <v>363051936</v>
      </c>
      <c r="AB8" s="6">
        <f t="shared" si="7"/>
        <v>1.26562648788005E-2</v>
      </c>
      <c r="AC8">
        <v>325.58</v>
      </c>
    </row>
    <row r="9" spans="1:29" x14ac:dyDescent="0.15">
      <c r="A9" t="s">
        <v>58</v>
      </c>
      <c r="B9">
        <v>66048</v>
      </c>
      <c r="C9">
        <v>110491</v>
      </c>
      <c r="D9">
        <v>3343</v>
      </c>
      <c r="E9">
        <v>792875218</v>
      </c>
      <c r="F9">
        <v>792964933</v>
      </c>
      <c r="G9" s="6">
        <f>(F9-E9)/E9*100</f>
        <v>1.1315147448586291E-2</v>
      </c>
      <c r="H9">
        <v>2424.06</v>
      </c>
      <c r="I9">
        <v>792944349</v>
      </c>
      <c r="J9" s="6">
        <f t="shared" si="1"/>
        <v>8.7190264534160282E-3</v>
      </c>
      <c r="K9">
        <v>3169</v>
      </c>
      <c r="L9">
        <v>793249746</v>
      </c>
      <c r="M9" s="6">
        <f t="shared" si="2"/>
        <v>4.7236688888414723E-2</v>
      </c>
      <c r="N9">
        <v>3582.11</v>
      </c>
      <c r="O9">
        <v>792960866</v>
      </c>
      <c r="P9" s="6">
        <f t="shared" si="3"/>
        <v>1.080220418744378E-2</v>
      </c>
      <c r="Q9">
        <v>3454</v>
      </c>
      <c r="R9">
        <v>792943684</v>
      </c>
      <c r="S9" s="6">
        <f t="shared" si="4"/>
        <v>8.6351544916113149E-3</v>
      </c>
      <c r="T9">
        <v>3362.06</v>
      </c>
      <c r="U9">
        <v>792943697</v>
      </c>
      <c r="V9" s="6">
        <f t="shared" si="5"/>
        <v>8.636794093872158E-3</v>
      </c>
      <c r="W9" s="6">
        <v>3458.71</v>
      </c>
      <c r="X9" s="1">
        <v>792942268</v>
      </c>
      <c r="Y9" s="6">
        <f t="shared" si="6"/>
        <v>8.4565639684301506E-3</v>
      </c>
      <c r="AA9">
        <v>793000633</v>
      </c>
      <c r="AB9" s="6">
        <f t="shared" si="7"/>
        <v>1.5817747503365655E-2</v>
      </c>
      <c r="AC9">
        <v>340.67</v>
      </c>
    </row>
    <row r="10" spans="1:29" x14ac:dyDescent="0.15">
      <c r="A10" t="s">
        <v>59</v>
      </c>
      <c r="B10">
        <v>63158</v>
      </c>
      <c r="C10">
        <v>107345</v>
      </c>
      <c r="D10">
        <v>3458</v>
      </c>
      <c r="E10">
        <v>863036549</v>
      </c>
      <c r="F10">
        <v>863120958.00000095</v>
      </c>
      <c r="G10" s="6">
        <f>(F10-E10)/E10*100</f>
        <v>9.7804664354897066E-3</v>
      </c>
      <c r="H10">
        <v>2518.4</v>
      </c>
      <c r="I10">
        <v>863108099.00000095</v>
      </c>
      <c r="J10" s="6">
        <f t="shared" si="1"/>
        <v>8.290494774973161E-3</v>
      </c>
      <c r="K10">
        <v>2672</v>
      </c>
      <c r="L10">
        <v>863270351</v>
      </c>
      <c r="M10" s="6">
        <f t="shared" si="2"/>
        <v>2.7090625567469447E-2</v>
      </c>
      <c r="N10">
        <v>3590.33</v>
      </c>
      <c r="O10">
        <v>863116007.00000095</v>
      </c>
      <c r="P10" s="6">
        <f t="shared" si="3"/>
        <v>9.2067943232556747E-3</v>
      </c>
      <c r="Q10">
        <v>3589</v>
      </c>
      <c r="R10">
        <v>863106715.00000095</v>
      </c>
      <c r="S10" s="6">
        <f t="shared" si="4"/>
        <v>8.1301307670289258E-3</v>
      </c>
      <c r="T10">
        <v>3423.4</v>
      </c>
      <c r="U10">
        <v>863107548.00000095</v>
      </c>
      <c r="V10" s="6">
        <f t="shared" si="5"/>
        <v>8.2266504336601029E-3</v>
      </c>
      <c r="W10" s="6">
        <v>3180.16</v>
      </c>
      <c r="X10" s="1">
        <v>863106237</v>
      </c>
      <c r="Y10" s="6">
        <f t="shared" si="6"/>
        <v>8.0747449318047358E-3</v>
      </c>
      <c r="AA10">
        <v>863163449</v>
      </c>
      <c r="AB10" s="6">
        <f t="shared" si="7"/>
        <v>1.470389639315264E-2</v>
      </c>
      <c r="AC10">
        <v>534.36</v>
      </c>
    </row>
    <row r="11" spans="1:29" x14ac:dyDescent="0.15">
      <c r="A11" t="s">
        <v>60</v>
      </c>
      <c r="B11">
        <v>89596</v>
      </c>
      <c r="C11">
        <v>148583</v>
      </c>
      <c r="D11">
        <v>4991</v>
      </c>
      <c r="E11">
        <v>1405421745</v>
      </c>
      <c r="F11">
        <v>1405676213</v>
      </c>
      <c r="G11" s="6">
        <f>(F11-E11)/E11*100</f>
        <v>1.8106166416259624E-2</v>
      </c>
      <c r="H11">
        <v>1401.42</v>
      </c>
      <c r="I11">
        <v>1405602330</v>
      </c>
      <c r="J11" s="6">
        <f t="shared" si="1"/>
        <v>1.2849167920053778E-2</v>
      </c>
      <c r="K11">
        <v>2750</v>
      </c>
      <c r="L11">
        <v>1406269407</v>
      </c>
      <c r="M11" s="6">
        <f t="shared" si="2"/>
        <v>6.0313710316186979E-2</v>
      </c>
      <c r="N11">
        <v>3597.95</v>
      </c>
      <c r="O11">
        <v>1405647907</v>
      </c>
      <c r="P11" s="6">
        <f t="shared" si="3"/>
        <v>1.6092109062963159E-2</v>
      </c>
      <c r="Q11">
        <v>3526</v>
      </c>
      <c r="R11">
        <v>1405606336</v>
      </c>
      <c r="S11" s="6">
        <f t="shared" si="4"/>
        <v>1.3134206913811484E-2</v>
      </c>
      <c r="T11">
        <v>3487.42</v>
      </c>
      <c r="U11">
        <v>1405600828</v>
      </c>
      <c r="V11" s="6">
        <f t="shared" si="5"/>
        <v>1.2742296085649366E-2</v>
      </c>
      <c r="W11" s="6">
        <v>3400.12</v>
      </c>
      <c r="X11" s="1">
        <v>1405595770</v>
      </c>
      <c r="Y11" s="6">
        <f t="shared" si="6"/>
        <v>1.2382404115997224E-2</v>
      </c>
      <c r="AA11">
        <v>1405683993</v>
      </c>
      <c r="AB11" s="6">
        <f t="shared" si="7"/>
        <v>1.8659736903387673E-2</v>
      </c>
      <c r="AC11">
        <v>1468.57</v>
      </c>
    </row>
    <row r="12" spans="1:29" x14ac:dyDescent="0.15">
      <c r="G12" s="6">
        <f>AVERAGE(G2:G11)</f>
        <v>1.2953091871419775E-2</v>
      </c>
      <c r="J12" s="6">
        <f t="shared" ref="J12" si="9">AVERAGE(J2:J11)</f>
        <v>1.099405336267704E-2</v>
      </c>
      <c r="M12" s="6">
        <f>AVERAGE(M2:M11)</f>
        <v>3.9354213443076339E-2</v>
      </c>
      <c r="P12" s="6">
        <f>AVERAGE(P2:P11)</f>
        <v>1.2293508352901421E-2</v>
      </c>
      <c r="S12" s="6">
        <f>AVERAGE(S2:S11)</f>
        <v>1.0880832481549406E-2</v>
      </c>
      <c r="V12" s="6">
        <f>AVERAGE(V2:V11)</f>
        <v>1.0899474527453429E-2</v>
      </c>
      <c r="W12" s="6"/>
      <c r="Y12" s="6">
        <f>AVERAGE(Y2:Y11)</f>
        <v>1.0735492135805925E-2</v>
      </c>
      <c r="AB12" s="6">
        <f>AVERAGE(AB2:AB11)</f>
        <v>1.5410696674897939E-2</v>
      </c>
    </row>
    <row r="16" spans="1:29" x14ac:dyDescent="0.15">
      <c r="A16" s="2" t="s">
        <v>22</v>
      </c>
      <c r="B16" t="s">
        <v>305</v>
      </c>
      <c r="C16" s="2" t="s">
        <v>388</v>
      </c>
      <c r="D16" t="s">
        <v>308</v>
      </c>
      <c r="E16" t="s">
        <v>367</v>
      </c>
      <c r="H16" s="2" t="s">
        <v>22</v>
      </c>
      <c r="I16" s="2" t="s">
        <v>26</v>
      </c>
      <c r="J16" s="2" t="s">
        <v>285</v>
      </c>
      <c r="K16" s="2" t="s">
        <v>367</v>
      </c>
      <c r="L16" s="2" t="s">
        <v>285</v>
      </c>
      <c r="M16" s="2" t="s">
        <v>388</v>
      </c>
      <c r="N16" s="2" t="s">
        <v>285</v>
      </c>
      <c r="O16" s="2" t="s">
        <v>304</v>
      </c>
      <c r="P16" s="2" t="s">
        <v>285</v>
      </c>
    </row>
    <row r="17" spans="1:16" x14ac:dyDescent="0.15">
      <c r="A17" t="s">
        <v>160</v>
      </c>
      <c r="B17">
        <v>3.4585715199388238E-2</v>
      </c>
      <c r="C17">
        <v>4.7404672969231662E-2</v>
      </c>
      <c r="D17">
        <v>3.3947194290838437E-2</v>
      </c>
      <c r="E17">
        <v>3.7698004220332974E-2</v>
      </c>
      <c r="H17" t="s">
        <v>160</v>
      </c>
      <c r="I17">
        <v>399811908</v>
      </c>
      <c r="J17">
        <v>3549.29</v>
      </c>
      <c r="K17">
        <v>399824347</v>
      </c>
      <c r="L17">
        <v>3379.5</v>
      </c>
      <c r="M17">
        <v>399863142</v>
      </c>
      <c r="N17">
        <v>3576.54</v>
      </c>
      <c r="O17" s="7">
        <v>399809356</v>
      </c>
      <c r="P17">
        <v>2330.44</v>
      </c>
    </row>
    <row r="18" spans="1:16" x14ac:dyDescent="0.15">
      <c r="A18" t="s">
        <v>161</v>
      </c>
      <c r="B18">
        <v>8.0052388003750731E-3</v>
      </c>
      <c r="C18">
        <v>2.8233550365640341E-2</v>
      </c>
      <c r="D18">
        <v>6.9753497240047568E-3</v>
      </c>
      <c r="E18">
        <v>1.1569239266987941E-2</v>
      </c>
      <c r="H18" t="s">
        <v>161</v>
      </c>
      <c r="I18">
        <v>592247105</v>
      </c>
      <c r="J18">
        <v>3039.78</v>
      </c>
      <c r="K18">
        <v>592268211</v>
      </c>
      <c r="L18">
        <v>345.66</v>
      </c>
      <c r="M18">
        <v>592366897</v>
      </c>
      <c r="N18">
        <v>3595.67</v>
      </c>
      <c r="O18" s="7">
        <v>592241006</v>
      </c>
      <c r="P18">
        <v>3470.62</v>
      </c>
    </row>
    <row r="19" spans="1:16" x14ac:dyDescent="0.15">
      <c r="A19" t="s">
        <v>55</v>
      </c>
      <c r="B19">
        <v>1.2541256019159451E-2</v>
      </c>
      <c r="C19">
        <v>4.6912500388999759E-2</v>
      </c>
      <c r="D19">
        <v>8.2110694180225156E-3</v>
      </c>
      <c r="E19">
        <v>1.277621552164313E-2</v>
      </c>
      <c r="H19" t="s">
        <v>55</v>
      </c>
      <c r="I19">
        <v>1110969039</v>
      </c>
      <c r="J19">
        <v>1101.1600000000001</v>
      </c>
      <c r="K19">
        <v>1110971649</v>
      </c>
      <c r="L19">
        <v>2612.5</v>
      </c>
      <c r="M19">
        <v>1111350845</v>
      </c>
      <c r="N19">
        <v>3598.84</v>
      </c>
      <c r="O19" s="7">
        <v>1110920938</v>
      </c>
      <c r="P19">
        <v>2227.5700000000002</v>
      </c>
    </row>
    <row r="20" spans="1:16" x14ac:dyDescent="0.15">
      <c r="A20" t="s">
        <v>56</v>
      </c>
      <c r="B20">
        <v>4.2194638902623271E-3</v>
      </c>
      <c r="C20">
        <v>2.412370991898909E-2</v>
      </c>
      <c r="D20">
        <v>3.1867150650764131E-3</v>
      </c>
      <c r="E20">
        <v>7.1187549238175751E-3</v>
      </c>
      <c r="H20" t="s">
        <v>56</v>
      </c>
      <c r="I20">
        <v>758493287</v>
      </c>
      <c r="J20">
        <v>3548.35</v>
      </c>
      <c r="K20">
        <v>758515277</v>
      </c>
      <c r="L20">
        <v>3188.94</v>
      </c>
      <c r="M20">
        <v>758644253</v>
      </c>
      <c r="N20">
        <v>3569.87</v>
      </c>
      <c r="O20" s="7">
        <v>758485454</v>
      </c>
      <c r="P20">
        <v>1954.37</v>
      </c>
    </row>
    <row r="21" spans="1:16" x14ac:dyDescent="0.15">
      <c r="A21" t="s">
        <v>57</v>
      </c>
      <c r="B21">
        <v>1.2073282966368427E-2</v>
      </c>
      <c r="C21">
        <v>4.6198157932688569E-2</v>
      </c>
      <c r="D21">
        <v>9.984759202859737E-3</v>
      </c>
      <c r="E21">
        <v>1.4274531111441507E-2</v>
      </c>
      <c r="H21" t="s">
        <v>57</v>
      </c>
      <c r="I21">
        <v>976836519.00000095</v>
      </c>
      <c r="J21">
        <v>3436.9</v>
      </c>
      <c r="K21">
        <v>976858019</v>
      </c>
      <c r="L21">
        <v>542.5</v>
      </c>
      <c r="M21">
        <v>977169823</v>
      </c>
      <c r="N21">
        <v>3599.17</v>
      </c>
      <c r="O21" s="7">
        <v>976816120</v>
      </c>
      <c r="P21">
        <v>3339.59</v>
      </c>
    </row>
    <row r="22" spans="1:16" x14ac:dyDescent="0.15">
      <c r="A22" t="s">
        <v>162</v>
      </c>
      <c r="B22">
        <v>8.0602834321966271E-3</v>
      </c>
      <c r="C22">
        <v>4.3085921650581969E-2</v>
      </c>
      <c r="D22">
        <v>5.8831218702859725E-3</v>
      </c>
      <c r="E22">
        <v>8.8325760260497856E-3</v>
      </c>
      <c r="H22" t="s">
        <v>162</v>
      </c>
      <c r="I22">
        <v>804552683.00000095</v>
      </c>
      <c r="J22">
        <v>2537.42</v>
      </c>
      <c r="K22">
        <v>804558896</v>
      </c>
      <c r="L22">
        <v>417.85</v>
      </c>
      <c r="M22">
        <v>804834460</v>
      </c>
      <c r="N22">
        <v>3590.24</v>
      </c>
      <c r="O22" s="7">
        <v>804535168</v>
      </c>
      <c r="P22">
        <v>3161.23</v>
      </c>
    </row>
    <row r="23" spans="1:16" x14ac:dyDescent="0.15">
      <c r="A23" t="s">
        <v>163</v>
      </c>
      <c r="B23">
        <v>1.0843898106111985E-2</v>
      </c>
      <c r="C23">
        <v>2.2942596432560827E-2</v>
      </c>
      <c r="D23">
        <v>1.0252998770739303E-2</v>
      </c>
      <c r="E23">
        <v>1.26562648788005E-2</v>
      </c>
      <c r="H23" t="s">
        <v>163</v>
      </c>
      <c r="I23">
        <v>363045357</v>
      </c>
      <c r="J23">
        <v>2066.88</v>
      </c>
      <c r="K23">
        <v>363051936</v>
      </c>
      <c r="L23">
        <v>325.58</v>
      </c>
      <c r="M23">
        <v>363089276</v>
      </c>
      <c r="N23">
        <v>3589.44</v>
      </c>
      <c r="O23" s="7">
        <v>363043212</v>
      </c>
      <c r="P23">
        <v>781.41</v>
      </c>
    </row>
    <row r="24" spans="1:16" x14ac:dyDescent="0.15">
      <c r="A24" t="s">
        <v>58</v>
      </c>
      <c r="B24">
        <v>1.1315147448586291E-2</v>
      </c>
      <c r="C24">
        <v>4.7236688888414723E-2</v>
      </c>
      <c r="D24">
        <v>8.4565639684301506E-3</v>
      </c>
      <c r="E24">
        <v>1.5817747503365655E-2</v>
      </c>
      <c r="H24" t="s">
        <v>58</v>
      </c>
      <c r="I24">
        <v>792964933</v>
      </c>
      <c r="J24">
        <v>2424.06</v>
      </c>
      <c r="K24">
        <v>793000633</v>
      </c>
      <c r="L24">
        <v>340.67</v>
      </c>
      <c r="M24">
        <v>793249746</v>
      </c>
      <c r="N24">
        <v>3582.11</v>
      </c>
      <c r="O24" s="7">
        <v>792942268</v>
      </c>
      <c r="P24">
        <v>3127.29</v>
      </c>
    </row>
    <row r="25" spans="1:16" x14ac:dyDescent="0.15">
      <c r="A25" t="s">
        <v>59</v>
      </c>
      <c r="B25">
        <v>9.7804664354897066E-3</v>
      </c>
      <c r="C25">
        <v>2.7090625567469447E-2</v>
      </c>
      <c r="D25">
        <v>8.0747449318047358E-3</v>
      </c>
      <c r="E25">
        <v>1.470389639315264E-2</v>
      </c>
      <c r="H25" t="s">
        <v>59</v>
      </c>
      <c r="I25">
        <v>863120958.00000095</v>
      </c>
      <c r="J25">
        <v>2518.4</v>
      </c>
      <c r="K25">
        <v>863163449</v>
      </c>
      <c r="L25">
        <v>534.36</v>
      </c>
      <c r="M25">
        <v>863270351</v>
      </c>
      <c r="N25">
        <v>3590.33</v>
      </c>
      <c r="O25" s="7">
        <v>863106237</v>
      </c>
      <c r="P25">
        <v>3531.78</v>
      </c>
    </row>
    <row r="26" spans="1:16" x14ac:dyDescent="0.15">
      <c r="A26" t="s">
        <v>60</v>
      </c>
      <c r="B26">
        <v>1.8106166416259624E-2</v>
      </c>
      <c r="C26">
        <v>6.0313710316186979E-2</v>
      </c>
      <c r="D26">
        <v>1.2382404115997224E-2</v>
      </c>
      <c r="E26">
        <v>1.8659736903387673E-2</v>
      </c>
      <c r="H26" t="s">
        <v>60</v>
      </c>
      <c r="I26">
        <v>1405676213</v>
      </c>
      <c r="J26">
        <v>1401.42</v>
      </c>
      <c r="K26">
        <v>1405683993</v>
      </c>
      <c r="L26">
        <v>1468.57</v>
      </c>
      <c r="M26">
        <v>1406269407</v>
      </c>
      <c r="N26">
        <v>3597.95</v>
      </c>
      <c r="O26" s="7">
        <v>1405595770</v>
      </c>
      <c r="P26">
        <v>2416.16</v>
      </c>
    </row>
    <row r="27" spans="1:16" x14ac:dyDescent="0.15">
      <c r="A27" t="s">
        <v>306</v>
      </c>
      <c r="B27">
        <v>1.2953091871419775E-2</v>
      </c>
      <c r="C27">
        <v>3.9354213443076339E-2</v>
      </c>
      <c r="D27">
        <v>1.0735492135805925E-2</v>
      </c>
      <c r="E27">
        <v>1.5410696674897939E-2</v>
      </c>
    </row>
    <row r="28" spans="1:16" x14ac:dyDescent="0.15">
      <c r="I28">
        <f>AVERAGE(I17:I26)</f>
        <v>806771800.20000029</v>
      </c>
      <c r="J28">
        <f t="shared" ref="J28:P28" si="10">AVERAGE(J17:J26)</f>
        <v>2562.3660000000004</v>
      </c>
      <c r="K28">
        <f t="shared" si="10"/>
        <v>806789641</v>
      </c>
      <c r="L28">
        <f t="shared" si="10"/>
        <v>1315.6130000000001</v>
      </c>
      <c r="M28">
        <f t="shared" si="10"/>
        <v>807010820</v>
      </c>
      <c r="N28">
        <f t="shared" si="10"/>
        <v>3589.0159999999987</v>
      </c>
      <c r="O28">
        <f t="shared" si="10"/>
        <v>806749552.89999998</v>
      </c>
      <c r="P28">
        <f t="shared" si="10"/>
        <v>2634.0459999999998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zoomScale="70" zoomScaleNormal="70" workbookViewId="0">
      <selection activeCell="F43" sqref="F43"/>
    </sheetView>
  </sheetViews>
  <sheetFormatPr defaultColWidth="16.875" defaultRowHeight="13.5" x14ac:dyDescent="0.15"/>
  <cols>
    <col min="8" max="8" width="15.375" customWidth="1"/>
    <col min="13" max="13" width="17.25" customWidth="1"/>
  </cols>
  <sheetData>
    <row r="1" spans="1:29" x14ac:dyDescent="0.15">
      <c r="A1" s="2" t="s">
        <v>22</v>
      </c>
      <c r="B1" s="2" t="s">
        <v>23</v>
      </c>
      <c r="C1" s="2" t="s">
        <v>24</v>
      </c>
      <c r="D1" s="2" t="s">
        <v>25</v>
      </c>
      <c r="E1" s="2" t="s">
        <v>27</v>
      </c>
      <c r="F1" s="2" t="s">
        <v>26</v>
      </c>
      <c r="G1" s="2" t="s">
        <v>54</v>
      </c>
      <c r="H1" s="2" t="s">
        <v>285</v>
      </c>
      <c r="I1" s="2" t="s">
        <v>302</v>
      </c>
      <c r="J1" s="2" t="s">
        <v>54</v>
      </c>
      <c r="K1" s="2" t="s">
        <v>285</v>
      </c>
      <c r="L1" s="2" t="s">
        <v>390</v>
      </c>
      <c r="M1" s="2" t="s">
        <v>54</v>
      </c>
      <c r="N1" s="2" t="s">
        <v>301</v>
      </c>
      <c r="O1" s="2" t="s">
        <v>303</v>
      </c>
      <c r="P1" s="2" t="s">
        <v>54</v>
      </c>
      <c r="Q1" s="2" t="s">
        <v>285</v>
      </c>
      <c r="R1" s="2" t="s">
        <v>311</v>
      </c>
      <c r="S1" s="2" t="s">
        <v>54</v>
      </c>
      <c r="T1" s="2" t="s">
        <v>285</v>
      </c>
      <c r="U1" s="2" t="s">
        <v>312</v>
      </c>
      <c r="V1" s="2" t="s">
        <v>54</v>
      </c>
      <c r="W1" s="2" t="s">
        <v>285</v>
      </c>
      <c r="X1" s="2" t="s">
        <v>315</v>
      </c>
      <c r="Y1" s="2" t="s">
        <v>317</v>
      </c>
      <c r="Z1" s="2" t="s">
        <v>285</v>
      </c>
      <c r="AA1" s="2" t="s">
        <v>367</v>
      </c>
      <c r="AB1" s="2" t="s">
        <v>317</v>
      </c>
      <c r="AC1" s="2" t="s">
        <v>285</v>
      </c>
    </row>
    <row r="2" spans="1:29" x14ac:dyDescent="0.15">
      <c r="A2" s="2" t="s">
        <v>83</v>
      </c>
      <c r="B2" s="2">
        <v>39277</v>
      </c>
      <c r="C2" s="2">
        <v>47262</v>
      </c>
      <c r="D2" s="2">
        <v>25000</v>
      </c>
      <c r="E2" s="3" t="s">
        <v>28</v>
      </c>
      <c r="F2" s="3" t="s">
        <v>255</v>
      </c>
      <c r="G2" s="4">
        <f t="shared" ref="G2:G16" si="0">(F2-E2)/E2*100</f>
        <v>7.44006243232158E-2</v>
      </c>
      <c r="H2">
        <v>3296.54</v>
      </c>
      <c r="I2" s="3" t="s">
        <v>191</v>
      </c>
      <c r="J2" s="9">
        <f t="shared" ref="J2:J16" si="1">(I2-E2)/E2*100</f>
        <v>1.5328390478651591E-2</v>
      </c>
      <c r="K2">
        <v>3231</v>
      </c>
      <c r="L2">
        <v>99.215805461963001</v>
      </c>
      <c r="M2" s="9">
        <f t="shared" ref="M2:M16" si="2">(L2-E2)/E2*100</f>
        <v>0.25726455287690803</v>
      </c>
      <c r="N2">
        <v>3577.2</v>
      </c>
      <c r="O2">
        <v>99.025481144428994</v>
      </c>
      <c r="P2" s="9">
        <f>(O2-E2)/E2*100</f>
        <v>6.4942418666467119E-2</v>
      </c>
      <c r="Q2">
        <v>3526</v>
      </c>
      <c r="R2">
        <v>98.973995416948995</v>
      </c>
      <c r="S2" s="9">
        <f>(R2-E2)/E2*100</f>
        <v>1.2916250289105711E-2</v>
      </c>
      <c r="T2">
        <v>3575.54</v>
      </c>
      <c r="U2">
        <v>98.972718773219</v>
      </c>
      <c r="V2" s="9">
        <f>(U2-E2)/E2*100</f>
        <v>1.1626205748501773E-2</v>
      </c>
      <c r="W2">
        <v>3395.18</v>
      </c>
      <c r="X2" s="7">
        <v>98.971696407097994</v>
      </c>
      <c r="Y2" s="27">
        <f>(X2-E2)/E2*100</f>
        <v>1.0593107945320415E-2</v>
      </c>
      <c r="AA2">
        <v>98.996280619999993</v>
      </c>
      <c r="AB2" s="27">
        <f>(AA2-E2)/E2*100</f>
        <v>3.543537904581455E-2</v>
      </c>
      <c r="AC2">
        <v>2126.2800000000002</v>
      </c>
    </row>
    <row r="3" spans="1:29" x14ac:dyDescent="0.15">
      <c r="A3" s="2" t="s">
        <v>84</v>
      </c>
      <c r="B3" s="2">
        <v>39306</v>
      </c>
      <c r="C3" s="2">
        <v>47489</v>
      </c>
      <c r="D3" s="2">
        <v>25000</v>
      </c>
      <c r="E3" s="3" t="s">
        <v>29</v>
      </c>
      <c r="F3" s="3" t="s">
        <v>256</v>
      </c>
      <c r="G3" s="4">
        <f t="shared" si="0"/>
        <v>7.4904687144600759E-2</v>
      </c>
      <c r="H3">
        <v>3566.56</v>
      </c>
      <c r="I3" s="3" t="s">
        <v>192</v>
      </c>
      <c r="J3" s="9">
        <f t="shared" si="1"/>
        <v>1.0077537021322296E-2</v>
      </c>
      <c r="K3">
        <v>3439</v>
      </c>
      <c r="L3">
        <v>99.296953053292995</v>
      </c>
      <c r="M3" s="9">
        <f t="shared" si="2"/>
        <v>0.26239184530221182</v>
      </c>
      <c r="N3">
        <v>3567.13</v>
      </c>
      <c r="O3">
        <v>99.099423518123004</v>
      </c>
      <c r="P3" s="9">
        <f t="shared" ref="P3:P16" si="3">(O3-E3)/E3*100</f>
        <v>6.2941781153669663E-2</v>
      </c>
      <c r="Q3">
        <v>3578</v>
      </c>
      <c r="R3">
        <v>99.048216070292995</v>
      </c>
      <c r="S3" s="9">
        <f t="shared" ref="S3:S16" si="4">(R3-E3)/E3*100</f>
        <v>1.1236456449751188E-2</v>
      </c>
      <c r="T3">
        <v>3420.56</v>
      </c>
      <c r="U3">
        <v>99.045110013987994</v>
      </c>
      <c r="V3" s="9">
        <f t="shared" ref="V3:V16" si="5">(U3-E3)/E3*100</f>
        <v>8.1002007564028693E-3</v>
      </c>
      <c r="W3">
        <v>3513.91</v>
      </c>
      <c r="X3" s="7">
        <v>99.045967011664004</v>
      </c>
      <c r="Y3" s="27">
        <f t="shared" ref="Y3:Y16" si="6">(X3-E3)/E3*100</f>
        <v>8.9655308008858205E-3</v>
      </c>
      <c r="AA3" t="s">
        <v>314</v>
      </c>
      <c r="AB3" s="27"/>
      <c r="AC3" t="s">
        <v>314</v>
      </c>
    </row>
    <row r="4" spans="1:29" x14ac:dyDescent="0.15">
      <c r="A4" s="2" t="s">
        <v>85</v>
      </c>
      <c r="B4" s="2">
        <v>39549</v>
      </c>
      <c r="C4" s="2">
        <v>48174</v>
      </c>
      <c r="D4" s="2">
        <v>25000</v>
      </c>
      <c r="E4" s="3" t="s">
        <v>30</v>
      </c>
      <c r="F4" s="3" t="s">
        <v>257</v>
      </c>
      <c r="G4" s="4">
        <f t="shared" si="0"/>
        <v>8.4640930340579637E-2</v>
      </c>
      <c r="H4">
        <v>3560.4</v>
      </c>
      <c r="I4" s="3" t="s">
        <v>193</v>
      </c>
      <c r="J4" s="9">
        <f t="shared" si="1"/>
        <v>1.1304058084793183E-2</v>
      </c>
      <c r="K4">
        <v>3355</v>
      </c>
      <c r="L4">
        <v>99.485318713062</v>
      </c>
      <c r="M4" s="9">
        <f t="shared" si="2"/>
        <v>0.27172908071450619</v>
      </c>
      <c r="N4">
        <v>3577.57</v>
      </c>
      <c r="O4">
        <v>99.289779485043994</v>
      </c>
      <c r="P4" s="9">
        <f t="shared" si="3"/>
        <v>7.4644156525593947E-2</v>
      </c>
      <c r="Q4">
        <v>3568</v>
      </c>
      <c r="R4">
        <v>99.225978028862002</v>
      </c>
      <c r="S4" s="9">
        <f t="shared" si="4"/>
        <v>1.0338363349341415E-2</v>
      </c>
      <c r="T4">
        <v>3558.4</v>
      </c>
      <c r="U4">
        <v>99.223983186968994</v>
      </c>
      <c r="V4" s="9">
        <f t="shared" si="5"/>
        <v>8.3277526537922E-3</v>
      </c>
      <c r="W4">
        <v>3314.17</v>
      </c>
      <c r="X4" s="7">
        <v>99.225615529844006</v>
      </c>
      <c r="Y4" s="27">
        <f t="shared" si="6"/>
        <v>9.9729988534067379E-3</v>
      </c>
      <c r="AA4" t="s">
        <v>314</v>
      </c>
      <c r="AB4" s="27"/>
      <c r="AC4" t="s">
        <v>314</v>
      </c>
    </row>
    <row r="5" spans="1:29" x14ac:dyDescent="0.15">
      <c r="A5" s="2" t="s">
        <v>86</v>
      </c>
      <c r="B5" s="2">
        <v>39555</v>
      </c>
      <c r="C5" s="2">
        <v>48130</v>
      </c>
      <c r="D5" s="2">
        <v>25000</v>
      </c>
      <c r="E5" s="3" t="s">
        <v>31</v>
      </c>
      <c r="F5" s="3" t="s">
        <v>258</v>
      </c>
      <c r="G5" s="4">
        <f t="shared" si="0"/>
        <v>8.4315794932795465E-2</v>
      </c>
      <c r="H5">
        <v>3566.66</v>
      </c>
      <c r="I5" s="3" t="s">
        <v>194</v>
      </c>
      <c r="J5" s="9">
        <f t="shared" si="1"/>
        <v>1.149516727418204E-2</v>
      </c>
      <c r="K5">
        <v>3337</v>
      </c>
      <c r="L5">
        <v>99.254925015300003</v>
      </c>
      <c r="M5" s="9">
        <f t="shared" si="2"/>
        <v>0.3151161663578409</v>
      </c>
      <c r="N5">
        <v>3597.88</v>
      </c>
      <c r="O5">
        <v>99.012090876621002</v>
      </c>
      <c r="P5" s="9">
        <f t="shared" si="3"/>
        <v>6.9688195635114775E-2</v>
      </c>
      <c r="Q5">
        <v>3573</v>
      </c>
      <c r="R5">
        <v>98.950545659358994</v>
      </c>
      <c r="S5" s="9">
        <f t="shared" si="4"/>
        <v>7.4855833398520784E-3</v>
      </c>
      <c r="T5">
        <v>3582.66</v>
      </c>
      <c r="U5">
        <v>98.949097755880999</v>
      </c>
      <c r="V5" s="9">
        <f t="shared" si="5"/>
        <v>6.0222140856777302E-3</v>
      </c>
      <c r="W5">
        <v>3595.12</v>
      </c>
      <c r="X5" s="7">
        <v>98.952731164015006</v>
      </c>
      <c r="Y5" s="27">
        <f t="shared" si="6"/>
        <v>9.6944324565700797E-3</v>
      </c>
      <c r="AA5">
        <v>98.984356011000003</v>
      </c>
      <c r="AB5" s="27">
        <f t="shared" ref="AB5:AB16" si="7">(AA5-E5)/E5*100</f>
        <v>4.1657080139334488E-2</v>
      </c>
      <c r="AC5">
        <v>2207.17</v>
      </c>
    </row>
    <row r="6" spans="1:29" x14ac:dyDescent="0.15">
      <c r="A6" s="2" t="s">
        <v>87</v>
      </c>
      <c r="B6" s="2">
        <v>39153</v>
      </c>
      <c r="C6" s="2">
        <v>46903</v>
      </c>
      <c r="D6" s="2">
        <v>25000</v>
      </c>
      <c r="E6" s="3" t="s">
        <v>32</v>
      </c>
      <c r="F6" s="3" t="s">
        <v>259</v>
      </c>
      <c r="G6" s="4">
        <f t="shared" si="0"/>
        <v>7.1077178867935964E-2</v>
      </c>
      <c r="H6">
        <v>3271.76</v>
      </c>
      <c r="I6" s="3" t="s">
        <v>195</v>
      </c>
      <c r="J6" s="9">
        <f t="shared" si="1"/>
        <v>9.0997946762751275E-3</v>
      </c>
      <c r="K6">
        <v>3215</v>
      </c>
      <c r="L6">
        <v>99.745816701153004</v>
      </c>
      <c r="M6" s="9">
        <f t="shared" si="2"/>
        <v>0.25588649478010828</v>
      </c>
      <c r="N6">
        <v>3557.81</v>
      </c>
      <c r="O6">
        <v>99.549097221458993</v>
      </c>
      <c r="P6" s="9">
        <f t="shared" si="3"/>
        <v>5.816105145044384E-2</v>
      </c>
      <c r="Q6">
        <v>3579</v>
      </c>
      <c r="R6">
        <v>99.497883865275995</v>
      </c>
      <c r="S6" s="9">
        <f t="shared" si="4"/>
        <v>6.6858057277820754E-3</v>
      </c>
      <c r="T6">
        <v>3567.76</v>
      </c>
      <c r="U6">
        <v>99.499614248349005</v>
      </c>
      <c r="V6" s="9">
        <f t="shared" si="5"/>
        <v>8.4250374539600499E-3</v>
      </c>
      <c r="W6">
        <v>3584.95</v>
      </c>
      <c r="X6" s="7">
        <v>99.497414276422006</v>
      </c>
      <c r="Y6" s="27">
        <f t="shared" si="6"/>
        <v>6.2138155391033966E-3</v>
      </c>
      <c r="AA6" t="s">
        <v>314</v>
      </c>
      <c r="AB6" s="27"/>
      <c r="AC6" t="s">
        <v>314</v>
      </c>
    </row>
    <row r="7" spans="1:29" x14ac:dyDescent="0.15">
      <c r="A7" s="2" t="s">
        <v>88</v>
      </c>
      <c r="B7" s="2">
        <v>39438</v>
      </c>
      <c r="C7" s="2">
        <v>47845</v>
      </c>
      <c r="D7" s="2">
        <v>25000</v>
      </c>
      <c r="E7" s="3" t="s">
        <v>33</v>
      </c>
      <c r="F7" s="3" t="s">
        <v>260</v>
      </c>
      <c r="G7" s="4">
        <f t="shared" si="0"/>
        <v>7.7984809116134618E-2</v>
      </c>
      <c r="H7">
        <v>3563.31</v>
      </c>
      <c r="I7" s="3" t="s">
        <v>196</v>
      </c>
      <c r="J7" s="9">
        <f t="shared" si="1"/>
        <v>1.3462888284905206E-2</v>
      </c>
      <c r="K7">
        <v>3431</v>
      </c>
      <c r="L7">
        <v>99.643644654686</v>
      </c>
      <c r="M7" s="9">
        <f t="shared" si="2"/>
        <v>0.27247677454672398</v>
      </c>
      <c r="N7">
        <v>3548.51</v>
      </c>
      <c r="O7">
        <v>99.443143122856</v>
      </c>
      <c r="P7" s="9">
        <f t="shared" si="3"/>
        <v>7.0709915623030445E-2</v>
      </c>
      <c r="Q7">
        <v>3479</v>
      </c>
      <c r="R7">
        <v>99.384282529534005</v>
      </c>
      <c r="S7" s="9">
        <f t="shared" si="4"/>
        <v>1.14778642737501E-2</v>
      </c>
      <c r="T7">
        <v>3594.31</v>
      </c>
      <c r="U7">
        <v>99.383484915064997</v>
      </c>
      <c r="V7" s="9">
        <f t="shared" si="5"/>
        <v>1.0675216211289378E-2</v>
      </c>
      <c r="W7">
        <v>3590.7</v>
      </c>
      <c r="X7" s="7">
        <v>99.384653634190997</v>
      </c>
      <c r="Y7" s="27">
        <f t="shared" si="6"/>
        <v>1.1851310901762342E-2</v>
      </c>
      <c r="AA7" t="s">
        <v>314</v>
      </c>
      <c r="AB7" s="27"/>
      <c r="AC7" t="s">
        <v>314</v>
      </c>
    </row>
    <row r="8" spans="1:29" x14ac:dyDescent="0.15">
      <c r="A8" s="2" t="s">
        <v>89</v>
      </c>
      <c r="B8" s="2">
        <v>39900</v>
      </c>
      <c r="C8" s="2">
        <v>49090</v>
      </c>
      <c r="D8" s="2">
        <v>25000</v>
      </c>
      <c r="E8" s="3" t="s">
        <v>34</v>
      </c>
      <c r="F8" s="3" t="s">
        <v>261</v>
      </c>
      <c r="G8" s="4">
        <f t="shared" si="0"/>
        <v>9.220300916981776E-2</v>
      </c>
      <c r="H8">
        <v>3600.08</v>
      </c>
      <c r="I8" s="3" t="s">
        <v>197</v>
      </c>
      <c r="J8" s="9">
        <f t="shared" si="1"/>
        <v>1.367956842756797E-2</v>
      </c>
      <c r="K8">
        <v>3600</v>
      </c>
      <c r="L8">
        <v>99.880156734351999</v>
      </c>
      <c r="M8" s="9">
        <f t="shared" si="2"/>
        <v>0.31692610527712456</v>
      </c>
      <c r="N8">
        <v>3440.75</v>
      </c>
      <c r="O8">
        <v>99.644000176548005</v>
      </c>
      <c r="P8" s="9">
        <f t="shared" si="3"/>
        <v>7.9736850343246582E-2</v>
      </c>
      <c r="Q8">
        <v>3454</v>
      </c>
      <c r="R8">
        <v>99.574427815918</v>
      </c>
      <c r="S8" s="9">
        <f t="shared" si="4"/>
        <v>9.8602543457805975E-3</v>
      </c>
      <c r="T8">
        <v>3445.08</v>
      </c>
      <c r="U8">
        <v>99.574359899653999</v>
      </c>
      <c r="V8" s="9">
        <f t="shared" si="5"/>
        <v>9.7920410884138609E-3</v>
      </c>
      <c r="W8">
        <v>3579.59</v>
      </c>
      <c r="X8" s="7">
        <v>99.574828234296007</v>
      </c>
      <c r="Y8" s="27">
        <f t="shared" si="6"/>
        <v>1.0262423727077672E-2</v>
      </c>
      <c r="AA8">
        <v>99.601843649000003</v>
      </c>
      <c r="AB8" s="27">
        <f t="shared" si="7"/>
        <v>3.7395975066731271E-2</v>
      </c>
      <c r="AC8">
        <v>2831.22</v>
      </c>
    </row>
    <row r="9" spans="1:29" x14ac:dyDescent="0.15">
      <c r="A9" s="2" t="s">
        <v>90</v>
      </c>
      <c r="B9" s="2">
        <v>39529</v>
      </c>
      <c r="C9" s="2">
        <v>47960</v>
      </c>
      <c r="D9" s="2">
        <v>25000</v>
      </c>
      <c r="E9" s="3" t="s">
        <v>35</v>
      </c>
      <c r="F9" s="3" t="s">
        <v>262</v>
      </c>
      <c r="G9" s="4">
        <f t="shared" si="0"/>
        <v>7.6461882186769733E-2</v>
      </c>
      <c r="H9">
        <v>3574.44</v>
      </c>
      <c r="I9" s="3" t="s">
        <v>198</v>
      </c>
      <c r="J9" s="9">
        <f t="shared" si="1"/>
        <v>1.143891603191757E-2</v>
      </c>
      <c r="K9">
        <v>3192</v>
      </c>
      <c r="L9">
        <v>99.531794586299</v>
      </c>
      <c r="M9" s="9">
        <f t="shared" si="2"/>
        <v>0.26755630491722321</v>
      </c>
      <c r="N9">
        <v>3599.78</v>
      </c>
      <c r="O9">
        <v>99.331134056745995</v>
      </c>
      <c r="P9" s="9">
        <f t="shared" si="3"/>
        <v>6.5412446979590727E-2</v>
      </c>
      <c r="Q9">
        <v>3531</v>
      </c>
      <c r="R9">
        <v>99.277042491149004</v>
      </c>
      <c r="S9" s="9">
        <f t="shared" si="4"/>
        <v>1.0921024196945375E-2</v>
      </c>
      <c r="T9">
        <v>3580.44</v>
      </c>
      <c r="U9">
        <v>99.277263133838005</v>
      </c>
      <c r="V9" s="9">
        <f t="shared" si="5"/>
        <v>1.1143297927009771E-2</v>
      </c>
      <c r="W9">
        <v>3498.48</v>
      </c>
      <c r="X9" s="7">
        <v>99.277059428352999</v>
      </c>
      <c r="Y9" s="27">
        <f t="shared" si="6"/>
        <v>1.0938086604613822E-2</v>
      </c>
      <c r="AA9" t="s">
        <v>314</v>
      </c>
      <c r="AB9" s="27"/>
      <c r="AC9" t="s">
        <v>314</v>
      </c>
    </row>
    <row r="10" spans="1:29" x14ac:dyDescent="0.15">
      <c r="A10" s="2" t="s">
        <v>91</v>
      </c>
      <c r="B10" s="2">
        <v>39732</v>
      </c>
      <c r="C10" s="2">
        <v>48530</v>
      </c>
      <c r="D10" s="2">
        <v>25000</v>
      </c>
      <c r="E10" s="3" t="s">
        <v>36</v>
      </c>
      <c r="F10" s="3" t="s">
        <v>263</v>
      </c>
      <c r="G10" s="4">
        <f t="shared" si="0"/>
        <v>8.5320862911077683E-2</v>
      </c>
      <c r="H10">
        <v>3524.39</v>
      </c>
      <c r="I10" s="3" t="s">
        <v>199</v>
      </c>
      <c r="J10" s="9">
        <f t="shared" si="1"/>
        <v>1.3381182754410022E-2</v>
      </c>
      <c r="K10">
        <v>3252</v>
      </c>
      <c r="L10">
        <v>99.381087701270999</v>
      </c>
      <c r="M10" s="9">
        <f t="shared" si="2"/>
        <v>0.28681439880370413</v>
      </c>
      <c r="N10">
        <v>3535.65</v>
      </c>
      <c r="O10">
        <v>99.169326882473001</v>
      </c>
      <c r="P10" s="9">
        <f t="shared" si="3"/>
        <v>7.3123661230281981E-2</v>
      </c>
      <c r="Q10">
        <v>3523</v>
      </c>
      <c r="R10">
        <v>99.106617161868996</v>
      </c>
      <c r="S10" s="9">
        <f t="shared" si="4"/>
        <v>9.8424247628505941E-3</v>
      </c>
      <c r="T10">
        <v>3564.39</v>
      </c>
      <c r="U10">
        <v>99.107720979619003</v>
      </c>
      <c r="V10" s="9">
        <f t="shared" si="5"/>
        <v>1.0956302346458799E-2</v>
      </c>
      <c r="W10">
        <v>3508.36</v>
      </c>
      <c r="X10" s="7">
        <v>99.108496012204995</v>
      </c>
      <c r="Y10" s="27">
        <f t="shared" si="6"/>
        <v>1.1738398325705921E-2</v>
      </c>
      <c r="AA10" t="s">
        <v>314</v>
      </c>
      <c r="AB10" s="27"/>
      <c r="AC10" t="s">
        <v>314</v>
      </c>
    </row>
    <row r="11" spans="1:29" x14ac:dyDescent="0.15">
      <c r="A11" s="2" t="s">
        <v>92</v>
      </c>
      <c r="B11" s="2">
        <v>39248</v>
      </c>
      <c r="C11" s="2">
        <v>47334</v>
      </c>
      <c r="D11" s="2">
        <v>25000</v>
      </c>
      <c r="E11" s="3" t="s">
        <v>37</v>
      </c>
      <c r="F11" s="3" t="s">
        <v>264</v>
      </c>
      <c r="G11" s="4">
        <f t="shared" si="0"/>
        <v>7.3360250129244076E-2</v>
      </c>
      <c r="H11">
        <v>3267.26</v>
      </c>
      <c r="I11" s="3" t="s">
        <v>200</v>
      </c>
      <c r="J11" s="9">
        <f t="shared" si="1"/>
        <v>1.0106712025929214E-2</v>
      </c>
      <c r="K11">
        <v>3210</v>
      </c>
      <c r="L11">
        <v>99.383230058253005</v>
      </c>
      <c r="M11" s="9">
        <f t="shared" si="2"/>
        <v>0.27519790059941207</v>
      </c>
      <c r="N11">
        <v>3582.88</v>
      </c>
      <c r="O11">
        <v>99.176622423851001</v>
      </c>
      <c r="P11" s="9">
        <f t="shared" si="3"/>
        <v>6.6735955708989658E-2</v>
      </c>
      <c r="Q11">
        <v>3554</v>
      </c>
      <c r="R11">
        <v>99.117534997800007</v>
      </c>
      <c r="S11" s="9">
        <f t="shared" si="4"/>
        <v>7.1182180159453518E-3</v>
      </c>
      <c r="T11">
        <v>3596.26</v>
      </c>
      <c r="U11">
        <v>99.118435383662998</v>
      </c>
      <c r="V11" s="9">
        <f t="shared" si="5"/>
        <v>8.0266848724301447E-3</v>
      </c>
      <c r="W11">
        <v>3432.75</v>
      </c>
      <c r="X11" s="7">
        <v>99.118156215094004</v>
      </c>
      <c r="Y11" s="27">
        <f t="shared" si="6"/>
        <v>7.7450107561117688E-3</v>
      </c>
      <c r="AA11" t="s">
        <v>314</v>
      </c>
      <c r="AB11" s="27"/>
      <c r="AC11" t="s">
        <v>314</v>
      </c>
    </row>
    <row r="12" spans="1:29" x14ac:dyDescent="0.15">
      <c r="A12" s="2" t="s">
        <v>93</v>
      </c>
      <c r="B12" s="2">
        <v>39425</v>
      </c>
      <c r="C12" s="2">
        <v>47735</v>
      </c>
      <c r="D12" s="2">
        <v>25000</v>
      </c>
      <c r="E12" s="3" t="s">
        <v>38</v>
      </c>
      <c r="F12" s="3" t="s">
        <v>265</v>
      </c>
      <c r="G12" s="4">
        <f t="shared" si="0"/>
        <v>7.9544850335557526E-2</v>
      </c>
      <c r="H12">
        <v>3532.23</v>
      </c>
      <c r="I12" s="3" t="s">
        <v>201</v>
      </c>
      <c r="J12" s="9">
        <f t="shared" si="1"/>
        <v>1.3849228511468484E-2</v>
      </c>
      <c r="K12">
        <v>3317</v>
      </c>
      <c r="L12">
        <v>99.395591254951</v>
      </c>
      <c r="M12" s="9">
        <f t="shared" si="2"/>
        <v>0.27638445110995935</v>
      </c>
      <c r="N12">
        <v>3581.62</v>
      </c>
      <c r="O12">
        <v>99.188808025891007</v>
      </c>
      <c r="P12" s="9">
        <f t="shared" si="3"/>
        <v>6.7768814204343414E-2</v>
      </c>
      <c r="Q12">
        <v>3579</v>
      </c>
      <c r="R12">
        <v>99.132553019555999</v>
      </c>
      <c r="S12" s="9">
        <f t="shared" si="4"/>
        <v>1.1015304603706708E-2</v>
      </c>
      <c r="T12">
        <v>3599.23</v>
      </c>
      <c r="U12">
        <v>99.132677509513996</v>
      </c>
      <c r="V12" s="9">
        <f t="shared" si="5"/>
        <v>1.114089772842005E-2</v>
      </c>
      <c r="W12">
        <v>3587.28</v>
      </c>
      <c r="X12" s="7">
        <v>99.132028271552997</v>
      </c>
      <c r="Y12" s="27">
        <f t="shared" si="6"/>
        <v>1.0485906550688163E-2</v>
      </c>
      <c r="AA12">
        <v>99.151909004999993</v>
      </c>
      <c r="AB12" s="27">
        <f t="shared" si="7"/>
        <v>3.0542812949961924E-2</v>
      </c>
      <c r="AC12">
        <v>1901.12</v>
      </c>
    </row>
    <row r="13" spans="1:29" x14ac:dyDescent="0.15">
      <c r="A13" s="2" t="s">
        <v>94</v>
      </c>
      <c r="B13" s="2">
        <v>39293</v>
      </c>
      <c r="C13" s="2">
        <v>47444</v>
      </c>
      <c r="D13" s="2">
        <v>25000</v>
      </c>
      <c r="E13" s="3" t="s">
        <v>39</v>
      </c>
      <c r="F13" s="3" t="s">
        <v>266</v>
      </c>
      <c r="G13" s="4">
        <f t="shared" si="0"/>
        <v>7.9536819093715933E-2</v>
      </c>
      <c r="H13">
        <v>3513.37</v>
      </c>
      <c r="I13" s="3" t="s">
        <v>202</v>
      </c>
      <c r="J13" s="9">
        <f t="shared" si="1"/>
        <v>1.5434431104150343E-2</v>
      </c>
      <c r="K13">
        <v>2690</v>
      </c>
      <c r="L13">
        <v>99.373655517253994</v>
      </c>
      <c r="M13" s="9">
        <f t="shared" si="2"/>
        <v>0.26253840356662106</v>
      </c>
      <c r="N13">
        <v>3590.95</v>
      </c>
      <c r="O13">
        <v>99.184685884112</v>
      </c>
      <c r="P13" s="9">
        <f t="shared" si="3"/>
        <v>7.1878464557761354E-2</v>
      </c>
      <c r="Q13">
        <v>3600</v>
      </c>
      <c r="R13">
        <v>99.125834646545997</v>
      </c>
      <c r="S13" s="9">
        <f t="shared" si="4"/>
        <v>1.2500811236612225E-2</v>
      </c>
      <c r="T13">
        <v>3495.37</v>
      </c>
      <c r="U13">
        <v>99.125821905028005</v>
      </c>
      <c r="V13" s="9">
        <f t="shared" si="5"/>
        <v>1.248795574759632E-2</v>
      </c>
      <c r="W13">
        <v>3511.25</v>
      </c>
      <c r="X13" s="7">
        <v>99.124753135592997</v>
      </c>
      <c r="Y13" s="27">
        <f t="shared" si="6"/>
        <v>1.1409626325534709E-2</v>
      </c>
      <c r="AA13" t="s">
        <v>314</v>
      </c>
      <c r="AB13" s="27"/>
      <c r="AC13" t="s">
        <v>314</v>
      </c>
    </row>
    <row r="14" spans="1:29" x14ac:dyDescent="0.15">
      <c r="A14" s="2" t="s">
        <v>97</v>
      </c>
      <c r="B14" s="2">
        <v>39284</v>
      </c>
      <c r="C14" s="2">
        <v>47385</v>
      </c>
      <c r="D14" s="2">
        <v>25000</v>
      </c>
      <c r="E14" s="3" t="s">
        <v>40</v>
      </c>
      <c r="F14" s="3" t="s">
        <v>267</v>
      </c>
      <c r="G14" s="4">
        <f t="shared" si="0"/>
        <v>8.2296612824893783E-2</v>
      </c>
      <c r="H14">
        <v>3278.38</v>
      </c>
      <c r="I14" s="3" t="s">
        <v>203</v>
      </c>
      <c r="J14" s="9">
        <f t="shared" si="1"/>
        <v>8.849746927052966E-3</v>
      </c>
      <c r="K14">
        <v>3581</v>
      </c>
      <c r="L14">
        <v>99.662200274154003</v>
      </c>
      <c r="M14" s="9">
        <f t="shared" si="2"/>
        <v>0.26322560712527937</v>
      </c>
      <c r="N14">
        <v>3593.32</v>
      </c>
      <c r="O14">
        <v>99.473208284641004</v>
      </c>
      <c r="P14" s="9">
        <f t="shared" si="3"/>
        <v>7.3093877840195123E-2</v>
      </c>
      <c r="Q14">
        <v>3575</v>
      </c>
      <c r="R14">
        <v>99.409443334835004</v>
      </c>
      <c r="S14" s="9">
        <f t="shared" si="4"/>
        <v>8.9443855488433501E-3</v>
      </c>
      <c r="T14">
        <v>3581.38</v>
      </c>
      <c r="U14">
        <v>99.407475675515997</v>
      </c>
      <c r="V14" s="9">
        <f t="shared" si="5"/>
        <v>6.964860014820759E-3</v>
      </c>
      <c r="W14">
        <v>3562.12</v>
      </c>
      <c r="X14" s="7">
        <v>99.409119107622004</v>
      </c>
      <c r="Y14" s="27">
        <f t="shared" si="6"/>
        <v>8.618203043184074E-3</v>
      </c>
      <c r="AA14">
        <v>99.435084208000006</v>
      </c>
      <c r="AB14" s="27">
        <f t="shared" si="7"/>
        <v>3.4739889198515971E-2</v>
      </c>
      <c r="AC14">
        <v>3455.05</v>
      </c>
    </row>
    <row r="15" spans="1:29" x14ac:dyDescent="0.15">
      <c r="A15" s="2" t="s">
        <v>96</v>
      </c>
      <c r="B15" s="2">
        <v>40063</v>
      </c>
      <c r="C15" s="2">
        <v>49267</v>
      </c>
      <c r="D15" s="2">
        <v>25000</v>
      </c>
      <c r="E15" s="3" t="s">
        <v>41</v>
      </c>
      <c r="F15" s="3" t="s">
        <v>268</v>
      </c>
      <c r="G15" s="4">
        <f t="shared" si="0"/>
        <v>8.4351204401938829E-2</v>
      </c>
      <c r="H15">
        <v>3588.18</v>
      </c>
      <c r="I15" s="3" t="s">
        <v>204</v>
      </c>
      <c r="J15" s="9">
        <f t="shared" si="1"/>
        <v>1.4829460090002656E-2</v>
      </c>
      <c r="K15">
        <v>2747</v>
      </c>
      <c r="L15">
        <v>99.487505355565006</v>
      </c>
      <c r="M15" s="9">
        <f t="shared" si="2"/>
        <v>0.28513174323123913</v>
      </c>
      <c r="N15">
        <v>3595.51</v>
      </c>
      <c r="O15">
        <v>99.277050761306995</v>
      </c>
      <c r="P15" s="9">
        <f t="shared" si="3"/>
        <v>7.2989860331445736E-2</v>
      </c>
      <c r="Q15">
        <v>3569</v>
      </c>
      <c r="R15">
        <v>99.215167074627004</v>
      </c>
      <c r="S15" s="9">
        <f t="shared" si="4"/>
        <v>1.0610030328877499E-2</v>
      </c>
      <c r="T15">
        <v>3551.18</v>
      </c>
      <c r="U15">
        <v>99.215656126843001</v>
      </c>
      <c r="V15" s="9">
        <f t="shared" si="5"/>
        <v>1.1103003448821321E-2</v>
      </c>
      <c r="W15">
        <v>3569.95</v>
      </c>
      <c r="X15" s="7">
        <v>99.216477583805002</v>
      </c>
      <c r="Y15" s="27">
        <f t="shared" si="6"/>
        <v>1.1931046320750094E-2</v>
      </c>
      <c r="AA15">
        <v>99.229945381999997</v>
      </c>
      <c r="AB15" s="27">
        <f t="shared" si="7"/>
        <v>2.5506820599633096E-2</v>
      </c>
      <c r="AC15">
        <v>2004.89</v>
      </c>
    </row>
    <row r="16" spans="1:29" x14ac:dyDescent="0.15">
      <c r="A16" s="2" t="s">
        <v>95</v>
      </c>
      <c r="B16" s="2">
        <v>39498</v>
      </c>
      <c r="C16" s="2">
        <v>47852</v>
      </c>
      <c r="D16" s="2">
        <v>25000</v>
      </c>
      <c r="E16" s="3" t="s">
        <v>42</v>
      </c>
      <c r="F16" s="3" t="s">
        <v>269</v>
      </c>
      <c r="G16" s="4">
        <f t="shared" si="0"/>
        <v>7.6142985854517009E-2</v>
      </c>
      <c r="H16">
        <v>3335.82</v>
      </c>
      <c r="I16" s="3" t="s">
        <v>205</v>
      </c>
      <c r="J16" s="9">
        <f t="shared" si="1"/>
        <v>1.3940595667118078E-2</v>
      </c>
      <c r="K16">
        <v>3361</v>
      </c>
      <c r="L16">
        <v>99.522710742743001</v>
      </c>
      <c r="M16" s="9">
        <f t="shared" si="2"/>
        <v>0.27261715288387944</v>
      </c>
      <c r="N16">
        <v>3529.5</v>
      </c>
      <c r="O16">
        <v>99.310466847122001</v>
      </c>
      <c r="P16" s="9">
        <f t="shared" si="3"/>
        <v>5.8773993570686377E-2</v>
      </c>
      <c r="Q16">
        <v>3594</v>
      </c>
      <c r="R16">
        <v>99.262806849781995</v>
      </c>
      <c r="S16" s="9">
        <f t="shared" si="4"/>
        <v>1.0754876817173721E-2</v>
      </c>
      <c r="T16">
        <v>3575.82</v>
      </c>
      <c r="U16">
        <v>99.261321256132007</v>
      </c>
      <c r="V16" s="9">
        <f t="shared" si="5"/>
        <v>9.2580891774649583E-3</v>
      </c>
      <c r="W16">
        <v>3584.22</v>
      </c>
      <c r="X16" s="7">
        <v>99.262767660733005</v>
      </c>
      <c r="Y16" s="27">
        <f t="shared" si="6"/>
        <v>1.071539247760224E-2</v>
      </c>
      <c r="AA16">
        <v>99.289726482999995</v>
      </c>
      <c r="AB16" s="27">
        <f t="shared" si="7"/>
        <v>3.7877350224696078E-2</v>
      </c>
      <c r="AC16">
        <v>2087.77</v>
      </c>
    </row>
    <row r="17" spans="1:28" x14ac:dyDescent="0.15">
      <c r="A17" s="2"/>
      <c r="E17" s="3"/>
      <c r="F17" s="3"/>
      <c r="G17" s="4">
        <f t="shared" ref="G17" si="8">AVERAGE(G2:G16)</f>
        <v>7.9769500108852961E-2</v>
      </c>
      <c r="I17" s="4"/>
      <c r="J17" s="9">
        <f>AVERAGE(J2:J16)</f>
        <v>1.2418511823983116E-2</v>
      </c>
      <c r="M17" s="9">
        <f>AVERAGE(M2:M16)</f>
        <v>0.27608379880618272</v>
      </c>
      <c r="P17" s="9">
        <f>AVERAGE(P2:P16)</f>
        <v>6.8706762921390718E-2</v>
      </c>
      <c r="S17" s="9">
        <f>AVERAGE(S2:S16)</f>
        <v>1.01138435524212E-2</v>
      </c>
      <c r="V17" s="9">
        <f>AVERAGE(V2:V16)</f>
        <v>9.6033172840706647E-3</v>
      </c>
      <c r="Y17" s="9">
        <f>AVERAGE(Y2:Y16)</f>
        <v>1.0075686041887818E-2</v>
      </c>
      <c r="AB17" s="9">
        <f>AVERAGE(AB2:AB16)</f>
        <v>3.4736472460669625E-2</v>
      </c>
    </row>
    <row r="22" spans="1:28" x14ac:dyDescent="0.15">
      <c r="A22" s="2" t="s">
        <v>22</v>
      </c>
      <c r="B22" t="s">
        <v>305</v>
      </c>
      <c r="C22" t="s">
        <v>391</v>
      </c>
      <c r="D22" t="s">
        <v>308</v>
      </c>
      <c r="E22" t="s">
        <v>369</v>
      </c>
    </row>
    <row r="23" spans="1:28" x14ac:dyDescent="0.15">
      <c r="A23" s="2" t="s">
        <v>83</v>
      </c>
      <c r="B23">
        <v>7.44006243232158E-2</v>
      </c>
      <c r="C23">
        <v>0.25726455287690803</v>
      </c>
      <c r="D23">
        <v>1.0593107945320415E-2</v>
      </c>
      <c r="E23">
        <v>3.543537904581455E-2</v>
      </c>
      <c r="H23" s="2" t="s">
        <v>22</v>
      </c>
      <c r="I23" s="2" t="s">
        <v>26</v>
      </c>
      <c r="J23" s="2" t="s">
        <v>370</v>
      </c>
      <c r="K23" s="2" t="s">
        <v>367</v>
      </c>
      <c r="L23" s="2" t="s">
        <v>370</v>
      </c>
      <c r="M23" s="2" t="s">
        <v>390</v>
      </c>
      <c r="N23" s="2" t="s">
        <v>370</v>
      </c>
      <c r="O23" s="2" t="s">
        <v>304</v>
      </c>
      <c r="P23" s="2" t="s">
        <v>370</v>
      </c>
    </row>
    <row r="24" spans="1:28" x14ac:dyDescent="0.15">
      <c r="A24" s="2" t="s">
        <v>84</v>
      </c>
      <c r="B24">
        <v>7.4904687144600759E-2</v>
      </c>
      <c r="C24">
        <v>0.26239184530221182</v>
      </c>
      <c r="D24">
        <v>8.9655308008858205E-3</v>
      </c>
      <c r="H24" s="2" t="s">
        <v>83</v>
      </c>
      <c r="I24" s="24">
        <v>99.034841099507005</v>
      </c>
      <c r="J24" s="13">
        <v>3296.54</v>
      </c>
      <c r="K24">
        <v>98.996280619999993</v>
      </c>
      <c r="L24">
        <v>2126.2800000000002</v>
      </c>
      <c r="M24" s="24">
        <v>99.215805461963001</v>
      </c>
      <c r="N24" s="13">
        <v>3577.2</v>
      </c>
      <c r="O24" s="7">
        <v>98.971696407097994</v>
      </c>
      <c r="P24">
        <v>3535.93</v>
      </c>
    </row>
    <row r="25" spans="1:28" x14ac:dyDescent="0.15">
      <c r="A25" s="2" t="s">
        <v>85</v>
      </c>
      <c r="B25">
        <v>8.4640930340579637E-2</v>
      </c>
      <c r="C25">
        <v>0.27172908071450619</v>
      </c>
      <c r="D25">
        <v>9.9729988534067379E-3</v>
      </c>
      <c r="H25" s="2" t="s">
        <v>84</v>
      </c>
      <c r="I25" s="24">
        <v>99.111271231833996</v>
      </c>
      <c r="J25" s="13">
        <v>3566.56</v>
      </c>
      <c r="K25" t="s">
        <v>372</v>
      </c>
      <c r="L25" t="s">
        <v>372</v>
      </c>
      <c r="M25" s="24">
        <v>99.296953053292995</v>
      </c>
      <c r="N25" s="13">
        <v>3567.13</v>
      </c>
      <c r="O25" s="7">
        <v>99.045967011664004</v>
      </c>
      <c r="P25">
        <v>3513.48</v>
      </c>
    </row>
    <row r="26" spans="1:28" x14ac:dyDescent="0.15">
      <c r="A26" s="2" t="s">
        <v>86</v>
      </c>
      <c r="B26">
        <v>8.4315794932795465E-2</v>
      </c>
      <c r="C26">
        <v>0.3151161663578409</v>
      </c>
      <c r="D26">
        <v>9.6944324565700797E-3</v>
      </c>
      <c r="E26">
        <v>4.1657080139334488E-2</v>
      </c>
      <c r="H26" s="2" t="s">
        <v>85</v>
      </c>
      <c r="I26" s="24">
        <v>99.299697856235994</v>
      </c>
      <c r="J26" s="13">
        <v>3560.4</v>
      </c>
      <c r="K26" t="s">
        <v>372</v>
      </c>
      <c r="L26" t="s">
        <v>372</v>
      </c>
      <c r="M26" s="24">
        <v>99.485318713062</v>
      </c>
      <c r="N26" s="13">
        <v>3577.57</v>
      </c>
      <c r="O26" s="7">
        <v>99.225615529844006</v>
      </c>
      <c r="P26">
        <v>3537.29</v>
      </c>
    </row>
    <row r="27" spans="1:28" x14ac:dyDescent="0.15">
      <c r="A27" s="2" t="s">
        <v>87</v>
      </c>
      <c r="B27">
        <v>7.1077178867935964E-2</v>
      </c>
      <c r="C27">
        <v>0.25588649478010828</v>
      </c>
      <c r="D27">
        <v>6.2138155391033966E-3</v>
      </c>
      <c r="H27" s="2" t="s">
        <v>86</v>
      </c>
      <c r="I27" s="24">
        <v>99.026563882554001</v>
      </c>
      <c r="J27" s="13">
        <v>3566.66</v>
      </c>
      <c r="K27">
        <v>98.984356011000003</v>
      </c>
      <c r="L27">
        <v>2207.17</v>
      </c>
      <c r="M27" s="24">
        <v>99.254925015300003</v>
      </c>
      <c r="N27" s="13">
        <v>3597.88</v>
      </c>
      <c r="O27" s="7">
        <v>98.952731164015006</v>
      </c>
      <c r="P27">
        <v>3587.23</v>
      </c>
    </row>
    <row r="28" spans="1:28" x14ac:dyDescent="0.15">
      <c r="A28" s="2" t="s">
        <v>88</v>
      </c>
      <c r="B28">
        <v>7.7984809116134618E-2</v>
      </c>
      <c r="C28">
        <v>0.27247677454672398</v>
      </c>
      <c r="D28">
        <v>1.1851310901762342E-2</v>
      </c>
      <c r="H28" s="2" t="s">
        <v>87</v>
      </c>
      <c r="I28" s="24">
        <v>99.561947635763005</v>
      </c>
      <c r="J28" s="13">
        <v>3271.76</v>
      </c>
      <c r="K28" t="s">
        <v>314</v>
      </c>
      <c r="L28" t="s">
        <v>314</v>
      </c>
      <c r="M28" s="24">
        <v>99.745816701153004</v>
      </c>
      <c r="N28" s="13">
        <v>3557.81</v>
      </c>
      <c r="O28" s="7">
        <v>99.497414276422006</v>
      </c>
      <c r="P28">
        <v>3546.84</v>
      </c>
    </row>
    <row r="29" spans="1:28" x14ac:dyDescent="0.15">
      <c r="A29" s="2" t="s">
        <v>89</v>
      </c>
      <c r="B29">
        <v>9.220300916981776E-2</v>
      </c>
      <c r="C29">
        <v>0.31692610527712456</v>
      </c>
      <c r="D29">
        <v>1.0262423727077672E-2</v>
      </c>
      <c r="E29">
        <v>3.7395975066731271E-2</v>
      </c>
      <c r="H29" s="2" t="s">
        <v>88</v>
      </c>
      <c r="I29" s="24">
        <v>99.450372393793003</v>
      </c>
      <c r="J29" s="13">
        <v>3563.31</v>
      </c>
      <c r="K29" t="s">
        <v>372</v>
      </c>
      <c r="L29" t="s">
        <v>372</v>
      </c>
      <c r="M29" s="24">
        <v>99.643644654686</v>
      </c>
      <c r="N29" s="13">
        <v>3548.51</v>
      </c>
      <c r="O29" s="7">
        <v>99.384653634190997</v>
      </c>
      <c r="P29">
        <v>3567.54</v>
      </c>
    </row>
    <row r="30" spans="1:28" x14ac:dyDescent="0.15">
      <c r="A30" s="2" t="s">
        <v>90</v>
      </c>
      <c r="B30">
        <v>7.6461882186769733E-2</v>
      </c>
      <c r="C30">
        <v>0.26755630491722321</v>
      </c>
      <c r="D30">
        <v>1.0938086604613822E-2</v>
      </c>
      <c r="H30" s="2" t="s">
        <v>89</v>
      </c>
      <c r="I30" s="24">
        <v>99.656412059027005</v>
      </c>
      <c r="J30" s="13">
        <v>3600.08</v>
      </c>
      <c r="K30">
        <v>99.601843649000003</v>
      </c>
      <c r="L30">
        <v>2831.22</v>
      </c>
      <c r="M30" s="24">
        <v>99.880156734351999</v>
      </c>
      <c r="N30" s="13">
        <v>3440.75</v>
      </c>
      <c r="O30" s="7">
        <v>99.574828234296007</v>
      </c>
      <c r="P30">
        <v>2971.56</v>
      </c>
    </row>
    <row r="31" spans="1:28" x14ac:dyDescent="0.15">
      <c r="A31" s="2" t="s">
        <v>91</v>
      </c>
      <c r="B31">
        <v>8.5320862911077683E-2</v>
      </c>
      <c r="C31">
        <v>0.28681439880370413</v>
      </c>
      <c r="D31">
        <v>1.1738398325705921E-2</v>
      </c>
      <c r="H31" s="2" t="s">
        <v>90</v>
      </c>
      <c r="I31" s="24">
        <v>99.342102411374995</v>
      </c>
      <c r="J31" s="13">
        <v>3574.44</v>
      </c>
      <c r="K31" t="s">
        <v>372</v>
      </c>
      <c r="L31" t="s">
        <v>372</v>
      </c>
      <c r="M31" s="24">
        <v>99.531794586299</v>
      </c>
      <c r="N31" s="13">
        <v>3599.78</v>
      </c>
      <c r="O31" s="7">
        <v>99.277059428352999</v>
      </c>
      <c r="P31">
        <v>3505.4</v>
      </c>
    </row>
    <row r="32" spans="1:28" x14ac:dyDescent="0.15">
      <c r="A32" s="2" t="s">
        <v>92</v>
      </c>
      <c r="B32">
        <v>7.3360250129244076E-2</v>
      </c>
      <c r="C32">
        <v>0.27519790059941207</v>
      </c>
      <c r="D32">
        <v>7.7450107561117688E-3</v>
      </c>
      <c r="H32" s="2" t="s">
        <v>91</v>
      </c>
      <c r="I32" s="24">
        <v>99.181413926789006</v>
      </c>
      <c r="J32" s="13">
        <v>3524.39</v>
      </c>
      <c r="K32" t="s">
        <v>372</v>
      </c>
      <c r="L32" t="s">
        <v>372</v>
      </c>
      <c r="M32" s="24">
        <v>99.381087701270999</v>
      </c>
      <c r="N32" s="13">
        <v>3535.65</v>
      </c>
      <c r="O32" s="7">
        <v>99.108496012204995</v>
      </c>
      <c r="P32">
        <v>3579.66</v>
      </c>
    </row>
    <row r="33" spans="1:16" x14ac:dyDescent="0.15">
      <c r="A33" s="2" t="s">
        <v>93</v>
      </c>
      <c r="B33">
        <v>7.9544850335557526E-2</v>
      </c>
      <c r="C33">
        <v>0.27638445110995935</v>
      </c>
      <c r="D33">
        <v>1.0485906550688163E-2</v>
      </c>
      <c r="E33">
        <v>3.0542812949961924E-2</v>
      </c>
      <c r="H33" s="2" t="s">
        <v>92</v>
      </c>
      <c r="I33" s="24">
        <v>99.183187793854003</v>
      </c>
      <c r="J33" s="13">
        <v>3267.26</v>
      </c>
      <c r="K33" t="s">
        <v>372</v>
      </c>
      <c r="L33" t="s">
        <v>372</v>
      </c>
      <c r="M33" s="24">
        <v>99.383230058253005</v>
      </c>
      <c r="N33" s="13">
        <v>3582.88</v>
      </c>
      <c r="O33" s="7">
        <v>99.118156215094004</v>
      </c>
      <c r="P33">
        <v>3596.76</v>
      </c>
    </row>
    <row r="34" spans="1:16" x14ac:dyDescent="0.15">
      <c r="A34" s="2" t="s">
        <v>94</v>
      </c>
      <c r="B34">
        <v>7.9536819093715933E-2</v>
      </c>
      <c r="C34">
        <v>0.26253840356662106</v>
      </c>
      <c r="D34">
        <v>1.1409626325534709E-2</v>
      </c>
      <c r="H34" s="2" t="s">
        <v>93</v>
      </c>
      <c r="I34" s="24">
        <v>99.200480625379996</v>
      </c>
      <c r="J34" s="13">
        <v>3532.23</v>
      </c>
      <c r="K34">
        <v>99.151909004999993</v>
      </c>
      <c r="L34">
        <v>1901.12</v>
      </c>
      <c r="M34" s="24">
        <v>99.395591254951</v>
      </c>
      <c r="N34" s="13">
        <v>3581.62</v>
      </c>
      <c r="O34" s="7">
        <v>99.132028271552997</v>
      </c>
      <c r="P34">
        <v>3222.31</v>
      </c>
    </row>
    <row r="35" spans="1:16" x14ac:dyDescent="0.15">
      <c r="A35" s="2" t="s">
        <v>97</v>
      </c>
      <c r="B35">
        <v>8.2296612824893783E-2</v>
      </c>
      <c r="C35">
        <v>0.26322560712527937</v>
      </c>
      <c r="D35">
        <v>8.618203043184074E-3</v>
      </c>
      <c r="E35">
        <v>3.4739889198515971E-2</v>
      </c>
      <c r="H35" s="2" t="s">
        <v>94</v>
      </c>
      <c r="I35" s="24">
        <v>99.192276343097006</v>
      </c>
      <c r="J35" s="13">
        <v>3513.37</v>
      </c>
      <c r="K35" t="s">
        <v>372</v>
      </c>
      <c r="L35" t="s">
        <v>314</v>
      </c>
      <c r="M35" s="24">
        <v>99.373655517253994</v>
      </c>
      <c r="N35" s="13">
        <v>3590.95</v>
      </c>
      <c r="O35" s="7">
        <v>99.124753135592997</v>
      </c>
      <c r="P35">
        <v>3477.08</v>
      </c>
    </row>
    <row r="36" spans="1:16" x14ac:dyDescent="0.15">
      <c r="A36" s="2" t="s">
        <v>96</v>
      </c>
      <c r="B36">
        <v>8.4351204401938829E-2</v>
      </c>
      <c r="C36">
        <v>0.28513174323123913</v>
      </c>
      <c r="D36">
        <v>1.1931046320750094E-2</v>
      </c>
      <c r="E36">
        <v>2.5506820599633096E-2</v>
      </c>
      <c r="H36" s="2" t="s">
        <v>97</v>
      </c>
      <c r="I36" s="24">
        <v>99.482355854066995</v>
      </c>
      <c r="J36" s="13">
        <v>3278.38</v>
      </c>
      <c r="K36">
        <v>99.435084208000006</v>
      </c>
      <c r="L36">
        <v>3455.05</v>
      </c>
      <c r="M36" s="24">
        <v>99.662200274154003</v>
      </c>
      <c r="N36" s="13">
        <v>3593.32</v>
      </c>
      <c r="O36" s="7">
        <v>99.409119107622004</v>
      </c>
      <c r="P36">
        <v>3442.44</v>
      </c>
    </row>
    <row r="37" spans="1:16" x14ac:dyDescent="0.15">
      <c r="A37" s="2" t="s">
        <v>95</v>
      </c>
      <c r="B37">
        <v>7.6142985854517009E-2</v>
      </c>
      <c r="C37">
        <v>0.27261715288387944</v>
      </c>
      <c r="D37">
        <v>1.071539247760224E-2</v>
      </c>
      <c r="E37">
        <v>3.7877350224696078E-2</v>
      </c>
      <c r="H37" s="2" t="s">
        <v>96</v>
      </c>
      <c r="I37" s="24">
        <v>99.288321741953993</v>
      </c>
      <c r="J37" s="13">
        <v>3588.18</v>
      </c>
      <c r="K37">
        <v>99.229945381999997</v>
      </c>
      <c r="L37">
        <v>2004.89</v>
      </c>
      <c r="M37" s="24">
        <v>99.487505355565006</v>
      </c>
      <c r="N37" s="13">
        <v>3595.51</v>
      </c>
      <c r="O37" s="7">
        <v>99.216477583805002</v>
      </c>
      <c r="P37">
        <v>3560.39</v>
      </c>
    </row>
    <row r="38" spans="1:16" x14ac:dyDescent="0.15">
      <c r="A38" s="2" t="s">
        <v>306</v>
      </c>
      <c r="B38">
        <v>7.9769500108852961E-2</v>
      </c>
      <c r="C38">
        <v>0.27608379880618272</v>
      </c>
      <c r="D38" s="32">
        <v>1.0075686041887818E-2</v>
      </c>
      <c r="E38">
        <v>3.4736472460669625E-2</v>
      </c>
      <c r="H38" s="2" t="s">
        <v>95</v>
      </c>
      <c r="I38" s="24">
        <v>99.327705942340998</v>
      </c>
      <c r="J38" s="13">
        <v>3335.82</v>
      </c>
      <c r="K38">
        <v>99.289726482999995</v>
      </c>
      <c r="L38">
        <v>2087.77</v>
      </c>
      <c r="M38" s="24">
        <v>99.522710742743001</v>
      </c>
      <c r="N38" s="13">
        <v>3529.5</v>
      </c>
      <c r="O38" s="7">
        <v>99.262767660733005</v>
      </c>
      <c r="P38">
        <v>3569.26</v>
      </c>
    </row>
    <row r="40" spans="1:16" x14ac:dyDescent="0.15">
      <c r="I40" s="32">
        <f>AVERAGE(I24:I38)</f>
        <v>99.289263386504729</v>
      </c>
      <c r="J40" s="32">
        <f t="shared" ref="J40:P40" si="9">AVERAGE(J24:J38)</f>
        <v>3469.2919999999999</v>
      </c>
      <c r="K40" s="32">
        <f t="shared" si="9"/>
        <v>99.241306479714268</v>
      </c>
      <c r="L40" s="32">
        <f t="shared" si="9"/>
        <v>2373.3571428571427</v>
      </c>
      <c r="M40" s="32">
        <f t="shared" si="9"/>
        <v>99.484026388286594</v>
      </c>
      <c r="N40" s="32">
        <f t="shared" si="9"/>
        <v>3565.0706666666665</v>
      </c>
      <c r="O40" s="32">
        <f t="shared" si="9"/>
        <v>99.220117578165869</v>
      </c>
      <c r="P40" s="32">
        <f t="shared" si="9"/>
        <v>3480.8780000000002</v>
      </c>
    </row>
    <row r="62" spans="8:16" x14ac:dyDescent="0.15">
      <c r="H62" s="2" t="s">
        <v>98</v>
      </c>
      <c r="I62" s="24">
        <v>140.575337264685</v>
      </c>
      <c r="J62">
        <v>2624.29</v>
      </c>
      <c r="K62" t="s">
        <v>314</v>
      </c>
      <c r="L62" t="s">
        <v>314</v>
      </c>
      <c r="M62" s="24">
        <v>140.88855604601</v>
      </c>
      <c r="N62" s="13">
        <v>3530.19</v>
      </c>
      <c r="O62" s="25">
        <v>140.43011352103099</v>
      </c>
      <c r="P62">
        <v>3587.29</v>
      </c>
    </row>
    <row r="63" spans="8:16" x14ac:dyDescent="0.15">
      <c r="H63" s="2" t="s">
        <v>99</v>
      </c>
      <c r="I63" s="24">
        <v>140.107266087791</v>
      </c>
      <c r="J63">
        <v>2315.41</v>
      </c>
      <c r="K63" t="s">
        <v>314</v>
      </c>
      <c r="L63" t="s">
        <v>314</v>
      </c>
      <c r="M63" s="24">
        <v>140.39742362685999</v>
      </c>
      <c r="N63" s="13">
        <v>3589.52</v>
      </c>
      <c r="O63" s="25">
        <v>139.977341584659</v>
      </c>
      <c r="P63">
        <v>3564.41</v>
      </c>
    </row>
    <row r="64" spans="8:16" x14ac:dyDescent="0.15">
      <c r="H64" s="2" t="s">
        <v>100</v>
      </c>
      <c r="I64" s="24">
        <v>140.15247732255801</v>
      </c>
      <c r="J64">
        <v>2489.33</v>
      </c>
      <c r="K64" t="s">
        <v>314</v>
      </c>
      <c r="L64" t="s">
        <v>314</v>
      </c>
      <c r="M64" s="24">
        <v>140.46290856498001</v>
      </c>
      <c r="N64" s="13">
        <v>3594.9</v>
      </c>
      <c r="O64" s="25">
        <v>140.03275051510801</v>
      </c>
      <c r="P64">
        <v>3584.33</v>
      </c>
    </row>
    <row r="65" spans="8:16" x14ac:dyDescent="0.15">
      <c r="H65" s="2" t="s">
        <v>101</v>
      </c>
      <c r="I65" s="24">
        <v>140.249376254282</v>
      </c>
      <c r="J65">
        <v>2419.15</v>
      </c>
      <c r="K65" t="s">
        <v>314</v>
      </c>
      <c r="L65" t="s">
        <v>314</v>
      </c>
      <c r="M65" s="24">
        <v>140.56261712111001</v>
      </c>
      <c r="N65" s="13">
        <v>3597.87</v>
      </c>
      <c r="O65" s="25">
        <v>140.115339898451</v>
      </c>
      <c r="P65">
        <v>3593.15</v>
      </c>
    </row>
    <row r="66" spans="8:16" x14ac:dyDescent="0.15">
      <c r="H66" s="2" t="s">
        <v>102</v>
      </c>
      <c r="I66" s="24">
        <v>140.15584451196401</v>
      </c>
      <c r="J66">
        <v>2642.39</v>
      </c>
      <c r="K66" t="s">
        <v>314</v>
      </c>
      <c r="L66" t="s">
        <v>314</v>
      </c>
      <c r="M66" s="24">
        <v>140.48098260024</v>
      </c>
      <c r="N66" s="13">
        <v>3489.39</v>
      </c>
      <c r="O66" s="25">
        <v>140.01979249645501</v>
      </c>
      <c r="P66">
        <v>3473.39</v>
      </c>
    </row>
    <row r="67" spans="8:16" x14ac:dyDescent="0.15">
      <c r="H67" s="2" t="s">
        <v>103</v>
      </c>
      <c r="I67" s="24">
        <v>140.51813678547799</v>
      </c>
      <c r="J67">
        <v>2513.58</v>
      </c>
      <c r="K67" t="s">
        <v>314</v>
      </c>
      <c r="L67" t="s">
        <v>314</v>
      </c>
      <c r="M67" s="24">
        <v>140.84487530777</v>
      </c>
      <c r="N67" s="13">
        <v>3535.37</v>
      </c>
      <c r="O67" s="25">
        <v>140.374542375837</v>
      </c>
      <c r="P67">
        <v>3571.58</v>
      </c>
    </row>
    <row r="68" spans="8:16" x14ac:dyDescent="0.15">
      <c r="H68" s="2" t="s">
        <v>104</v>
      </c>
      <c r="I68" s="24">
        <v>140.419273615354</v>
      </c>
      <c r="J68">
        <v>2454.04</v>
      </c>
      <c r="K68" t="s">
        <v>314</v>
      </c>
      <c r="L68" t="s">
        <v>314</v>
      </c>
      <c r="M68" s="24">
        <v>140.73402524023999</v>
      </c>
      <c r="N68" s="13">
        <v>3560.79</v>
      </c>
      <c r="O68" s="25">
        <v>140.27573331931799</v>
      </c>
      <c r="P68">
        <v>3528.04</v>
      </c>
    </row>
    <row r="69" spans="8:16" x14ac:dyDescent="0.15">
      <c r="H69" s="2" t="s">
        <v>105</v>
      </c>
      <c r="I69" s="24">
        <v>140.51038516308299</v>
      </c>
      <c r="J69">
        <v>2530.3000000000002</v>
      </c>
      <c r="K69" t="s">
        <v>314</v>
      </c>
      <c r="L69" t="s">
        <v>314</v>
      </c>
      <c r="M69" s="24">
        <v>140.84098647763</v>
      </c>
      <c r="N69" s="13">
        <v>3568.88</v>
      </c>
      <c r="O69" s="25">
        <v>140.37266131124699</v>
      </c>
      <c r="P69">
        <v>3600.3</v>
      </c>
    </row>
    <row r="70" spans="8:16" x14ac:dyDescent="0.15">
      <c r="H70" s="2" t="s">
        <v>106</v>
      </c>
      <c r="I70" s="24">
        <v>140.51061801987299</v>
      </c>
      <c r="J70">
        <v>2393.77</v>
      </c>
      <c r="K70" t="s">
        <v>314</v>
      </c>
      <c r="L70" t="s">
        <v>314</v>
      </c>
      <c r="M70" s="24">
        <v>140.83605645751999</v>
      </c>
      <c r="N70" s="13">
        <v>3528.75</v>
      </c>
      <c r="O70" s="25">
        <v>140.39038595957899</v>
      </c>
      <c r="P70">
        <v>3579.77</v>
      </c>
    </row>
    <row r="71" spans="8:16" x14ac:dyDescent="0.15">
      <c r="H71" s="2" t="s">
        <v>107</v>
      </c>
      <c r="I71" s="24">
        <v>140.47471641136599</v>
      </c>
      <c r="J71">
        <v>2380.06</v>
      </c>
      <c r="K71" t="s">
        <v>314</v>
      </c>
      <c r="L71" t="s">
        <v>314</v>
      </c>
      <c r="M71" s="24">
        <v>140.79321897770001</v>
      </c>
      <c r="N71" s="13">
        <v>3592.54</v>
      </c>
      <c r="O71" s="25">
        <v>140.34788868776499</v>
      </c>
      <c r="P71">
        <v>3568.06</v>
      </c>
    </row>
    <row r="72" spans="8:16" x14ac:dyDescent="0.15">
      <c r="H72" s="2" t="s">
        <v>108</v>
      </c>
      <c r="I72" s="24">
        <v>140.32116324692799</v>
      </c>
      <c r="J72">
        <v>2471.73</v>
      </c>
      <c r="K72" t="s">
        <v>314</v>
      </c>
      <c r="L72" t="s">
        <v>314</v>
      </c>
      <c r="M72" s="24">
        <v>140.64011693909001</v>
      </c>
      <c r="N72" s="13">
        <v>3587.26</v>
      </c>
      <c r="O72" s="25">
        <v>140.19747622230301</v>
      </c>
      <c r="P72">
        <v>3552.73</v>
      </c>
    </row>
    <row r="73" spans="8:16" x14ac:dyDescent="0.15">
      <c r="H73" s="2" t="s">
        <v>109</v>
      </c>
      <c r="I73" s="24">
        <v>140.36020576250999</v>
      </c>
      <c r="J73">
        <v>2417.86</v>
      </c>
      <c r="K73" t="s">
        <v>314</v>
      </c>
      <c r="L73" t="s">
        <v>314</v>
      </c>
      <c r="M73" s="24">
        <v>140.64675113298</v>
      </c>
      <c r="N73" s="13">
        <v>3591.04</v>
      </c>
      <c r="O73" s="25">
        <v>140.22463636806901</v>
      </c>
      <c r="P73">
        <v>3560.86</v>
      </c>
    </row>
    <row r="74" spans="8:16" x14ac:dyDescent="0.15">
      <c r="H74" s="2" t="s">
        <v>110</v>
      </c>
      <c r="I74" s="24">
        <v>140.18266840781899</v>
      </c>
      <c r="J74">
        <v>2439.21</v>
      </c>
      <c r="K74" t="s">
        <v>314</v>
      </c>
      <c r="L74" t="s">
        <v>314</v>
      </c>
      <c r="M74" s="24">
        <v>140.48276707599999</v>
      </c>
      <c r="N74" s="13">
        <v>3583.56</v>
      </c>
      <c r="O74" s="25">
        <v>140.064899750237</v>
      </c>
      <c r="P74">
        <v>3552.21</v>
      </c>
    </row>
    <row r="75" spans="8:16" x14ac:dyDescent="0.15">
      <c r="H75" s="2" t="s">
        <v>111</v>
      </c>
      <c r="I75" s="24">
        <v>140.37443829866299</v>
      </c>
      <c r="J75">
        <v>2667.45</v>
      </c>
      <c r="K75" t="s">
        <v>314</v>
      </c>
      <c r="L75" t="s">
        <v>314</v>
      </c>
      <c r="M75" s="24">
        <v>140.70337846084999</v>
      </c>
      <c r="N75" s="13">
        <v>3397.97</v>
      </c>
      <c r="O75" s="25">
        <v>140.23622765973801</v>
      </c>
      <c r="P75">
        <v>3520.45</v>
      </c>
    </row>
    <row r="76" spans="8:16" x14ac:dyDescent="0.15">
      <c r="H76" s="2" t="s">
        <v>112</v>
      </c>
      <c r="I76" s="24">
        <v>140.61626601198901</v>
      </c>
      <c r="J76">
        <v>2621.2399999999998</v>
      </c>
      <c r="K76" t="s">
        <v>314</v>
      </c>
      <c r="L76" t="s">
        <v>314</v>
      </c>
      <c r="M76" s="24">
        <v>140.95805874611</v>
      </c>
      <c r="N76" s="13">
        <v>3428.2</v>
      </c>
      <c r="O76" s="25">
        <v>140.474370599434</v>
      </c>
      <c r="P76">
        <v>3494.24</v>
      </c>
    </row>
    <row r="77" spans="8:16" x14ac:dyDescent="0.15">
      <c r="H77" s="2" t="s">
        <v>113</v>
      </c>
      <c r="I77" s="24">
        <v>198.56408401951299</v>
      </c>
      <c r="J77" s="13">
        <v>3404.64</v>
      </c>
      <c r="K77" t="s">
        <v>314</v>
      </c>
      <c r="L77" t="s">
        <v>314</v>
      </c>
      <c r="M77" s="24">
        <v>199.03803844085999</v>
      </c>
      <c r="N77" s="13">
        <v>3586.07</v>
      </c>
      <c r="O77" s="25">
        <v>198.37362841997199</v>
      </c>
      <c r="P77">
        <v>3587.64</v>
      </c>
    </row>
    <row r="78" spans="8:16" x14ac:dyDescent="0.15">
      <c r="H78" s="2" t="s">
        <v>114</v>
      </c>
      <c r="I78" s="24">
        <v>198.23734314619099</v>
      </c>
      <c r="J78" s="13">
        <v>3358.48</v>
      </c>
      <c r="K78" t="s">
        <v>314</v>
      </c>
      <c r="L78" t="s">
        <v>314</v>
      </c>
      <c r="M78" s="24">
        <v>198.70992859</v>
      </c>
      <c r="N78" s="13">
        <v>3589.22</v>
      </c>
      <c r="O78" s="25">
        <v>198.04004389941201</v>
      </c>
      <c r="P78">
        <v>3580.48</v>
      </c>
    </row>
    <row r="79" spans="8:16" x14ac:dyDescent="0.15">
      <c r="H79" s="2" t="s">
        <v>115</v>
      </c>
      <c r="I79" s="24">
        <v>198.28006558445699</v>
      </c>
      <c r="J79" s="13">
        <v>3577.46</v>
      </c>
      <c r="K79" t="s">
        <v>314</v>
      </c>
      <c r="L79" t="s">
        <v>314</v>
      </c>
      <c r="M79" s="24">
        <v>198.75480713895001</v>
      </c>
      <c r="N79" s="13">
        <v>3560.49</v>
      </c>
      <c r="O79" s="25">
        <v>198.095044455683</v>
      </c>
      <c r="P79">
        <v>3600.46</v>
      </c>
    </row>
    <row r="80" spans="8:16" x14ac:dyDescent="0.15">
      <c r="H80" s="2" t="s">
        <v>116</v>
      </c>
      <c r="I80" s="24">
        <v>198.449540928918</v>
      </c>
      <c r="J80" s="13">
        <v>3398.05</v>
      </c>
      <c r="K80" t="s">
        <v>314</v>
      </c>
      <c r="L80" t="s">
        <v>314</v>
      </c>
      <c r="M80" s="24">
        <v>198.91313422278</v>
      </c>
      <c r="N80" s="13">
        <v>3580.73</v>
      </c>
      <c r="O80" s="25">
        <v>198.25945643069599</v>
      </c>
      <c r="P80">
        <v>3473.05</v>
      </c>
    </row>
    <row r="81" spans="8:16" x14ac:dyDescent="0.15">
      <c r="H81" s="2" t="s">
        <v>117</v>
      </c>
      <c r="I81" s="24">
        <v>198.41880213834401</v>
      </c>
      <c r="J81" s="13">
        <v>3476.9</v>
      </c>
      <c r="K81" t="s">
        <v>314</v>
      </c>
      <c r="L81" t="s">
        <v>314</v>
      </c>
      <c r="M81" s="24">
        <v>198.87214607429999</v>
      </c>
      <c r="N81" s="13">
        <v>3593.86</v>
      </c>
      <c r="O81" s="25">
        <v>198.223986847958</v>
      </c>
      <c r="P81">
        <v>3552.9</v>
      </c>
    </row>
    <row r="82" spans="8:16" x14ac:dyDescent="0.15">
      <c r="H82" s="2" t="s">
        <v>118</v>
      </c>
      <c r="I82" s="24">
        <v>198.45630831861001</v>
      </c>
      <c r="J82" s="13">
        <v>3600.29</v>
      </c>
      <c r="K82" t="s">
        <v>314</v>
      </c>
      <c r="L82" t="s">
        <v>314</v>
      </c>
      <c r="M82" s="24">
        <v>198.86858596170001</v>
      </c>
      <c r="N82" s="13">
        <v>3556.63</v>
      </c>
      <c r="O82" s="25">
        <v>198.25197405706999</v>
      </c>
      <c r="P82">
        <v>3541.29</v>
      </c>
    </row>
    <row r="83" spans="8:16" x14ac:dyDescent="0.15">
      <c r="H83" s="2" t="s">
        <v>119</v>
      </c>
      <c r="I83" s="24">
        <v>198.13301095440701</v>
      </c>
      <c r="J83" s="13">
        <v>3424.7</v>
      </c>
      <c r="K83" t="s">
        <v>314</v>
      </c>
      <c r="L83" t="s">
        <v>314</v>
      </c>
      <c r="M83" s="24">
        <v>198.58658685712001</v>
      </c>
      <c r="N83" s="13">
        <v>3596.95</v>
      </c>
      <c r="O83" s="25">
        <v>197.94736086254801</v>
      </c>
      <c r="P83">
        <v>3516.7</v>
      </c>
    </row>
    <row r="84" spans="8:16" x14ac:dyDescent="0.15">
      <c r="H84" s="2" t="s">
        <v>120</v>
      </c>
      <c r="I84" s="24">
        <v>198.255184076445</v>
      </c>
      <c r="J84" s="13">
        <v>3452.5</v>
      </c>
      <c r="K84" t="s">
        <v>314</v>
      </c>
      <c r="L84" t="s">
        <v>314</v>
      </c>
      <c r="M84" s="24">
        <v>198.70326243496001</v>
      </c>
      <c r="N84" s="13">
        <v>3599.94</v>
      </c>
      <c r="O84" s="25">
        <v>198.062460313694</v>
      </c>
      <c r="P84">
        <v>3481.5</v>
      </c>
    </row>
    <row r="85" spans="8:16" x14ac:dyDescent="0.15">
      <c r="H85" s="2" t="s">
        <v>121</v>
      </c>
      <c r="I85" s="24">
        <v>198.407194911799</v>
      </c>
      <c r="J85" s="13">
        <v>3522.06</v>
      </c>
      <c r="K85" t="s">
        <v>314</v>
      </c>
      <c r="L85" t="s">
        <v>314</v>
      </c>
      <c r="M85" s="24">
        <v>198.85489503299999</v>
      </c>
      <c r="N85" s="13">
        <v>3565.52</v>
      </c>
      <c r="O85" s="25">
        <v>198.20458079118799</v>
      </c>
      <c r="P85">
        <v>3537.06</v>
      </c>
    </row>
    <row r="86" spans="8:16" x14ac:dyDescent="0.15">
      <c r="H86" s="2" t="s">
        <v>122</v>
      </c>
      <c r="I86" s="24">
        <v>198.31686240533</v>
      </c>
      <c r="J86" s="13">
        <v>3540.01</v>
      </c>
      <c r="K86" t="s">
        <v>314</v>
      </c>
      <c r="L86" t="s">
        <v>314</v>
      </c>
      <c r="M86" s="24">
        <v>198.76230425911001</v>
      </c>
      <c r="N86" s="13">
        <v>3586.63</v>
      </c>
      <c r="O86" s="25">
        <v>198.11261673077701</v>
      </c>
      <c r="P86">
        <v>3563.01</v>
      </c>
    </row>
    <row r="87" spans="8:16" x14ac:dyDescent="0.15">
      <c r="H87" s="2" t="s">
        <v>123</v>
      </c>
      <c r="I87" s="24">
        <v>198.39700707530599</v>
      </c>
      <c r="J87" s="13">
        <v>3458.93</v>
      </c>
      <c r="K87" t="s">
        <v>314</v>
      </c>
      <c r="L87" t="s">
        <v>314</v>
      </c>
      <c r="M87" s="24">
        <v>198.87153368211</v>
      </c>
      <c r="N87" s="13">
        <v>3535.93</v>
      </c>
      <c r="O87" s="25">
        <v>198.21066892242499</v>
      </c>
      <c r="P87">
        <v>3381.93</v>
      </c>
    </row>
    <row r="88" spans="8:16" x14ac:dyDescent="0.15">
      <c r="H88" s="2" t="s">
        <v>124</v>
      </c>
      <c r="I88" s="24">
        <v>198.64986387655401</v>
      </c>
      <c r="J88" s="13">
        <v>3585.48</v>
      </c>
      <c r="K88" t="s">
        <v>314</v>
      </c>
      <c r="L88" t="s">
        <v>314</v>
      </c>
      <c r="M88" s="24">
        <v>199.09261136098999</v>
      </c>
      <c r="N88" s="13">
        <v>3556.28</v>
      </c>
      <c r="O88" s="25">
        <v>198.455288454114</v>
      </c>
      <c r="P88">
        <v>3598.48</v>
      </c>
    </row>
    <row r="89" spans="8:16" x14ac:dyDescent="0.15">
      <c r="H89" s="2" t="s">
        <v>125</v>
      </c>
      <c r="I89" s="24">
        <v>198.31728514425899</v>
      </c>
      <c r="J89" s="13">
        <v>3490.29</v>
      </c>
      <c r="K89" t="s">
        <v>314</v>
      </c>
      <c r="L89" t="s">
        <v>314</v>
      </c>
      <c r="M89" s="24">
        <v>198.75211157264999</v>
      </c>
      <c r="N89" s="13">
        <v>3530.89</v>
      </c>
      <c r="O89" s="25">
        <v>198.12189567460399</v>
      </c>
      <c r="P89">
        <v>3424.29</v>
      </c>
    </row>
    <row r="90" spans="8:16" x14ac:dyDescent="0.15">
      <c r="H90" s="2" t="s">
        <v>126</v>
      </c>
      <c r="I90" s="24">
        <v>198.50417501075901</v>
      </c>
      <c r="J90" s="13">
        <v>3528.23</v>
      </c>
      <c r="K90" t="s">
        <v>314</v>
      </c>
      <c r="L90" t="s">
        <v>314</v>
      </c>
      <c r="M90" s="24">
        <v>198.94609204193</v>
      </c>
      <c r="N90" s="13">
        <v>3514.76</v>
      </c>
      <c r="O90" s="25">
        <v>198.30776497968699</v>
      </c>
      <c r="P90">
        <v>3595.23</v>
      </c>
    </row>
    <row r="91" spans="8:16" x14ac:dyDescent="0.15">
      <c r="H91" s="2" t="s">
        <v>127</v>
      </c>
      <c r="I91" s="24">
        <v>198.54011726979601</v>
      </c>
      <c r="J91" s="13">
        <v>3523.84</v>
      </c>
      <c r="K91" t="s">
        <v>314</v>
      </c>
      <c r="L91" t="s">
        <v>314</v>
      </c>
      <c r="M91" s="24">
        <v>199.03499054720001</v>
      </c>
      <c r="N91" s="13">
        <v>3382.84</v>
      </c>
      <c r="O91" s="25">
        <v>198.34508430414701</v>
      </c>
      <c r="P91">
        <v>3464.84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"/>
  <sheetViews>
    <sheetView zoomScale="70" zoomScaleNormal="70" workbookViewId="0">
      <selection activeCell="F25" sqref="F25"/>
    </sheetView>
  </sheetViews>
  <sheetFormatPr defaultColWidth="16.75" defaultRowHeight="16.5" customHeight="1" x14ac:dyDescent="0.15"/>
  <sheetData>
    <row r="1" spans="1:29" ht="16.5" customHeight="1" x14ac:dyDescent="0.15">
      <c r="A1" s="2" t="s">
        <v>22</v>
      </c>
      <c r="B1" s="2" t="s">
        <v>23</v>
      </c>
      <c r="C1" s="2" t="s">
        <v>24</v>
      </c>
      <c r="D1" s="2" t="s">
        <v>25</v>
      </c>
      <c r="E1" s="2" t="s">
        <v>27</v>
      </c>
      <c r="F1" s="2" t="s">
        <v>26</v>
      </c>
      <c r="G1" s="2" t="s">
        <v>54</v>
      </c>
      <c r="H1" s="2" t="s">
        <v>285</v>
      </c>
      <c r="I1" s="2" t="s">
        <v>302</v>
      </c>
      <c r="J1" s="2" t="s">
        <v>54</v>
      </c>
      <c r="K1" s="2" t="s">
        <v>285</v>
      </c>
      <c r="L1" s="2" t="s">
        <v>385</v>
      </c>
      <c r="M1" s="2" t="s">
        <v>54</v>
      </c>
      <c r="N1" s="2" t="s">
        <v>301</v>
      </c>
      <c r="O1" s="2" t="s">
        <v>303</v>
      </c>
      <c r="P1" s="2" t="s">
        <v>54</v>
      </c>
      <c r="Q1" s="2" t="s">
        <v>285</v>
      </c>
      <c r="R1" s="2" t="s">
        <v>311</v>
      </c>
      <c r="S1" s="2" t="s">
        <v>54</v>
      </c>
      <c r="T1" s="2" t="s">
        <v>285</v>
      </c>
      <c r="U1" s="2" t="s">
        <v>312</v>
      </c>
      <c r="V1" s="2" t="s">
        <v>54</v>
      </c>
      <c r="W1" s="2" t="s">
        <v>285</v>
      </c>
      <c r="X1" s="2" t="s">
        <v>315</v>
      </c>
      <c r="Y1" s="2" t="s">
        <v>317</v>
      </c>
      <c r="Z1" s="2" t="s">
        <v>285</v>
      </c>
      <c r="AA1" s="2" t="s">
        <v>373</v>
      </c>
      <c r="AB1" s="2" t="s">
        <v>374</v>
      </c>
      <c r="AC1" s="2" t="s">
        <v>285</v>
      </c>
    </row>
    <row r="2" spans="1:29" ht="16.5" customHeight="1" x14ac:dyDescent="0.15">
      <c r="A2" s="2" t="s">
        <v>98</v>
      </c>
      <c r="B2" s="2">
        <v>79505</v>
      </c>
      <c r="C2" s="2">
        <v>97373</v>
      </c>
      <c r="D2" s="2">
        <v>50000</v>
      </c>
      <c r="E2" s="3" t="s">
        <v>64</v>
      </c>
      <c r="F2" s="3" t="s">
        <v>270</v>
      </c>
      <c r="G2" s="4">
        <f t="shared" ref="G2:G16" si="0">(F2-E2)/E2*100</f>
        <v>0.12604706533585036</v>
      </c>
      <c r="H2">
        <v>2624.29</v>
      </c>
      <c r="I2" s="3" t="s">
        <v>206</v>
      </c>
      <c r="J2" s="9">
        <f t="shared" ref="J2:J16" si="1">(I2-E2)/E2*100</f>
        <v>2.8465035544373511E-2</v>
      </c>
      <c r="K2">
        <v>3588</v>
      </c>
      <c r="L2">
        <v>140.88855604601</v>
      </c>
      <c r="M2" s="9">
        <f t="shared" ref="M2:M16" si="2">(L2-E2)/E2*100</f>
        <v>0.34913995667029463</v>
      </c>
      <c r="N2">
        <v>3530.19</v>
      </c>
      <c r="O2">
        <v>140.55791532857401</v>
      </c>
      <c r="P2" s="9">
        <f>(O2-E2)/E2*100</f>
        <v>0.11363813480108667</v>
      </c>
      <c r="Q2">
        <v>3499</v>
      </c>
      <c r="R2">
        <v>140.43011352103099</v>
      </c>
      <c r="S2" s="9">
        <f>(R2-E2)/E2*100</f>
        <v>2.2610149052819009E-2</v>
      </c>
      <c r="T2">
        <v>3587.29</v>
      </c>
      <c r="U2">
        <v>140.42880612762801</v>
      </c>
      <c r="V2" s="9">
        <f>(U2-E2)/E2*100</f>
        <v>2.1678946354344232E-2</v>
      </c>
      <c r="W2">
        <v>3553.4</v>
      </c>
      <c r="X2">
        <v>140.43084849189401</v>
      </c>
      <c r="Y2" s="27">
        <f>(X2-E2)/E2*100</f>
        <v>2.313363865387176E-2</v>
      </c>
      <c r="AA2" t="s">
        <v>314</v>
      </c>
      <c r="AB2" s="27"/>
      <c r="AC2" t="s">
        <v>314</v>
      </c>
    </row>
    <row r="3" spans="1:29" ht="16.5" customHeight="1" x14ac:dyDescent="0.15">
      <c r="A3" s="2" t="s">
        <v>99</v>
      </c>
      <c r="B3" s="2">
        <v>78754</v>
      </c>
      <c r="C3" s="2">
        <v>95363</v>
      </c>
      <c r="D3" s="2">
        <v>50000</v>
      </c>
      <c r="E3" s="3" t="s">
        <v>43</v>
      </c>
      <c r="F3" s="3" t="s">
        <v>271</v>
      </c>
      <c r="G3" s="4">
        <f t="shared" si="0"/>
        <v>0.10823811233476148</v>
      </c>
      <c r="H3">
        <v>2315.41</v>
      </c>
      <c r="I3" s="3" t="s">
        <v>207</v>
      </c>
      <c r="J3" s="9">
        <f t="shared" si="1"/>
        <v>1.8741184558370275E-2</v>
      </c>
      <c r="K3">
        <v>3590</v>
      </c>
      <c r="L3">
        <v>140.39742362685999</v>
      </c>
      <c r="M3" s="9">
        <f t="shared" si="2"/>
        <v>0.31555898028322454</v>
      </c>
      <c r="N3">
        <v>3589.52</v>
      </c>
      <c r="O3">
        <v>140.08346785676599</v>
      </c>
      <c r="P3" s="9">
        <f t="shared" ref="P3:P16" si="3">(O3-E3)/E3*100</f>
        <v>9.1234005091590922E-2</v>
      </c>
      <c r="Q3">
        <v>3562</v>
      </c>
      <c r="R3">
        <v>139.977341584659</v>
      </c>
      <c r="S3" s="9">
        <f t="shared" ref="S3:S16" si="4">(R3-E3)/E3*100</f>
        <v>1.5405574384763632E-2</v>
      </c>
      <c r="T3">
        <v>3564.41</v>
      </c>
      <c r="U3">
        <v>139.977026876813</v>
      </c>
      <c r="V3" s="9">
        <f t="shared" ref="V3:V16" si="5">(U3-E3)/E3*100</f>
        <v>1.5180712042766172E-2</v>
      </c>
      <c r="W3">
        <v>3516.08</v>
      </c>
      <c r="X3">
        <v>139.977588551976</v>
      </c>
      <c r="Y3" s="27">
        <f t="shared" ref="Y3:Y16" si="6">(X3-E3)/E3*100</f>
        <v>1.5582035346898174E-2</v>
      </c>
      <c r="AA3" t="s">
        <v>314</v>
      </c>
      <c r="AB3" s="27"/>
      <c r="AC3" t="s">
        <v>314</v>
      </c>
    </row>
    <row r="4" spans="1:29" ht="16.5" customHeight="1" x14ac:dyDescent="0.15">
      <c r="A4" s="2" t="s">
        <v>100</v>
      </c>
      <c r="B4" s="2">
        <v>78964</v>
      </c>
      <c r="C4" s="2">
        <v>95679</v>
      </c>
      <c r="D4" s="2">
        <v>50000</v>
      </c>
      <c r="E4" s="3" t="s">
        <v>44</v>
      </c>
      <c r="F4" s="3" t="s">
        <v>272</v>
      </c>
      <c r="G4" s="4">
        <f t="shared" si="0"/>
        <v>0.10432729199704828</v>
      </c>
      <c r="H4">
        <v>2489.33</v>
      </c>
      <c r="I4" s="3" t="s">
        <v>208</v>
      </c>
      <c r="J4" s="9">
        <f t="shared" si="1"/>
        <v>2.3680303179715936E-2</v>
      </c>
      <c r="K4">
        <v>3592</v>
      </c>
      <c r="L4">
        <v>140.46290856498001</v>
      </c>
      <c r="M4" s="9">
        <f t="shared" si="2"/>
        <v>0.32605373798453779</v>
      </c>
      <c r="N4">
        <v>3594.9</v>
      </c>
      <c r="O4">
        <v>140.13413179577501</v>
      </c>
      <c r="P4" s="9">
        <f t="shared" si="3"/>
        <v>9.1223944467887036E-2</v>
      </c>
      <c r="Q4">
        <v>3411</v>
      </c>
      <c r="R4">
        <v>140.03275051510801</v>
      </c>
      <c r="S4" s="9">
        <f t="shared" si="4"/>
        <v>1.8812060674965991E-2</v>
      </c>
      <c r="T4">
        <v>3584.33</v>
      </c>
      <c r="U4">
        <v>140.03273979363399</v>
      </c>
      <c r="V4" s="9">
        <f t="shared" si="5"/>
        <v>1.8804402829995192E-2</v>
      </c>
      <c r="W4">
        <v>3571.23</v>
      </c>
      <c r="X4">
        <v>140.03376853653401</v>
      </c>
      <c r="Y4" s="27">
        <f t="shared" si="6"/>
        <v>1.9539185531879041E-2</v>
      </c>
      <c r="AA4" t="s">
        <v>314</v>
      </c>
      <c r="AB4" s="27"/>
      <c r="AC4" t="s">
        <v>314</v>
      </c>
    </row>
    <row r="5" spans="1:29" ht="16.5" customHeight="1" x14ac:dyDescent="0.15">
      <c r="A5" s="2" t="s">
        <v>101</v>
      </c>
      <c r="B5" s="2">
        <v>78983</v>
      </c>
      <c r="C5" s="2">
        <v>95742</v>
      </c>
      <c r="D5" s="2">
        <v>50000</v>
      </c>
      <c r="E5" s="3" t="s">
        <v>65</v>
      </c>
      <c r="F5" s="3" t="s">
        <v>273</v>
      </c>
      <c r="G5" s="4">
        <f t="shared" si="0"/>
        <v>0.11171683224451494</v>
      </c>
      <c r="H5">
        <v>2419.15</v>
      </c>
      <c r="I5" s="3" t="s">
        <v>209</v>
      </c>
      <c r="J5" s="9">
        <f t="shared" si="1"/>
        <v>2.3021944981413876E-2</v>
      </c>
      <c r="K5">
        <v>3599</v>
      </c>
      <c r="L5">
        <v>140.56261712111001</v>
      </c>
      <c r="M5" s="9">
        <f t="shared" si="2"/>
        <v>0.33531198680203961</v>
      </c>
      <c r="N5">
        <v>3597.87</v>
      </c>
      <c r="O5">
        <v>140.226050890012</v>
      </c>
      <c r="P5" s="9">
        <f t="shared" si="3"/>
        <v>9.5066902489584895E-2</v>
      </c>
      <c r="Q5">
        <v>3583</v>
      </c>
      <c r="R5">
        <v>140.115339898451</v>
      </c>
      <c r="S5" s="9">
        <f t="shared" si="4"/>
        <v>1.6040045234423848E-2</v>
      </c>
      <c r="T5">
        <v>3593.15</v>
      </c>
      <c r="U5">
        <v>140.11503432169101</v>
      </c>
      <c r="V5" s="9">
        <f t="shared" si="5"/>
        <v>1.5821920812888923E-2</v>
      </c>
      <c r="W5">
        <v>3584.92</v>
      </c>
      <c r="X5">
        <v>140.11691154263201</v>
      </c>
      <c r="Y5" s="27">
        <f t="shared" si="6"/>
        <v>1.7161904036314873E-2</v>
      </c>
      <c r="AA5" t="s">
        <v>314</v>
      </c>
      <c r="AB5" s="27"/>
      <c r="AC5" t="s">
        <v>314</v>
      </c>
    </row>
    <row r="6" spans="1:29" ht="16.5" customHeight="1" x14ac:dyDescent="0.15">
      <c r="A6" s="2" t="s">
        <v>102</v>
      </c>
      <c r="B6" s="2">
        <v>79200</v>
      </c>
      <c r="C6" s="2">
        <v>96709</v>
      </c>
      <c r="D6" s="2">
        <v>50000</v>
      </c>
      <c r="E6" s="3" t="s">
        <v>66</v>
      </c>
      <c r="F6" s="3" t="s">
        <v>274</v>
      </c>
      <c r="G6" s="4">
        <f t="shared" si="0"/>
        <v>0.11496023381113341</v>
      </c>
      <c r="H6">
        <v>2642.39</v>
      </c>
      <c r="I6" s="3" t="s">
        <v>210</v>
      </c>
      <c r="J6" s="9">
        <f t="shared" si="1"/>
        <v>2.2835984336971069E-2</v>
      </c>
      <c r="K6">
        <v>3592</v>
      </c>
      <c r="L6">
        <v>140.48098260024</v>
      </c>
      <c r="M6" s="9">
        <f t="shared" si="2"/>
        <v>0.34721017594943399</v>
      </c>
      <c r="N6">
        <v>3489.39</v>
      </c>
      <c r="O6">
        <v>140.13826212005301</v>
      </c>
      <c r="P6" s="9">
        <f t="shared" si="3"/>
        <v>0.10240092547038168</v>
      </c>
      <c r="Q6">
        <v>3585</v>
      </c>
      <c r="R6">
        <v>140.01979249645501</v>
      </c>
      <c r="S6" s="9">
        <f t="shared" si="4"/>
        <v>1.7776686668722775E-2</v>
      </c>
      <c r="T6">
        <v>3473.39</v>
      </c>
      <c r="U6">
        <v>140.021230366315</v>
      </c>
      <c r="V6" s="9">
        <f t="shared" si="5"/>
        <v>1.8803773939717192E-2</v>
      </c>
      <c r="W6">
        <v>3595.3</v>
      </c>
      <c r="X6">
        <v>140.01820039005301</v>
      </c>
      <c r="Y6" s="27">
        <f t="shared" si="6"/>
        <v>1.6639426430455091E-2</v>
      </c>
      <c r="AA6" t="s">
        <v>314</v>
      </c>
      <c r="AB6" s="27"/>
      <c r="AC6" t="s">
        <v>314</v>
      </c>
    </row>
    <row r="7" spans="1:29" ht="16.5" customHeight="1" x14ac:dyDescent="0.15">
      <c r="A7" s="2" t="s">
        <v>103</v>
      </c>
      <c r="B7" s="2">
        <v>79480</v>
      </c>
      <c r="C7" s="2">
        <v>97372</v>
      </c>
      <c r="D7" s="2">
        <v>50000</v>
      </c>
      <c r="E7" s="3" t="s">
        <v>45</v>
      </c>
      <c r="F7" s="3" t="s">
        <v>275</v>
      </c>
      <c r="G7" s="4">
        <f t="shared" si="0"/>
        <v>0.12083863814626489</v>
      </c>
      <c r="H7">
        <v>2513.58</v>
      </c>
      <c r="I7" s="3" t="s">
        <v>211</v>
      </c>
      <c r="J7" s="9">
        <f t="shared" si="1"/>
        <v>2.5064283910778209E-2</v>
      </c>
      <c r="K7">
        <v>2913</v>
      </c>
      <c r="L7">
        <v>140.84487530777</v>
      </c>
      <c r="M7" s="9">
        <f t="shared" si="2"/>
        <v>0.35364370954573776</v>
      </c>
      <c r="N7">
        <v>3535.37</v>
      </c>
      <c r="O7">
        <v>140.502243510863</v>
      </c>
      <c r="P7" s="9">
        <f t="shared" si="3"/>
        <v>0.10951449153030872</v>
      </c>
      <c r="Q7">
        <v>3409</v>
      </c>
      <c r="R7">
        <v>140.374542375837</v>
      </c>
      <c r="S7" s="9">
        <f t="shared" si="4"/>
        <v>1.852591862199128E-2</v>
      </c>
      <c r="T7">
        <v>3571.58</v>
      </c>
      <c r="U7">
        <v>140.37354639926099</v>
      </c>
      <c r="V7" s="9">
        <f t="shared" si="5"/>
        <v>1.7816273501902406E-2</v>
      </c>
      <c r="W7">
        <v>3502.23</v>
      </c>
      <c r="X7">
        <v>140.375157070754</v>
      </c>
      <c r="Y7" s="27">
        <f t="shared" si="6"/>
        <v>1.8963896039034974E-2</v>
      </c>
      <c r="AA7" t="s">
        <v>314</v>
      </c>
      <c r="AB7" s="27"/>
      <c r="AC7" t="s">
        <v>314</v>
      </c>
    </row>
    <row r="8" spans="1:29" ht="16.5" customHeight="1" x14ac:dyDescent="0.15">
      <c r="A8" s="2" t="s">
        <v>104</v>
      </c>
      <c r="B8" s="2">
        <v>79046</v>
      </c>
      <c r="C8" s="2">
        <v>96114</v>
      </c>
      <c r="D8" s="2">
        <v>50000</v>
      </c>
      <c r="E8" s="3" t="s">
        <v>46</v>
      </c>
      <c r="F8" s="3" t="s">
        <v>276</v>
      </c>
      <c r="G8" s="4">
        <f t="shared" si="0"/>
        <v>0.12099284283503778</v>
      </c>
      <c r="H8">
        <v>2454.04</v>
      </c>
      <c r="I8" s="3" t="s">
        <v>212</v>
      </c>
      <c r="J8" s="9">
        <f t="shared" si="1"/>
        <v>2.6606627710742431E-2</v>
      </c>
      <c r="K8">
        <v>3596</v>
      </c>
      <c r="L8">
        <v>140.73402524023999</v>
      </c>
      <c r="M8" s="9">
        <f t="shared" si="2"/>
        <v>0.34541534817289982</v>
      </c>
      <c r="N8">
        <v>3560.79</v>
      </c>
      <c r="O8">
        <v>140.391692127819</v>
      </c>
      <c r="P8" s="9">
        <f t="shared" si="3"/>
        <v>0.10132683940839173</v>
      </c>
      <c r="Q8">
        <v>3549</v>
      </c>
      <c r="R8">
        <v>140.27573331931799</v>
      </c>
      <c r="S8" s="9">
        <f t="shared" si="4"/>
        <v>1.8646515425264406E-2</v>
      </c>
      <c r="T8">
        <v>3528.04</v>
      </c>
      <c r="U8">
        <v>140.280513789499</v>
      </c>
      <c r="V8" s="9">
        <f t="shared" si="5"/>
        <v>2.2055060480758285E-2</v>
      </c>
      <c r="W8">
        <v>3539.08</v>
      </c>
      <c r="X8">
        <v>140.278081289217</v>
      </c>
      <c r="Y8" s="27">
        <f t="shared" si="6"/>
        <v>2.0320652254212188E-2</v>
      </c>
      <c r="AA8" t="s">
        <v>314</v>
      </c>
      <c r="AB8" s="27"/>
      <c r="AC8" t="s">
        <v>314</v>
      </c>
    </row>
    <row r="9" spans="1:29" ht="16.5" customHeight="1" x14ac:dyDescent="0.15">
      <c r="A9" s="2" t="s">
        <v>105</v>
      </c>
      <c r="B9" s="2">
        <v>79175</v>
      </c>
      <c r="C9" s="2">
        <v>96411</v>
      </c>
      <c r="D9" s="2">
        <v>50000</v>
      </c>
      <c r="E9" s="3" t="s">
        <v>47</v>
      </c>
      <c r="F9" s="3" t="s">
        <v>277</v>
      </c>
      <c r="G9" s="4">
        <f t="shared" si="0"/>
        <v>0.11345713054017742</v>
      </c>
      <c r="H9">
        <v>2530.3000000000002</v>
      </c>
      <c r="I9" s="3" t="s">
        <v>213</v>
      </c>
      <c r="J9" s="9">
        <f t="shared" si="1"/>
        <v>2.0137271997830199E-2</v>
      </c>
      <c r="K9">
        <v>3013</v>
      </c>
      <c r="L9">
        <v>140.84098647763</v>
      </c>
      <c r="M9" s="9">
        <f t="shared" si="2"/>
        <v>0.34901011470421389</v>
      </c>
      <c r="N9">
        <v>3568.88</v>
      </c>
      <c r="O9">
        <v>140.501604946719</v>
      </c>
      <c r="P9" s="9">
        <f t="shared" si="3"/>
        <v>0.10720123839716796</v>
      </c>
      <c r="Q9">
        <v>3466</v>
      </c>
      <c r="R9">
        <v>140.37266131124699</v>
      </c>
      <c r="S9" s="9">
        <f t="shared" si="4"/>
        <v>1.5329074591620606E-2</v>
      </c>
      <c r="T9">
        <v>3600.3</v>
      </c>
      <c r="U9">
        <v>140.37314020076201</v>
      </c>
      <c r="V9" s="9">
        <f t="shared" si="5"/>
        <v>1.567028271568096E-2</v>
      </c>
      <c r="W9">
        <v>3449.46</v>
      </c>
      <c r="X9">
        <v>140.374411010373</v>
      </c>
      <c r="Y9" s="27">
        <f t="shared" si="6"/>
        <v>1.657573282431795E-2</v>
      </c>
      <c r="AA9" t="s">
        <v>314</v>
      </c>
      <c r="AB9" s="27"/>
      <c r="AC9" t="s">
        <v>314</v>
      </c>
    </row>
    <row r="10" spans="1:29" ht="16.5" customHeight="1" x14ac:dyDescent="0.15">
      <c r="A10" s="2" t="s">
        <v>106</v>
      </c>
      <c r="B10" s="2">
        <v>78825</v>
      </c>
      <c r="C10" s="2">
        <v>95476</v>
      </c>
      <c r="D10" s="2">
        <v>50000</v>
      </c>
      <c r="E10" s="3" t="s">
        <v>67</v>
      </c>
      <c r="F10" s="3" t="s">
        <v>278</v>
      </c>
      <c r="G10" s="4">
        <f t="shared" si="0"/>
        <v>0.10527888548778691</v>
      </c>
      <c r="H10">
        <v>2393.77</v>
      </c>
      <c r="I10" s="3" t="s">
        <v>214</v>
      </c>
      <c r="J10" s="9">
        <f t="shared" si="1"/>
        <v>2.5543211425896523E-2</v>
      </c>
      <c r="K10">
        <v>2556</v>
      </c>
      <c r="L10">
        <v>140.83605645751999</v>
      </c>
      <c r="M10" s="9">
        <f t="shared" si="2"/>
        <v>0.33713400092185419</v>
      </c>
      <c r="N10">
        <v>3528.75</v>
      </c>
      <c r="O10">
        <v>140.50094007131599</v>
      </c>
      <c r="P10" s="9">
        <f t="shared" si="3"/>
        <v>9.8383935106167428E-2</v>
      </c>
      <c r="Q10">
        <v>3480</v>
      </c>
      <c r="R10">
        <v>140.39038595957899</v>
      </c>
      <c r="S10" s="9">
        <f t="shared" si="4"/>
        <v>1.9620846997020106E-2</v>
      </c>
      <c r="T10">
        <v>3579.77</v>
      </c>
      <c r="U10">
        <v>140.390262377536</v>
      </c>
      <c r="V10" s="9">
        <f t="shared" si="5"/>
        <v>1.9532802299381407E-2</v>
      </c>
      <c r="W10">
        <v>3443.83</v>
      </c>
      <c r="X10">
        <v>140.39046139045101</v>
      </c>
      <c r="Y10" s="27">
        <f t="shared" si="6"/>
        <v>1.9674586910673326E-2</v>
      </c>
      <c r="AA10" t="s">
        <v>314</v>
      </c>
      <c r="AB10" s="27"/>
      <c r="AC10" t="s">
        <v>314</v>
      </c>
    </row>
    <row r="11" spans="1:29" ht="16.5" customHeight="1" x14ac:dyDescent="0.15">
      <c r="A11" s="2" t="s">
        <v>107</v>
      </c>
      <c r="B11" s="2">
        <v>78948</v>
      </c>
      <c r="C11" s="2">
        <v>95870</v>
      </c>
      <c r="D11" s="2">
        <v>50000</v>
      </c>
      <c r="E11" s="3" t="s">
        <v>48</v>
      </c>
      <c r="F11" s="3" t="s">
        <v>279</v>
      </c>
      <c r="G11" s="4">
        <f t="shared" si="0"/>
        <v>0.10947982718206765</v>
      </c>
      <c r="H11">
        <v>2380.06</v>
      </c>
      <c r="I11" s="3" t="s">
        <v>215</v>
      </c>
      <c r="J11" s="9">
        <f t="shared" si="1"/>
        <v>2.5582962292064654E-2</v>
      </c>
      <c r="K11">
        <v>3007</v>
      </c>
      <c r="L11">
        <v>140.79321897770001</v>
      </c>
      <c r="M11" s="9">
        <f t="shared" si="2"/>
        <v>0.33646107372859047</v>
      </c>
      <c r="N11">
        <v>3592.54</v>
      </c>
      <c r="O11">
        <v>140.455511484309</v>
      </c>
      <c r="P11" s="9">
        <f t="shared" si="3"/>
        <v>9.5793412239153095E-2</v>
      </c>
      <c r="Q11">
        <v>3598</v>
      </c>
      <c r="R11">
        <v>140.34788868776499</v>
      </c>
      <c r="S11" s="9">
        <f t="shared" si="4"/>
        <v>1.9095893605149072E-2</v>
      </c>
      <c r="T11">
        <v>3568.06</v>
      </c>
      <c r="U11">
        <v>140.35063676951501</v>
      </c>
      <c r="V11" s="9">
        <f t="shared" si="5"/>
        <v>2.10543174521194E-2</v>
      </c>
      <c r="W11">
        <v>3599.69</v>
      </c>
      <c r="X11">
        <v>140.34914836549501</v>
      </c>
      <c r="Y11" s="27">
        <f t="shared" si="6"/>
        <v>1.9993604492372287E-2</v>
      </c>
      <c r="AA11" t="s">
        <v>314</v>
      </c>
      <c r="AB11" s="27"/>
      <c r="AC11" t="s">
        <v>314</v>
      </c>
    </row>
    <row r="12" spans="1:29" ht="16.5" customHeight="1" x14ac:dyDescent="0.15">
      <c r="A12" s="2" t="s">
        <v>108</v>
      </c>
      <c r="B12" s="2">
        <v>79121</v>
      </c>
      <c r="C12" s="2">
        <v>96304</v>
      </c>
      <c r="D12" s="2">
        <v>50000</v>
      </c>
      <c r="E12" s="3" t="s">
        <v>68</v>
      </c>
      <c r="F12" s="3" t="s">
        <v>280</v>
      </c>
      <c r="G12" s="4">
        <f t="shared" si="0"/>
        <v>0.10825836179761796</v>
      </c>
      <c r="H12">
        <v>2471.73</v>
      </c>
      <c r="I12" s="3" t="s">
        <v>216</v>
      </c>
      <c r="J12" s="9">
        <f t="shared" si="1"/>
        <v>2.6270985703562962E-2</v>
      </c>
      <c r="K12">
        <v>3557</v>
      </c>
      <c r="L12">
        <v>140.64011693909001</v>
      </c>
      <c r="M12" s="9">
        <f t="shared" si="2"/>
        <v>0.33580706422831114</v>
      </c>
      <c r="N12">
        <v>3587.26</v>
      </c>
      <c r="O12">
        <v>140.30149827661899</v>
      </c>
      <c r="P12" s="9">
        <f t="shared" si="3"/>
        <v>9.4228931861186513E-2</v>
      </c>
      <c r="Q12">
        <v>3581</v>
      </c>
      <c r="R12">
        <v>140.19747622230301</v>
      </c>
      <c r="S12" s="9">
        <f t="shared" si="4"/>
        <v>2.0017270214227698E-2</v>
      </c>
      <c r="T12">
        <v>3552.73</v>
      </c>
      <c r="U12">
        <v>140.19896845776299</v>
      </c>
      <c r="V12" s="9">
        <f t="shared" si="5"/>
        <v>2.1081864388815548E-2</v>
      </c>
      <c r="W12">
        <v>3558.24</v>
      </c>
      <c r="X12">
        <v>140.19838248721101</v>
      </c>
      <c r="Y12" s="27">
        <f t="shared" si="6"/>
        <v>2.0663819882536062E-2</v>
      </c>
      <c r="AA12" t="s">
        <v>314</v>
      </c>
      <c r="AB12" s="27"/>
      <c r="AC12" t="s">
        <v>314</v>
      </c>
    </row>
    <row r="13" spans="1:29" ht="16.5" customHeight="1" x14ac:dyDescent="0.15">
      <c r="A13" s="2" t="s">
        <v>109</v>
      </c>
      <c r="B13" s="2">
        <v>79133</v>
      </c>
      <c r="C13" s="2">
        <v>96384</v>
      </c>
      <c r="D13" s="2">
        <v>50000</v>
      </c>
      <c r="E13" s="3" t="s">
        <v>69</v>
      </c>
      <c r="F13" s="3" t="s">
        <v>281</v>
      </c>
      <c r="G13" s="4">
        <f t="shared" si="0"/>
        <v>0.11354601236098463</v>
      </c>
      <c r="H13">
        <v>2417.86</v>
      </c>
      <c r="I13" s="3" t="s">
        <v>217</v>
      </c>
      <c r="J13" s="9">
        <f t="shared" si="1"/>
        <v>2.446183002317693E-2</v>
      </c>
      <c r="K13">
        <v>3563</v>
      </c>
      <c r="L13">
        <v>140.64675113298</v>
      </c>
      <c r="M13" s="9">
        <f t="shared" si="2"/>
        <v>0.31792782396659802</v>
      </c>
      <c r="N13">
        <v>3591.04</v>
      </c>
      <c r="O13">
        <v>140.33493607158499</v>
      </c>
      <c r="P13" s="9">
        <f t="shared" si="3"/>
        <v>9.5522111986271238E-2</v>
      </c>
      <c r="Q13">
        <v>3452</v>
      </c>
      <c r="R13">
        <v>140.22463636806901</v>
      </c>
      <c r="S13" s="9">
        <f t="shared" si="4"/>
        <v>1.6849568133062279E-2</v>
      </c>
      <c r="T13">
        <v>3560.86</v>
      </c>
      <c r="U13">
        <v>140.22832344684801</v>
      </c>
      <c r="V13" s="9">
        <f t="shared" si="5"/>
        <v>1.9479419870503351E-2</v>
      </c>
      <c r="W13">
        <v>3597.8</v>
      </c>
      <c r="X13">
        <v>140.22636675399301</v>
      </c>
      <c r="Y13" s="27">
        <f t="shared" si="6"/>
        <v>1.8083785979064831E-2</v>
      </c>
      <c r="AA13" t="s">
        <v>314</v>
      </c>
      <c r="AB13" s="27"/>
      <c r="AC13" t="s">
        <v>314</v>
      </c>
    </row>
    <row r="14" spans="1:29" ht="16.5" customHeight="1" x14ac:dyDescent="0.15">
      <c r="A14" s="2" t="s">
        <v>110</v>
      </c>
      <c r="B14" s="2">
        <v>78972</v>
      </c>
      <c r="C14" s="2">
        <v>95674</v>
      </c>
      <c r="D14" s="2">
        <v>50000</v>
      </c>
      <c r="E14" s="3" t="s">
        <v>70</v>
      </c>
      <c r="F14" s="3" t="s">
        <v>282</v>
      </c>
      <c r="G14" s="4">
        <f t="shared" si="0"/>
        <v>0.10226863705504108</v>
      </c>
      <c r="H14">
        <v>2439.21</v>
      </c>
      <c r="I14" s="3" t="s">
        <v>218</v>
      </c>
      <c r="J14" s="9">
        <f t="shared" si="1"/>
        <v>2.217447695232001E-2</v>
      </c>
      <c r="K14">
        <v>3579</v>
      </c>
      <c r="L14">
        <v>140.48276707599999</v>
      </c>
      <c r="M14" s="9">
        <f t="shared" si="2"/>
        <v>0.31656444010312079</v>
      </c>
      <c r="N14">
        <v>3583.56</v>
      </c>
      <c r="O14">
        <v>140.166300462907</v>
      </c>
      <c r="P14" s="9">
        <f t="shared" si="3"/>
        <v>9.0580541534915668E-2</v>
      </c>
      <c r="Q14">
        <v>3597</v>
      </c>
      <c r="R14">
        <v>140.064899750237</v>
      </c>
      <c r="S14" s="9">
        <f t="shared" si="4"/>
        <v>1.8171865805106647E-2</v>
      </c>
      <c r="T14">
        <v>3552.21</v>
      </c>
      <c r="U14">
        <v>140.062367584816</v>
      </c>
      <c r="V14" s="9">
        <f t="shared" si="5"/>
        <v>1.6363685763411552E-2</v>
      </c>
      <c r="W14">
        <v>3567.52</v>
      </c>
      <c r="X14">
        <v>140.06404938848999</v>
      </c>
      <c r="Y14" s="27">
        <f t="shared" si="6"/>
        <v>1.7564635674556635E-2</v>
      </c>
      <c r="AA14" t="s">
        <v>314</v>
      </c>
      <c r="AB14" s="27"/>
      <c r="AC14" t="s">
        <v>314</v>
      </c>
    </row>
    <row r="15" spans="1:29" ht="16.5" customHeight="1" x14ac:dyDescent="0.15">
      <c r="A15" s="2" t="s">
        <v>111</v>
      </c>
      <c r="B15" s="2">
        <v>79326</v>
      </c>
      <c r="C15" s="2">
        <v>96720</v>
      </c>
      <c r="D15" s="2">
        <v>50000</v>
      </c>
      <c r="E15" s="3" t="s">
        <v>49</v>
      </c>
      <c r="F15" s="3" t="s">
        <v>283</v>
      </c>
      <c r="G15" s="4">
        <f t="shared" si="0"/>
        <v>0.11742609599699992</v>
      </c>
      <c r="H15">
        <v>2667.45</v>
      </c>
      <c r="I15" s="3" t="s">
        <v>219</v>
      </c>
      <c r="J15" s="9">
        <f t="shared" si="1"/>
        <v>2.3899892118152535E-2</v>
      </c>
      <c r="K15">
        <v>3028</v>
      </c>
      <c r="L15">
        <v>140.70337846084999</v>
      </c>
      <c r="M15" s="9">
        <f t="shared" si="2"/>
        <v>0.35203178900567833</v>
      </c>
      <c r="N15">
        <v>3397.97</v>
      </c>
      <c r="O15">
        <v>140.35304244002199</v>
      </c>
      <c r="P15" s="9">
        <f t="shared" si="3"/>
        <v>0.10216620735763692</v>
      </c>
      <c r="Q15">
        <v>3427</v>
      </c>
      <c r="R15">
        <v>140.23622765973801</v>
      </c>
      <c r="S15" s="9">
        <f t="shared" si="4"/>
        <v>1.8851928249930486E-2</v>
      </c>
      <c r="T15">
        <v>3520.45</v>
      </c>
      <c r="U15">
        <v>140.235396351003</v>
      </c>
      <c r="V15" s="9">
        <f t="shared" si="5"/>
        <v>1.8259024785110045E-2</v>
      </c>
      <c r="W15">
        <v>3501.65</v>
      </c>
      <c r="X15">
        <v>140.23632344119099</v>
      </c>
      <c r="Y15" s="27">
        <f t="shared" si="6"/>
        <v>1.8920241203889358E-2</v>
      </c>
      <c r="AA15" t="s">
        <v>314</v>
      </c>
      <c r="AB15" s="27"/>
      <c r="AC15" t="s">
        <v>314</v>
      </c>
    </row>
    <row r="16" spans="1:29" ht="16.5" customHeight="1" x14ac:dyDescent="0.15">
      <c r="A16" s="2" t="s">
        <v>112</v>
      </c>
      <c r="B16" s="2">
        <v>79483</v>
      </c>
      <c r="C16" s="2">
        <v>97207</v>
      </c>
      <c r="D16" s="2">
        <v>50000</v>
      </c>
      <c r="E16" s="3" t="s">
        <v>50</v>
      </c>
      <c r="F16" s="3" t="s">
        <v>284</v>
      </c>
      <c r="G16" s="4">
        <f t="shared" si="0"/>
        <v>0.1198590469172067</v>
      </c>
      <c r="H16">
        <v>2621.2399999999998</v>
      </c>
      <c r="I16" s="3" t="s">
        <v>220</v>
      </c>
      <c r="J16" s="9">
        <f t="shared" si="1"/>
        <v>2.3109331545663307E-2</v>
      </c>
      <c r="K16">
        <v>2984</v>
      </c>
      <c r="L16">
        <v>140.95805874611</v>
      </c>
      <c r="M16" s="9">
        <f t="shared" si="2"/>
        <v>0.36321809302170177</v>
      </c>
      <c r="N16">
        <v>3428.2</v>
      </c>
      <c r="O16">
        <v>140.59563427462001</v>
      </c>
      <c r="P16" s="9">
        <f t="shared" si="3"/>
        <v>0.10516909179422466</v>
      </c>
      <c r="Q16">
        <v>3522</v>
      </c>
      <c r="R16">
        <v>140.474370599434</v>
      </c>
      <c r="S16" s="9">
        <f t="shared" si="4"/>
        <v>1.8828425728608975E-2</v>
      </c>
      <c r="T16">
        <v>3494.24</v>
      </c>
      <c r="U16">
        <v>140.474133953001</v>
      </c>
      <c r="V16" s="9">
        <f t="shared" si="5"/>
        <v>1.8659931654719821E-2</v>
      </c>
      <c r="W16">
        <v>3544.71</v>
      </c>
      <c r="X16">
        <v>140.47418348703101</v>
      </c>
      <c r="Y16" s="27">
        <f t="shared" si="6"/>
        <v>1.8695200263704217E-2</v>
      </c>
      <c r="AA16" t="s">
        <v>314</v>
      </c>
      <c r="AB16" s="27"/>
      <c r="AC16" t="s">
        <v>314</v>
      </c>
    </row>
    <row r="17" spans="1:28" ht="16.5" customHeight="1" x14ac:dyDescent="0.15">
      <c r="A17" s="2"/>
      <c r="E17" s="3"/>
      <c r="F17" s="3"/>
      <c r="G17" s="4">
        <f t="shared" ref="G17" si="7">AVERAGE(G2:G16)</f>
        <v>0.11311300093616623</v>
      </c>
      <c r="I17" s="4"/>
      <c r="J17" s="9">
        <f>AVERAGE(J2:J16)</f>
        <v>2.3973021752068828E-2</v>
      </c>
      <c r="M17" s="9">
        <f>AVERAGE(M2:M16)</f>
        <v>0.33869921967254918</v>
      </c>
      <c r="P17" s="9">
        <f>AVERAGE(P2:P16)</f>
        <v>9.9563380902396997E-2</v>
      </c>
      <c r="S17" s="9">
        <f>AVERAGE(S2:S16)</f>
        <v>1.8305454892511789E-2</v>
      </c>
      <c r="V17" s="9">
        <f>AVERAGE(V2:V16)</f>
        <v>1.8684161259474297E-2</v>
      </c>
      <c r="Y17" s="9">
        <f>AVERAGE(Y2:Y16)</f>
        <v>1.8767489701585382E-2</v>
      </c>
      <c r="AB17" s="9"/>
    </row>
    <row r="22" spans="1:28" ht="16.5" customHeight="1" x14ac:dyDescent="0.15">
      <c r="A22" s="2" t="s">
        <v>22</v>
      </c>
      <c r="B22" t="s">
        <v>305</v>
      </c>
      <c r="C22" s="2" t="s">
        <v>385</v>
      </c>
      <c r="D22" t="s">
        <v>308</v>
      </c>
      <c r="H22" s="2" t="s">
        <v>22</v>
      </c>
      <c r="I22" s="2" t="s">
        <v>26</v>
      </c>
      <c r="J22" s="2" t="s">
        <v>285</v>
      </c>
      <c r="K22" s="2" t="s">
        <v>375</v>
      </c>
      <c r="L22" s="2" t="s">
        <v>376</v>
      </c>
      <c r="M22" s="2" t="s">
        <v>385</v>
      </c>
      <c r="N22" s="2" t="s">
        <v>285</v>
      </c>
      <c r="O22" s="2" t="s">
        <v>304</v>
      </c>
      <c r="P22" s="2" t="s">
        <v>285</v>
      </c>
    </row>
    <row r="23" spans="1:28" ht="16.5" customHeight="1" x14ac:dyDescent="0.15">
      <c r="A23" s="2" t="s">
        <v>98</v>
      </c>
      <c r="B23">
        <v>0.12604706533585036</v>
      </c>
      <c r="C23">
        <v>0.34913995667029463</v>
      </c>
      <c r="D23">
        <v>2.313363865387176E-2</v>
      </c>
      <c r="H23" s="2" t="s">
        <v>98</v>
      </c>
      <c r="I23" s="24">
        <v>140.575337264685</v>
      </c>
      <c r="J23">
        <v>2624.29</v>
      </c>
      <c r="K23" t="s">
        <v>371</v>
      </c>
      <c r="L23" t="s">
        <v>371</v>
      </c>
      <c r="M23" s="24">
        <v>140.88855604601</v>
      </c>
      <c r="N23" s="13">
        <v>3530.19</v>
      </c>
      <c r="O23" s="7">
        <v>140.43084849189401</v>
      </c>
      <c r="P23">
        <v>3582.23</v>
      </c>
    </row>
    <row r="24" spans="1:28" ht="16.5" customHeight="1" x14ac:dyDescent="0.15">
      <c r="A24" s="2" t="s">
        <v>99</v>
      </c>
      <c r="B24">
        <v>0.10823811233476148</v>
      </c>
      <c r="C24">
        <v>0.31555898028322454</v>
      </c>
      <c r="D24">
        <v>1.5582035346898174E-2</v>
      </c>
      <c r="H24" s="2" t="s">
        <v>99</v>
      </c>
      <c r="I24" s="24">
        <v>140.107266087791</v>
      </c>
      <c r="J24">
        <v>2315.41</v>
      </c>
      <c r="K24" t="s">
        <v>371</v>
      </c>
      <c r="L24" t="s">
        <v>371</v>
      </c>
      <c r="M24" s="24">
        <v>140.39742362685999</v>
      </c>
      <c r="N24" s="13">
        <v>3589.52</v>
      </c>
      <c r="O24" s="7">
        <v>139.977588551976</v>
      </c>
      <c r="P24">
        <v>3585.37</v>
      </c>
    </row>
    <row r="25" spans="1:28" ht="16.5" customHeight="1" x14ac:dyDescent="0.15">
      <c r="A25" s="2" t="s">
        <v>100</v>
      </c>
      <c r="B25">
        <v>0.10432729199704828</v>
      </c>
      <c r="C25">
        <v>0.32605373798453779</v>
      </c>
      <c r="D25">
        <v>1.9539185531879041E-2</v>
      </c>
      <c r="H25" s="2" t="s">
        <v>100</v>
      </c>
      <c r="I25" s="24">
        <v>140.15247732255801</v>
      </c>
      <c r="J25">
        <v>2489.33</v>
      </c>
      <c r="K25" t="s">
        <v>371</v>
      </c>
      <c r="L25" t="s">
        <v>371</v>
      </c>
      <c r="M25" s="24">
        <v>140.46290856498001</v>
      </c>
      <c r="N25" s="13">
        <v>3594.9</v>
      </c>
      <c r="O25" s="7">
        <v>140.03376853653401</v>
      </c>
      <c r="P25">
        <v>3576.38</v>
      </c>
    </row>
    <row r="26" spans="1:28" ht="16.5" customHeight="1" x14ac:dyDescent="0.15">
      <c r="A26" s="2" t="s">
        <v>101</v>
      </c>
      <c r="B26">
        <v>0.11171683224451494</v>
      </c>
      <c r="C26">
        <v>0.33531198680203961</v>
      </c>
      <c r="D26">
        <v>1.7161904036314873E-2</v>
      </c>
      <c r="H26" s="2" t="s">
        <v>101</v>
      </c>
      <c r="I26" s="24">
        <v>140.249376254282</v>
      </c>
      <c r="J26">
        <v>2419.15</v>
      </c>
      <c r="K26" t="s">
        <v>371</v>
      </c>
      <c r="L26" t="s">
        <v>371</v>
      </c>
      <c r="M26" s="24">
        <v>140.56261712111001</v>
      </c>
      <c r="N26" s="13">
        <v>3597.87</v>
      </c>
      <c r="O26" s="7">
        <v>140.11691154263201</v>
      </c>
      <c r="P26">
        <v>3497.18</v>
      </c>
    </row>
    <row r="27" spans="1:28" ht="16.5" customHeight="1" x14ac:dyDescent="0.15">
      <c r="A27" s="2" t="s">
        <v>102</v>
      </c>
      <c r="B27">
        <v>0.11496023381113341</v>
      </c>
      <c r="C27">
        <v>0.34721017594943399</v>
      </c>
      <c r="D27">
        <v>1.6639426430455091E-2</v>
      </c>
      <c r="H27" s="2" t="s">
        <v>102</v>
      </c>
      <c r="I27" s="24">
        <v>140.15584451196401</v>
      </c>
      <c r="J27">
        <v>2642.39</v>
      </c>
      <c r="K27" t="s">
        <v>371</v>
      </c>
      <c r="L27" t="s">
        <v>371</v>
      </c>
      <c r="M27" s="24">
        <v>140.48098260024</v>
      </c>
      <c r="N27" s="13">
        <v>3489.39</v>
      </c>
      <c r="O27" s="7">
        <v>140.01820039005301</v>
      </c>
      <c r="P27">
        <v>3484.82</v>
      </c>
    </row>
    <row r="28" spans="1:28" ht="16.5" customHeight="1" x14ac:dyDescent="0.15">
      <c r="A28" s="2" t="s">
        <v>103</v>
      </c>
      <c r="B28">
        <v>0.12083863814626489</v>
      </c>
      <c r="C28">
        <v>0.35364370954573776</v>
      </c>
      <c r="D28">
        <v>1.8963896039034974E-2</v>
      </c>
      <c r="H28" s="2" t="s">
        <v>103</v>
      </c>
      <c r="I28" s="24">
        <v>140.51813678547799</v>
      </c>
      <c r="J28">
        <v>2513.58</v>
      </c>
      <c r="K28" t="s">
        <v>371</v>
      </c>
      <c r="L28" t="s">
        <v>371</v>
      </c>
      <c r="M28" s="24">
        <v>140.84487530777</v>
      </c>
      <c r="N28" s="13">
        <v>3535.37</v>
      </c>
      <c r="O28" s="7">
        <v>140.375157070754</v>
      </c>
      <c r="P28">
        <v>3432.29</v>
      </c>
    </row>
    <row r="29" spans="1:28" ht="16.5" customHeight="1" x14ac:dyDescent="0.15">
      <c r="A29" s="2" t="s">
        <v>104</v>
      </c>
      <c r="B29">
        <v>0.12099284283503778</v>
      </c>
      <c r="C29">
        <v>0.34541534817289982</v>
      </c>
      <c r="D29">
        <v>2.0320652254212188E-2</v>
      </c>
      <c r="H29" s="2" t="s">
        <v>104</v>
      </c>
      <c r="I29" s="24">
        <v>140.419273615354</v>
      </c>
      <c r="J29">
        <v>2454.04</v>
      </c>
      <c r="K29" t="s">
        <v>371</v>
      </c>
      <c r="L29" t="s">
        <v>371</v>
      </c>
      <c r="M29" s="24">
        <v>140.73402524023999</v>
      </c>
      <c r="N29" s="13">
        <v>3560.79</v>
      </c>
      <c r="O29" s="7">
        <v>140.278081289217</v>
      </c>
      <c r="P29">
        <v>3587.41</v>
      </c>
    </row>
    <row r="30" spans="1:28" ht="16.5" customHeight="1" x14ac:dyDescent="0.15">
      <c r="A30" s="2" t="s">
        <v>105</v>
      </c>
      <c r="B30">
        <v>0.11345713054017742</v>
      </c>
      <c r="C30">
        <v>0.34901011470421389</v>
      </c>
      <c r="D30">
        <v>1.657573282431795E-2</v>
      </c>
      <c r="H30" s="2" t="s">
        <v>105</v>
      </c>
      <c r="I30" s="24">
        <v>140.51038516308299</v>
      </c>
      <c r="J30">
        <v>2530.3000000000002</v>
      </c>
      <c r="K30" t="s">
        <v>371</v>
      </c>
      <c r="L30" t="s">
        <v>371</v>
      </c>
      <c r="M30" s="24">
        <v>140.84098647763</v>
      </c>
      <c r="N30" s="13">
        <v>3568.88</v>
      </c>
      <c r="O30" s="7">
        <v>140.374411010373</v>
      </c>
      <c r="P30">
        <v>3600.33</v>
      </c>
    </row>
    <row r="31" spans="1:28" ht="16.5" customHeight="1" x14ac:dyDescent="0.15">
      <c r="A31" s="2" t="s">
        <v>106</v>
      </c>
      <c r="B31">
        <v>0.10527888548778691</v>
      </c>
      <c r="C31">
        <v>0.33713400092185419</v>
      </c>
      <c r="D31">
        <v>1.9674586910673326E-2</v>
      </c>
      <c r="H31" s="2" t="s">
        <v>106</v>
      </c>
      <c r="I31" s="24">
        <v>140.51061801987299</v>
      </c>
      <c r="J31">
        <v>2393.77</v>
      </c>
      <c r="K31" t="s">
        <v>371</v>
      </c>
      <c r="L31" t="s">
        <v>371</v>
      </c>
      <c r="M31" s="24">
        <v>140.83605645751999</v>
      </c>
      <c r="N31" s="13">
        <v>3528.75</v>
      </c>
      <c r="O31" s="7">
        <v>140.39046139045101</v>
      </c>
      <c r="P31">
        <v>3556.15</v>
      </c>
    </row>
    <row r="32" spans="1:28" ht="16.5" customHeight="1" x14ac:dyDescent="0.15">
      <c r="A32" s="2" t="s">
        <v>107</v>
      </c>
      <c r="B32">
        <v>0.10947982718206765</v>
      </c>
      <c r="C32">
        <v>0.33646107372859047</v>
      </c>
      <c r="D32">
        <v>1.9993604492372287E-2</v>
      </c>
      <c r="H32" s="2" t="s">
        <v>107</v>
      </c>
      <c r="I32" s="24">
        <v>140.47471641136599</v>
      </c>
      <c r="J32">
        <v>2380.06</v>
      </c>
      <c r="K32" t="s">
        <v>371</v>
      </c>
      <c r="L32" t="s">
        <v>371</v>
      </c>
      <c r="M32" s="24">
        <v>140.79321897770001</v>
      </c>
      <c r="N32" s="13">
        <v>3592.54</v>
      </c>
      <c r="O32" s="7">
        <v>140.34914836549501</v>
      </c>
      <c r="P32">
        <v>3450.39</v>
      </c>
    </row>
    <row r="33" spans="1:16" ht="16.5" customHeight="1" x14ac:dyDescent="0.15">
      <c r="A33" s="2" t="s">
        <v>108</v>
      </c>
      <c r="B33">
        <v>0.10825836179761796</v>
      </c>
      <c r="C33">
        <v>0.33580706422831114</v>
      </c>
      <c r="D33">
        <v>2.0663819882536062E-2</v>
      </c>
      <c r="H33" s="2" t="s">
        <v>108</v>
      </c>
      <c r="I33" s="24">
        <v>140.32116324692799</v>
      </c>
      <c r="J33">
        <v>2471.73</v>
      </c>
      <c r="K33" t="s">
        <v>371</v>
      </c>
      <c r="L33" t="s">
        <v>371</v>
      </c>
      <c r="M33" s="24">
        <v>140.64011693909001</v>
      </c>
      <c r="N33" s="13">
        <v>3587.26</v>
      </c>
      <c r="O33" s="7">
        <v>140.19838248721101</v>
      </c>
      <c r="P33">
        <v>3500.58</v>
      </c>
    </row>
    <row r="34" spans="1:16" ht="16.5" customHeight="1" x14ac:dyDescent="0.15">
      <c r="A34" s="2" t="s">
        <v>109</v>
      </c>
      <c r="B34">
        <v>0.11354601236098463</v>
      </c>
      <c r="C34">
        <v>0.31792782396659802</v>
      </c>
      <c r="D34">
        <v>1.8083785979064831E-2</v>
      </c>
      <c r="H34" s="2" t="s">
        <v>109</v>
      </c>
      <c r="I34" s="24">
        <v>140.36020576250999</v>
      </c>
      <c r="J34">
        <v>2417.86</v>
      </c>
      <c r="K34" t="s">
        <v>371</v>
      </c>
      <c r="L34" t="s">
        <v>371</v>
      </c>
      <c r="M34" s="24">
        <v>140.64675113298</v>
      </c>
      <c r="N34" s="13">
        <v>3591.04</v>
      </c>
      <c r="O34" s="7">
        <v>140.22636675399301</v>
      </c>
      <c r="P34">
        <v>3592.04</v>
      </c>
    </row>
    <row r="35" spans="1:16" ht="16.5" customHeight="1" x14ac:dyDescent="0.15">
      <c r="A35" s="2" t="s">
        <v>110</v>
      </c>
      <c r="B35">
        <v>0.10226863705504108</v>
      </c>
      <c r="C35">
        <v>0.31656444010312079</v>
      </c>
      <c r="D35">
        <v>1.7564635674556635E-2</v>
      </c>
      <c r="H35" s="2" t="s">
        <v>110</v>
      </c>
      <c r="I35" s="24">
        <v>140.18266840781899</v>
      </c>
      <c r="J35">
        <v>2439.21</v>
      </c>
      <c r="K35" t="s">
        <v>371</v>
      </c>
      <c r="L35" t="s">
        <v>371</v>
      </c>
      <c r="M35" s="24">
        <v>140.48276707599999</v>
      </c>
      <c r="N35" s="13">
        <v>3583.56</v>
      </c>
      <c r="O35" s="7">
        <v>140.06404938848999</v>
      </c>
      <c r="P35">
        <v>3421.3</v>
      </c>
    </row>
    <row r="36" spans="1:16" ht="16.5" customHeight="1" x14ac:dyDescent="0.15">
      <c r="A36" s="2" t="s">
        <v>111</v>
      </c>
      <c r="B36">
        <v>0.11742609599699992</v>
      </c>
      <c r="C36">
        <v>0.35203178900567833</v>
      </c>
      <c r="D36">
        <v>1.8920241203889358E-2</v>
      </c>
      <c r="H36" s="2" t="s">
        <v>111</v>
      </c>
      <c r="I36" s="24">
        <v>140.37443829866299</v>
      </c>
      <c r="J36">
        <v>2667.45</v>
      </c>
      <c r="K36" t="s">
        <v>371</v>
      </c>
      <c r="L36" t="s">
        <v>371</v>
      </c>
      <c r="M36" s="24">
        <v>140.70337846084999</v>
      </c>
      <c r="N36" s="13">
        <v>3397.97</v>
      </c>
      <c r="O36" s="7">
        <v>140.23632344119099</v>
      </c>
      <c r="P36">
        <v>3479.77</v>
      </c>
    </row>
    <row r="37" spans="1:16" ht="16.5" customHeight="1" x14ac:dyDescent="0.15">
      <c r="A37" s="2" t="s">
        <v>112</v>
      </c>
      <c r="B37">
        <v>0.1198590469172067</v>
      </c>
      <c r="C37">
        <v>0.36321809302170177</v>
      </c>
      <c r="D37">
        <v>1.8695200263704217E-2</v>
      </c>
      <c r="H37" s="2" t="s">
        <v>112</v>
      </c>
      <c r="I37" s="24">
        <v>140.61626601198901</v>
      </c>
      <c r="J37">
        <v>2621.2399999999998</v>
      </c>
      <c r="K37" t="s">
        <v>371</v>
      </c>
      <c r="L37" t="s">
        <v>371</v>
      </c>
      <c r="M37" s="24">
        <v>140.95805874611</v>
      </c>
      <c r="N37" s="13">
        <v>3428.2</v>
      </c>
      <c r="O37" s="7">
        <v>140.47418348703101</v>
      </c>
      <c r="P37">
        <v>3594.06</v>
      </c>
    </row>
    <row r="38" spans="1:16" ht="16.5" customHeight="1" x14ac:dyDescent="0.15">
      <c r="A38" s="2" t="s">
        <v>306</v>
      </c>
      <c r="B38">
        <v>0.11311300093616623</v>
      </c>
      <c r="C38">
        <v>0.33869921967254918</v>
      </c>
      <c r="D38" s="32">
        <v>1.8767489701585382E-2</v>
      </c>
    </row>
    <row r="39" spans="1:16" ht="16.5" customHeight="1" x14ac:dyDescent="0.15">
      <c r="I39" s="32">
        <f>AVERAGE(I23:I37)</f>
        <v>140.36854487762284</v>
      </c>
      <c r="J39" s="32">
        <f t="shared" ref="J39:P39" si="8">AVERAGE(J23:J37)</f>
        <v>2491.987333333333</v>
      </c>
      <c r="K39" s="32" t="e">
        <f t="shared" si="8"/>
        <v>#DIV/0!</v>
      </c>
      <c r="L39" s="32" t="e">
        <f t="shared" si="8"/>
        <v>#DIV/0!</v>
      </c>
      <c r="M39" s="32">
        <f t="shared" si="8"/>
        <v>140.68484818500599</v>
      </c>
      <c r="N39" s="32">
        <f t="shared" si="8"/>
        <v>3545.0819999999999</v>
      </c>
      <c r="O39" s="32">
        <f t="shared" si="8"/>
        <v>140.23625881315303</v>
      </c>
      <c r="P39" s="32">
        <f t="shared" si="8"/>
        <v>3529.3533333333335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zoomScale="70" zoomScaleNormal="70" workbookViewId="0">
      <selection activeCell="C22" sqref="C22"/>
    </sheetView>
  </sheetViews>
  <sheetFormatPr defaultColWidth="16.75" defaultRowHeight="13.5" x14ac:dyDescent="0.15"/>
  <cols>
    <col min="8" max="8" width="15" customWidth="1"/>
    <col min="10" max="10" width="18.625" customWidth="1"/>
  </cols>
  <sheetData>
    <row r="1" spans="1:29" x14ac:dyDescent="0.15">
      <c r="A1" s="2" t="s">
        <v>22</v>
      </c>
      <c r="B1" s="2" t="s">
        <v>23</v>
      </c>
      <c r="C1" s="2" t="s">
        <v>24</v>
      </c>
      <c r="D1" s="2" t="s">
        <v>25</v>
      </c>
      <c r="E1" s="2" t="s">
        <v>27</v>
      </c>
      <c r="F1" s="2" t="s">
        <v>26</v>
      </c>
      <c r="G1" s="2" t="s">
        <v>54</v>
      </c>
      <c r="H1" s="2" t="s">
        <v>285</v>
      </c>
      <c r="I1" s="2" t="s">
        <v>302</v>
      </c>
      <c r="J1" s="2" t="s">
        <v>54</v>
      </c>
      <c r="K1" s="2" t="s">
        <v>285</v>
      </c>
      <c r="L1" s="2" t="s">
        <v>386</v>
      </c>
      <c r="M1" s="2" t="s">
        <v>54</v>
      </c>
      <c r="N1" s="2" t="s">
        <v>301</v>
      </c>
      <c r="O1" s="2" t="s">
        <v>303</v>
      </c>
      <c r="P1" s="2" t="s">
        <v>54</v>
      </c>
      <c r="Q1" s="2" t="s">
        <v>285</v>
      </c>
      <c r="R1" s="2" t="s">
        <v>311</v>
      </c>
      <c r="S1" s="2" t="s">
        <v>54</v>
      </c>
      <c r="T1" s="2" t="s">
        <v>285</v>
      </c>
      <c r="U1" s="2" t="s">
        <v>312</v>
      </c>
      <c r="V1" s="2" t="s">
        <v>54</v>
      </c>
      <c r="W1" s="2" t="s">
        <v>285</v>
      </c>
      <c r="X1" s="2" t="s">
        <v>315</v>
      </c>
      <c r="Y1" s="2" t="s">
        <v>317</v>
      </c>
      <c r="Z1" s="2" t="s">
        <v>285</v>
      </c>
      <c r="AA1" s="2" t="s">
        <v>373</v>
      </c>
      <c r="AB1" s="2" t="s">
        <v>317</v>
      </c>
      <c r="AC1" s="2" t="s">
        <v>285</v>
      </c>
    </row>
    <row r="2" spans="1:29" x14ac:dyDescent="0.15">
      <c r="A2" s="2" t="s">
        <v>113</v>
      </c>
      <c r="B2" s="2">
        <v>157869</v>
      </c>
      <c r="C2" s="2">
        <v>191586</v>
      </c>
      <c r="D2" s="2">
        <v>100000</v>
      </c>
      <c r="E2" s="3" t="s">
        <v>71</v>
      </c>
      <c r="F2" s="3" t="s">
        <v>240</v>
      </c>
      <c r="G2" s="4">
        <f t="shared" ref="G2:G16" si="0">(F2-E2)/E2*100</f>
        <v>0.13004944544172123</v>
      </c>
      <c r="H2">
        <v>3404.64</v>
      </c>
      <c r="I2" s="3" t="s">
        <v>176</v>
      </c>
      <c r="J2" s="9">
        <f t="shared" ref="J2:J16" si="1">(I2-E2)/E2*100</f>
        <v>4.2514051329661337E-2</v>
      </c>
      <c r="K2">
        <v>3207</v>
      </c>
      <c r="L2" s="3" t="s">
        <v>287</v>
      </c>
      <c r="M2" s="18">
        <f t="shared" ref="M2:M16" si="2">(L2-E2)/E2*100</f>
        <v>0.36905077279001175</v>
      </c>
      <c r="N2">
        <v>3586.07</v>
      </c>
      <c r="O2">
        <v>198.54499757310199</v>
      </c>
      <c r="P2" s="3">
        <f>(O2-E2)/E2*100</f>
        <v>0.12042470976856244</v>
      </c>
      <c r="Q2">
        <v>3548</v>
      </c>
      <c r="R2">
        <v>198.37362841997199</v>
      </c>
      <c r="S2" s="3">
        <f>(R2-E2)/E2*100</f>
        <v>3.4008267132117305E-2</v>
      </c>
      <c r="T2">
        <v>3587.64</v>
      </c>
      <c r="U2">
        <v>198.373581414527</v>
      </c>
      <c r="V2" s="3">
        <f>(U2-E2)/E2*100</f>
        <v>3.3984563663511366E-2</v>
      </c>
      <c r="W2">
        <v>3573.23</v>
      </c>
      <c r="X2">
        <v>198.37229374886101</v>
      </c>
      <c r="Y2" s="27">
        <f>(X2-E2)/E2*100</f>
        <v>3.333523159804317E-2</v>
      </c>
      <c r="Z2" s="3"/>
      <c r="AA2" t="s">
        <v>314</v>
      </c>
      <c r="AB2" t="s">
        <v>314</v>
      </c>
      <c r="AC2" t="s">
        <v>314</v>
      </c>
    </row>
    <row r="3" spans="1:29" x14ac:dyDescent="0.15">
      <c r="A3" s="2" t="s">
        <v>114</v>
      </c>
      <c r="B3" s="2">
        <v>158031</v>
      </c>
      <c r="C3" s="2">
        <v>191997</v>
      </c>
      <c r="D3" s="2">
        <v>100000</v>
      </c>
      <c r="E3" s="3" t="s">
        <v>72</v>
      </c>
      <c r="F3" s="3" t="s">
        <v>241</v>
      </c>
      <c r="G3" s="4">
        <f t="shared" si="0"/>
        <v>0.13529509419507282</v>
      </c>
      <c r="H3">
        <v>3358.48</v>
      </c>
      <c r="I3" s="3" t="s">
        <v>177</v>
      </c>
      <c r="J3" s="9">
        <f t="shared" si="1"/>
        <v>4.7706399325443176E-2</v>
      </c>
      <c r="K3">
        <v>3260</v>
      </c>
      <c r="L3" s="3" t="s">
        <v>288</v>
      </c>
      <c r="M3" s="18">
        <f t="shared" si="2"/>
        <v>0.37401138307379406</v>
      </c>
      <c r="N3">
        <v>3589.22</v>
      </c>
      <c r="O3">
        <v>198.21910342949599</v>
      </c>
      <c r="P3" s="3">
        <f t="shared" ref="P3:P16" si="3">(O3-E3)/E3*100</f>
        <v>0.12608169683662404</v>
      </c>
      <c r="Q3">
        <v>3445</v>
      </c>
      <c r="R3">
        <v>198.04004389941201</v>
      </c>
      <c r="S3" s="3">
        <f t="shared" ref="S3:S16" si="4">(R3-E3)/E3*100</f>
        <v>3.5633658138062116E-2</v>
      </c>
      <c r="T3">
        <v>3580.48</v>
      </c>
      <c r="U3">
        <v>198.042910285636</v>
      </c>
      <c r="V3" s="3">
        <f t="shared" ref="V3:V16" si="5">(U3-E3)/E3*100</f>
        <v>3.7081550981243695E-2</v>
      </c>
      <c r="W3">
        <v>3446.45</v>
      </c>
      <c r="X3">
        <v>198.039384851661</v>
      </c>
      <c r="Y3" s="27">
        <f t="shared" ref="Y3:Y16" si="6">(X3-E3)/E3*100</f>
        <v>3.5300754458151874E-2</v>
      </c>
      <c r="Z3" s="3"/>
      <c r="AA3" t="s">
        <v>314</v>
      </c>
      <c r="AB3" t="s">
        <v>314</v>
      </c>
      <c r="AC3" t="s">
        <v>314</v>
      </c>
    </row>
    <row r="4" spans="1:29" x14ac:dyDescent="0.15">
      <c r="A4" s="2" t="s">
        <v>115</v>
      </c>
      <c r="B4" s="2">
        <v>158290</v>
      </c>
      <c r="C4" s="2">
        <v>192495</v>
      </c>
      <c r="D4" s="2">
        <v>100000</v>
      </c>
      <c r="E4" s="3" t="s">
        <v>73</v>
      </c>
      <c r="F4" s="3" t="s">
        <v>242</v>
      </c>
      <c r="G4" s="4">
        <f t="shared" si="0"/>
        <v>0.13027118632458373</v>
      </c>
      <c r="H4">
        <v>3577.46</v>
      </c>
      <c r="I4" s="3" t="s">
        <v>178</v>
      </c>
      <c r="J4" s="9">
        <f t="shared" si="1"/>
        <v>5.0842696833023109E-2</v>
      </c>
      <c r="K4">
        <v>3361</v>
      </c>
      <c r="L4" s="3" t="s">
        <v>289</v>
      </c>
      <c r="M4" s="18">
        <f t="shared" si="2"/>
        <v>0.37001288932778215</v>
      </c>
      <c r="N4">
        <v>3560.49</v>
      </c>
      <c r="O4">
        <v>198.27042026614001</v>
      </c>
      <c r="P4" s="3">
        <f t="shared" si="3"/>
        <v>0.12540035709668701</v>
      </c>
      <c r="Q4">
        <v>3539</v>
      </c>
      <c r="R4">
        <v>198.095044455683</v>
      </c>
      <c r="S4" s="3">
        <f t="shared" si="4"/>
        <v>3.6836600529326559E-2</v>
      </c>
      <c r="T4">
        <v>3600.46</v>
      </c>
      <c r="U4">
        <v>198.096838671602</v>
      </c>
      <c r="V4" s="3">
        <f t="shared" si="5"/>
        <v>3.7742669054204724E-2</v>
      </c>
      <c r="W4">
        <v>3580.87</v>
      </c>
      <c r="X4">
        <v>198.09570387762</v>
      </c>
      <c r="Y4" s="27">
        <f t="shared" si="6"/>
        <v>3.7169604743257728E-2</v>
      </c>
      <c r="Z4" s="3"/>
      <c r="AA4" t="s">
        <v>314</v>
      </c>
      <c r="AB4" t="s">
        <v>314</v>
      </c>
      <c r="AC4" t="s">
        <v>314</v>
      </c>
    </row>
    <row r="5" spans="1:29" x14ac:dyDescent="0.15">
      <c r="A5" s="2" t="s">
        <v>116</v>
      </c>
      <c r="B5" s="2">
        <v>158205</v>
      </c>
      <c r="C5" s="2">
        <v>192646</v>
      </c>
      <c r="D5" s="2">
        <v>100000</v>
      </c>
      <c r="E5" s="3" t="s">
        <v>74</v>
      </c>
      <c r="F5" s="3" t="s">
        <v>243</v>
      </c>
      <c r="G5" s="4">
        <f t="shared" si="0"/>
        <v>0.13127246368224099</v>
      </c>
      <c r="H5">
        <v>3398.05</v>
      </c>
      <c r="I5" s="3" t="s">
        <v>179</v>
      </c>
      <c r="J5" s="9">
        <f t="shared" si="1"/>
        <v>4.6294995610821461E-2</v>
      </c>
      <c r="K5">
        <v>3318</v>
      </c>
      <c r="L5" s="3" t="s">
        <v>290</v>
      </c>
      <c r="M5" s="18">
        <f t="shared" si="2"/>
        <v>0.36518676856168325</v>
      </c>
      <c r="N5">
        <v>3580.73</v>
      </c>
      <c r="O5">
        <v>198.436857800242</v>
      </c>
      <c r="P5" s="3">
        <f t="shared" si="3"/>
        <v>0.12487296380330898</v>
      </c>
      <c r="Q5">
        <v>3598</v>
      </c>
      <c r="R5">
        <v>198.25945643069599</v>
      </c>
      <c r="S5" s="3">
        <f t="shared" si="4"/>
        <v>3.5361923433586233E-2</v>
      </c>
      <c r="T5">
        <v>3473.05</v>
      </c>
      <c r="U5">
        <v>198.259291294186</v>
      </c>
      <c r="V5" s="3">
        <f t="shared" si="5"/>
        <v>3.5278600847913913E-2</v>
      </c>
      <c r="W5">
        <v>3489.33</v>
      </c>
      <c r="X5">
        <v>198.259919405494</v>
      </c>
      <c r="Y5" s="27">
        <f t="shared" si="6"/>
        <v>3.5595525665299867E-2</v>
      </c>
      <c r="Z5" s="3"/>
      <c r="AA5" t="s">
        <v>314</v>
      </c>
      <c r="AB5" t="s">
        <v>314</v>
      </c>
      <c r="AC5" t="s">
        <v>314</v>
      </c>
    </row>
    <row r="6" spans="1:29" x14ac:dyDescent="0.15">
      <c r="A6" s="2" t="s">
        <v>117</v>
      </c>
      <c r="B6" s="2">
        <v>158587</v>
      </c>
      <c r="C6" s="2">
        <v>193323</v>
      </c>
      <c r="D6" s="2">
        <v>100000</v>
      </c>
      <c r="E6" s="3" t="s">
        <v>75</v>
      </c>
      <c r="F6" s="3" t="s">
        <v>244</v>
      </c>
      <c r="G6" s="4">
        <f t="shared" si="0"/>
        <v>0.13450517355056479</v>
      </c>
      <c r="H6">
        <v>3476.9</v>
      </c>
      <c r="I6" s="3" t="s">
        <v>180</v>
      </c>
      <c r="J6" s="9">
        <f t="shared" si="1"/>
        <v>4.8395782783319061E-2</v>
      </c>
      <c r="K6">
        <v>3323</v>
      </c>
      <c r="L6" s="3" t="s">
        <v>291</v>
      </c>
      <c r="M6" s="18">
        <f t="shared" si="2"/>
        <v>0.36329080379910966</v>
      </c>
      <c r="N6">
        <v>3593.86</v>
      </c>
      <c r="O6">
        <v>198.39321513515401</v>
      </c>
      <c r="P6" s="3">
        <f t="shared" si="3"/>
        <v>0.12159237559143769</v>
      </c>
      <c r="Q6">
        <v>3571</v>
      </c>
      <c r="R6">
        <v>198.223986847958</v>
      </c>
      <c r="S6" s="3">
        <f t="shared" si="4"/>
        <v>3.6189225198842587E-2</v>
      </c>
      <c r="T6">
        <v>3552.9</v>
      </c>
      <c r="U6">
        <v>198.223343394469</v>
      </c>
      <c r="V6" s="3">
        <f t="shared" si="5"/>
        <v>3.5864498428852511E-2</v>
      </c>
      <c r="W6">
        <v>3522.63</v>
      </c>
      <c r="X6">
        <v>198.21880385168501</v>
      </c>
      <c r="Y6" s="27">
        <f t="shared" si="6"/>
        <v>3.3573561957661403E-2</v>
      </c>
      <c r="Z6" s="3"/>
      <c r="AA6" t="s">
        <v>314</v>
      </c>
      <c r="AB6" t="s">
        <v>314</v>
      </c>
      <c r="AC6" t="s">
        <v>314</v>
      </c>
    </row>
    <row r="7" spans="1:29" x14ac:dyDescent="0.15">
      <c r="A7" s="2" t="s">
        <v>118</v>
      </c>
      <c r="B7" s="2">
        <v>158514</v>
      </c>
      <c r="C7" s="2">
        <v>193043</v>
      </c>
      <c r="D7" s="2">
        <v>100000</v>
      </c>
      <c r="E7" s="3" t="s">
        <v>76</v>
      </c>
      <c r="F7" s="3" t="s">
        <v>245</v>
      </c>
      <c r="G7" s="4">
        <f t="shared" si="0"/>
        <v>0.14230377314149362</v>
      </c>
      <c r="H7">
        <v>3600.29</v>
      </c>
      <c r="I7" s="3" t="s">
        <v>181</v>
      </c>
      <c r="J7" s="9">
        <f t="shared" si="1"/>
        <v>4.7501786220702981E-2</v>
      </c>
      <c r="K7">
        <v>3440</v>
      </c>
      <c r="L7" s="3" t="s">
        <v>292</v>
      </c>
      <c r="M7" s="18">
        <f t="shared" si="2"/>
        <v>0.35034166986035203</v>
      </c>
      <c r="N7">
        <v>3556.63</v>
      </c>
      <c r="O7">
        <v>198.43214377373999</v>
      </c>
      <c r="P7" s="3">
        <f t="shared" si="3"/>
        <v>0.13011019152438483</v>
      </c>
      <c r="Q7">
        <v>3512</v>
      </c>
      <c r="R7">
        <v>198.25197405706999</v>
      </c>
      <c r="S7" s="3">
        <f t="shared" si="4"/>
        <v>3.919541713221774E-2</v>
      </c>
      <c r="T7">
        <v>3541.29</v>
      </c>
      <c r="U7">
        <v>198.25048878536799</v>
      </c>
      <c r="V7" s="3">
        <f t="shared" si="5"/>
        <v>3.8445939671778284E-2</v>
      </c>
      <c r="W7">
        <v>3379.46</v>
      </c>
      <c r="X7">
        <v>198.24650022749199</v>
      </c>
      <c r="Y7" s="27">
        <f t="shared" si="6"/>
        <v>3.643328823318645E-2</v>
      </c>
      <c r="Z7" s="3"/>
      <c r="AA7" t="s">
        <v>314</v>
      </c>
      <c r="AB7" t="s">
        <v>314</v>
      </c>
      <c r="AC7" t="s">
        <v>314</v>
      </c>
    </row>
    <row r="8" spans="1:29" x14ac:dyDescent="0.15">
      <c r="A8" s="2" t="s">
        <v>119</v>
      </c>
      <c r="B8" s="2">
        <v>157947</v>
      </c>
      <c r="C8" s="2">
        <v>191648</v>
      </c>
      <c r="D8" s="2">
        <v>100000</v>
      </c>
      <c r="E8" s="3" t="s">
        <v>77</v>
      </c>
      <c r="F8" s="3" t="s">
        <v>246</v>
      </c>
      <c r="G8" s="4">
        <f t="shared" si="0"/>
        <v>0.12927755816463896</v>
      </c>
      <c r="H8">
        <v>3424.7</v>
      </c>
      <c r="I8" s="3" t="s">
        <v>182</v>
      </c>
      <c r="J8" s="9">
        <f t="shared" si="1"/>
        <v>4.6716925070547907E-2</v>
      </c>
      <c r="K8">
        <v>3237</v>
      </c>
      <c r="L8" s="3" t="s">
        <v>293</v>
      </c>
      <c r="M8" s="18">
        <f t="shared" si="2"/>
        <v>0.35849846001070118</v>
      </c>
      <c r="N8">
        <v>3596.95</v>
      </c>
      <c r="O8">
        <v>198.12254088938101</v>
      </c>
      <c r="P8" s="3">
        <f t="shared" si="3"/>
        <v>0.1239863649304056</v>
      </c>
      <c r="Q8">
        <v>3491</v>
      </c>
      <c r="R8">
        <v>197.94736086254801</v>
      </c>
      <c r="S8" s="3">
        <f t="shared" si="4"/>
        <v>3.5456697688610352E-2</v>
      </c>
      <c r="T8">
        <v>3516.7</v>
      </c>
      <c r="U8">
        <v>197.94983816881799</v>
      </c>
      <c r="V8" s="3">
        <f t="shared" si="5"/>
        <v>3.6708638927016937E-2</v>
      </c>
      <c r="W8">
        <v>3587.75</v>
      </c>
      <c r="X8">
        <v>197.945290867403</v>
      </c>
      <c r="Y8" s="27">
        <f t="shared" si="6"/>
        <v>3.441059680203902E-2</v>
      </c>
      <c r="Z8" s="3"/>
      <c r="AA8" t="s">
        <v>314</v>
      </c>
      <c r="AB8" t="s">
        <v>314</v>
      </c>
      <c r="AC8" t="s">
        <v>314</v>
      </c>
    </row>
    <row r="9" spans="1:29" x14ac:dyDescent="0.15">
      <c r="A9" s="2" t="s">
        <v>120</v>
      </c>
      <c r="B9" s="2">
        <v>157839</v>
      </c>
      <c r="C9" s="2">
        <v>191202</v>
      </c>
      <c r="D9" s="2">
        <v>100000</v>
      </c>
      <c r="E9" s="3" t="s">
        <v>51</v>
      </c>
      <c r="F9" s="3" t="s">
        <v>247</v>
      </c>
      <c r="G9" s="4">
        <f t="shared" si="0"/>
        <v>0.13169594179098851</v>
      </c>
      <c r="H9">
        <v>3452.5</v>
      </c>
      <c r="I9" s="3" t="s">
        <v>183</v>
      </c>
      <c r="J9" s="9">
        <f t="shared" si="1"/>
        <v>4.7276900656459925E-2</v>
      </c>
      <c r="K9">
        <v>3348</v>
      </c>
      <c r="L9" s="3" t="s">
        <v>294</v>
      </c>
      <c r="M9" s="18">
        <f t="shared" si="2"/>
        <v>0.35800450548343216</v>
      </c>
      <c r="N9">
        <v>3599.94</v>
      </c>
      <c r="O9">
        <v>198.240528068072</v>
      </c>
      <c r="P9" s="3">
        <f t="shared" si="3"/>
        <v>0.12429370925435704</v>
      </c>
      <c r="Q9">
        <v>3562</v>
      </c>
      <c r="R9">
        <v>198.062460313694</v>
      </c>
      <c r="S9" s="3">
        <f t="shared" si="4"/>
        <v>3.4357971525857407E-2</v>
      </c>
      <c r="T9">
        <v>3481.5</v>
      </c>
      <c r="U9">
        <v>198.063940488757</v>
      </c>
      <c r="V9" s="3">
        <f t="shared" si="5"/>
        <v>3.5105555706512227E-2</v>
      </c>
      <c r="W9">
        <v>3552.95</v>
      </c>
      <c r="X9">
        <v>198.06143920754801</v>
      </c>
      <c r="Y9" s="27">
        <f t="shared" si="6"/>
        <v>3.3842246852065376E-2</v>
      </c>
      <c r="Z9" s="3"/>
      <c r="AA9" t="s">
        <v>314</v>
      </c>
      <c r="AB9" t="s">
        <v>314</v>
      </c>
      <c r="AC9" t="s">
        <v>314</v>
      </c>
    </row>
    <row r="10" spans="1:29" x14ac:dyDescent="0.15">
      <c r="A10" s="2" t="s">
        <v>121</v>
      </c>
      <c r="B10" s="2">
        <v>158069</v>
      </c>
      <c r="C10" s="2">
        <v>191735</v>
      </c>
      <c r="D10" s="2">
        <v>100000</v>
      </c>
      <c r="E10" s="3" t="s">
        <v>52</v>
      </c>
      <c r="F10" s="3" t="s">
        <v>248</v>
      </c>
      <c r="G10" s="4">
        <f t="shared" si="0"/>
        <v>0.13695799695554131</v>
      </c>
      <c r="H10">
        <v>3522.06</v>
      </c>
      <c r="I10" s="3" t="s">
        <v>184</v>
      </c>
      <c r="J10" s="9">
        <f t="shared" si="1"/>
        <v>4.5743511015933859E-2</v>
      </c>
      <c r="K10">
        <v>3206</v>
      </c>
      <c r="L10" s="3" t="s">
        <v>295</v>
      </c>
      <c r="M10" s="18">
        <f t="shared" si="2"/>
        <v>0.36291415873619409</v>
      </c>
      <c r="N10">
        <v>3565.52</v>
      </c>
      <c r="O10">
        <v>198.37369885311699</v>
      </c>
      <c r="P10" s="3">
        <f t="shared" si="3"/>
        <v>0.12005239319054409</v>
      </c>
      <c r="Q10">
        <v>3593</v>
      </c>
      <c r="R10">
        <v>198.20458079118799</v>
      </c>
      <c r="S10" s="3">
        <f t="shared" si="4"/>
        <v>3.469778560467017E-2</v>
      </c>
      <c r="T10">
        <v>3537.06</v>
      </c>
      <c r="U10">
        <v>198.206589416886</v>
      </c>
      <c r="V10" s="3">
        <f t="shared" si="5"/>
        <v>3.5711547566491773E-2</v>
      </c>
      <c r="W10">
        <v>3589.64</v>
      </c>
      <c r="X10">
        <v>198.20464350335899</v>
      </c>
      <c r="Y10" s="27">
        <f t="shared" si="6"/>
        <v>3.4729436705005633E-2</v>
      </c>
      <c r="Z10" s="3"/>
      <c r="AA10" t="s">
        <v>314</v>
      </c>
      <c r="AB10" t="s">
        <v>314</v>
      </c>
      <c r="AC10" t="s">
        <v>314</v>
      </c>
    </row>
    <row r="11" spans="1:29" x14ac:dyDescent="0.15">
      <c r="A11" s="2" t="s">
        <v>122</v>
      </c>
      <c r="B11" s="2">
        <v>158575</v>
      </c>
      <c r="C11" s="2">
        <v>193172</v>
      </c>
      <c r="D11" s="2">
        <v>100000</v>
      </c>
      <c r="E11" s="3" t="s">
        <v>78</v>
      </c>
      <c r="F11" s="3" t="s">
        <v>249</v>
      </c>
      <c r="G11" s="4">
        <f t="shared" si="0"/>
        <v>0.14026043796974866</v>
      </c>
      <c r="H11">
        <v>3540.01</v>
      </c>
      <c r="I11" s="3" t="s">
        <v>185</v>
      </c>
      <c r="J11" s="9">
        <f t="shared" si="1"/>
        <v>4.8660920981671366E-2</v>
      </c>
      <c r="K11">
        <v>3275</v>
      </c>
      <c r="L11" s="3" t="s">
        <v>296</v>
      </c>
      <c r="M11" s="18">
        <f t="shared" si="2"/>
        <v>0.36518666313527681</v>
      </c>
      <c r="N11">
        <v>3586.63</v>
      </c>
      <c r="O11">
        <v>198.28276348517301</v>
      </c>
      <c r="P11" s="3">
        <f t="shared" si="3"/>
        <v>0.12304216059404226</v>
      </c>
      <c r="Q11">
        <v>3568</v>
      </c>
      <c r="R11">
        <v>198.11261673077701</v>
      </c>
      <c r="S11" s="3">
        <f t="shared" si="4"/>
        <v>3.7126419031599849E-2</v>
      </c>
      <c r="T11">
        <v>3563.01</v>
      </c>
      <c r="U11">
        <v>198.11274524105701</v>
      </c>
      <c r="V11" s="3">
        <f t="shared" si="5"/>
        <v>3.7191310401666691E-2</v>
      </c>
      <c r="W11">
        <v>3538.48</v>
      </c>
      <c r="X11">
        <v>198.109502154338</v>
      </c>
      <c r="Y11" s="27">
        <f t="shared" si="6"/>
        <v>3.5553711133880665E-2</v>
      </c>
      <c r="Z11" s="3"/>
      <c r="AA11" t="s">
        <v>314</v>
      </c>
      <c r="AB11" t="s">
        <v>314</v>
      </c>
      <c r="AC11" t="s">
        <v>314</v>
      </c>
    </row>
    <row r="12" spans="1:29" x14ac:dyDescent="0.15">
      <c r="A12" s="2" t="s">
        <v>123</v>
      </c>
      <c r="B12" s="2">
        <v>158265</v>
      </c>
      <c r="C12" s="2">
        <v>192745</v>
      </c>
      <c r="D12" s="2">
        <v>100000</v>
      </c>
      <c r="E12" s="3" t="s">
        <v>79</v>
      </c>
      <c r="F12" s="3" t="s">
        <v>250</v>
      </c>
      <c r="G12" s="4">
        <f t="shared" si="0"/>
        <v>0.13178073277885571</v>
      </c>
      <c r="H12">
        <v>3458.93</v>
      </c>
      <c r="I12" s="3" t="s">
        <v>186</v>
      </c>
      <c r="J12" s="9">
        <f t="shared" si="1"/>
        <v>4.7870586781903118E-2</v>
      </c>
      <c r="K12">
        <v>3297</v>
      </c>
      <c r="L12" s="3" t="s">
        <v>297</v>
      </c>
      <c r="M12" s="18">
        <f t="shared" si="2"/>
        <v>0.37127625161162109</v>
      </c>
      <c r="N12">
        <v>3535.93</v>
      </c>
      <c r="O12">
        <v>198.38186749572799</v>
      </c>
      <c r="P12" s="3">
        <f t="shared" si="3"/>
        <v>0.12413972505883597</v>
      </c>
      <c r="Q12">
        <v>3429</v>
      </c>
      <c r="R12">
        <v>198.21066892242499</v>
      </c>
      <c r="S12" s="3">
        <f t="shared" si="4"/>
        <v>3.7735105067598057E-2</v>
      </c>
      <c r="T12">
        <v>3381.93</v>
      </c>
      <c r="U12">
        <v>198.20952208270299</v>
      </c>
      <c r="V12" s="3">
        <f t="shared" si="5"/>
        <v>3.7156290370383038E-2</v>
      </c>
      <c r="W12">
        <v>3483.51</v>
      </c>
      <c r="X12">
        <v>198.206425433851</v>
      </c>
      <c r="Y12" s="27">
        <f t="shared" si="6"/>
        <v>3.5593399032326979E-2</v>
      </c>
      <c r="Z12" s="3"/>
      <c r="AA12" t="s">
        <v>314</v>
      </c>
      <c r="AB12" t="s">
        <v>314</v>
      </c>
      <c r="AC12" t="s">
        <v>314</v>
      </c>
    </row>
    <row r="13" spans="1:29" x14ac:dyDescent="0.15">
      <c r="A13" s="2" t="s">
        <v>124</v>
      </c>
      <c r="B13" s="2">
        <v>157806</v>
      </c>
      <c r="C13" s="2">
        <v>191176</v>
      </c>
      <c r="D13" s="2">
        <v>100000</v>
      </c>
      <c r="E13" s="3" t="s">
        <v>80</v>
      </c>
      <c r="F13" s="3" t="s">
        <v>251</v>
      </c>
      <c r="G13" s="4">
        <f t="shared" si="0"/>
        <v>0.13400565317684679</v>
      </c>
      <c r="H13">
        <v>3585.48</v>
      </c>
      <c r="I13" s="3" t="s">
        <v>187</v>
      </c>
      <c r="J13" s="9">
        <f t="shared" si="1"/>
        <v>4.6439625976873428E-2</v>
      </c>
      <c r="K13">
        <v>3122</v>
      </c>
      <c r="L13" s="3" t="s">
        <v>286</v>
      </c>
      <c r="M13" s="18">
        <f t="shared" si="2"/>
        <v>0.35718264531912636</v>
      </c>
      <c r="N13">
        <v>3556.28</v>
      </c>
      <c r="O13">
        <v>198.62492121022001</v>
      </c>
      <c r="P13" s="3">
        <f t="shared" si="3"/>
        <v>0.12143273194269973</v>
      </c>
      <c r="Q13">
        <v>3513</v>
      </c>
      <c r="R13">
        <v>198.455288454114</v>
      </c>
      <c r="S13" s="3">
        <f t="shared" si="4"/>
        <v>3.5925462884419064E-2</v>
      </c>
      <c r="T13">
        <v>3598.48</v>
      </c>
      <c r="U13">
        <v>198.45150182942601</v>
      </c>
      <c r="V13" s="3">
        <f t="shared" si="5"/>
        <v>3.4016728136182423E-2</v>
      </c>
      <c r="W13">
        <v>3600.25</v>
      </c>
      <c r="X13">
        <v>198.454801882742</v>
      </c>
      <c r="Y13" s="27">
        <f t="shared" si="6"/>
        <v>3.5680195459800189E-2</v>
      </c>
      <c r="Z13" s="3"/>
      <c r="AA13" t="s">
        <v>314</v>
      </c>
      <c r="AB13" t="s">
        <v>314</v>
      </c>
      <c r="AC13" t="s">
        <v>314</v>
      </c>
    </row>
    <row r="14" spans="1:29" x14ac:dyDescent="0.15">
      <c r="A14" s="2" t="s">
        <v>125</v>
      </c>
      <c r="B14" s="2">
        <v>157660</v>
      </c>
      <c r="C14" s="2">
        <v>190731</v>
      </c>
      <c r="D14" s="2">
        <v>100000</v>
      </c>
      <c r="E14" s="3" t="s">
        <v>53</v>
      </c>
      <c r="F14" s="3" t="s">
        <v>252</v>
      </c>
      <c r="G14" s="4">
        <f t="shared" si="0"/>
        <v>0.13316673981782168</v>
      </c>
      <c r="H14">
        <v>3490.29</v>
      </c>
      <c r="I14" s="3" t="s">
        <v>188</v>
      </c>
      <c r="J14" s="9">
        <f t="shared" si="1"/>
        <v>4.4145204097304304E-2</v>
      </c>
      <c r="K14">
        <v>3185</v>
      </c>
      <c r="L14" s="3" t="s">
        <v>298</v>
      </c>
      <c r="M14" s="18">
        <f t="shared" si="2"/>
        <v>0.35271667579684618</v>
      </c>
      <c r="N14">
        <v>3530.89</v>
      </c>
      <c r="O14">
        <v>198.29986585679001</v>
      </c>
      <c r="P14" s="3">
        <f t="shared" si="3"/>
        <v>0.12437149831705373</v>
      </c>
      <c r="Q14">
        <v>3478</v>
      </c>
      <c r="R14">
        <v>198.12189567460399</v>
      </c>
      <c r="S14" s="3">
        <f t="shared" si="4"/>
        <v>3.4511868005026133E-2</v>
      </c>
      <c r="T14">
        <v>3424.29</v>
      </c>
      <c r="U14">
        <v>198.12183150275899</v>
      </c>
      <c r="V14" s="3">
        <f t="shared" si="5"/>
        <v>3.4479466744337189E-2</v>
      </c>
      <c r="W14">
        <v>3574.91</v>
      </c>
      <c r="X14">
        <v>198.121262771201</v>
      </c>
      <c r="Y14" s="27">
        <f t="shared" si="6"/>
        <v>3.4192306238458758E-2</v>
      </c>
      <c r="Z14" s="3"/>
      <c r="AA14" t="s">
        <v>314</v>
      </c>
      <c r="AB14" t="s">
        <v>314</v>
      </c>
      <c r="AC14" t="s">
        <v>314</v>
      </c>
    </row>
    <row r="15" spans="1:29" x14ac:dyDescent="0.15">
      <c r="A15" s="2" t="s">
        <v>126</v>
      </c>
      <c r="B15" s="2">
        <v>158516</v>
      </c>
      <c r="C15" s="2">
        <v>193331</v>
      </c>
      <c r="D15" s="2">
        <v>100000</v>
      </c>
      <c r="E15" s="3" t="s">
        <v>81</v>
      </c>
      <c r="F15" s="3" t="s">
        <v>253</v>
      </c>
      <c r="G15" s="4">
        <f t="shared" si="0"/>
        <v>0.14036879150487463</v>
      </c>
      <c r="H15">
        <v>3528.23</v>
      </c>
      <c r="I15" s="3" t="s">
        <v>189</v>
      </c>
      <c r="J15" s="9">
        <f t="shared" si="1"/>
        <v>5.3577631173926422E-2</v>
      </c>
      <c r="K15">
        <v>3592</v>
      </c>
      <c r="L15" s="3" t="s">
        <v>299</v>
      </c>
      <c r="M15" s="18">
        <f t="shared" si="2"/>
        <v>0.3633048303781683</v>
      </c>
      <c r="N15">
        <v>3514.76</v>
      </c>
      <c r="O15">
        <v>198.48384941549801</v>
      </c>
      <c r="P15" s="3">
        <f t="shared" si="3"/>
        <v>0.13011503938488514</v>
      </c>
      <c r="Q15">
        <v>3475</v>
      </c>
      <c r="R15">
        <v>198.30776497968699</v>
      </c>
      <c r="S15" s="3">
        <f t="shared" si="4"/>
        <v>4.1284865714210764E-2</v>
      </c>
      <c r="T15">
        <v>3595.23</v>
      </c>
      <c r="U15">
        <v>198.308900566284</v>
      </c>
      <c r="V15" s="3">
        <f t="shared" si="5"/>
        <v>4.1857740620304215E-2</v>
      </c>
      <c r="W15">
        <v>3563.5</v>
      </c>
      <c r="X15">
        <v>198.30319271405199</v>
      </c>
      <c r="Y15" s="27">
        <f t="shared" si="6"/>
        <v>3.897827258146018E-2</v>
      </c>
      <c r="Z15" s="3"/>
      <c r="AA15" t="s">
        <v>314</v>
      </c>
      <c r="AB15" t="s">
        <v>314</v>
      </c>
      <c r="AC15" t="s">
        <v>314</v>
      </c>
    </row>
    <row r="16" spans="1:29" x14ac:dyDescent="0.15">
      <c r="A16" s="2" t="s">
        <v>127</v>
      </c>
      <c r="B16" s="2">
        <v>158033</v>
      </c>
      <c r="C16" s="2">
        <v>192022</v>
      </c>
      <c r="D16" s="2">
        <v>100000</v>
      </c>
      <c r="E16" s="3" t="s">
        <v>82</v>
      </c>
      <c r="F16" s="3" t="s">
        <v>254</v>
      </c>
      <c r="G16" s="4">
        <f t="shared" si="0"/>
        <v>0.13470631829094162</v>
      </c>
      <c r="H16">
        <v>3523.84</v>
      </c>
      <c r="I16" s="3" t="s">
        <v>190</v>
      </c>
      <c r="J16" s="9">
        <f t="shared" si="1"/>
        <v>4.7306769899218559E-2</v>
      </c>
      <c r="K16">
        <v>3337</v>
      </c>
      <c r="L16" s="3" t="s">
        <v>300</v>
      </c>
      <c r="M16" s="18">
        <f t="shared" si="2"/>
        <v>0.38429814375702848</v>
      </c>
      <c r="N16">
        <v>3382.84</v>
      </c>
      <c r="O16">
        <v>198.51468573572399</v>
      </c>
      <c r="P16" s="3">
        <f t="shared" si="3"/>
        <v>0.12187979622303396</v>
      </c>
      <c r="Q16">
        <v>3502</v>
      </c>
      <c r="R16">
        <v>198.34508430414701</v>
      </c>
      <c r="S16" s="3">
        <f t="shared" si="4"/>
        <v>3.634046152502779E-2</v>
      </c>
      <c r="T16">
        <v>3464.84</v>
      </c>
      <c r="U16">
        <v>198.34487412798299</v>
      </c>
      <c r="V16" s="3">
        <f t="shared" si="5"/>
        <v>3.6234458120031239E-2</v>
      </c>
      <c r="W16">
        <v>3568.43</v>
      </c>
      <c r="X16">
        <v>198.34362035804901</v>
      </c>
      <c r="Y16" s="27">
        <f t="shared" si="6"/>
        <v>3.5602112950418242E-2</v>
      </c>
      <c r="Z16" s="3"/>
      <c r="AA16" t="s">
        <v>314</v>
      </c>
      <c r="AB16" t="s">
        <v>314</v>
      </c>
      <c r="AC16" t="s">
        <v>314</v>
      </c>
    </row>
    <row r="17" spans="1:28" x14ac:dyDescent="0.15">
      <c r="A17" s="2"/>
      <c r="E17" s="2"/>
      <c r="F17" s="2"/>
      <c r="G17" s="4">
        <f t="shared" ref="G17" si="7">AVERAGE(G2:G16)</f>
        <v>0.13439448711906232</v>
      </c>
      <c r="I17" s="4"/>
      <c r="J17" s="9">
        <f>AVERAGE(J2:J16)</f>
        <v>4.7399585850454E-2</v>
      </c>
      <c r="M17" s="9">
        <f>AVERAGE(M2:M16)</f>
        <v>0.36435177477607517</v>
      </c>
      <c r="P17" s="9">
        <f>AVERAGE(P2:P16)</f>
        <v>0.1241197142344575</v>
      </c>
      <c r="S17" s="9">
        <f>AVERAGE(S2:S16)</f>
        <v>3.631078190741148E-2</v>
      </c>
      <c r="V17" s="9">
        <f>AVERAGE(V2:V16)</f>
        <v>3.6457303949362016E-2</v>
      </c>
      <c r="Y17" s="9">
        <f>AVERAGE(Y2:Y16)</f>
        <v>3.5332682960737036E-2</v>
      </c>
      <c r="AB17" s="9"/>
    </row>
    <row r="22" spans="1:28" x14ac:dyDescent="0.15">
      <c r="A22" s="2" t="s">
        <v>22</v>
      </c>
      <c r="B22" t="s">
        <v>305</v>
      </c>
      <c r="C22" t="s">
        <v>390</v>
      </c>
      <c r="D22" t="s">
        <v>308</v>
      </c>
    </row>
    <row r="23" spans="1:28" x14ac:dyDescent="0.15">
      <c r="A23" s="2" t="s">
        <v>113</v>
      </c>
      <c r="B23">
        <v>0.13004944544172123</v>
      </c>
      <c r="C23">
        <v>0.36905077279001175</v>
      </c>
      <c r="D23">
        <v>3.333523159804317E-2</v>
      </c>
      <c r="H23" s="2" t="s">
        <v>22</v>
      </c>
      <c r="I23" s="2" t="s">
        <v>26</v>
      </c>
      <c r="J23" s="2" t="s">
        <v>285</v>
      </c>
      <c r="K23" s="2" t="s">
        <v>375</v>
      </c>
      <c r="L23" s="2" t="s">
        <v>376</v>
      </c>
      <c r="M23" s="2" t="s">
        <v>390</v>
      </c>
      <c r="N23" s="2" t="s">
        <v>285</v>
      </c>
      <c r="O23" s="2" t="s">
        <v>311</v>
      </c>
      <c r="P23" s="2" t="s">
        <v>285</v>
      </c>
    </row>
    <row r="24" spans="1:28" x14ac:dyDescent="0.15">
      <c r="A24" s="2" t="s">
        <v>114</v>
      </c>
      <c r="B24">
        <v>0.13529509419507282</v>
      </c>
      <c r="C24">
        <v>0.37401138307379406</v>
      </c>
      <c r="D24">
        <v>3.5300754458151874E-2</v>
      </c>
      <c r="H24" s="2" t="s">
        <v>113</v>
      </c>
      <c r="I24" s="24">
        <v>198.56408401951299</v>
      </c>
      <c r="J24" s="13">
        <v>3404.64</v>
      </c>
      <c r="K24" t="s">
        <v>371</v>
      </c>
      <c r="L24" t="s">
        <v>371</v>
      </c>
      <c r="M24" s="24" t="s">
        <v>287</v>
      </c>
      <c r="N24" s="13">
        <v>3586.07</v>
      </c>
      <c r="O24" s="7">
        <v>198.37229374886101</v>
      </c>
      <c r="P24">
        <v>3568.42</v>
      </c>
    </row>
    <row r="25" spans="1:28" x14ac:dyDescent="0.15">
      <c r="A25" s="2" t="s">
        <v>115</v>
      </c>
      <c r="B25">
        <v>0.13027118632458373</v>
      </c>
      <c r="C25">
        <v>0.37001288932778215</v>
      </c>
      <c r="D25">
        <v>3.7169604743257728E-2</v>
      </c>
      <c r="H25" s="2" t="s">
        <v>114</v>
      </c>
      <c r="I25" s="24">
        <v>198.23734314619099</v>
      </c>
      <c r="J25" s="13">
        <v>3358.48</v>
      </c>
      <c r="K25" t="s">
        <v>371</v>
      </c>
      <c r="L25" t="s">
        <v>371</v>
      </c>
      <c r="M25" s="24" t="s">
        <v>288</v>
      </c>
      <c r="N25" s="13">
        <v>3589.22</v>
      </c>
      <c r="O25" s="7">
        <v>198.039384851661</v>
      </c>
      <c r="P25">
        <v>3422.88</v>
      </c>
    </row>
    <row r="26" spans="1:28" x14ac:dyDescent="0.15">
      <c r="A26" s="2" t="s">
        <v>116</v>
      </c>
      <c r="B26">
        <v>0.13127246368224099</v>
      </c>
      <c r="C26">
        <v>0.36518676856168325</v>
      </c>
      <c r="D26">
        <v>3.5595525665299867E-2</v>
      </c>
      <c r="H26" s="2" t="s">
        <v>115</v>
      </c>
      <c r="I26" s="24">
        <v>198.28006558445699</v>
      </c>
      <c r="J26" s="13">
        <v>3577.46</v>
      </c>
      <c r="K26" t="s">
        <v>371</v>
      </c>
      <c r="L26" t="s">
        <v>371</v>
      </c>
      <c r="M26" s="24" t="s">
        <v>289</v>
      </c>
      <c r="N26" s="13">
        <v>3560.49</v>
      </c>
      <c r="O26" s="7">
        <v>198.09570387762</v>
      </c>
      <c r="P26">
        <v>3489.06</v>
      </c>
    </row>
    <row r="27" spans="1:28" x14ac:dyDescent="0.15">
      <c r="A27" s="2" t="s">
        <v>117</v>
      </c>
      <c r="B27">
        <v>0.13450517355056479</v>
      </c>
      <c r="C27">
        <v>0.36329080379910966</v>
      </c>
      <c r="D27">
        <v>3.3573561957661403E-2</v>
      </c>
      <c r="H27" s="2" t="s">
        <v>116</v>
      </c>
      <c r="I27" s="24">
        <v>198.449540928918</v>
      </c>
      <c r="J27" s="13">
        <v>3398.05</v>
      </c>
      <c r="K27" t="s">
        <v>371</v>
      </c>
      <c r="L27" t="s">
        <v>371</v>
      </c>
      <c r="M27" s="24" t="s">
        <v>290</v>
      </c>
      <c r="N27" s="13">
        <v>3580.73</v>
      </c>
      <c r="O27" s="7">
        <v>198.259919405494</v>
      </c>
      <c r="P27">
        <v>3430.4</v>
      </c>
    </row>
    <row r="28" spans="1:28" x14ac:dyDescent="0.15">
      <c r="A28" s="2" t="s">
        <v>118</v>
      </c>
      <c r="B28">
        <v>0.14230377314149362</v>
      </c>
      <c r="C28">
        <v>0.35034166986035203</v>
      </c>
      <c r="D28">
        <v>3.643328823318645E-2</v>
      </c>
      <c r="H28" s="2" t="s">
        <v>117</v>
      </c>
      <c r="I28" s="24">
        <v>198.41880213834401</v>
      </c>
      <c r="J28" s="13">
        <v>3476.9</v>
      </c>
      <c r="K28" t="s">
        <v>371</v>
      </c>
      <c r="L28" t="s">
        <v>371</v>
      </c>
      <c r="M28" s="24" t="s">
        <v>291</v>
      </c>
      <c r="N28" s="13">
        <v>3593.86</v>
      </c>
      <c r="O28" s="7">
        <v>198.21880385168501</v>
      </c>
      <c r="P28">
        <v>3569.42</v>
      </c>
    </row>
    <row r="29" spans="1:28" x14ac:dyDescent="0.15">
      <c r="A29" s="2" t="s">
        <v>119</v>
      </c>
      <c r="B29">
        <v>0.12927755816463896</v>
      </c>
      <c r="C29">
        <v>0.35849846001070118</v>
      </c>
      <c r="D29">
        <v>3.441059680203902E-2</v>
      </c>
      <c r="H29" s="2" t="s">
        <v>118</v>
      </c>
      <c r="I29" s="24">
        <v>198.45630831861001</v>
      </c>
      <c r="J29" s="13">
        <v>3600.29</v>
      </c>
      <c r="K29" t="s">
        <v>371</v>
      </c>
      <c r="L29" t="s">
        <v>371</v>
      </c>
      <c r="M29" s="24" t="s">
        <v>292</v>
      </c>
      <c r="N29" s="13">
        <v>3556.63</v>
      </c>
      <c r="O29" s="7">
        <v>198.24650022749199</v>
      </c>
      <c r="P29">
        <v>3593.64</v>
      </c>
    </row>
    <row r="30" spans="1:28" x14ac:dyDescent="0.15">
      <c r="A30" s="2" t="s">
        <v>120</v>
      </c>
      <c r="B30">
        <v>0.13169594179098851</v>
      </c>
      <c r="C30">
        <v>0.35800450548343216</v>
      </c>
      <c r="D30">
        <v>3.3842246852065376E-2</v>
      </c>
      <c r="H30" s="2" t="s">
        <v>119</v>
      </c>
      <c r="I30" s="24">
        <v>198.13301095440701</v>
      </c>
      <c r="J30" s="13">
        <v>3424.7</v>
      </c>
      <c r="K30" t="s">
        <v>371</v>
      </c>
      <c r="L30" t="s">
        <v>371</v>
      </c>
      <c r="M30" s="24" t="s">
        <v>293</v>
      </c>
      <c r="N30" s="13">
        <v>3596.95</v>
      </c>
      <c r="O30" s="7">
        <v>197.945290867403</v>
      </c>
      <c r="P30">
        <v>3569.48</v>
      </c>
    </row>
    <row r="31" spans="1:28" x14ac:dyDescent="0.15">
      <c r="A31" s="2" t="s">
        <v>121</v>
      </c>
      <c r="B31">
        <v>0.13695799695554131</v>
      </c>
      <c r="C31">
        <v>0.36291415873619409</v>
      </c>
      <c r="D31">
        <v>3.4729436705005633E-2</v>
      </c>
      <c r="H31" s="2" t="s">
        <v>120</v>
      </c>
      <c r="I31" s="24">
        <v>198.255184076445</v>
      </c>
      <c r="J31" s="13">
        <v>3452.5</v>
      </c>
      <c r="K31" t="s">
        <v>371</v>
      </c>
      <c r="L31" t="s">
        <v>371</v>
      </c>
      <c r="M31" s="24" t="s">
        <v>294</v>
      </c>
      <c r="N31" s="13">
        <v>3599.94</v>
      </c>
      <c r="O31" s="7">
        <v>198.06143920754801</v>
      </c>
      <c r="P31">
        <v>3563.46</v>
      </c>
    </row>
    <row r="32" spans="1:28" x14ac:dyDescent="0.15">
      <c r="A32" s="2" t="s">
        <v>122</v>
      </c>
      <c r="B32">
        <v>0.14026043796974866</v>
      </c>
      <c r="C32">
        <v>0.36518666313527681</v>
      </c>
      <c r="D32">
        <v>3.5553711133880665E-2</v>
      </c>
      <c r="H32" s="2" t="s">
        <v>121</v>
      </c>
      <c r="I32" s="24">
        <v>198.407194911799</v>
      </c>
      <c r="J32" s="13">
        <v>3522.06</v>
      </c>
      <c r="K32" t="s">
        <v>371</v>
      </c>
      <c r="L32" t="s">
        <v>371</v>
      </c>
      <c r="M32" s="24" t="s">
        <v>295</v>
      </c>
      <c r="N32" s="13">
        <v>3565.52</v>
      </c>
      <c r="O32" s="7">
        <v>198.20464350335899</v>
      </c>
      <c r="P32">
        <v>3501.05</v>
      </c>
    </row>
    <row r="33" spans="1:16" x14ac:dyDescent="0.15">
      <c r="A33" s="2" t="s">
        <v>123</v>
      </c>
      <c r="B33">
        <v>0.13178073277885571</v>
      </c>
      <c r="C33">
        <v>0.37127625161162109</v>
      </c>
      <c r="D33">
        <v>3.5593399032326979E-2</v>
      </c>
      <c r="H33" s="2" t="s">
        <v>122</v>
      </c>
      <c r="I33" s="24">
        <v>198.31686240533</v>
      </c>
      <c r="J33" s="13">
        <v>3540.01</v>
      </c>
      <c r="K33" t="s">
        <v>371</v>
      </c>
      <c r="L33" t="s">
        <v>371</v>
      </c>
      <c r="M33" s="24" t="s">
        <v>296</v>
      </c>
      <c r="N33" s="13">
        <v>3586.63</v>
      </c>
      <c r="O33" s="7">
        <v>198.109502154338</v>
      </c>
      <c r="P33">
        <v>3590.9</v>
      </c>
    </row>
    <row r="34" spans="1:16" x14ac:dyDescent="0.15">
      <c r="A34" s="2" t="s">
        <v>124</v>
      </c>
      <c r="B34">
        <v>0.13400565317684679</v>
      </c>
      <c r="C34">
        <v>0.35718264531912636</v>
      </c>
      <c r="D34">
        <v>3.5680195459800189E-2</v>
      </c>
      <c r="H34" s="2" t="s">
        <v>123</v>
      </c>
      <c r="I34" s="24">
        <v>198.39700707530599</v>
      </c>
      <c r="J34" s="13">
        <v>3458.93</v>
      </c>
      <c r="K34" t="s">
        <v>371</v>
      </c>
      <c r="L34" t="s">
        <v>371</v>
      </c>
      <c r="M34" s="24" t="s">
        <v>297</v>
      </c>
      <c r="N34" s="13">
        <v>3535.93</v>
      </c>
      <c r="O34" s="7">
        <v>198.206425433851</v>
      </c>
      <c r="P34">
        <v>3350.29</v>
      </c>
    </row>
    <row r="35" spans="1:16" x14ac:dyDescent="0.15">
      <c r="A35" s="2" t="s">
        <v>125</v>
      </c>
      <c r="B35">
        <v>0.13316673981782168</v>
      </c>
      <c r="C35">
        <v>0.35271667579684618</v>
      </c>
      <c r="D35">
        <v>3.4192306238458758E-2</v>
      </c>
      <c r="H35" s="2" t="s">
        <v>124</v>
      </c>
      <c r="I35" s="24">
        <v>198.64986387655401</v>
      </c>
      <c r="J35" s="13">
        <v>3585.48</v>
      </c>
      <c r="K35" t="s">
        <v>371</v>
      </c>
      <c r="L35" t="s">
        <v>371</v>
      </c>
      <c r="M35" s="24" t="s">
        <v>286</v>
      </c>
      <c r="N35" s="13">
        <v>3556.28</v>
      </c>
      <c r="O35" s="7">
        <v>198.454801882742</v>
      </c>
      <c r="P35">
        <v>3480.7</v>
      </c>
    </row>
    <row r="36" spans="1:16" x14ac:dyDescent="0.15">
      <c r="A36" s="2" t="s">
        <v>126</v>
      </c>
      <c r="B36">
        <v>0.14036879150487463</v>
      </c>
      <c r="C36">
        <v>0.3633048303781683</v>
      </c>
      <c r="D36">
        <v>3.897827258146018E-2</v>
      </c>
      <c r="H36" s="2" t="s">
        <v>125</v>
      </c>
      <c r="I36" s="24">
        <v>198.31728514425899</v>
      </c>
      <c r="J36" s="13">
        <v>3490.29</v>
      </c>
      <c r="K36" t="s">
        <v>371</v>
      </c>
      <c r="L36" t="s">
        <v>371</v>
      </c>
      <c r="M36" s="24" t="s">
        <v>298</v>
      </c>
      <c r="N36" s="13">
        <v>3530.89</v>
      </c>
      <c r="O36" s="7">
        <v>198.121262771201</v>
      </c>
      <c r="P36">
        <v>3399.5</v>
      </c>
    </row>
    <row r="37" spans="1:16" x14ac:dyDescent="0.15">
      <c r="A37" s="2" t="s">
        <v>127</v>
      </c>
      <c r="B37">
        <v>0.13470631829094162</v>
      </c>
      <c r="C37">
        <v>0.38429814375702848</v>
      </c>
      <c r="D37">
        <v>3.5602112950418242E-2</v>
      </c>
      <c r="H37" s="2" t="s">
        <v>126</v>
      </c>
      <c r="I37" s="24">
        <v>198.50417501075901</v>
      </c>
      <c r="J37" s="13">
        <v>3528.23</v>
      </c>
      <c r="K37" t="s">
        <v>371</v>
      </c>
      <c r="L37" t="s">
        <v>371</v>
      </c>
      <c r="M37" s="24" t="s">
        <v>299</v>
      </c>
      <c r="N37" s="13">
        <v>3514.76</v>
      </c>
      <c r="O37" s="7">
        <v>198.30319271405199</v>
      </c>
      <c r="P37">
        <v>3539.06</v>
      </c>
    </row>
    <row r="38" spans="1:16" x14ac:dyDescent="0.15">
      <c r="A38" s="2" t="s">
        <v>306</v>
      </c>
      <c r="B38">
        <v>0.13439448711906232</v>
      </c>
      <c r="C38">
        <v>0.36435177477607517</v>
      </c>
      <c r="D38" s="32">
        <v>3.5332682960737036E-2</v>
      </c>
      <c r="H38" s="2" t="s">
        <v>127</v>
      </c>
      <c r="I38" s="24">
        <v>198.54011726979601</v>
      </c>
      <c r="J38" s="13">
        <v>3523.84</v>
      </c>
      <c r="K38" t="s">
        <v>371</v>
      </c>
      <c r="L38" t="s">
        <v>371</v>
      </c>
      <c r="M38" s="24" t="s">
        <v>300</v>
      </c>
      <c r="N38" s="13">
        <v>3382.84</v>
      </c>
      <c r="O38" s="7">
        <v>198.34362035804901</v>
      </c>
      <c r="P38">
        <v>3564.01</v>
      </c>
    </row>
    <row r="40" spans="1:16" x14ac:dyDescent="0.15">
      <c r="I40" s="32">
        <f>AVERAGE(I24:I38)</f>
        <v>198.39512299071254</v>
      </c>
      <c r="J40" s="32">
        <f t="shared" ref="J40:N40" si="8">AVERAGE(J24:J38)</f>
        <v>3489.4573333333342</v>
      </c>
      <c r="K40" s="32" t="e">
        <f t="shared" si="8"/>
        <v>#DIV/0!</v>
      </c>
      <c r="L40" s="32" t="e">
        <f t="shared" si="8"/>
        <v>#DIV/0!</v>
      </c>
      <c r="M40" s="32" t="e">
        <f t="shared" si="8"/>
        <v>#DIV/0!</v>
      </c>
      <c r="N40" s="32">
        <f t="shared" si="8"/>
        <v>3555.782666666667</v>
      </c>
      <c r="O40" s="32" t="e">
        <f>AVERAGE(#REF!)</f>
        <v>#REF!</v>
      </c>
      <c r="P40" s="32" t="e">
        <f>AVERAGE(#REF!)</f>
        <v>#REF!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info</vt:lpstr>
      <vt:lpstr>ES</vt:lpstr>
      <vt:lpstr>tspfst</vt:lpstr>
      <vt:lpstr>VLSI</vt:lpstr>
      <vt:lpstr>GEO</vt:lpstr>
      <vt:lpstr>I</vt:lpstr>
      <vt:lpstr>R25KEFST</vt:lpstr>
      <vt:lpstr>R50KEFST</vt:lpstr>
      <vt:lpstr>R100KEFST</vt:lpstr>
      <vt:lpstr>Perturbation</vt:lpstr>
      <vt:lpstr>merging rules</vt:lpstr>
      <vt:lpstr>summary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2023-02-11T09:40:31Z</dcterms:modified>
</cp:coreProperties>
</file>