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bookViews>
    <workbookView xWindow="0" yWindow="0" windowWidth="25125" windowHeight="13725" tabRatio="788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'1월'!$K$2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7"/>
  <c r="B2" i="18"/>
  <c r="B2" i="16"/>
  <c r="B2" i="15"/>
  <c r="K2" i="14" l="1"/>
  <c r="B13" i="25" l="1" a="1"/>
  <c r="B11" i="25" a="1"/>
  <c r="B9" i="25" a="1"/>
  <c r="B7" i="25" a="1"/>
  <c r="B5" i="25" a="1"/>
  <c r="B3" i="25" a="1"/>
  <c r="B13" i="24" a="1"/>
  <c r="B11" i="24" a="1"/>
  <c r="B9" i="24" a="1"/>
  <c r="B7" i="24" a="1"/>
  <c r="B5" i="24" a="1"/>
  <c r="B3" i="24" a="1"/>
  <c r="B13" i="23" a="1"/>
  <c r="B11" i="23" a="1"/>
  <c r="B9" i="23" a="1"/>
  <c r="B7" i="23" a="1"/>
  <c r="B5" i="23" a="1"/>
  <c r="B3" i="23" a="1"/>
  <c r="B13" i="22" a="1"/>
  <c r="B11" i="22" a="1"/>
  <c r="B9" i="22" a="1"/>
  <c r="B7" i="22" a="1"/>
  <c r="B5" i="22" a="1"/>
  <c r="B3" i="22" a="1"/>
  <c r="B13" i="21" a="1"/>
  <c r="B11" i="21" a="1"/>
  <c r="B9" i="21" a="1"/>
  <c r="B7" i="21" a="1"/>
  <c r="B5" i="21" a="1"/>
  <c r="B3" i="21" a="1"/>
  <c r="B13" i="20" a="1"/>
  <c r="B11" i="20" a="1"/>
  <c r="B9" i="20" a="1"/>
  <c r="B7" i="20" a="1"/>
  <c r="B5" i="20" a="1"/>
  <c r="B3" i="20" a="1"/>
  <c r="B13" i="19" a="1"/>
  <c r="B11" i="19" a="1"/>
  <c r="B9" i="19" a="1"/>
  <c r="B7" i="19" a="1"/>
  <c r="B5" i="19" a="1"/>
  <c r="B3" i="19" a="1"/>
  <c r="B13" i="18" a="1"/>
  <c r="B11" i="18" a="1"/>
  <c r="B9" i="18" a="1"/>
  <c r="B7" i="18" a="1"/>
  <c r="B5" i="18" a="1"/>
  <c r="B3" i="18" a="1"/>
  <c r="B13" i="17" a="1"/>
  <c r="B11" i="17" a="1"/>
  <c r="B9" i="17" a="1"/>
  <c r="B7" i="17" a="1"/>
  <c r="B5" i="17" a="1"/>
  <c r="B3" i="17" a="1"/>
  <c r="B13" i="16" a="1"/>
  <c r="B11" i="16" a="1"/>
  <c r="B9" i="16" a="1"/>
  <c r="B7" i="16" a="1"/>
  <c r="B5" i="16" a="1"/>
  <c r="B3" i="16" a="1"/>
  <c r="B13" i="15" a="1"/>
  <c r="B11" i="15" a="1"/>
  <c r="B9" i="15" a="1"/>
  <c r="B7" i="15" a="1"/>
  <c r="B5" i="15" a="1"/>
  <c r="B3" i="15" a="1"/>
  <c r="B13" i="14" a="1"/>
  <c r="B11" i="14" a="1"/>
  <c r="B9" i="14" a="1"/>
  <c r="B7" i="14" a="1"/>
  <c r="B5" i="14" a="1"/>
  <c r="B3" i="14" a="1"/>
  <c r="B1" i="25"/>
  <c r="B1" i="23"/>
  <c r="B1" i="24"/>
  <c r="B1" i="21"/>
  <c r="B1" i="22"/>
  <c r="B1" i="19"/>
  <c r="B1" i="20"/>
  <c r="B1" i="17"/>
  <c r="B1" i="18"/>
  <c r="B1" i="15"/>
  <c r="B1" i="16"/>
  <c r="B1" i="14"/>
  <c r="H3" i="25" l="1"/>
  <c r="H2" i="25" s="1"/>
  <c r="G3" i="25"/>
  <c r="G2" i="25" s="1"/>
  <c r="F3" i="25"/>
  <c r="F2" i="25" s="1"/>
  <c r="E3" i="25"/>
  <c r="E2" i="25" s="1"/>
  <c r="D3" i="25"/>
  <c r="D2" i="25" s="1"/>
  <c r="C3" i="25"/>
  <c r="C2" i="25" s="1"/>
  <c r="B3" i="25"/>
  <c r="H5" i="25"/>
  <c r="G5" i="25"/>
  <c r="F5" i="25"/>
  <c r="E5" i="25"/>
  <c r="D5" i="25"/>
  <c r="C5" i="25"/>
  <c r="B5" i="25"/>
  <c r="H7" i="25"/>
  <c r="G7" i="25"/>
  <c r="F7" i="25"/>
  <c r="E7" i="25"/>
  <c r="D7" i="25"/>
  <c r="C7" i="25"/>
  <c r="B7" i="25"/>
  <c r="H9" i="25"/>
  <c r="G9" i="25"/>
  <c r="F9" i="25"/>
  <c r="E9" i="25"/>
  <c r="D9" i="25"/>
  <c r="C9" i="25"/>
  <c r="B9" i="25"/>
  <c r="H11" i="25"/>
  <c r="G11" i="25"/>
  <c r="F11" i="25"/>
  <c r="E11" i="25"/>
  <c r="D11" i="25"/>
  <c r="C11" i="25"/>
  <c r="B11" i="25"/>
  <c r="C13" i="25"/>
  <c r="B13" i="25"/>
  <c r="H3" i="24"/>
  <c r="H2" i="24" s="1"/>
  <c r="G3" i="24"/>
  <c r="G2" i="24" s="1"/>
  <c r="F3" i="24"/>
  <c r="F2" i="24" s="1"/>
  <c r="E3" i="24"/>
  <c r="E2" i="24" s="1"/>
  <c r="D3" i="24"/>
  <c r="D2" i="24" s="1"/>
  <c r="C3" i="24"/>
  <c r="C2" i="24" s="1"/>
  <c r="B3" i="24"/>
  <c r="H5" i="24"/>
  <c r="G5" i="24"/>
  <c r="F5" i="24"/>
  <c r="E5" i="24"/>
  <c r="D5" i="24"/>
  <c r="C5" i="24"/>
  <c r="B5" i="24"/>
  <c r="H7" i="24"/>
  <c r="G7" i="24"/>
  <c r="F7" i="24"/>
  <c r="E7" i="24"/>
  <c r="D7" i="24"/>
  <c r="C7" i="24"/>
  <c r="B7" i="24"/>
  <c r="H9" i="24"/>
  <c r="G9" i="24"/>
  <c r="F9" i="24"/>
  <c r="E9" i="24"/>
  <c r="D9" i="24"/>
  <c r="C9" i="24"/>
  <c r="B9" i="24"/>
  <c r="H11" i="24"/>
  <c r="G11" i="24"/>
  <c r="F11" i="24"/>
  <c r="E11" i="24"/>
  <c r="D11" i="24"/>
  <c r="C11" i="24"/>
  <c r="B11" i="24"/>
  <c r="C13" i="24"/>
  <c r="B13" i="24"/>
  <c r="H3" i="23"/>
  <c r="H2" i="23" s="1"/>
  <c r="G3" i="23"/>
  <c r="G2" i="23" s="1"/>
  <c r="F3" i="23"/>
  <c r="F2" i="23" s="1"/>
  <c r="E3" i="23"/>
  <c r="E2" i="23" s="1"/>
  <c r="D3" i="23"/>
  <c r="D2" i="23" s="1"/>
  <c r="C3" i="23"/>
  <c r="C2" i="23" s="1"/>
  <c r="B3" i="23"/>
  <c r="H5" i="23"/>
  <c r="G5" i="23"/>
  <c r="F5" i="23"/>
  <c r="E5" i="23"/>
  <c r="D5" i="23"/>
  <c r="C5" i="23"/>
  <c r="B5" i="23"/>
  <c r="H7" i="23"/>
  <c r="G7" i="23"/>
  <c r="F7" i="23"/>
  <c r="E7" i="23"/>
  <c r="D7" i="23"/>
  <c r="C7" i="23"/>
  <c r="B7" i="23"/>
  <c r="H9" i="23"/>
  <c r="G9" i="23"/>
  <c r="F9" i="23"/>
  <c r="E9" i="23"/>
  <c r="D9" i="23"/>
  <c r="C9" i="23"/>
  <c r="B9" i="23"/>
  <c r="H11" i="23"/>
  <c r="G11" i="23"/>
  <c r="F11" i="23"/>
  <c r="E11" i="23"/>
  <c r="D11" i="23"/>
  <c r="C11" i="23"/>
  <c r="B11" i="23"/>
  <c r="C13" i="23"/>
  <c r="B13" i="23"/>
  <c r="H3" i="22"/>
  <c r="H2" i="22" s="1"/>
  <c r="G3" i="22"/>
  <c r="G2" i="22" s="1"/>
  <c r="F3" i="22"/>
  <c r="F2" i="22" s="1"/>
  <c r="E3" i="22"/>
  <c r="E2" i="22" s="1"/>
  <c r="D3" i="22"/>
  <c r="D2" i="22" s="1"/>
  <c r="C3" i="22"/>
  <c r="C2" i="22" s="1"/>
  <c r="B3" i="22"/>
  <c r="H5" i="22"/>
  <c r="G5" i="22"/>
  <c r="F5" i="22"/>
  <c r="E5" i="22"/>
  <c r="D5" i="22"/>
  <c r="C5" i="22"/>
  <c r="B5" i="22"/>
  <c r="H7" i="22"/>
  <c r="G7" i="22"/>
  <c r="F7" i="22"/>
  <c r="E7" i="22"/>
  <c r="D7" i="22"/>
  <c r="C7" i="22"/>
  <c r="B7" i="22"/>
  <c r="H9" i="22"/>
  <c r="G9" i="22"/>
  <c r="F9" i="22"/>
  <c r="E9" i="22"/>
  <c r="D9" i="22"/>
  <c r="C9" i="22"/>
  <c r="B9" i="22"/>
  <c r="H11" i="22"/>
  <c r="G11" i="22"/>
  <c r="F11" i="22"/>
  <c r="E11" i="22"/>
  <c r="D11" i="22"/>
  <c r="C11" i="22"/>
  <c r="B11" i="22"/>
  <c r="C13" i="22"/>
  <c r="B13" i="22"/>
  <c r="H3" i="21"/>
  <c r="H2" i="21" s="1"/>
  <c r="G3" i="21"/>
  <c r="G2" i="21" s="1"/>
  <c r="F3" i="21"/>
  <c r="F2" i="21" s="1"/>
  <c r="E3" i="21"/>
  <c r="E2" i="21" s="1"/>
  <c r="D3" i="21"/>
  <c r="D2" i="21" s="1"/>
  <c r="C3" i="21"/>
  <c r="C2" i="21" s="1"/>
  <c r="B3" i="21"/>
  <c r="H5" i="21"/>
  <c r="G5" i="21"/>
  <c r="F5" i="21"/>
  <c r="E5" i="21"/>
  <c r="D5" i="21"/>
  <c r="C5" i="21"/>
  <c r="B5" i="21"/>
  <c r="H7" i="21"/>
  <c r="G7" i="21"/>
  <c r="F7" i="21"/>
  <c r="E7" i="21"/>
  <c r="D7" i="21"/>
  <c r="C7" i="21"/>
  <c r="B7" i="21"/>
  <c r="H9" i="21"/>
  <c r="G9" i="21"/>
  <c r="F9" i="21"/>
  <c r="E9" i="21"/>
  <c r="D9" i="21"/>
  <c r="C9" i="21"/>
  <c r="B9" i="21"/>
  <c r="H11" i="21"/>
  <c r="G11" i="21"/>
  <c r="F11" i="21"/>
  <c r="E11" i="21"/>
  <c r="D11" i="21"/>
  <c r="C11" i="21"/>
  <c r="B11" i="21"/>
  <c r="C13" i="21"/>
  <c r="B13" i="21"/>
  <c r="H3" i="20"/>
  <c r="H2" i="20" s="1"/>
  <c r="G3" i="20"/>
  <c r="G2" i="20" s="1"/>
  <c r="F3" i="20"/>
  <c r="F2" i="20" s="1"/>
  <c r="E3" i="20"/>
  <c r="E2" i="20" s="1"/>
  <c r="D3" i="20"/>
  <c r="D2" i="20" s="1"/>
  <c r="C3" i="20"/>
  <c r="C2" i="20" s="1"/>
  <c r="B3" i="20"/>
  <c r="H5" i="20"/>
  <c r="G5" i="20"/>
  <c r="F5" i="20"/>
  <c r="E5" i="20"/>
  <c r="D5" i="20"/>
  <c r="C5" i="20"/>
  <c r="B5" i="20"/>
  <c r="H7" i="20"/>
  <c r="G7" i="20"/>
  <c r="F7" i="20"/>
  <c r="E7" i="20"/>
  <c r="D7" i="20"/>
  <c r="C7" i="20"/>
  <c r="B7" i="20"/>
  <c r="H9" i="20"/>
  <c r="G9" i="20"/>
  <c r="F9" i="20"/>
  <c r="E9" i="20"/>
  <c r="D9" i="20"/>
  <c r="C9" i="20"/>
  <c r="B9" i="20"/>
  <c r="H11" i="20"/>
  <c r="G11" i="20"/>
  <c r="F11" i="20"/>
  <c r="E11" i="20"/>
  <c r="D11" i="20"/>
  <c r="C11" i="20"/>
  <c r="B11" i="20"/>
  <c r="C13" i="20"/>
  <c r="B13" i="20"/>
  <c r="H3" i="19"/>
  <c r="H2" i="19" s="1"/>
  <c r="G3" i="19"/>
  <c r="G2" i="19" s="1"/>
  <c r="F3" i="19"/>
  <c r="F2" i="19" s="1"/>
  <c r="E3" i="19"/>
  <c r="E2" i="19" s="1"/>
  <c r="D3" i="19"/>
  <c r="D2" i="19" s="1"/>
  <c r="C3" i="19"/>
  <c r="C2" i="19" s="1"/>
  <c r="B3" i="19"/>
  <c r="H5" i="19"/>
  <c r="G5" i="19"/>
  <c r="F5" i="19"/>
  <c r="E5" i="19"/>
  <c r="D5" i="19"/>
  <c r="C5" i="19"/>
  <c r="B5" i="19"/>
  <c r="H7" i="19"/>
  <c r="G7" i="19"/>
  <c r="F7" i="19"/>
  <c r="E7" i="19"/>
  <c r="D7" i="19"/>
  <c r="C7" i="19"/>
  <c r="B7" i="19"/>
  <c r="H9" i="19"/>
  <c r="G9" i="19"/>
  <c r="F9" i="19"/>
  <c r="E9" i="19"/>
  <c r="D9" i="19"/>
  <c r="C9" i="19"/>
  <c r="B9" i="19"/>
  <c r="H11" i="19"/>
  <c r="G11" i="19"/>
  <c r="F11" i="19"/>
  <c r="E11" i="19"/>
  <c r="D11" i="19"/>
  <c r="C11" i="19"/>
  <c r="B11" i="19"/>
  <c r="C13" i="19"/>
  <c r="B13" i="19"/>
  <c r="H3" i="18"/>
  <c r="H2" i="18" s="1"/>
  <c r="G3" i="18"/>
  <c r="G2" i="18" s="1"/>
  <c r="F3" i="18"/>
  <c r="F2" i="18" s="1"/>
  <c r="E3" i="18"/>
  <c r="E2" i="18" s="1"/>
  <c r="D3" i="18"/>
  <c r="D2" i="18" s="1"/>
  <c r="C3" i="18"/>
  <c r="C2" i="18" s="1"/>
  <c r="B3" i="18"/>
  <c r="H5" i="18"/>
  <c r="G5" i="18"/>
  <c r="F5" i="18"/>
  <c r="E5" i="18"/>
  <c r="D5" i="18"/>
  <c r="C5" i="18"/>
  <c r="B5" i="18"/>
  <c r="H7" i="18"/>
  <c r="G7" i="18"/>
  <c r="F7" i="18"/>
  <c r="E7" i="18"/>
  <c r="D7" i="18"/>
  <c r="C7" i="18"/>
  <c r="B7" i="18"/>
  <c r="H9" i="18"/>
  <c r="G9" i="18"/>
  <c r="F9" i="18"/>
  <c r="E9" i="18"/>
  <c r="D9" i="18"/>
  <c r="C9" i="18"/>
  <c r="B9" i="18"/>
  <c r="H11" i="18"/>
  <c r="G11" i="18"/>
  <c r="F11" i="18"/>
  <c r="E11" i="18"/>
  <c r="D11" i="18"/>
  <c r="C11" i="18"/>
  <c r="B11" i="18"/>
  <c r="C13" i="18"/>
  <c r="B13" i="18"/>
  <c r="H3" i="17"/>
  <c r="H2" i="17" s="1"/>
  <c r="G3" i="17"/>
  <c r="G2" i="17" s="1"/>
  <c r="F3" i="17"/>
  <c r="F2" i="17" s="1"/>
  <c r="E3" i="17"/>
  <c r="E2" i="17" s="1"/>
  <c r="D3" i="17"/>
  <c r="D2" i="17" s="1"/>
  <c r="C3" i="17"/>
  <c r="C2" i="17" s="1"/>
  <c r="B3" i="17"/>
  <c r="H5" i="17"/>
  <c r="G5" i="17"/>
  <c r="F5" i="17"/>
  <c r="E5" i="17"/>
  <c r="D5" i="17"/>
  <c r="C5" i="17"/>
  <c r="B5" i="17"/>
  <c r="H7" i="17"/>
  <c r="G7" i="17"/>
  <c r="F7" i="17"/>
  <c r="E7" i="17"/>
  <c r="D7" i="17"/>
  <c r="C7" i="17"/>
  <c r="B7" i="17"/>
  <c r="H9" i="17"/>
  <c r="G9" i="17"/>
  <c r="F9" i="17"/>
  <c r="E9" i="17"/>
  <c r="D9" i="17"/>
  <c r="C9" i="17"/>
  <c r="B9" i="17"/>
  <c r="H11" i="17"/>
  <c r="G11" i="17"/>
  <c r="F11" i="17"/>
  <c r="E11" i="17"/>
  <c r="D11" i="17"/>
  <c r="C11" i="17"/>
  <c r="B11" i="17"/>
  <c r="C13" i="17"/>
  <c r="B13" i="17"/>
  <c r="H3" i="16"/>
  <c r="H2" i="16" s="1"/>
  <c r="G3" i="16"/>
  <c r="G2" i="16" s="1"/>
  <c r="F3" i="16"/>
  <c r="F2" i="16" s="1"/>
  <c r="E3" i="16"/>
  <c r="E2" i="16" s="1"/>
  <c r="D3" i="16"/>
  <c r="D2" i="16" s="1"/>
  <c r="C3" i="16"/>
  <c r="C2" i="16" s="1"/>
  <c r="B3" i="16"/>
  <c r="H5" i="16"/>
  <c r="G5" i="16"/>
  <c r="F5" i="16"/>
  <c r="E5" i="16"/>
  <c r="D5" i="16"/>
  <c r="C5" i="16"/>
  <c r="B5" i="16"/>
  <c r="H7" i="16"/>
  <c r="G7" i="16"/>
  <c r="F7" i="16"/>
  <c r="E7" i="16"/>
  <c r="D7" i="16"/>
  <c r="C7" i="16"/>
  <c r="B7" i="16"/>
  <c r="H9" i="16"/>
  <c r="G9" i="16"/>
  <c r="F9" i="16"/>
  <c r="E9" i="16"/>
  <c r="D9" i="16"/>
  <c r="C9" i="16"/>
  <c r="B9" i="16"/>
  <c r="H11" i="16"/>
  <c r="G11" i="16"/>
  <c r="F11" i="16"/>
  <c r="E11" i="16"/>
  <c r="D11" i="16"/>
  <c r="C11" i="16"/>
  <c r="B11" i="16"/>
  <c r="C13" i="16"/>
  <c r="B13" i="16"/>
  <c r="H3" i="15"/>
  <c r="H2" i="15" s="1"/>
  <c r="G3" i="15"/>
  <c r="G2" i="15" s="1"/>
  <c r="F3" i="15"/>
  <c r="F2" i="15" s="1"/>
  <c r="E3" i="15"/>
  <c r="E2" i="15" s="1"/>
  <c r="D3" i="15"/>
  <c r="D2" i="15" s="1"/>
  <c r="C3" i="15"/>
  <c r="C2" i="15" s="1"/>
  <c r="B3" i="15"/>
  <c r="H5" i="15"/>
  <c r="G5" i="15"/>
  <c r="F5" i="15"/>
  <c r="E5" i="15"/>
  <c r="D5" i="15"/>
  <c r="C5" i="15"/>
  <c r="B5" i="15"/>
  <c r="H7" i="15"/>
  <c r="G7" i="15"/>
  <c r="F7" i="15"/>
  <c r="E7" i="15"/>
  <c r="D7" i="15"/>
  <c r="C7" i="15"/>
  <c r="B7" i="15"/>
  <c r="H9" i="15"/>
  <c r="G9" i="15"/>
  <c r="F9" i="15"/>
  <c r="E9" i="15"/>
  <c r="D9" i="15"/>
  <c r="C9" i="15"/>
  <c r="B9" i="15"/>
  <c r="H11" i="15"/>
  <c r="G11" i="15"/>
  <c r="F11" i="15"/>
  <c r="E11" i="15"/>
  <c r="D11" i="15"/>
  <c r="C11" i="15"/>
  <c r="B11" i="15"/>
  <c r="C13" i="15"/>
  <c r="B13" i="15"/>
  <c r="H3" i="14"/>
  <c r="H2" i="14" s="1"/>
  <c r="G3" i="14"/>
  <c r="G2" i="14" s="1"/>
  <c r="F3" i="14"/>
  <c r="F2" i="14" s="1"/>
  <c r="E3" i="14"/>
  <c r="E2" i="14" s="1"/>
  <c r="D3" i="14"/>
  <c r="D2" i="14" s="1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H11" i="14"/>
  <c r="G11" i="14"/>
  <c r="F11" i="14"/>
  <c r="E11" i="14"/>
  <c r="D11" i="14"/>
  <c r="C11" i="14"/>
  <c r="B11" i="14"/>
  <c r="C13" i="14"/>
  <c r="B13" i="14"/>
  <c r="B2" i="14"/>
</calcChain>
</file>

<file path=xl/sharedStrings.xml><?xml version="1.0" encoding="utf-8"?>
<sst xmlns="http://schemas.openxmlformats.org/spreadsheetml/2006/main" count="16" uniqueCount="5">
  <si>
    <t>메모</t>
  </si>
  <si>
    <t>달력 설정</t>
  </si>
  <si>
    <t>연도</t>
  </si>
  <si>
    <t>일요일</t>
  </si>
  <si>
    <t>주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</si>
</sst>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d"/>
  </numFmts>
  <fonts count="22">
    <font>
      <sz val="11"/>
      <color theme="1" tint="0.24994659260841701"/>
      <name val="Batang"/>
      <family val="1"/>
    </font>
    <font>
      <sz val="8"/>
      <name val="Arial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sz val="8"/>
      <name val="Sylfaen"/>
      <family val="3"/>
      <charset val="129"/>
      <scheme val="minor"/>
    </font>
    <font>
      <sz val="35"/>
      <color theme="4"/>
      <name val="바탕"/>
      <family val="1"/>
      <charset val="129"/>
    </font>
    <font>
      <sz val="11"/>
      <color theme="1" tint="0.24994659260841701"/>
      <name val="바탕"/>
      <family val="1"/>
      <charset val="129"/>
    </font>
    <font>
      <sz val="11"/>
      <color theme="4" tint="-0.24994659260841701"/>
      <name val="바탕"/>
      <family val="1"/>
      <charset val="129"/>
    </font>
    <font>
      <sz val="10"/>
      <name val="바탕"/>
      <family val="1"/>
      <charset val="129"/>
    </font>
    <font>
      <sz val="11"/>
      <color theme="1" tint="0.34998626667073579"/>
      <name val="바탕"/>
      <family val="1"/>
      <charset val="129"/>
    </font>
    <font>
      <b/>
      <sz val="11"/>
      <color theme="1" tint="0.34998626667073579"/>
      <name val="바탕"/>
      <family val="1"/>
      <charset val="129"/>
    </font>
    <font>
      <sz val="11"/>
      <color theme="4" tint="-0.24994659260841701"/>
      <name val="Batang"/>
      <family val="1"/>
    </font>
    <font>
      <sz val="11"/>
      <color theme="1" tint="0.24994659260841701"/>
      <name val="Batang"/>
      <family val="1"/>
    </font>
    <font>
      <sz val="35"/>
      <color theme="4"/>
      <name val="Batang"/>
      <family val="1"/>
    </font>
    <font>
      <sz val="10"/>
      <name val="Batang"/>
      <family val="1"/>
    </font>
    <font>
      <sz val="12"/>
      <color theme="4" tint="-0.24994659260841701"/>
      <name val="Batang"/>
      <family val="1"/>
    </font>
    <font>
      <sz val="11"/>
      <color theme="1" tint="0.34998626667073579"/>
      <name val="Batang"/>
      <family val="1"/>
    </font>
    <font>
      <b/>
      <sz val="11"/>
      <color theme="1" tint="0.34998626667073579"/>
      <name val="Batang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17">
    <xf numFmtId="0" fontId="0" fillId="0" borderId="0">
      <alignment vertical="top"/>
    </xf>
    <xf numFmtId="0" fontId="6" fillId="3" borderId="0" applyNumberFormat="0" applyBorder="0" applyAlignment="0" applyProtection="0"/>
    <xf numFmtId="0" fontId="15" fillId="0" borderId="3" applyNumberFormat="0" applyFill="0" applyProtection="0">
      <alignment horizontal="left" vertical="center" indent="1"/>
    </xf>
    <xf numFmtId="0" fontId="2" fillId="4" borderId="1" applyNumberFormat="0" applyAlignment="0" applyProtection="0"/>
    <xf numFmtId="0" fontId="3" fillId="5" borderId="2" applyNumberFormat="0" applyProtection="0">
      <alignment vertical="center"/>
    </xf>
    <xf numFmtId="0" fontId="17" fillId="0" borderId="0" applyFill="0" applyBorder="0" applyProtection="0">
      <alignment vertical="center"/>
    </xf>
    <xf numFmtId="179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180" fontId="13" fillId="0" borderId="0">
      <alignment horizontal="left" indent="1"/>
    </xf>
    <xf numFmtId="0" fontId="7" fillId="6" borderId="0" applyNumberFormat="0" applyFont="0" applyBorder="0" applyAlignment="0">
      <alignment horizontal="left" vertical="center" indent="1"/>
    </xf>
    <xf numFmtId="0" fontId="4" fillId="0" borderId="0">
      <alignment horizontal="left" indent="1"/>
    </xf>
    <xf numFmtId="0" fontId="15" fillId="0" borderId="0" applyFill="0" applyProtection="0"/>
    <xf numFmtId="0" fontId="16" fillId="0" borderId="0" applyFill="0" applyProtection="0"/>
  </cellStyleXfs>
  <cellXfs count="34">
    <xf numFmtId="0" fontId="0" fillId="0" borderId="0" xfId="0">
      <alignment vertical="top"/>
    </xf>
    <xf numFmtId="0" fontId="10" fillId="0" borderId="0" xfId="0" applyFont="1">
      <alignment vertical="top"/>
    </xf>
    <xf numFmtId="0" fontId="9" fillId="2" borderId="0" xfId="5" applyFont="1" applyFill="1" applyBorder="1" applyAlignment="1">
      <alignment horizontal="left" vertical="center"/>
    </xf>
    <xf numFmtId="0" fontId="11" fillId="2" borderId="0" xfId="2" applyFont="1" applyFill="1" applyBorder="1" applyAlignment="1">
      <alignment vertical="center"/>
    </xf>
    <xf numFmtId="0" fontId="10" fillId="2" borderId="0" xfId="0" applyFont="1" applyFill="1">
      <alignment vertical="top"/>
    </xf>
    <xf numFmtId="0" fontId="11" fillId="0" borderId="3" xfId="2" applyFont="1" applyFill="1">
      <alignment horizontal="left" vertical="center" indent="1"/>
    </xf>
    <xf numFmtId="0" fontId="12" fillId="0" borderId="0" xfId="0" applyFont="1">
      <alignment vertical="top"/>
    </xf>
    <xf numFmtId="180" fontId="13" fillId="0" borderId="0" xfId="12" applyFont="1">
      <alignment horizontal="left" indent="1"/>
    </xf>
    <xf numFmtId="0" fontId="10" fillId="0" borderId="0" xfId="0" applyFont="1" applyAlignment="1">
      <alignment horizontal="left" indent="1"/>
    </xf>
    <xf numFmtId="0" fontId="10" fillId="6" borderId="0" xfId="13" applyFont="1" applyAlignment="1">
      <alignment vertical="top"/>
    </xf>
    <xf numFmtId="0" fontId="9" fillId="0" borderId="0" xfId="5" applyFont="1" applyFill="1" applyBorder="1" applyAlignment="1">
      <alignment horizontal="right" vertical="center"/>
    </xf>
    <xf numFmtId="180" fontId="13" fillId="6" borderId="0" xfId="13" applyNumberFormat="1" applyFont="1" applyAlignment="1">
      <alignment horizontal="left" indent="1"/>
    </xf>
    <xf numFmtId="0" fontId="15" fillId="0" borderId="3" xfId="2" applyFont="1" applyFill="1">
      <alignment horizontal="left" vertical="center" indent="1"/>
    </xf>
    <xf numFmtId="0" fontId="16" fillId="0" borderId="0" xfId="0" applyFont="1">
      <alignment vertical="top"/>
    </xf>
    <xf numFmtId="0" fontId="17" fillId="2" borderId="0" xfId="5" applyFont="1" applyFill="1" applyBorder="1">
      <alignment vertical="center"/>
    </xf>
    <xf numFmtId="0" fontId="17" fillId="2" borderId="0" xfId="5" applyFont="1" applyFill="1" applyBorder="1" applyAlignment="1">
      <alignment horizontal="left" vertical="center"/>
    </xf>
    <xf numFmtId="0" fontId="17" fillId="2" borderId="0" xfId="5" applyNumberFormat="1" applyFont="1" applyFill="1" applyBorder="1" applyAlignment="1">
      <alignment horizontal="left" vertical="center"/>
    </xf>
    <xf numFmtId="0" fontId="15" fillId="2" borderId="0" xfId="2" applyFont="1" applyFill="1" applyBorder="1" applyAlignment="1">
      <alignment vertical="center"/>
    </xf>
    <xf numFmtId="0" fontId="17" fillId="2" borderId="0" xfId="5" applyFont="1" applyFill="1" applyAlignment="1">
      <alignment horizontal="left" vertical="center"/>
    </xf>
    <xf numFmtId="0" fontId="16" fillId="2" borderId="0" xfId="0" applyFont="1" applyFill="1">
      <alignment vertical="top"/>
    </xf>
    <xf numFmtId="0" fontId="15" fillId="2" borderId="0" xfId="15" applyFont="1" applyFill="1"/>
    <xf numFmtId="0" fontId="18" fillId="0" borderId="0" xfId="0" applyFont="1">
      <alignment vertical="top"/>
    </xf>
    <xf numFmtId="0" fontId="16" fillId="0" borderId="0" xfId="16" applyFont="1"/>
    <xf numFmtId="0" fontId="19" fillId="0" borderId="0" xfId="14" applyFont="1">
      <alignment horizontal="left" indent="1"/>
    </xf>
    <xf numFmtId="180" fontId="20" fillId="0" borderId="0" xfId="12" applyFont="1">
      <alignment horizontal="left" indent="1"/>
    </xf>
    <xf numFmtId="0" fontId="16" fillId="0" borderId="0" xfId="0" applyFont="1" applyAlignment="1">
      <alignment horizontal="left" indent="1"/>
    </xf>
    <xf numFmtId="180" fontId="16" fillId="0" borderId="0" xfId="0" applyNumberFormat="1" applyFont="1">
      <alignment vertical="top"/>
    </xf>
    <xf numFmtId="180" fontId="20" fillId="6" borderId="0" xfId="13" applyNumberFormat="1" applyFont="1" applyAlignment="1">
      <alignment horizontal="left" wrapText="1" indent="1"/>
    </xf>
    <xf numFmtId="0" fontId="16" fillId="6" borderId="0" xfId="13" applyFont="1" applyAlignment="1">
      <alignment vertical="top"/>
    </xf>
    <xf numFmtId="0" fontId="16" fillId="2" borderId="0" xfId="0" applyFont="1" applyFill="1" applyAlignment="1">
      <alignment horizontal="right"/>
    </xf>
    <xf numFmtId="0" fontId="21" fillId="6" borderId="0" xfId="11" applyFont="1">
      <alignment horizontal="left" vertical="top" wrapText="1" indent="1"/>
    </xf>
    <xf numFmtId="0" fontId="16" fillId="6" borderId="0" xfId="13" applyFont="1" applyAlignment="1">
      <alignment vertical="top"/>
    </xf>
    <xf numFmtId="0" fontId="14" fillId="6" borderId="0" xfId="11" applyFont="1">
      <alignment horizontal="left" vertical="top" wrapText="1" indent="1"/>
    </xf>
    <xf numFmtId="0" fontId="10" fillId="6" borderId="0" xfId="13" applyFont="1" applyAlignment="1">
      <alignment vertical="top"/>
    </xf>
  </cellXfs>
  <cellStyles count="17">
    <cellStyle name="40% - 강조색1" xfId="1" builtinId="31" customBuiltin="1"/>
    <cellStyle name="강조색1" xfId="3" builtinId="29" customBuiltin="1"/>
    <cellStyle name="강조색5" xfId="4" builtinId="45" customBuiltin="1"/>
    <cellStyle name="백분율" xfId="10" builtinId="5" customBuiltin="1"/>
    <cellStyle name="설정 항목" xfId="14"/>
    <cellStyle name="쉼표" xfId="6" builtinId="3" customBuiltin="1"/>
    <cellStyle name="쉼표 [0]" xfId="7" builtinId="6" customBuiltin="1"/>
    <cellStyle name="요일" xfId="12"/>
    <cellStyle name="제목" xfId="5" builtinId="15" customBuiltin="1"/>
    <cellStyle name="제목 1" xfId="2" builtinId="16" customBuiltin="1"/>
    <cellStyle name="제목 2" xfId="15" builtinId="17" customBuiltin="1"/>
    <cellStyle name="제목 3" xfId="16" builtinId="18" customBuiltin="1"/>
    <cellStyle name="제목 4" xfId="11" builtinId="19" customBuiltin="1"/>
    <cellStyle name="줄무늬" xfId="13"/>
    <cellStyle name="통화" xfId="8" builtinId="4" customBuiltin="1"/>
    <cellStyle name="통화 [0]" xfId="9" builtinId="7" customBuiltin="1"/>
    <cellStyle name="표준" xfId="0" builtinId="0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K14"/>
  <sheetViews>
    <sheetView showGridLines="0" tabSelected="1" zoomScaleNormal="100" workbookViewId="0"/>
  </sheetViews>
  <sheetFormatPr defaultColWidth="8.75" defaultRowHeight="13.5"/>
  <cols>
    <col min="1" max="1" width="2.625" style="13" customWidth="1"/>
    <col min="2" max="2" width="18.25" style="13" customWidth="1"/>
    <col min="3" max="8" width="17.625" style="13" customWidth="1"/>
    <col min="9" max="9" width="2.625" style="13" customWidth="1"/>
    <col min="10" max="10" width="6.125" style="13" customWidth="1"/>
    <col min="11" max="11" width="13.625" style="13" customWidth="1"/>
    <col min="12" max="16384" width="8.75" style="13"/>
  </cols>
  <sheetData>
    <row r="1" spans="1:11" s="19" customFormat="1" ht="60" customHeight="1">
      <c r="A1" s="13"/>
      <c r="B1" s="14" t="str">
        <f ca="1">"1월 "&amp;달력연도</f>
        <v>1월 2019</v>
      </c>
      <c r="C1" s="15"/>
      <c r="D1" s="16"/>
      <c r="E1" s="17"/>
      <c r="F1" s="17"/>
      <c r="G1" s="17"/>
      <c r="H1" s="18"/>
      <c r="J1" s="20" t="s">
        <v>1</v>
      </c>
      <c r="K1" s="13"/>
    </row>
    <row r="2" spans="1:11" s="21" customFormat="1" ht="21.75" customHeight="1" thickBot="1">
      <c r="A2" s="13"/>
      <c r="B2" s="12" t="str">
        <f>주시작</f>
        <v>일요일</v>
      </c>
      <c r="C2" s="12" t="str">
        <f t="shared" ref="C2:H2" ca="1" si="0">UPPER(TEXT(C3,"aaaa"))</f>
        <v>월요일</v>
      </c>
      <c r="D2" s="12" t="str">
        <f t="shared" ca="1" si="0"/>
        <v>화요일</v>
      </c>
      <c r="E2" s="12" t="str">
        <f t="shared" ca="1" si="0"/>
        <v>수요일</v>
      </c>
      <c r="F2" s="12" t="str">
        <f t="shared" ca="1" si="0"/>
        <v>목요일</v>
      </c>
      <c r="G2" s="12" t="str">
        <f t="shared" ca="1" si="0"/>
        <v>금요일</v>
      </c>
      <c r="H2" s="12" t="str">
        <f t="shared" ca="1" si="0"/>
        <v>토요일</v>
      </c>
      <c r="J2" s="22" t="s">
        <v>2</v>
      </c>
      <c r="K2" s="23">
        <f ca="1">YEAR(TODAY())</f>
        <v>2019</v>
      </c>
    </row>
    <row r="3" spans="1:11" s="25" customFormat="1" ht="19.5" customHeight="1">
      <c r="A3" s="13"/>
      <c r="B3" s="24">
        <f t="array" aca="1" ref="B3:H3" ca="1">요일및주+DATE(달력연도,1,1)-WEEKDAY(DATE(달력연도,1,1),(주시작="월요일")+1)+1</f>
        <v>43464</v>
      </c>
      <c r="C3" s="24">
        <f ca="1"/>
        <v>43465</v>
      </c>
      <c r="D3" s="24">
        <f ca="1"/>
        <v>43466</v>
      </c>
      <c r="E3" s="24">
        <f ca="1"/>
        <v>43467</v>
      </c>
      <c r="F3" s="24">
        <f ca="1"/>
        <v>43468</v>
      </c>
      <c r="G3" s="24">
        <f ca="1"/>
        <v>43469</v>
      </c>
      <c r="H3" s="24">
        <f ca="1"/>
        <v>43470</v>
      </c>
      <c r="J3" s="22" t="s">
        <v>4</v>
      </c>
      <c r="K3" s="23" t="s">
        <v>3</v>
      </c>
    </row>
    <row r="4" spans="1:11" ht="57.95" customHeight="1">
      <c r="J4" s="26"/>
    </row>
    <row r="5" spans="1:11" s="25" customFormat="1" ht="19.5" customHeight="1">
      <c r="A5" s="13"/>
      <c r="B5" s="27">
        <f t="array" aca="1" ref="B5:H5" ca="1">요일및주+DATE(달력연도,1,1)-WEEKDAY(DATE(달력연도,1,1),(주시작="월요일")+1)+8</f>
        <v>43471</v>
      </c>
      <c r="C5" s="27">
        <f ca="1"/>
        <v>43472</v>
      </c>
      <c r="D5" s="27">
        <f ca="1"/>
        <v>43473</v>
      </c>
      <c r="E5" s="27">
        <f ca="1"/>
        <v>43474</v>
      </c>
      <c r="F5" s="27">
        <f ca="1"/>
        <v>43475</v>
      </c>
      <c r="G5" s="27">
        <f ca="1"/>
        <v>43476</v>
      </c>
      <c r="H5" s="27">
        <f ca="1"/>
        <v>43477</v>
      </c>
    </row>
    <row r="6" spans="1:11" ht="57.95" customHeight="1">
      <c r="B6" s="28"/>
      <c r="C6" s="28"/>
      <c r="D6" s="28"/>
      <c r="E6" s="28"/>
      <c r="F6" s="28"/>
      <c r="G6" s="28"/>
      <c r="H6" s="28"/>
      <c r="J6" s="29"/>
    </row>
    <row r="7" spans="1:11" s="25" customFormat="1" ht="19.5" customHeight="1">
      <c r="A7" s="13"/>
      <c r="B7" s="24">
        <f t="array" aca="1" ref="B7:H7" ca="1">요일및주+DATE(달력연도,1,1)-WEEKDAY(DATE(달력연도,1,1),(주시작="월요일")+1)+15</f>
        <v>43478</v>
      </c>
      <c r="C7" s="24">
        <f ca="1"/>
        <v>43479</v>
      </c>
      <c r="D7" s="24">
        <f ca="1"/>
        <v>43480</v>
      </c>
      <c r="E7" s="24">
        <f ca="1"/>
        <v>43481</v>
      </c>
      <c r="F7" s="24">
        <f ca="1"/>
        <v>43482</v>
      </c>
      <c r="G7" s="24">
        <f ca="1"/>
        <v>43483</v>
      </c>
      <c r="H7" s="24">
        <f ca="1"/>
        <v>43484</v>
      </c>
      <c r="J7" s="29"/>
    </row>
    <row r="8" spans="1:11" ht="57.95" customHeight="1"/>
    <row r="9" spans="1:11" s="25" customFormat="1" ht="19.5" customHeight="1">
      <c r="A9" s="13"/>
      <c r="B9" s="27">
        <f t="array" aca="1" ref="B9:H9" ca="1">요일및주+DATE(달력연도,1,1)-WEEKDAY(DATE(달력연도,1,1),(주시작="월요일")+1)+22</f>
        <v>43485</v>
      </c>
      <c r="C9" s="27">
        <f ca="1"/>
        <v>43486</v>
      </c>
      <c r="D9" s="27">
        <f ca="1"/>
        <v>43487</v>
      </c>
      <c r="E9" s="27">
        <f ca="1"/>
        <v>43488</v>
      </c>
      <c r="F9" s="27">
        <f ca="1"/>
        <v>43489</v>
      </c>
      <c r="G9" s="27">
        <f ca="1"/>
        <v>43490</v>
      </c>
      <c r="H9" s="27">
        <f ca="1"/>
        <v>43491</v>
      </c>
    </row>
    <row r="10" spans="1:11" ht="57.95" customHeight="1">
      <c r="B10" s="28"/>
      <c r="C10" s="28"/>
      <c r="D10" s="28"/>
      <c r="E10" s="28"/>
      <c r="F10" s="28"/>
      <c r="G10" s="28"/>
      <c r="H10" s="28"/>
    </row>
    <row r="11" spans="1:11" s="25" customFormat="1" ht="19.5" customHeight="1">
      <c r="A11" s="13"/>
      <c r="B11" s="24">
        <f t="array" aca="1" ref="B11:H11" ca="1">요일및주+DATE(달력연도,1,1)-WEEKDAY(DATE(달력연도,1,1),(주시작="월요일")+1)+29</f>
        <v>43492</v>
      </c>
      <c r="C11" s="24">
        <f ca="1"/>
        <v>43493</v>
      </c>
      <c r="D11" s="24">
        <f ca="1"/>
        <v>43494</v>
      </c>
      <c r="E11" s="24">
        <f ca="1"/>
        <v>43495</v>
      </c>
      <c r="F11" s="24">
        <f ca="1"/>
        <v>43496</v>
      </c>
      <c r="G11" s="24">
        <f ca="1"/>
        <v>43497</v>
      </c>
      <c r="H11" s="24">
        <f ca="1"/>
        <v>43498</v>
      </c>
    </row>
    <row r="12" spans="1:11" ht="57.95" customHeight="1"/>
    <row r="13" spans="1:11" s="25" customFormat="1" ht="19.5" customHeight="1">
      <c r="A13" s="13"/>
      <c r="B13" s="27">
        <f t="array" aca="1" ref="B13:C13" ca="1">요일및주+DATE(달력연도,1,1)-WEEKDAY(DATE(달력연도,1,1),(주시작="월요일")+1)+36</f>
        <v>43499</v>
      </c>
      <c r="C13" s="27">
        <f ca="1"/>
        <v>43500</v>
      </c>
      <c r="D13" s="30" t="s">
        <v>0</v>
      </c>
      <c r="E13" s="31"/>
      <c r="F13" s="31"/>
      <c r="G13" s="31"/>
      <c r="H13" s="31"/>
    </row>
    <row r="14" spans="1:11" ht="57.95" customHeight="1">
      <c r="B14" s="28"/>
      <c r="C14" s="28"/>
      <c r="D14" s="30"/>
      <c r="E14" s="31"/>
      <c r="F14" s="31"/>
      <c r="G14" s="31"/>
      <c r="H14" s="31"/>
    </row>
  </sheetData>
  <mergeCells count="2">
    <mergeCell ref="D13:D14"/>
    <mergeCell ref="E13:H14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4">
    <dataValidation type="list" errorStyle="warning" allowBlank="1" showInputMessage="1" showErrorMessage="1" error="목록에서 날짜를 선택합니다. 취소를 선택한 다음 Alt+아래쪽 화살표를 눌러 드롭다운 목록에서 일을 선택합니다." prompt="이 셀에서 주 시작 요일을 선택합니다. Alt+아래쪽 화살표를 눌러 드롭다운 목록을 연 다음 Enter 키를 눌러 주 시작 요일을 선택합니다." sqref="K3">
      <formula1>"일요일,월요일"</formula1>
    </dataValidation>
    <dataValidation allowBlank="1" showInputMessage="1" showErrorMessage="1" prompt="이 통합 문서에서 사용자 지정 1개월 달력을 만듭니다. 이 1월 워크시트를 사용하여 모든 달에 대한 연도와 주 시작 요일을 사용자 지정합니다. 각 달은 별도의 워크시트에 있습니다.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연도를 입력하고 아래 셀에 달력 시작 요일을 선택합니다. 이 일정 설정 셀은 인쇄되지 않습니다." sqref="J1"/>
    <dataValidation allowBlank="1" showInputMessage="1" showErrorMessage="1" prompt="오른쪽 셀에 연도를 입력합니다." sqref="J2"/>
    <dataValidation allowBlank="1" showInputMessage="1" showErrorMessage="1" prompt="오른쪽 셀에 주 시작 요일을 선택합니다." sqref="J3"/>
    <dataValidation allowBlank="1" showInputMessage="1" showErrorMessage="1" prompt="이 셀에 연도를 입력합니다." sqref="K2"/>
    <dataValidation allowBlank="1" showInputMessage="1" showErrorMessage="1" prompt="이 행에는 달력의 요일 이름이 표시됩니다. 이 셀에는 주의 시작 요일이 표시됩니다. 시작 요일을 변경하려면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K2 셀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1:8" s="4" customFormat="1" ht="59.25" customHeight="1">
      <c r="A1" s="1"/>
      <c r="B1" s="2" t="str">
        <f ca="1">"2월 "&amp;달력연도</f>
        <v>2월 2019</v>
      </c>
      <c r="C1" s="2"/>
      <c r="D1" s="2"/>
      <c r="E1" s="3"/>
      <c r="F1" s="3"/>
      <c r="G1" s="3"/>
      <c r="H1" s="10"/>
    </row>
    <row r="2" spans="1:8" s="6" customFormat="1" ht="21.75" customHeight="1" thickBot="1">
      <c r="A2" s="1"/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1:8" s="8" customFormat="1" ht="19.5" customHeight="1">
      <c r="A3" s="1"/>
      <c r="B3" s="7">
        <f t="array" aca="1" ref="B3:H3" ca="1">요일및주+DATE(달력연도,2,1)-WEEKDAY(DATE(달력연도,2,1),(주시작="Monday")+1)+1</f>
        <v>43492</v>
      </c>
      <c r="C3" s="7">
        <f ca="1"/>
        <v>43493</v>
      </c>
      <c r="D3" s="7">
        <f ca="1"/>
        <v>43494</v>
      </c>
      <c r="E3" s="7">
        <f ca="1"/>
        <v>43495</v>
      </c>
      <c r="F3" s="7">
        <f ca="1"/>
        <v>43496</v>
      </c>
      <c r="G3" s="7">
        <f ca="1"/>
        <v>43497</v>
      </c>
      <c r="H3" s="7">
        <f ca="1"/>
        <v>43498</v>
      </c>
    </row>
    <row r="4" spans="1:8" ht="57.95" customHeight="1"/>
    <row r="5" spans="1:8" s="8" customFormat="1" ht="19.5" customHeight="1">
      <c r="A5" s="1"/>
      <c r="B5" s="11">
        <f t="array" aca="1" ref="B5:H5" ca="1">요일및주+DATE(달력연도,2,1)-WEEKDAY(DATE(달력연도,2,1),(주시작="Monday")+1)+8</f>
        <v>43499</v>
      </c>
      <c r="C5" s="11">
        <f ca="1"/>
        <v>43500</v>
      </c>
      <c r="D5" s="11">
        <f ca="1"/>
        <v>43501</v>
      </c>
      <c r="E5" s="11">
        <f ca="1"/>
        <v>43502</v>
      </c>
      <c r="F5" s="11">
        <f ca="1"/>
        <v>43503</v>
      </c>
      <c r="G5" s="11">
        <f ca="1"/>
        <v>43504</v>
      </c>
      <c r="H5" s="11">
        <f ca="1"/>
        <v>43505</v>
      </c>
    </row>
    <row r="6" spans="1:8" ht="57.95" customHeight="1">
      <c r="B6" s="9"/>
      <c r="C6" s="9"/>
      <c r="D6" s="9"/>
      <c r="E6" s="9"/>
      <c r="F6" s="9"/>
      <c r="G6" s="9"/>
      <c r="H6" s="9"/>
    </row>
    <row r="7" spans="1:8" s="8" customFormat="1" ht="19.5" customHeight="1">
      <c r="A7" s="1"/>
      <c r="B7" s="7">
        <f t="array" aca="1" ref="B7:H7" ca="1">요일및주+DATE(달력연도,2,1)-WEEKDAY(DATE(달력연도,2,1),(주시작="Monday")+1)+15</f>
        <v>43506</v>
      </c>
      <c r="C7" s="7">
        <f ca="1"/>
        <v>43507</v>
      </c>
      <c r="D7" s="7">
        <f ca="1"/>
        <v>43508</v>
      </c>
      <c r="E7" s="7">
        <f ca="1"/>
        <v>43509</v>
      </c>
      <c r="F7" s="7">
        <f ca="1"/>
        <v>43510</v>
      </c>
      <c r="G7" s="7">
        <f ca="1"/>
        <v>43511</v>
      </c>
      <c r="H7" s="7">
        <f ca="1"/>
        <v>43512</v>
      </c>
    </row>
    <row r="8" spans="1:8" ht="57.95" customHeight="1"/>
    <row r="9" spans="1:8" s="8" customFormat="1" ht="19.5" customHeight="1">
      <c r="A9" s="1"/>
      <c r="B9" s="11">
        <f t="array" aca="1" ref="B9:H9" ca="1">요일및주+DATE(달력연도,2,1)-WEEKDAY(DATE(달력연도,2,1),(주시작="Monday")+1)+22</f>
        <v>43513</v>
      </c>
      <c r="C9" s="11">
        <f ca="1"/>
        <v>43514</v>
      </c>
      <c r="D9" s="11">
        <f ca="1"/>
        <v>43515</v>
      </c>
      <c r="E9" s="11">
        <f ca="1"/>
        <v>43516</v>
      </c>
      <c r="F9" s="11">
        <f ca="1"/>
        <v>43517</v>
      </c>
      <c r="G9" s="11">
        <f ca="1"/>
        <v>43518</v>
      </c>
      <c r="H9" s="11">
        <f ca="1"/>
        <v>43519</v>
      </c>
    </row>
    <row r="10" spans="1:8" ht="57.95" customHeight="1">
      <c r="B10" s="9"/>
      <c r="C10" s="9"/>
      <c r="D10" s="9"/>
      <c r="E10" s="9"/>
      <c r="F10" s="9"/>
      <c r="G10" s="9"/>
      <c r="H10" s="9"/>
    </row>
    <row r="11" spans="1:8" s="8" customFormat="1" ht="19.5" customHeight="1">
      <c r="A11" s="1"/>
      <c r="B11" s="7">
        <f t="array" aca="1" ref="B11:H11" ca="1">요일및주+DATE(달력연도,2,1)-WEEKDAY(DATE(달력연도,2,1),(주시작="Monday")+1)+29</f>
        <v>43520</v>
      </c>
      <c r="C11" s="7">
        <f ca="1"/>
        <v>43521</v>
      </c>
      <c r="D11" s="7">
        <f ca="1"/>
        <v>43522</v>
      </c>
      <c r="E11" s="7">
        <f ca="1"/>
        <v>43523</v>
      </c>
      <c r="F11" s="7">
        <f ca="1"/>
        <v>43524</v>
      </c>
      <c r="G11" s="7">
        <f ca="1"/>
        <v>43525</v>
      </c>
      <c r="H11" s="7">
        <f ca="1"/>
        <v>43526</v>
      </c>
    </row>
    <row r="12" spans="1:8" ht="57.95" customHeight="1"/>
    <row r="13" spans="1:8" s="8" customFormat="1" ht="19.5" customHeight="1">
      <c r="A13" s="1"/>
      <c r="B13" s="11">
        <f t="array" aca="1" ref="B13:C13" ca="1">요일및주+DATE(달력연도,2,1)-WEEKDAY(DATE(달력연도,2,1),(주시작="Monday")+1)+36</f>
        <v>43527</v>
      </c>
      <c r="C13" s="11">
        <f ca="1"/>
        <v>43528</v>
      </c>
      <c r="D13" s="32" t="s">
        <v>0</v>
      </c>
      <c r="E13" s="33"/>
      <c r="F13" s="33"/>
      <c r="G13" s="33"/>
      <c r="H13" s="33"/>
    </row>
    <row r="14" spans="1:8" ht="57.95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 ca="1">"3월 "&amp;달력연도</f>
        <v>3월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요일및주+DATE(달력연도,3,1)-WEEKDAY(DATE(달력연도,3,1),(주시작="Monday")+1)+1</f>
        <v>43520</v>
      </c>
      <c r="C3" s="7">
        <f ca="1"/>
        <v>43521</v>
      </c>
      <c r="D3" s="7">
        <f ca="1"/>
        <v>43522</v>
      </c>
      <c r="E3" s="7">
        <f ca="1"/>
        <v>43523</v>
      </c>
      <c r="F3" s="7">
        <f ca="1"/>
        <v>43524</v>
      </c>
      <c r="G3" s="7">
        <f ca="1"/>
        <v>43525</v>
      </c>
      <c r="H3" s="7">
        <f ca="1"/>
        <v>43526</v>
      </c>
    </row>
    <row r="4" spans="2:8" ht="57.95" customHeight="1"/>
    <row r="5" spans="2:8" ht="19.5" customHeight="1">
      <c r="B5" s="11">
        <f t="array" aca="1" ref="B5:H5" ca="1">요일및주+DATE(달력연도,3,1)-WEEKDAY(DATE(달력연도,3,1),(주시작="Monday")+1)+8</f>
        <v>43527</v>
      </c>
      <c r="C5" s="11">
        <f ca="1"/>
        <v>43528</v>
      </c>
      <c r="D5" s="11">
        <f ca="1"/>
        <v>43529</v>
      </c>
      <c r="E5" s="11">
        <f ca="1"/>
        <v>43530</v>
      </c>
      <c r="F5" s="11">
        <f ca="1"/>
        <v>43531</v>
      </c>
      <c r="G5" s="11">
        <f ca="1"/>
        <v>43532</v>
      </c>
      <c r="H5" s="11">
        <f ca="1"/>
        <v>43533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요일및주+DATE(달력연도,3,1)-WEEKDAY(DATE(달력연도,3,1),(주시작="Monday")+1)+15</f>
        <v>43534</v>
      </c>
      <c r="C7" s="7">
        <f ca="1"/>
        <v>43535</v>
      </c>
      <c r="D7" s="7">
        <f ca="1"/>
        <v>43536</v>
      </c>
      <c r="E7" s="7">
        <f ca="1"/>
        <v>43537</v>
      </c>
      <c r="F7" s="7">
        <f ca="1"/>
        <v>43538</v>
      </c>
      <c r="G7" s="7">
        <f ca="1"/>
        <v>43539</v>
      </c>
      <c r="H7" s="7">
        <f ca="1"/>
        <v>43540</v>
      </c>
    </row>
    <row r="8" spans="2:8" ht="57.95" customHeight="1"/>
    <row r="9" spans="2:8" ht="19.5" customHeight="1">
      <c r="B9" s="11">
        <f t="array" aca="1" ref="B9:H9" ca="1">요일및주+DATE(달력연도,3,1)-WEEKDAY(DATE(달력연도,3,1),(주시작="Monday")+1)+22</f>
        <v>43541</v>
      </c>
      <c r="C9" s="11">
        <f ca="1"/>
        <v>43542</v>
      </c>
      <c r="D9" s="11">
        <f ca="1"/>
        <v>43543</v>
      </c>
      <c r="E9" s="11">
        <f ca="1"/>
        <v>43544</v>
      </c>
      <c r="F9" s="11">
        <f ca="1"/>
        <v>43545</v>
      </c>
      <c r="G9" s="11">
        <f ca="1"/>
        <v>43546</v>
      </c>
      <c r="H9" s="11">
        <f ca="1"/>
        <v>43547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요일및주+DATE(달력연도,3,1)-WEEKDAY(DATE(달력연도,3,1),(주시작="Monday")+1)+29</f>
        <v>43548</v>
      </c>
      <c r="C11" s="7">
        <f ca="1"/>
        <v>43549</v>
      </c>
      <c r="D11" s="7">
        <f ca="1"/>
        <v>43550</v>
      </c>
      <c r="E11" s="7">
        <f ca="1"/>
        <v>43551</v>
      </c>
      <c r="F11" s="7">
        <f ca="1"/>
        <v>43552</v>
      </c>
      <c r="G11" s="7">
        <f ca="1"/>
        <v>43553</v>
      </c>
      <c r="H11" s="7">
        <f ca="1"/>
        <v>43554</v>
      </c>
    </row>
    <row r="12" spans="2:8" ht="57.95" customHeight="1"/>
    <row r="13" spans="2:8" ht="19.5" customHeight="1">
      <c r="B13" s="11">
        <f t="array" aca="1" ref="B13:C13" ca="1">요일및주+DATE(달력연도,3,1)-WEEKDAY(DATE(달력연도,3,1),(주시작="Monday")+1)+36</f>
        <v>43555</v>
      </c>
      <c r="C13" s="11">
        <f ca="1"/>
        <v>43556</v>
      </c>
      <c r="D13" s="32" t="s">
        <v>0</v>
      </c>
      <c r="E13" s="33"/>
      <c r="F13" s="33"/>
      <c r="G13" s="33"/>
      <c r="H13" s="33"/>
    </row>
    <row r="14" spans="2:8" ht="57.95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9"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  <dataValidation allowBlank="1" showInputMessage="1" showErrorMessage="1" prompt="3월 한 달 일정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 ca="1">"4월 "&amp;달력연도</f>
        <v>4월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요일및주+DATE(달력연도,4,1)-WEEKDAY(DATE(달력연도,4,1),(주시작="Monday")+1)+1</f>
        <v>43555</v>
      </c>
      <c r="C3" s="7">
        <f ca="1"/>
        <v>43556</v>
      </c>
      <c r="D3" s="7">
        <f ca="1"/>
        <v>43557</v>
      </c>
      <c r="E3" s="7">
        <f ca="1"/>
        <v>43558</v>
      </c>
      <c r="F3" s="7">
        <f ca="1"/>
        <v>43559</v>
      </c>
      <c r="G3" s="7">
        <f ca="1"/>
        <v>43560</v>
      </c>
      <c r="H3" s="7">
        <f ca="1"/>
        <v>43561</v>
      </c>
    </row>
    <row r="4" spans="2:8" ht="57.95" customHeight="1"/>
    <row r="5" spans="2:8" ht="19.5" customHeight="1">
      <c r="B5" s="11">
        <f t="array" aca="1" ref="B5:H5" ca="1">요일및주+DATE(달력연도,4,1)-WEEKDAY(DATE(달력연도,4,1),(주시작="Monday")+1)+8</f>
        <v>43562</v>
      </c>
      <c r="C5" s="11">
        <f ca="1"/>
        <v>43563</v>
      </c>
      <c r="D5" s="11">
        <f ca="1"/>
        <v>43564</v>
      </c>
      <c r="E5" s="11">
        <f ca="1"/>
        <v>43565</v>
      </c>
      <c r="F5" s="11">
        <f ca="1"/>
        <v>43566</v>
      </c>
      <c r="G5" s="11">
        <f ca="1"/>
        <v>43567</v>
      </c>
      <c r="H5" s="11">
        <f ca="1"/>
        <v>43568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요일및주+DATE(달력연도,4,1)-WEEKDAY(DATE(달력연도,4,1),(주시작="Monday")+1)+15</f>
        <v>43569</v>
      </c>
      <c r="C7" s="7">
        <f ca="1"/>
        <v>43570</v>
      </c>
      <c r="D7" s="7">
        <f ca="1"/>
        <v>43571</v>
      </c>
      <c r="E7" s="7">
        <f ca="1"/>
        <v>43572</v>
      </c>
      <c r="F7" s="7">
        <f ca="1"/>
        <v>43573</v>
      </c>
      <c r="G7" s="7">
        <f ca="1"/>
        <v>43574</v>
      </c>
      <c r="H7" s="7">
        <f ca="1"/>
        <v>43575</v>
      </c>
    </row>
    <row r="8" spans="2:8" ht="57.95" customHeight="1"/>
    <row r="9" spans="2:8" ht="19.5" customHeight="1">
      <c r="B9" s="11">
        <f t="array" aca="1" ref="B9:H9" ca="1">요일및주+DATE(달력연도,4,1)-WEEKDAY(DATE(달력연도,4,1),(주시작="Monday")+1)+22</f>
        <v>43576</v>
      </c>
      <c r="C9" s="11">
        <f ca="1"/>
        <v>43577</v>
      </c>
      <c r="D9" s="11">
        <f ca="1"/>
        <v>43578</v>
      </c>
      <c r="E9" s="11">
        <f ca="1"/>
        <v>43579</v>
      </c>
      <c r="F9" s="11">
        <f ca="1"/>
        <v>43580</v>
      </c>
      <c r="G9" s="11">
        <f ca="1"/>
        <v>43581</v>
      </c>
      <c r="H9" s="11">
        <f ca="1"/>
        <v>43582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요일및주+DATE(달력연도,4,1)-WEEKDAY(DATE(달력연도,4,1),(주시작="Monday")+1)+29</f>
        <v>43583</v>
      </c>
      <c r="C11" s="7">
        <f ca="1"/>
        <v>43584</v>
      </c>
      <c r="D11" s="7">
        <f ca="1"/>
        <v>43585</v>
      </c>
      <c r="E11" s="7">
        <f ca="1"/>
        <v>43586</v>
      </c>
      <c r="F11" s="7">
        <f ca="1"/>
        <v>43587</v>
      </c>
      <c r="G11" s="7">
        <f ca="1"/>
        <v>43588</v>
      </c>
      <c r="H11" s="7">
        <f ca="1"/>
        <v>43589</v>
      </c>
    </row>
    <row r="12" spans="2:8" ht="57.95" customHeight="1"/>
    <row r="13" spans="2:8" ht="19.5" customHeight="1">
      <c r="B13" s="11">
        <f t="array" aca="1" ref="B13:C13" ca="1">요일및주+DATE(달력연도,4,1)-WEEKDAY(DATE(달력연도,4,1),(주시작="Monday")+1)+36</f>
        <v>43590</v>
      </c>
      <c r="C13" s="11">
        <f ca="1"/>
        <v>43591</v>
      </c>
      <c r="D13" s="32" t="s">
        <v>0</v>
      </c>
      <c r="E13" s="33"/>
      <c r="F13" s="33"/>
      <c r="G13" s="33"/>
      <c r="H13" s="33"/>
    </row>
    <row r="14" spans="2:8" ht="57.95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4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 ca="1">"5월 "&amp;달력연도</f>
        <v>5월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요일및주+DATE(달력연도,5,1)-WEEKDAY(DATE(달력연도,5,1),(주시작="Monday")+1)+1</f>
        <v>43583</v>
      </c>
      <c r="C3" s="7">
        <f ca="1"/>
        <v>43584</v>
      </c>
      <c r="D3" s="7">
        <f ca="1"/>
        <v>43585</v>
      </c>
      <c r="E3" s="7">
        <f ca="1"/>
        <v>43586</v>
      </c>
      <c r="F3" s="7">
        <f ca="1"/>
        <v>43587</v>
      </c>
      <c r="G3" s="7">
        <f ca="1"/>
        <v>43588</v>
      </c>
      <c r="H3" s="7">
        <f ca="1"/>
        <v>43589</v>
      </c>
    </row>
    <row r="4" spans="2:8" ht="57.95" customHeight="1"/>
    <row r="5" spans="2:8" ht="19.5" customHeight="1">
      <c r="B5" s="11">
        <f t="array" aca="1" ref="B5:H5" ca="1">요일및주+DATE(달력연도,5,1)-WEEKDAY(DATE(달력연도,5,1),(주시작="Monday")+1)+8</f>
        <v>43590</v>
      </c>
      <c r="C5" s="11">
        <f ca="1"/>
        <v>43591</v>
      </c>
      <c r="D5" s="11">
        <f ca="1"/>
        <v>43592</v>
      </c>
      <c r="E5" s="11">
        <f ca="1"/>
        <v>43593</v>
      </c>
      <c r="F5" s="11">
        <f ca="1"/>
        <v>43594</v>
      </c>
      <c r="G5" s="11">
        <f ca="1"/>
        <v>43595</v>
      </c>
      <c r="H5" s="11">
        <f ca="1"/>
        <v>43596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요일및주+DATE(달력연도,5,1)-WEEKDAY(DATE(달력연도,5,1),(주시작="Monday")+1)+15</f>
        <v>43597</v>
      </c>
      <c r="C7" s="7">
        <f ca="1"/>
        <v>43598</v>
      </c>
      <c r="D7" s="7">
        <f ca="1"/>
        <v>43599</v>
      </c>
      <c r="E7" s="7">
        <f ca="1"/>
        <v>43600</v>
      </c>
      <c r="F7" s="7">
        <f ca="1"/>
        <v>43601</v>
      </c>
      <c r="G7" s="7">
        <f ca="1"/>
        <v>43602</v>
      </c>
      <c r="H7" s="7">
        <f ca="1"/>
        <v>43603</v>
      </c>
    </row>
    <row r="8" spans="2:8" ht="57.95" customHeight="1"/>
    <row r="9" spans="2:8" ht="19.5" customHeight="1">
      <c r="B9" s="11">
        <f t="array" aca="1" ref="B9:H9" ca="1">요일및주+DATE(달력연도,5,1)-WEEKDAY(DATE(달력연도,5,1),(주시작="Monday")+1)+22</f>
        <v>43604</v>
      </c>
      <c r="C9" s="11">
        <f ca="1"/>
        <v>43605</v>
      </c>
      <c r="D9" s="11">
        <f ca="1"/>
        <v>43606</v>
      </c>
      <c r="E9" s="11">
        <f ca="1"/>
        <v>43607</v>
      </c>
      <c r="F9" s="11">
        <f ca="1"/>
        <v>43608</v>
      </c>
      <c r="G9" s="11">
        <f ca="1"/>
        <v>43609</v>
      </c>
      <c r="H9" s="11">
        <f ca="1"/>
        <v>43610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요일및주+DATE(달력연도,5,1)-WEEKDAY(DATE(달력연도,5,1),(주시작="Monday")+1)+29</f>
        <v>43611</v>
      </c>
      <c r="C11" s="7">
        <f ca="1"/>
        <v>43612</v>
      </c>
      <c r="D11" s="7">
        <f ca="1"/>
        <v>43613</v>
      </c>
      <c r="E11" s="7">
        <f ca="1"/>
        <v>43614</v>
      </c>
      <c r="F11" s="7">
        <f ca="1"/>
        <v>43615</v>
      </c>
      <c r="G11" s="7">
        <f ca="1"/>
        <v>43616</v>
      </c>
      <c r="H11" s="7">
        <f ca="1"/>
        <v>43617</v>
      </c>
    </row>
    <row r="12" spans="2:8" ht="57.95" customHeight="1"/>
    <row r="13" spans="2:8" ht="19.5" customHeight="1">
      <c r="B13" s="11">
        <f t="array" aca="1" ref="B13:C13" ca="1">요일및주+DATE(달력연도,5,1)-WEEKDAY(DATE(달력연도,5,1),(주시작="Monday")+1)+36</f>
        <v>43618</v>
      </c>
      <c r="C13" s="11">
        <f ca="1"/>
        <v>43619</v>
      </c>
      <c r="D13" s="32" t="s">
        <v>0</v>
      </c>
      <c r="E13" s="33"/>
      <c r="F13" s="33"/>
      <c r="G13" s="33"/>
      <c r="H13" s="33"/>
    </row>
    <row r="14" spans="2:8" ht="57.95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5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 ca="1">"6월 "&amp;달력연도</f>
        <v>6월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요일및주+DATE(달력연도,6,1)-WEEKDAY(DATE(달력연도,6,1),(주시작="Monday")+1)+1</f>
        <v>43611</v>
      </c>
      <c r="C3" s="7">
        <f ca="1"/>
        <v>43612</v>
      </c>
      <c r="D3" s="7">
        <f ca="1"/>
        <v>43613</v>
      </c>
      <c r="E3" s="7">
        <f ca="1"/>
        <v>43614</v>
      </c>
      <c r="F3" s="7">
        <f ca="1"/>
        <v>43615</v>
      </c>
      <c r="G3" s="7">
        <f ca="1"/>
        <v>43616</v>
      </c>
      <c r="H3" s="7">
        <f ca="1"/>
        <v>43617</v>
      </c>
    </row>
    <row r="4" spans="2:8" ht="57.95" customHeight="1"/>
    <row r="5" spans="2:8" ht="19.5" customHeight="1">
      <c r="B5" s="11">
        <f t="array" aca="1" ref="B5:H5" ca="1">요일및주+DATE(달력연도,6,1)-WEEKDAY(DATE(달력연도,6,1),(주시작="Monday")+1)+8</f>
        <v>43618</v>
      </c>
      <c r="C5" s="11">
        <f ca="1"/>
        <v>43619</v>
      </c>
      <c r="D5" s="11">
        <f ca="1"/>
        <v>43620</v>
      </c>
      <c r="E5" s="11">
        <f ca="1"/>
        <v>43621</v>
      </c>
      <c r="F5" s="11">
        <f ca="1"/>
        <v>43622</v>
      </c>
      <c r="G5" s="11">
        <f ca="1"/>
        <v>43623</v>
      </c>
      <c r="H5" s="11">
        <f ca="1"/>
        <v>43624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요일및주+DATE(달력연도,6,1)-WEEKDAY(DATE(달력연도,6,1),(주시작="Monday")+1)+15</f>
        <v>43625</v>
      </c>
      <c r="C7" s="7">
        <f ca="1"/>
        <v>43626</v>
      </c>
      <c r="D7" s="7">
        <f ca="1"/>
        <v>43627</v>
      </c>
      <c r="E7" s="7">
        <f ca="1"/>
        <v>43628</v>
      </c>
      <c r="F7" s="7">
        <f ca="1"/>
        <v>43629</v>
      </c>
      <c r="G7" s="7">
        <f ca="1"/>
        <v>43630</v>
      </c>
      <c r="H7" s="7">
        <f ca="1"/>
        <v>43631</v>
      </c>
    </row>
    <row r="8" spans="2:8" ht="57.95" customHeight="1"/>
    <row r="9" spans="2:8" ht="19.5" customHeight="1">
      <c r="B9" s="11">
        <f t="array" aca="1" ref="B9:H9" ca="1">요일및주+DATE(달력연도,6,1)-WEEKDAY(DATE(달력연도,6,1),(주시작="Monday")+1)+22</f>
        <v>43632</v>
      </c>
      <c r="C9" s="11">
        <f ca="1"/>
        <v>43633</v>
      </c>
      <c r="D9" s="11">
        <f ca="1"/>
        <v>43634</v>
      </c>
      <c r="E9" s="11">
        <f ca="1"/>
        <v>43635</v>
      </c>
      <c r="F9" s="11">
        <f ca="1"/>
        <v>43636</v>
      </c>
      <c r="G9" s="11">
        <f ca="1"/>
        <v>43637</v>
      </c>
      <c r="H9" s="11">
        <f ca="1"/>
        <v>43638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요일및주+DATE(달력연도,6,1)-WEEKDAY(DATE(달력연도,6,1),(주시작="Monday")+1)+29</f>
        <v>43639</v>
      </c>
      <c r="C11" s="7">
        <f ca="1"/>
        <v>43640</v>
      </c>
      <c r="D11" s="7">
        <f ca="1"/>
        <v>43641</v>
      </c>
      <c r="E11" s="7">
        <f ca="1"/>
        <v>43642</v>
      </c>
      <c r="F11" s="7">
        <f ca="1"/>
        <v>43643</v>
      </c>
      <c r="G11" s="7">
        <f ca="1"/>
        <v>43644</v>
      </c>
      <c r="H11" s="7">
        <f ca="1"/>
        <v>43645</v>
      </c>
    </row>
    <row r="12" spans="2:8" ht="57.95" customHeight="1"/>
    <row r="13" spans="2:8" ht="19.5" customHeight="1">
      <c r="B13" s="11">
        <f t="array" aca="1" ref="B13:C13" ca="1">요일및주+DATE(달력연도,6,1)-WEEKDAY(DATE(달력연도,6,1),(주시작="Monday")+1)+36</f>
        <v>43646</v>
      </c>
      <c r="C13" s="11">
        <f ca="1"/>
        <v>43647</v>
      </c>
      <c r="D13" s="32" t="s">
        <v>0</v>
      </c>
      <c r="E13" s="33"/>
      <c r="F13" s="33"/>
      <c r="G13" s="33"/>
      <c r="H13" s="33"/>
    </row>
    <row r="14" spans="2:8" ht="57.95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6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B1:H14"/>
  <sheetViews>
    <sheetView showGridLines="0" zoomScaleNormal="10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 ca="1">"7월 "&amp;달력연도</f>
        <v>7월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요일및주+DATE(달력연도,7,1)-WEEKDAY(DATE(달력연도,7,1),(주시작="Monday")+1)+1</f>
        <v>43646</v>
      </c>
      <c r="C3" s="7">
        <f ca="1"/>
        <v>43647</v>
      </c>
      <c r="D3" s="7">
        <f ca="1"/>
        <v>43648</v>
      </c>
      <c r="E3" s="7">
        <f ca="1"/>
        <v>43649</v>
      </c>
      <c r="F3" s="7">
        <f ca="1"/>
        <v>43650</v>
      </c>
      <c r="G3" s="7">
        <f ca="1"/>
        <v>43651</v>
      </c>
      <c r="H3" s="7">
        <f ca="1"/>
        <v>43652</v>
      </c>
    </row>
    <row r="4" spans="2:8" ht="57.95" customHeight="1"/>
    <row r="5" spans="2:8" ht="19.5" customHeight="1">
      <c r="B5" s="11">
        <f t="array" aca="1" ref="B5:H5" ca="1">요일및주+DATE(달력연도,7,1)-WEEKDAY(DATE(달력연도,7,1),(주시작="Monday")+1)+8</f>
        <v>43653</v>
      </c>
      <c r="C5" s="11">
        <f ca="1"/>
        <v>43654</v>
      </c>
      <c r="D5" s="11">
        <f ca="1"/>
        <v>43655</v>
      </c>
      <c r="E5" s="11">
        <f ca="1"/>
        <v>43656</v>
      </c>
      <c r="F5" s="11">
        <f ca="1"/>
        <v>43657</v>
      </c>
      <c r="G5" s="11">
        <f ca="1"/>
        <v>43658</v>
      </c>
      <c r="H5" s="11">
        <f ca="1"/>
        <v>43659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요일및주+DATE(달력연도,7,1)-WEEKDAY(DATE(달력연도,7,1),(주시작="Monday")+1)+15</f>
        <v>43660</v>
      </c>
      <c r="C7" s="7">
        <f ca="1"/>
        <v>43661</v>
      </c>
      <c r="D7" s="7">
        <f ca="1"/>
        <v>43662</v>
      </c>
      <c r="E7" s="7">
        <f ca="1"/>
        <v>43663</v>
      </c>
      <c r="F7" s="7">
        <f ca="1"/>
        <v>43664</v>
      </c>
      <c r="G7" s="7">
        <f ca="1"/>
        <v>43665</v>
      </c>
      <c r="H7" s="7">
        <f ca="1"/>
        <v>43666</v>
      </c>
    </row>
    <row r="8" spans="2:8" ht="57.95" customHeight="1"/>
    <row r="9" spans="2:8" ht="19.5" customHeight="1">
      <c r="B9" s="11">
        <f t="array" aca="1" ref="B9:H9" ca="1">요일및주+DATE(달력연도,7,1)-WEEKDAY(DATE(달력연도,7,1),(주시작="Monday")+1)+22</f>
        <v>43667</v>
      </c>
      <c r="C9" s="11">
        <f ca="1"/>
        <v>43668</v>
      </c>
      <c r="D9" s="11">
        <f ca="1"/>
        <v>43669</v>
      </c>
      <c r="E9" s="11">
        <f ca="1"/>
        <v>43670</v>
      </c>
      <c r="F9" s="11">
        <f ca="1"/>
        <v>43671</v>
      </c>
      <c r="G9" s="11">
        <f ca="1"/>
        <v>43672</v>
      </c>
      <c r="H9" s="11">
        <f ca="1"/>
        <v>43673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요일및주+DATE(달력연도,7,1)-WEEKDAY(DATE(달력연도,7,1),(주시작="Monday")+1)+29</f>
        <v>43674</v>
      </c>
      <c r="C11" s="7">
        <f ca="1"/>
        <v>43675</v>
      </c>
      <c r="D11" s="7">
        <f ca="1"/>
        <v>43676</v>
      </c>
      <c r="E11" s="7">
        <f ca="1"/>
        <v>43677</v>
      </c>
      <c r="F11" s="7">
        <f ca="1"/>
        <v>43678</v>
      </c>
      <c r="G11" s="7">
        <f ca="1"/>
        <v>43679</v>
      </c>
      <c r="H11" s="7">
        <f ca="1"/>
        <v>43680</v>
      </c>
    </row>
    <row r="12" spans="2:8" ht="57.95" customHeight="1"/>
    <row r="13" spans="2:8" ht="19.5" customHeight="1">
      <c r="B13" s="11">
        <f t="array" aca="1" ref="B13:C13" ca="1">요일및주+DATE(달력연도,7,1)-WEEKDAY(DATE(달력연도,7,1),(주시작="Monday")+1)+36</f>
        <v>43681</v>
      </c>
      <c r="C13" s="11">
        <f ca="1"/>
        <v>43682</v>
      </c>
      <c r="D13" s="32" t="s">
        <v>0</v>
      </c>
      <c r="E13" s="33"/>
      <c r="F13" s="33"/>
      <c r="G13" s="33"/>
      <c r="H13" s="33"/>
    </row>
    <row r="14" spans="2:8" ht="57.95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7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 ca="1">"8월 "&amp;달력연도</f>
        <v>8월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요일및주+DATE(달력연도,8,1)-WEEKDAY(DATE(달력연도,8,1),(주시작="Monday")+1)+1</f>
        <v>43674</v>
      </c>
      <c r="C3" s="7">
        <f ca="1"/>
        <v>43675</v>
      </c>
      <c r="D3" s="7">
        <f ca="1"/>
        <v>43676</v>
      </c>
      <c r="E3" s="7">
        <f ca="1"/>
        <v>43677</v>
      </c>
      <c r="F3" s="7">
        <f ca="1"/>
        <v>43678</v>
      </c>
      <c r="G3" s="7">
        <f ca="1"/>
        <v>43679</v>
      </c>
      <c r="H3" s="7">
        <f ca="1"/>
        <v>43680</v>
      </c>
    </row>
    <row r="4" spans="2:8" ht="57.95" customHeight="1"/>
    <row r="5" spans="2:8" ht="19.5" customHeight="1">
      <c r="B5" s="11">
        <f t="array" aca="1" ref="B5:H5" ca="1">요일및주+DATE(달력연도,8,1)-WEEKDAY(DATE(달력연도,8,1),(주시작="Monday")+1)+8</f>
        <v>43681</v>
      </c>
      <c r="C5" s="11">
        <f ca="1"/>
        <v>43682</v>
      </c>
      <c r="D5" s="11">
        <f ca="1"/>
        <v>43683</v>
      </c>
      <c r="E5" s="11">
        <f ca="1"/>
        <v>43684</v>
      </c>
      <c r="F5" s="11">
        <f ca="1"/>
        <v>43685</v>
      </c>
      <c r="G5" s="11">
        <f ca="1"/>
        <v>43686</v>
      </c>
      <c r="H5" s="11">
        <f ca="1"/>
        <v>43687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요일및주+DATE(달력연도,8,1)-WEEKDAY(DATE(달력연도,8,1),(주시작="Monday")+1)+15</f>
        <v>43688</v>
      </c>
      <c r="C7" s="7">
        <f ca="1"/>
        <v>43689</v>
      </c>
      <c r="D7" s="7">
        <f ca="1"/>
        <v>43690</v>
      </c>
      <c r="E7" s="7">
        <f ca="1"/>
        <v>43691</v>
      </c>
      <c r="F7" s="7">
        <f ca="1"/>
        <v>43692</v>
      </c>
      <c r="G7" s="7">
        <f ca="1"/>
        <v>43693</v>
      </c>
      <c r="H7" s="7">
        <f ca="1"/>
        <v>43694</v>
      </c>
    </row>
    <row r="8" spans="2:8" ht="57.95" customHeight="1"/>
    <row r="9" spans="2:8" ht="19.5" customHeight="1">
      <c r="B9" s="11">
        <f t="array" aca="1" ref="B9:H9" ca="1">요일및주+DATE(달력연도,8,1)-WEEKDAY(DATE(달력연도,8,1),(주시작="Monday")+1)+22</f>
        <v>43695</v>
      </c>
      <c r="C9" s="11">
        <f ca="1"/>
        <v>43696</v>
      </c>
      <c r="D9" s="11">
        <f ca="1"/>
        <v>43697</v>
      </c>
      <c r="E9" s="11">
        <f ca="1"/>
        <v>43698</v>
      </c>
      <c r="F9" s="11">
        <f ca="1"/>
        <v>43699</v>
      </c>
      <c r="G9" s="11">
        <f ca="1"/>
        <v>43700</v>
      </c>
      <c r="H9" s="11">
        <f ca="1"/>
        <v>43701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요일및주+DATE(달력연도,8,1)-WEEKDAY(DATE(달력연도,8,1),(주시작="Monday")+1)+29</f>
        <v>43702</v>
      </c>
      <c r="C11" s="7">
        <f ca="1"/>
        <v>43703</v>
      </c>
      <c r="D11" s="7">
        <f ca="1"/>
        <v>43704</v>
      </c>
      <c r="E11" s="7">
        <f ca="1"/>
        <v>43705</v>
      </c>
      <c r="F11" s="7">
        <f ca="1"/>
        <v>43706</v>
      </c>
      <c r="G11" s="7">
        <f ca="1"/>
        <v>43707</v>
      </c>
      <c r="H11" s="7">
        <f ca="1"/>
        <v>43708</v>
      </c>
    </row>
    <row r="12" spans="2:8" ht="57.95" customHeight="1"/>
    <row r="13" spans="2:8" ht="19.5" customHeight="1">
      <c r="B13" s="11">
        <f t="array" aca="1" ref="B13:C13" ca="1">요일및주+DATE(달력연도,8,1)-WEEKDAY(DATE(달력연도,8,1),(주시작="Monday")+1)+36</f>
        <v>43709</v>
      </c>
      <c r="C13" s="11">
        <f ca="1"/>
        <v>43710</v>
      </c>
      <c r="D13" s="32" t="s">
        <v>0</v>
      </c>
      <c r="E13" s="33"/>
      <c r="F13" s="33"/>
      <c r="G13" s="33"/>
      <c r="H13" s="33"/>
    </row>
    <row r="14" spans="2:8" ht="57.95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8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 ca="1">"9월 "&amp;달력연도</f>
        <v>9월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요일및주+DATE(달력연도,9,1)-WEEKDAY(DATE(달력연도,9,1),(주시작="Monday")+1)+1</f>
        <v>43709</v>
      </c>
      <c r="C3" s="7">
        <f ca="1"/>
        <v>43710</v>
      </c>
      <c r="D3" s="7">
        <f ca="1"/>
        <v>43711</v>
      </c>
      <c r="E3" s="7">
        <f ca="1"/>
        <v>43712</v>
      </c>
      <c r="F3" s="7">
        <f ca="1"/>
        <v>43713</v>
      </c>
      <c r="G3" s="7">
        <f ca="1"/>
        <v>43714</v>
      </c>
      <c r="H3" s="7">
        <f ca="1"/>
        <v>43715</v>
      </c>
    </row>
    <row r="4" spans="2:8" ht="57.95" customHeight="1"/>
    <row r="5" spans="2:8" ht="19.5" customHeight="1">
      <c r="B5" s="11">
        <f t="array" aca="1" ref="B5:H5" ca="1">요일및주+DATE(달력연도,9,1)-WEEKDAY(DATE(달력연도,9,1),(주시작="Monday")+1)+8</f>
        <v>43716</v>
      </c>
      <c r="C5" s="11">
        <f ca="1"/>
        <v>43717</v>
      </c>
      <c r="D5" s="11">
        <f ca="1"/>
        <v>43718</v>
      </c>
      <c r="E5" s="11">
        <f ca="1"/>
        <v>43719</v>
      </c>
      <c r="F5" s="11">
        <f ca="1"/>
        <v>43720</v>
      </c>
      <c r="G5" s="11">
        <f ca="1"/>
        <v>43721</v>
      </c>
      <c r="H5" s="11">
        <f ca="1"/>
        <v>43722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요일및주+DATE(달력연도,9,1)-WEEKDAY(DATE(달력연도,9,1),(주시작="Monday")+1)+15</f>
        <v>43723</v>
      </c>
      <c r="C7" s="7">
        <f ca="1"/>
        <v>43724</v>
      </c>
      <c r="D7" s="7">
        <f ca="1"/>
        <v>43725</v>
      </c>
      <c r="E7" s="7">
        <f ca="1"/>
        <v>43726</v>
      </c>
      <c r="F7" s="7">
        <f ca="1"/>
        <v>43727</v>
      </c>
      <c r="G7" s="7">
        <f ca="1"/>
        <v>43728</v>
      </c>
      <c r="H7" s="7">
        <f ca="1"/>
        <v>43729</v>
      </c>
    </row>
    <row r="8" spans="2:8" ht="57.95" customHeight="1"/>
    <row r="9" spans="2:8" ht="19.5" customHeight="1">
      <c r="B9" s="11">
        <f t="array" aca="1" ref="B9:H9" ca="1">요일및주+DATE(달력연도,9,1)-WEEKDAY(DATE(달력연도,9,1),(주시작="Monday")+1)+22</f>
        <v>43730</v>
      </c>
      <c r="C9" s="11">
        <f ca="1"/>
        <v>43731</v>
      </c>
      <c r="D9" s="11">
        <f ca="1"/>
        <v>43732</v>
      </c>
      <c r="E9" s="11">
        <f ca="1"/>
        <v>43733</v>
      </c>
      <c r="F9" s="11">
        <f ca="1"/>
        <v>43734</v>
      </c>
      <c r="G9" s="11">
        <f ca="1"/>
        <v>43735</v>
      </c>
      <c r="H9" s="11">
        <f ca="1"/>
        <v>43736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요일및주+DATE(달력연도,9,1)-WEEKDAY(DATE(달력연도,9,1),(주시작="Monday")+1)+29</f>
        <v>43737</v>
      </c>
      <c r="C11" s="7">
        <f ca="1"/>
        <v>43738</v>
      </c>
      <c r="D11" s="7">
        <f ca="1"/>
        <v>43739</v>
      </c>
      <c r="E11" s="7">
        <f ca="1"/>
        <v>43740</v>
      </c>
      <c r="F11" s="7">
        <f ca="1"/>
        <v>43741</v>
      </c>
      <c r="G11" s="7">
        <f ca="1"/>
        <v>43742</v>
      </c>
      <c r="H11" s="7">
        <f ca="1"/>
        <v>43743</v>
      </c>
    </row>
    <row r="12" spans="2:8" ht="57.95" customHeight="1"/>
    <row r="13" spans="2:8" ht="19.5" customHeight="1">
      <c r="B13" s="11">
        <f t="array" aca="1" ref="B13:C13" ca="1">요일및주+DATE(달력연도,9,1)-WEEKDAY(DATE(달력연도,9,1),(주시작="Monday")+1)+36</f>
        <v>43744</v>
      </c>
      <c r="C13" s="11">
        <f ca="1"/>
        <v>43745</v>
      </c>
      <c r="D13" s="32" t="s">
        <v>0</v>
      </c>
      <c r="E13" s="33"/>
      <c r="F13" s="33"/>
      <c r="G13" s="33"/>
      <c r="H13" s="33"/>
    </row>
    <row r="14" spans="2:8" ht="57.95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9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>
      <c r="B1" s="2" t="str">
        <f ca="1">"10월 "&amp;달력연도</f>
        <v>10월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요일및주+DATE(달력연도,10,1)-WEEKDAY(DATE(달력연도,10,1),(주시작="Monday")+1)+1</f>
        <v>43737</v>
      </c>
      <c r="C3" s="7">
        <f ca="1"/>
        <v>43738</v>
      </c>
      <c r="D3" s="7">
        <f ca="1"/>
        <v>43739</v>
      </c>
      <c r="E3" s="7">
        <f ca="1"/>
        <v>43740</v>
      </c>
      <c r="F3" s="7">
        <f ca="1"/>
        <v>43741</v>
      </c>
      <c r="G3" s="7">
        <f ca="1"/>
        <v>43742</v>
      </c>
      <c r="H3" s="7">
        <f ca="1"/>
        <v>43743</v>
      </c>
    </row>
    <row r="4" spans="2:8" ht="57.95" customHeight="1"/>
    <row r="5" spans="2:8" ht="19.5" customHeight="1">
      <c r="B5" s="11">
        <f t="array" aca="1" ref="B5:H5" ca="1">요일및주+DATE(달력연도,10,1)-WEEKDAY(DATE(달력연도,10,1),(주시작="Monday")+1)+8</f>
        <v>43744</v>
      </c>
      <c r="C5" s="11">
        <f ca="1"/>
        <v>43745</v>
      </c>
      <c r="D5" s="11">
        <f ca="1"/>
        <v>43746</v>
      </c>
      <c r="E5" s="11">
        <f ca="1"/>
        <v>43747</v>
      </c>
      <c r="F5" s="11">
        <f ca="1"/>
        <v>43748</v>
      </c>
      <c r="G5" s="11">
        <f ca="1"/>
        <v>43749</v>
      </c>
      <c r="H5" s="11">
        <f ca="1"/>
        <v>43750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요일및주+DATE(달력연도,10,1)-WEEKDAY(DATE(달력연도,10,1),(주시작="Monday")+1)+15</f>
        <v>43751</v>
      </c>
      <c r="C7" s="7">
        <f ca="1"/>
        <v>43752</v>
      </c>
      <c r="D7" s="7">
        <f ca="1"/>
        <v>43753</v>
      </c>
      <c r="E7" s="7">
        <f ca="1"/>
        <v>43754</v>
      </c>
      <c r="F7" s="7">
        <f ca="1"/>
        <v>43755</v>
      </c>
      <c r="G7" s="7">
        <f ca="1"/>
        <v>43756</v>
      </c>
      <c r="H7" s="7">
        <f ca="1"/>
        <v>43757</v>
      </c>
    </row>
    <row r="8" spans="2:8" ht="57.95" customHeight="1"/>
    <row r="9" spans="2:8" ht="19.5" customHeight="1">
      <c r="B9" s="11">
        <f t="array" aca="1" ref="B9:H9" ca="1">요일및주+DATE(달력연도,10,1)-WEEKDAY(DATE(달력연도,10,1),(주시작="Monday")+1)+22</f>
        <v>43758</v>
      </c>
      <c r="C9" s="11">
        <f ca="1"/>
        <v>43759</v>
      </c>
      <c r="D9" s="11">
        <f ca="1"/>
        <v>43760</v>
      </c>
      <c r="E9" s="11">
        <f ca="1"/>
        <v>43761</v>
      </c>
      <c r="F9" s="11">
        <f ca="1"/>
        <v>43762</v>
      </c>
      <c r="G9" s="11">
        <f ca="1"/>
        <v>43763</v>
      </c>
      <c r="H9" s="11">
        <f ca="1"/>
        <v>43764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요일및주+DATE(달력연도,10,1)-WEEKDAY(DATE(달력연도,10,1),(주시작="Monday")+1)+29</f>
        <v>43765</v>
      </c>
      <c r="C11" s="7">
        <f ca="1"/>
        <v>43766</v>
      </c>
      <c r="D11" s="7">
        <f ca="1"/>
        <v>43767</v>
      </c>
      <c r="E11" s="7">
        <f ca="1"/>
        <v>43768</v>
      </c>
      <c r="F11" s="7">
        <f ca="1"/>
        <v>43769</v>
      </c>
      <c r="G11" s="7">
        <f ca="1"/>
        <v>43770</v>
      </c>
      <c r="H11" s="7">
        <f ca="1"/>
        <v>43771</v>
      </c>
    </row>
    <row r="12" spans="2:8" ht="57.95" customHeight="1"/>
    <row r="13" spans="2:8" ht="19.5" customHeight="1">
      <c r="B13" s="11">
        <f t="array" aca="1" ref="B13:C13" ca="1">요일및주+DATE(달력연도,10,1)-WEEKDAY(DATE(달력연도,10,1),(주시작="Monday")+1)+36</f>
        <v>43772</v>
      </c>
      <c r="C13" s="11">
        <f ca="1"/>
        <v>43773</v>
      </c>
      <c r="D13" s="32" t="s">
        <v>0</v>
      </c>
      <c r="E13" s="33"/>
      <c r="F13" s="33"/>
      <c r="G13" s="33"/>
      <c r="H13" s="33"/>
    </row>
    <row r="14" spans="2:8" ht="57.95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0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>
      <c r="B1" s="2" t="str">
        <f ca="1">"11월 "&amp;달력연도</f>
        <v>11월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요일및주+DATE(달력연도,11,1)-WEEKDAY(DATE(달력연도,11,1),(주시작="Monday")+1)+1</f>
        <v>43765</v>
      </c>
      <c r="C3" s="7">
        <f ca="1"/>
        <v>43766</v>
      </c>
      <c r="D3" s="7">
        <f ca="1"/>
        <v>43767</v>
      </c>
      <c r="E3" s="7">
        <f ca="1"/>
        <v>43768</v>
      </c>
      <c r="F3" s="7">
        <f ca="1"/>
        <v>43769</v>
      </c>
      <c r="G3" s="7">
        <f ca="1"/>
        <v>43770</v>
      </c>
      <c r="H3" s="7">
        <f ca="1"/>
        <v>43771</v>
      </c>
    </row>
    <row r="4" spans="2:8" ht="57.95" customHeight="1"/>
    <row r="5" spans="2:8" ht="19.5" customHeight="1">
      <c r="B5" s="11">
        <f t="array" aca="1" ref="B5:H5" ca="1">요일및주+DATE(달력연도,11,1)-WEEKDAY(DATE(달력연도,11,1),(주시작="Monday")+1)+8</f>
        <v>43772</v>
      </c>
      <c r="C5" s="11">
        <f ca="1"/>
        <v>43773</v>
      </c>
      <c r="D5" s="11">
        <f ca="1"/>
        <v>43774</v>
      </c>
      <c r="E5" s="11">
        <f ca="1"/>
        <v>43775</v>
      </c>
      <c r="F5" s="11">
        <f ca="1"/>
        <v>43776</v>
      </c>
      <c r="G5" s="11">
        <f ca="1"/>
        <v>43777</v>
      </c>
      <c r="H5" s="11">
        <f ca="1"/>
        <v>43778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요일및주+DATE(달력연도,11,1)-WEEKDAY(DATE(달력연도,11,1),(주시작="Monday")+1)+15</f>
        <v>43779</v>
      </c>
      <c r="C7" s="7">
        <f ca="1"/>
        <v>43780</v>
      </c>
      <c r="D7" s="7">
        <f ca="1"/>
        <v>43781</v>
      </c>
      <c r="E7" s="7">
        <f ca="1"/>
        <v>43782</v>
      </c>
      <c r="F7" s="7">
        <f ca="1"/>
        <v>43783</v>
      </c>
      <c r="G7" s="7">
        <f ca="1"/>
        <v>43784</v>
      </c>
      <c r="H7" s="7">
        <f ca="1"/>
        <v>43785</v>
      </c>
    </row>
    <row r="8" spans="2:8" ht="57.95" customHeight="1"/>
    <row r="9" spans="2:8" ht="19.5" customHeight="1">
      <c r="B9" s="11">
        <f t="array" aca="1" ref="B9:H9" ca="1">요일및주+DATE(달력연도,11,1)-WEEKDAY(DATE(달력연도,11,1),(주시작="Monday")+1)+22</f>
        <v>43786</v>
      </c>
      <c r="C9" s="11">
        <f ca="1"/>
        <v>43787</v>
      </c>
      <c r="D9" s="11">
        <f ca="1"/>
        <v>43788</v>
      </c>
      <c r="E9" s="11">
        <f ca="1"/>
        <v>43789</v>
      </c>
      <c r="F9" s="11">
        <f ca="1"/>
        <v>43790</v>
      </c>
      <c r="G9" s="11">
        <f ca="1"/>
        <v>43791</v>
      </c>
      <c r="H9" s="11">
        <f ca="1"/>
        <v>43792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요일및주+DATE(달력연도,11,1)-WEEKDAY(DATE(달력연도,11,1),(주시작="Monday")+1)+29</f>
        <v>43793</v>
      </c>
      <c r="C11" s="7">
        <f ca="1"/>
        <v>43794</v>
      </c>
      <c r="D11" s="7">
        <f ca="1"/>
        <v>43795</v>
      </c>
      <c r="E11" s="7">
        <f ca="1"/>
        <v>43796</v>
      </c>
      <c r="F11" s="7">
        <f ca="1"/>
        <v>43797</v>
      </c>
      <c r="G11" s="7">
        <f ca="1"/>
        <v>43798</v>
      </c>
      <c r="H11" s="7">
        <f ca="1"/>
        <v>43799</v>
      </c>
    </row>
    <row r="12" spans="2:8" ht="57.95" customHeight="1"/>
    <row r="13" spans="2:8" ht="19.5" customHeight="1">
      <c r="B13" s="11">
        <f t="array" aca="1" ref="B13:C13" ca="1">요일및주+DATE(달력연도,11,1)-WEEKDAY(DATE(달력연도,11,1),(주시작="Monday")+1)+36</f>
        <v>43800</v>
      </c>
      <c r="C13" s="11">
        <f ca="1"/>
        <v>43801</v>
      </c>
      <c r="D13" s="32" t="s">
        <v>0</v>
      </c>
      <c r="E13" s="33"/>
      <c r="F13" s="33"/>
      <c r="G13" s="33"/>
      <c r="H13" s="33"/>
    </row>
    <row r="14" spans="2:8" ht="57.95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1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>
      <c r="B1" s="2" t="str">
        <f ca="1">"12월 "&amp;달력연도</f>
        <v>12월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요일및주+DATE(달력연도,12,1)-WEEKDAY(DATE(달력연도,12,1),(주시작="Monday")+1)+1</f>
        <v>43800</v>
      </c>
      <c r="C3" s="7">
        <f ca="1"/>
        <v>43801</v>
      </c>
      <c r="D3" s="7">
        <f ca="1"/>
        <v>43802</v>
      </c>
      <c r="E3" s="7">
        <f ca="1"/>
        <v>43803</v>
      </c>
      <c r="F3" s="7">
        <f ca="1"/>
        <v>43804</v>
      </c>
      <c r="G3" s="7">
        <f ca="1"/>
        <v>43805</v>
      </c>
      <c r="H3" s="7">
        <f ca="1"/>
        <v>43806</v>
      </c>
    </row>
    <row r="4" spans="2:8" ht="57.95" customHeight="1"/>
    <row r="5" spans="2:8" ht="19.5" customHeight="1">
      <c r="B5" s="11">
        <f t="array" aca="1" ref="B5:H5" ca="1">요일및주+DATE(달력연도,12,1)-WEEKDAY(DATE(달력연도,12,1),(주시작="Monday")+1)+8</f>
        <v>43807</v>
      </c>
      <c r="C5" s="11">
        <f ca="1"/>
        <v>43808</v>
      </c>
      <c r="D5" s="11">
        <f ca="1"/>
        <v>43809</v>
      </c>
      <c r="E5" s="11">
        <f ca="1"/>
        <v>43810</v>
      </c>
      <c r="F5" s="11">
        <f ca="1"/>
        <v>43811</v>
      </c>
      <c r="G5" s="11">
        <f ca="1"/>
        <v>43812</v>
      </c>
      <c r="H5" s="11">
        <f ca="1"/>
        <v>43813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요일및주+DATE(달력연도,12,1)-WEEKDAY(DATE(달력연도,12,1),(주시작="Monday")+1)+15</f>
        <v>43814</v>
      </c>
      <c r="C7" s="7">
        <f ca="1"/>
        <v>43815</v>
      </c>
      <c r="D7" s="7">
        <f ca="1"/>
        <v>43816</v>
      </c>
      <c r="E7" s="7">
        <f ca="1"/>
        <v>43817</v>
      </c>
      <c r="F7" s="7">
        <f ca="1"/>
        <v>43818</v>
      </c>
      <c r="G7" s="7">
        <f ca="1"/>
        <v>43819</v>
      </c>
      <c r="H7" s="7">
        <f ca="1"/>
        <v>43820</v>
      </c>
    </row>
    <row r="8" spans="2:8" ht="57.95" customHeight="1"/>
    <row r="9" spans="2:8" ht="19.5" customHeight="1">
      <c r="B9" s="11">
        <f t="array" aca="1" ref="B9:H9" ca="1">요일및주+DATE(달력연도,12,1)-WEEKDAY(DATE(달력연도,12,1),(주시작="Monday")+1)+22</f>
        <v>43821</v>
      </c>
      <c r="C9" s="11">
        <f ca="1"/>
        <v>43822</v>
      </c>
      <c r="D9" s="11">
        <f ca="1"/>
        <v>43823</v>
      </c>
      <c r="E9" s="11">
        <f ca="1"/>
        <v>43824</v>
      </c>
      <c r="F9" s="11">
        <f ca="1"/>
        <v>43825</v>
      </c>
      <c r="G9" s="11">
        <f ca="1"/>
        <v>43826</v>
      </c>
      <c r="H9" s="11">
        <f ca="1"/>
        <v>43827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요일및주+DATE(달력연도,12,1)-WEEKDAY(DATE(달력연도,12,1),(주시작="Monday")+1)+29</f>
        <v>43828</v>
      </c>
      <c r="C11" s="7">
        <f ca="1"/>
        <v>43829</v>
      </c>
      <c r="D11" s="7">
        <f ca="1"/>
        <v>43830</v>
      </c>
      <c r="E11" s="7">
        <f ca="1"/>
        <v>43831</v>
      </c>
      <c r="F11" s="7">
        <f ca="1"/>
        <v>43832</v>
      </c>
      <c r="G11" s="7">
        <f ca="1"/>
        <v>43833</v>
      </c>
      <c r="H11" s="7">
        <f ca="1"/>
        <v>43834</v>
      </c>
    </row>
    <row r="12" spans="2:8" ht="57.95" customHeight="1"/>
    <row r="13" spans="2:8" ht="19.5" customHeight="1">
      <c r="B13" s="11">
        <f t="array" aca="1" ref="B13:C13" ca="1">요일및주+DATE(달력연도,12,1)-WEEKDAY(DATE(달력연도,12,1),(주시작="Monday")+1)+36</f>
        <v>43835</v>
      </c>
      <c r="C13" s="11">
        <f ca="1"/>
        <v>43836</v>
      </c>
      <c r="D13" s="32" t="s">
        <v>0</v>
      </c>
      <c r="E13" s="33"/>
      <c r="F13" s="33"/>
      <c r="G13" s="33"/>
      <c r="H13" s="33"/>
    </row>
    <row r="14" spans="2:8" ht="57.95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Chanho Yoon</dc:creator>
  <cp:lastModifiedBy>Chanho Yoon</cp:lastModifiedBy>
  <dcterms:created xsi:type="dcterms:W3CDTF">2016-12-02T06:02:37Z</dcterms:created>
  <dcterms:modified xsi:type="dcterms:W3CDTF">2019-03-01T13:38:15Z</dcterms:modified>
</cp:coreProperties>
</file>