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G:\Trunk\common\excel\xls\Main\"/>
    </mc:Choice>
  </mc:AlternateContent>
  <xr:revisionPtr revIDLastSave="0" documentId="13_ncr:1_{1BA44D08-9703-47F9-BD3F-BE4B112A4F4E}" xr6:coauthVersionLast="47" xr6:coauthVersionMax="47" xr10:uidLastSave="{00000000-0000-0000-0000-000000000000}"/>
  <bookViews>
    <workbookView xWindow="2060" yWindow="2520" windowWidth="27970" windowHeight="18030" tabRatio="669" firstSheet="1" activeTab="7" xr2:uid="{00000000-000D-0000-FFFF-FFFF00000000}"/>
  </bookViews>
  <sheets>
    <sheet name="默认资源路径配置" sheetId="1" r:id="rId1"/>
    <sheet name="智能推荐吸附" sheetId="2" r:id="rId2"/>
    <sheet name="建筑资源l路径配置表" sheetId="3" r:id="rId3"/>
    <sheet name="地形路径资源配置表" sheetId="4" r:id="rId4"/>
    <sheet name="预设建筑配置" sheetId="5" r:id="rId5"/>
    <sheet name="内城角色资源配置表" sheetId="6" r:id="rId6"/>
    <sheet name="遗迹表现配置" sheetId="7" r:id="rId7"/>
    <sheet name="士兵表现配置" sheetId="8" r:id="rId8"/>
    <sheet name="黑暗时代校场" sheetId="9" r:id="rId9"/>
    <sheet name="封建时代校场" sheetId="10" r:id="rId10"/>
    <sheet name="校场表现配置表" sheetId="11" r:id="rId11"/>
    <sheet name="#遗迹表现配置 (2)" sheetId="12" r:id="rId12"/>
    <sheet name="杂项配置" sheetId="14" r:id="rId13"/>
    <sheet name="#TID_base_up" sheetId="13" r:id="rId14"/>
  </sheets>
  <externalReferences>
    <externalReference r:id="rId15"/>
    <externalReference r:id="rId16"/>
  </externalReferences>
  <definedNames>
    <definedName name="_xlnm._FilterDatabase" localSheetId="9" hidden="1">封建时代校场!$A$3:$D$291</definedName>
    <definedName name="_xlnm._FilterDatabase" localSheetId="10" hidden="1">校场表现配置表!$A$3:$D$411</definedName>
    <definedName name="_xlnm._FilterDatabase" localSheetId="4" hidden="1">预设建筑配置!$B$3:$M$20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" i="12" l="1"/>
  <c r="R18" i="12" s="1"/>
  <c r="O18" i="12"/>
  <c r="M18" i="12"/>
  <c r="L18" i="12"/>
  <c r="J18" i="12"/>
  <c r="I18" i="12"/>
  <c r="R17" i="12"/>
  <c r="P17" i="12"/>
  <c r="O17" i="12"/>
  <c r="M17" i="12"/>
  <c r="L17" i="12"/>
  <c r="J17" i="12"/>
  <c r="I17" i="12"/>
  <c r="P16" i="12"/>
  <c r="R16" i="12" s="1"/>
  <c r="O16" i="12"/>
  <c r="M16" i="12"/>
  <c r="L16" i="12"/>
  <c r="J16" i="12"/>
  <c r="I16" i="12"/>
  <c r="P15" i="12"/>
  <c r="R15" i="12" s="1"/>
  <c r="O15" i="12"/>
  <c r="M15" i="12"/>
  <c r="L15" i="12"/>
  <c r="J15" i="12"/>
  <c r="I15" i="12"/>
  <c r="P14" i="12"/>
  <c r="R14" i="12" s="1"/>
  <c r="O14" i="12"/>
  <c r="M14" i="12"/>
  <c r="L14" i="12"/>
  <c r="J14" i="12"/>
  <c r="I14" i="12"/>
  <c r="B14" i="12"/>
  <c r="P13" i="12"/>
  <c r="R13" i="12" s="1"/>
  <c r="O13" i="12"/>
  <c r="M13" i="12"/>
  <c r="L13" i="12"/>
  <c r="J13" i="12"/>
  <c r="I13" i="12"/>
  <c r="B13" i="12"/>
  <c r="R12" i="12"/>
  <c r="P12" i="12"/>
  <c r="O12" i="12"/>
  <c r="M12" i="12"/>
  <c r="L12" i="12"/>
  <c r="J12" i="12"/>
  <c r="I12" i="12"/>
  <c r="B12" i="12"/>
  <c r="R11" i="12"/>
  <c r="P11" i="12"/>
  <c r="O11" i="12"/>
  <c r="M11" i="12"/>
  <c r="L11" i="12"/>
  <c r="J11" i="12"/>
  <c r="I11" i="12"/>
  <c r="P10" i="12"/>
  <c r="R10" i="12" s="1"/>
  <c r="O10" i="12"/>
  <c r="M10" i="12"/>
  <c r="L10" i="12"/>
  <c r="J10" i="12"/>
  <c r="I10" i="12"/>
  <c r="R9" i="12"/>
  <c r="P9" i="12"/>
  <c r="O9" i="12"/>
  <c r="M9" i="12"/>
  <c r="L9" i="12"/>
  <c r="J9" i="12"/>
  <c r="I9" i="12"/>
  <c r="P8" i="12"/>
  <c r="R8" i="12" s="1"/>
  <c r="O8" i="12"/>
  <c r="M8" i="12"/>
  <c r="L8" i="12"/>
  <c r="J8" i="12"/>
  <c r="I8" i="12"/>
  <c r="P7" i="12"/>
  <c r="R7" i="12" s="1"/>
  <c r="O7" i="12"/>
  <c r="M7" i="12"/>
  <c r="L7" i="12"/>
  <c r="J7" i="12"/>
  <c r="I7" i="12"/>
  <c r="P6" i="12"/>
  <c r="R6" i="12" s="1"/>
  <c r="O6" i="12"/>
  <c r="M6" i="12"/>
  <c r="L6" i="12"/>
  <c r="J6" i="12"/>
  <c r="I6" i="12"/>
  <c r="P5" i="12"/>
  <c r="R5" i="12" s="1"/>
  <c r="O5" i="12"/>
  <c r="M5" i="12"/>
  <c r="L5" i="12"/>
  <c r="J5" i="12"/>
  <c r="I5" i="12"/>
  <c r="P4" i="12"/>
  <c r="R4" i="12" s="1"/>
  <c r="O4" i="12"/>
  <c r="M4" i="12"/>
  <c r="L4" i="12"/>
  <c r="J4" i="12"/>
  <c r="I4" i="12"/>
  <c r="O231" i="11"/>
  <c r="N231" i="11"/>
  <c r="G231" i="11"/>
  <c r="O230" i="11"/>
  <c r="N230" i="11"/>
  <c r="G230" i="11"/>
  <c r="O229" i="11"/>
  <c r="N229" i="11"/>
  <c r="G229" i="11"/>
  <c r="O228" i="11"/>
  <c r="N228" i="11"/>
  <c r="G228" i="11"/>
  <c r="O227" i="11"/>
  <c r="N227" i="11"/>
  <c r="G227" i="11"/>
  <c r="O226" i="11"/>
  <c r="N226" i="11"/>
  <c r="G226" i="11"/>
  <c r="O225" i="11"/>
  <c r="N225" i="11"/>
  <c r="G225" i="11"/>
  <c r="O224" i="11"/>
  <c r="N224" i="11"/>
  <c r="G224" i="11"/>
  <c r="O223" i="11"/>
  <c r="N223" i="11"/>
  <c r="G223" i="11"/>
  <c r="O222" i="11"/>
  <c r="N222" i="11"/>
  <c r="G222" i="11"/>
  <c r="O221" i="11"/>
  <c r="N221" i="11"/>
  <c r="G221" i="11"/>
  <c r="O220" i="11"/>
  <c r="N220" i="11"/>
  <c r="G220" i="11"/>
  <c r="O219" i="11"/>
  <c r="N219" i="11"/>
  <c r="G219" i="11"/>
  <c r="O218" i="11"/>
  <c r="N218" i="11"/>
  <c r="G218" i="11"/>
  <c r="O217" i="11"/>
  <c r="N217" i="11"/>
  <c r="G217" i="11"/>
  <c r="O216" i="11"/>
  <c r="N216" i="11"/>
  <c r="G216" i="11"/>
  <c r="O215" i="11"/>
  <c r="N215" i="11"/>
  <c r="G215" i="11"/>
  <c r="O214" i="11"/>
  <c r="N214" i="11"/>
  <c r="G214" i="11"/>
  <c r="O213" i="11"/>
  <c r="N213" i="11"/>
  <c r="G213" i="11"/>
  <c r="O212" i="11"/>
  <c r="N212" i="11"/>
  <c r="G212" i="11"/>
  <c r="O211" i="11"/>
  <c r="N211" i="11"/>
  <c r="G211" i="11"/>
  <c r="O210" i="11"/>
  <c r="N210" i="11"/>
  <c r="G210" i="11"/>
  <c r="O209" i="11"/>
  <c r="N209" i="11"/>
  <c r="G209" i="11"/>
  <c r="O208" i="11"/>
  <c r="N208" i="11"/>
  <c r="G208" i="11"/>
  <c r="O207" i="11"/>
  <c r="N207" i="11"/>
  <c r="G207" i="11"/>
  <c r="O206" i="11"/>
  <c r="N206" i="11"/>
  <c r="G206" i="11"/>
  <c r="O205" i="11"/>
  <c r="N205" i="11"/>
  <c r="G205" i="11"/>
  <c r="O204" i="11"/>
  <c r="N204" i="11"/>
  <c r="G204" i="11"/>
  <c r="O203" i="11"/>
  <c r="N203" i="11"/>
  <c r="G203" i="11"/>
  <c r="O202" i="11"/>
  <c r="N202" i="11"/>
  <c r="G202" i="11"/>
  <c r="O201" i="11"/>
  <c r="N201" i="11"/>
  <c r="G201" i="11"/>
  <c r="O200" i="11"/>
  <c r="N200" i="11"/>
  <c r="G200" i="11"/>
  <c r="O199" i="11"/>
  <c r="N199" i="11"/>
  <c r="G199" i="11"/>
  <c r="O198" i="11"/>
  <c r="N198" i="11"/>
  <c r="G198" i="11"/>
  <c r="O197" i="11"/>
  <c r="N197" i="11"/>
  <c r="G197" i="11"/>
  <c r="O196" i="11"/>
  <c r="N196" i="11"/>
  <c r="G196" i="11"/>
  <c r="O195" i="11"/>
  <c r="N195" i="11"/>
  <c r="G195" i="11"/>
  <c r="O194" i="11"/>
  <c r="N194" i="11"/>
  <c r="G194" i="11"/>
  <c r="O193" i="11"/>
  <c r="N193" i="11"/>
  <c r="G193" i="11"/>
  <c r="O192" i="11"/>
  <c r="N192" i="11"/>
  <c r="G192" i="11"/>
  <c r="O191" i="11"/>
  <c r="N191" i="11"/>
  <c r="G191" i="11"/>
  <c r="O190" i="11"/>
  <c r="N190" i="11"/>
  <c r="G190" i="11"/>
  <c r="O189" i="11"/>
  <c r="N189" i="11"/>
  <c r="G189" i="11"/>
  <c r="O188" i="11"/>
  <c r="N188" i="11"/>
  <c r="G188" i="11"/>
  <c r="O187" i="11"/>
  <c r="N187" i="11"/>
  <c r="G187" i="11"/>
  <c r="O186" i="11"/>
  <c r="N186" i="11"/>
  <c r="G186" i="11"/>
  <c r="O185" i="11"/>
  <c r="N185" i="11"/>
  <c r="G185" i="11"/>
  <c r="O184" i="11"/>
  <c r="N184" i="11"/>
  <c r="G184" i="11"/>
  <c r="O183" i="11"/>
  <c r="N183" i="11"/>
  <c r="G183" i="11"/>
  <c r="O182" i="11"/>
  <c r="N182" i="11"/>
  <c r="G182" i="11"/>
  <c r="O181" i="11"/>
  <c r="N181" i="11"/>
  <c r="G181" i="11"/>
  <c r="O180" i="11"/>
  <c r="N180" i="11"/>
  <c r="G180" i="11"/>
  <c r="O179" i="11"/>
  <c r="N179" i="11"/>
  <c r="G179" i="11"/>
  <c r="O178" i="11"/>
  <c r="N178" i="11"/>
  <c r="G178" i="11"/>
  <c r="O177" i="11"/>
  <c r="N177" i="11"/>
  <c r="G177" i="11"/>
  <c r="O176" i="11"/>
  <c r="N176" i="11"/>
  <c r="G176" i="11"/>
  <c r="O175" i="11"/>
  <c r="N175" i="11"/>
  <c r="G175" i="11"/>
  <c r="O174" i="11"/>
  <c r="N174" i="11"/>
  <c r="G174" i="11"/>
  <c r="O173" i="11"/>
  <c r="N173" i="11"/>
  <c r="G173" i="11"/>
  <c r="O172" i="11"/>
  <c r="N172" i="11"/>
  <c r="G172" i="11"/>
  <c r="O171" i="11"/>
  <c r="N171" i="11"/>
  <c r="G171" i="11"/>
  <c r="O170" i="11"/>
  <c r="N170" i="11"/>
  <c r="G170" i="11"/>
  <c r="O169" i="11"/>
  <c r="N169" i="11"/>
  <c r="G169" i="11"/>
  <c r="O168" i="11"/>
  <c r="N168" i="11"/>
  <c r="G168" i="11"/>
  <c r="O167" i="11"/>
  <c r="N167" i="11"/>
  <c r="G167" i="11"/>
  <c r="O166" i="11"/>
  <c r="N166" i="11"/>
  <c r="G166" i="11"/>
  <c r="O165" i="11"/>
  <c r="N165" i="11"/>
  <c r="G165" i="11"/>
  <c r="O164" i="11"/>
  <c r="N164" i="11"/>
  <c r="G164" i="11"/>
  <c r="O163" i="11"/>
  <c r="N163" i="11"/>
  <c r="G163" i="11"/>
  <c r="O162" i="11"/>
  <c r="N162" i="11"/>
  <c r="G162" i="11"/>
  <c r="O161" i="11"/>
  <c r="N161" i="11"/>
  <c r="G161" i="11"/>
  <c r="O160" i="11"/>
  <c r="N160" i="11"/>
  <c r="G160" i="11"/>
  <c r="O159" i="11"/>
  <c r="N159" i="11"/>
  <c r="G159" i="11"/>
  <c r="O158" i="11"/>
  <c r="N158" i="11"/>
  <c r="G158" i="11"/>
  <c r="O157" i="11"/>
  <c r="N157" i="11"/>
  <c r="G157" i="11"/>
  <c r="O156" i="11"/>
  <c r="N156" i="11"/>
  <c r="G156" i="11"/>
  <c r="O155" i="11"/>
  <c r="N155" i="11"/>
  <c r="G155" i="11"/>
  <c r="O154" i="11"/>
  <c r="N154" i="11"/>
  <c r="G154" i="11"/>
  <c r="O153" i="11"/>
  <c r="N153" i="11"/>
  <c r="G153" i="11"/>
  <c r="O152" i="11"/>
  <c r="N152" i="11"/>
  <c r="G152" i="11"/>
  <c r="O151" i="11"/>
  <c r="N151" i="11"/>
  <c r="G151" i="11"/>
  <c r="O150" i="11"/>
  <c r="N150" i="11"/>
  <c r="G150" i="11"/>
  <c r="O149" i="11"/>
  <c r="N149" i="11"/>
  <c r="G149" i="11"/>
  <c r="O148" i="11"/>
  <c r="N148" i="11"/>
  <c r="G148" i="11"/>
  <c r="O147" i="11"/>
  <c r="N147" i="11"/>
  <c r="G147" i="11"/>
  <c r="O146" i="11"/>
  <c r="N146" i="11"/>
  <c r="G146" i="11"/>
  <c r="O145" i="11"/>
  <c r="N145" i="11"/>
  <c r="G145" i="11"/>
  <c r="O144" i="11"/>
  <c r="N144" i="11"/>
  <c r="G144" i="11"/>
  <c r="O143" i="11"/>
  <c r="N143" i="11"/>
  <c r="G143" i="11"/>
  <c r="O142" i="11"/>
  <c r="N142" i="11"/>
  <c r="G142" i="11"/>
  <c r="O141" i="11"/>
  <c r="N141" i="11"/>
  <c r="G141" i="11"/>
  <c r="O140" i="11"/>
  <c r="N140" i="11"/>
  <c r="G140" i="11"/>
  <c r="O139" i="11"/>
  <c r="N139" i="11"/>
  <c r="G139" i="11"/>
  <c r="O138" i="11"/>
  <c r="N138" i="11"/>
  <c r="G138" i="11"/>
  <c r="O137" i="11"/>
  <c r="N137" i="11"/>
  <c r="G137" i="11"/>
  <c r="O136" i="11"/>
  <c r="N136" i="11"/>
  <c r="G136" i="11"/>
  <c r="O135" i="11"/>
  <c r="N135" i="11"/>
  <c r="G135" i="11"/>
  <c r="O134" i="11"/>
  <c r="N134" i="11"/>
  <c r="G134" i="11"/>
  <c r="O133" i="11"/>
  <c r="N133" i="11"/>
  <c r="G133" i="11"/>
  <c r="O132" i="11"/>
  <c r="N132" i="11"/>
  <c r="G132" i="11"/>
  <c r="O131" i="11"/>
  <c r="N131" i="11"/>
  <c r="G131" i="11"/>
  <c r="O130" i="11"/>
  <c r="N130" i="11"/>
  <c r="G130" i="11"/>
  <c r="O129" i="11"/>
  <c r="N129" i="11"/>
  <c r="G129" i="11"/>
  <c r="O128" i="11"/>
  <c r="N128" i="11"/>
  <c r="G128" i="11"/>
  <c r="O127" i="11"/>
  <c r="N127" i="11"/>
  <c r="G127" i="11"/>
  <c r="O126" i="11"/>
  <c r="N126" i="11"/>
  <c r="G126" i="11"/>
  <c r="O125" i="11"/>
  <c r="N125" i="11"/>
  <c r="G125" i="11"/>
  <c r="O124" i="11"/>
  <c r="N124" i="11"/>
  <c r="G124" i="11"/>
  <c r="O123" i="11"/>
  <c r="N123" i="11"/>
  <c r="G123" i="11"/>
  <c r="O122" i="11"/>
  <c r="N122" i="11"/>
  <c r="G122" i="11"/>
  <c r="O121" i="11"/>
  <c r="N121" i="11"/>
  <c r="G121" i="11"/>
  <c r="O120" i="11"/>
  <c r="N120" i="11"/>
  <c r="G120" i="11"/>
  <c r="M119" i="11"/>
  <c r="G119" i="11"/>
  <c r="M118" i="11"/>
  <c r="G118" i="11"/>
  <c r="M117" i="11"/>
  <c r="G117" i="11"/>
  <c r="M116" i="11"/>
  <c r="G116" i="11"/>
  <c r="M115" i="11"/>
  <c r="G115" i="11"/>
  <c r="M114" i="11"/>
  <c r="G114" i="11"/>
  <c r="M113" i="11"/>
  <c r="G113" i="11"/>
  <c r="M112" i="11"/>
  <c r="G112" i="11"/>
  <c r="M111" i="11"/>
  <c r="G111" i="11"/>
  <c r="M110" i="11"/>
  <c r="G110" i="11"/>
  <c r="M109" i="11"/>
  <c r="G109" i="11"/>
  <c r="M108" i="11"/>
  <c r="G108" i="11"/>
  <c r="M107" i="11"/>
  <c r="G107" i="11"/>
  <c r="M106" i="11"/>
  <c r="G106" i="11"/>
  <c r="M105" i="11"/>
  <c r="G105" i="11"/>
  <c r="M104" i="11"/>
  <c r="G104" i="11"/>
  <c r="M103" i="11"/>
  <c r="G103" i="11"/>
  <c r="M102" i="11"/>
  <c r="G102" i="11"/>
  <c r="M101" i="11"/>
  <c r="G101" i="11"/>
  <c r="M100" i="11"/>
  <c r="G100" i="11"/>
  <c r="M99" i="11"/>
  <c r="G99" i="11"/>
  <c r="M98" i="11"/>
  <c r="G98" i="11"/>
  <c r="M97" i="11"/>
  <c r="G97" i="11"/>
  <c r="M96" i="11"/>
  <c r="G96" i="11"/>
  <c r="T95" i="11"/>
  <c r="P95" i="11"/>
  <c r="M95" i="11"/>
  <c r="T94" i="11"/>
  <c r="P94" i="11"/>
  <c r="M94" i="11"/>
  <c r="T93" i="11"/>
  <c r="P93" i="11"/>
  <c r="M93" i="11"/>
  <c r="T92" i="11"/>
  <c r="P92" i="11"/>
  <c r="M92" i="11"/>
  <c r="T91" i="11"/>
  <c r="P91" i="11"/>
  <c r="M91" i="11"/>
  <c r="T90" i="11"/>
  <c r="P90" i="11"/>
  <c r="M90" i="11"/>
  <c r="T89" i="11"/>
  <c r="P89" i="11"/>
  <c r="M89" i="11"/>
  <c r="T88" i="11"/>
  <c r="P88" i="11"/>
  <c r="M88" i="11"/>
  <c r="T87" i="11"/>
  <c r="P87" i="11"/>
  <c r="M87" i="11"/>
  <c r="T86" i="11"/>
  <c r="P86" i="11"/>
  <c r="M86" i="11"/>
  <c r="T85" i="11"/>
  <c r="P85" i="11"/>
  <c r="M85" i="11"/>
  <c r="T84" i="11"/>
  <c r="P84" i="11"/>
  <c r="M84" i="11"/>
  <c r="T83" i="11"/>
  <c r="P83" i="11"/>
  <c r="M83" i="11"/>
  <c r="T82" i="11"/>
  <c r="P82" i="11"/>
  <c r="M82" i="11"/>
  <c r="T81" i="11"/>
  <c r="P81" i="11"/>
  <c r="M81" i="11"/>
  <c r="T80" i="11"/>
  <c r="P80" i="11"/>
  <c r="M80" i="11"/>
  <c r="T79" i="11"/>
  <c r="P79" i="11"/>
  <c r="M79" i="11"/>
  <c r="T78" i="11"/>
  <c r="P78" i="11"/>
  <c r="M78" i="11"/>
  <c r="T77" i="11"/>
  <c r="P77" i="11"/>
  <c r="M77" i="11"/>
  <c r="T76" i="11"/>
  <c r="P76" i="11"/>
  <c r="M76" i="11"/>
  <c r="T75" i="11"/>
  <c r="P75" i="11"/>
  <c r="M75" i="11"/>
  <c r="T74" i="11"/>
  <c r="P74" i="11"/>
  <c r="M74" i="11"/>
  <c r="T73" i="11"/>
  <c r="P73" i="11"/>
  <c r="M73" i="11"/>
  <c r="T72" i="11"/>
  <c r="P72" i="11"/>
  <c r="M72" i="11"/>
  <c r="O71" i="11"/>
  <c r="N71" i="11"/>
  <c r="G71" i="11"/>
  <c r="O70" i="11"/>
  <c r="N70" i="11"/>
  <c r="G70" i="11"/>
  <c r="O69" i="11"/>
  <c r="N69" i="11"/>
  <c r="G69" i="11"/>
  <c r="O68" i="11"/>
  <c r="N68" i="11"/>
  <c r="G68" i="11"/>
  <c r="O67" i="11"/>
  <c r="N67" i="11"/>
  <c r="G67" i="11"/>
  <c r="O66" i="11"/>
  <c r="N66" i="11"/>
  <c r="G66" i="11"/>
  <c r="O65" i="11"/>
  <c r="N65" i="11"/>
  <c r="G65" i="11"/>
  <c r="O64" i="11"/>
  <c r="N64" i="11"/>
  <c r="G64" i="11"/>
  <c r="O63" i="11"/>
  <c r="N63" i="11"/>
  <c r="G63" i="11"/>
  <c r="O62" i="11"/>
  <c r="N62" i="11"/>
  <c r="G62" i="11"/>
  <c r="O61" i="11"/>
  <c r="N61" i="11"/>
  <c r="G61" i="11"/>
  <c r="O60" i="11"/>
  <c r="N60" i="11"/>
  <c r="G60" i="11"/>
  <c r="O59" i="11"/>
  <c r="N59" i="11"/>
  <c r="G59" i="11"/>
  <c r="O58" i="11"/>
  <c r="N58" i="11"/>
  <c r="G58" i="11"/>
  <c r="O57" i="11"/>
  <c r="N57" i="11"/>
  <c r="G57" i="11"/>
  <c r="O56" i="11"/>
  <c r="N56" i="11"/>
  <c r="G56" i="11"/>
  <c r="O55" i="11"/>
  <c r="N55" i="11"/>
  <c r="G55" i="11"/>
  <c r="O54" i="11"/>
  <c r="N54" i="11"/>
  <c r="G54" i="11"/>
  <c r="O53" i="11"/>
  <c r="N53" i="11"/>
  <c r="G53" i="11"/>
  <c r="O52" i="11"/>
  <c r="N52" i="11"/>
  <c r="G52" i="11"/>
  <c r="O51" i="11"/>
  <c r="N51" i="11"/>
  <c r="G51" i="11"/>
  <c r="O50" i="11"/>
  <c r="N50" i="11"/>
  <c r="G50" i="11"/>
  <c r="O49" i="11"/>
  <c r="N49" i="11"/>
  <c r="G49" i="11"/>
  <c r="O48" i="11"/>
  <c r="N48" i="11"/>
  <c r="G48" i="11"/>
  <c r="O47" i="11"/>
  <c r="N47" i="11"/>
  <c r="G47" i="11"/>
  <c r="O46" i="11"/>
  <c r="N46" i="11"/>
  <c r="G46" i="11"/>
  <c r="O45" i="11"/>
  <c r="N45" i="11"/>
  <c r="G45" i="11"/>
  <c r="O44" i="11"/>
  <c r="N44" i="11"/>
  <c r="G44" i="11"/>
  <c r="O43" i="11"/>
  <c r="N43" i="11"/>
  <c r="G43" i="11"/>
  <c r="O42" i="11"/>
  <c r="N42" i="11"/>
  <c r="G42" i="11"/>
  <c r="O41" i="11"/>
  <c r="N41" i="11"/>
  <c r="G41" i="11"/>
  <c r="O40" i="11"/>
  <c r="N40" i="11"/>
  <c r="G40" i="11"/>
  <c r="O39" i="11"/>
  <c r="N39" i="11"/>
  <c r="G39" i="11"/>
  <c r="O38" i="11"/>
  <c r="N38" i="11"/>
  <c r="G38" i="11"/>
  <c r="O37" i="11"/>
  <c r="N37" i="11"/>
  <c r="G37" i="11"/>
  <c r="O36" i="11"/>
  <c r="N36" i="11"/>
  <c r="G36" i="11"/>
  <c r="O35" i="11"/>
  <c r="N35" i="11"/>
  <c r="G35" i="11"/>
  <c r="O34" i="11"/>
  <c r="N34" i="11"/>
  <c r="G34" i="11"/>
  <c r="O33" i="11"/>
  <c r="N33" i="11"/>
  <c r="G33" i="11"/>
  <c r="O32" i="11"/>
  <c r="N32" i="11"/>
  <c r="G32" i="11"/>
  <c r="O31" i="11"/>
  <c r="N31" i="11"/>
  <c r="G31" i="11"/>
  <c r="O30" i="11"/>
  <c r="N30" i="11"/>
  <c r="G30" i="11"/>
  <c r="O29" i="11"/>
  <c r="N29" i="11"/>
  <c r="G29" i="11"/>
  <c r="O28" i="11"/>
  <c r="N28" i="11"/>
  <c r="G28" i="11"/>
  <c r="O27" i="11"/>
  <c r="N27" i="11"/>
  <c r="G27" i="11"/>
  <c r="O26" i="11"/>
  <c r="N26" i="11"/>
  <c r="G26" i="11"/>
  <c r="O25" i="11"/>
  <c r="N25" i="11"/>
  <c r="G25" i="11"/>
  <c r="O24" i="11"/>
  <c r="N24" i="11"/>
  <c r="G24" i="11"/>
  <c r="O23" i="11"/>
  <c r="N23" i="11"/>
  <c r="G23" i="11"/>
  <c r="O22" i="11"/>
  <c r="N22" i="11"/>
  <c r="G22" i="11"/>
  <c r="O21" i="11"/>
  <c r="N21" i="11"/>
  <c r="G21" i="11"/>
  <c r="O20" i="11"/>
  <c r="N20" i="11"/>
  <c r="G20" i="11"/>
  <c r="O19" i="11"/>
  <c r="N19" i="11"/>
  <c r="G19" i="11"/>
  <c r="O18" i="11"/>
  <c r="N18" i="11"/>
  <c r="G18" i="11"/>
  <c r="O17" i="11"/>
  <c r="N17" i="11"/>
  <c r="G17" i="11"/>
  <c r="O16" i="11"/>
  <c r="N16" i="11"/>
  <c r="G16" i="11"/>
  <c r="O15" i="11"/>
  <c r="G15" i="11"/>
  <c r="O14" i="11"/>
  <c r="G14" i="11"/>
  <c r="O13" i="11"/>
  <c r="G13" i="11"/>
  <c r="O12" i="11"/>
  <c r="G12" i="11"/>
  <c r="O11" i="11"/>
  <c r="G11" i="11"/>
  <c r="O10" i="11"/>
  <c r="G10" i="11"/>
  <c r="O9" i="11"/>
  <c r="G9" i="11"/>
  <c r="O8" i="11"/>
  <c r="G8" i="11"/>
  <c r="O7" i="11"/>
  <c r="G7" i="11"/>
  <c r="O6" i="11"/>
  <c r="G6" i="11"/>
  <c r="O5" i="11"/>
  <c r="G5" i="11"/>
  <c r="O4" i="11"/>
  <c r="G4" i="11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dillonding(丁亮)</author>
  </authors>
  <commentList>
    <comment ref="B2" authorId="0" shapeId="0" xr:uid="{00000000-0006-0000-0100-000001000000}">
      <text>
        <r>
          <rPr>
            <sz val="11"/>
            <color theme="1"/>
            <rFont val="等线"/>
            <family val="3"/>
            <charset val="134"/>
            <scheme val="minor"/>
          </rPr>
          <t>dillonding(丁亮):
1.根据建筑物战地的规格分为单数类建筑物和双数类建筑物。
2.同一类建筑物群填写单数类推荐坐标和双数类推荐坐标。
3.对于单数类建筑群的推荐坐标，除了Y轴，X和Z的坐标要满足除以3的数带0.5；双数类的坐标整除以3.
4.该类建筑物中如果是单类建筑物只读单类推荐坐标，如果是双类建筑物只读双类推荐坐标
5.如果一个建筑类只有单类或者双类，则另一类坐标直接复制即可。</t>
        </r>
      </text>
    </comment>
    <comment ref="C2" authorId="0" shapeId="0" xr:uid="{00000000-0006-0000-0100-000002000000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dillonding(丁亮):
1.根据建筑物战地的规格分为单数类建筑物和双数类建筑物。
2.同一类建筑物群填写单数类推荐坐标和双数类推荐坐标。
3.对于单数类建筑群的推荐坐标，除了Y轴，X和Z的坐标要满足除以3的数带0.5；双数类的坐标整除以3.
4.该类建筑物中如果是单类建筑物只读单类推荐坐标，如果是双类建筑物只读双类推荐坐标
5.如果一个建筑类只有单类或者双类，则另一类坐标直接复制即可
</t>
        </r>
      </text>
    </comment>
    <comment ref="D2" authorId="0" shapeId="0" xr:uid="{00000000-0006-0000-0100-000003000000}">
      <text>
        <r>
          <rPr>
            <sz val="11"/>
            <color theme="1"/>
            <rFont val="等线"/>
            <family val="3"/>
            <charset val="134"/>
            <scheme val="minor"/>
          </rPr>
          <t>dillonding(丁亮):
1.根据建筑物战地的规格分为单数类建筑物和双数类建筑物。
2.同一类建筑物群填写单数类推荐坐标和双数类推荐坐标。
3.对于单数类建筑群的推荐坐标，除了Y轴，X和Z的坐标要满足除以3的数带0.5；双数类的坐标整除以3.
4.该类建筑物中如果是单类建筑物只读单类推荐坐标，如果是双类建筑物只读双类推荐坐标
5.如果一个建筑类只有单类或者双类，则另一类坐标直接复制即可。</t>
        </r>
      </text>
    </comment>
    <comment ref="E2" authorId="0" shapeId="0" xr:uid="{00000000-0006-0000-0100-000004000000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dillonding(丁亮):
1.根据建筑物战地的规格分为单数类建筑物和双数类建筑物。
2.同一类建筑物群填写单数类推荐坐标和双数类推荐坐标。
3.对于单数类建筑群的推荐坐标，除了Y轴，X和Z的坐标要满足除以3的数带0.5；双数类的坐标整除以3.
4.该类建筑物中如果是单类建筑物只读单类推荐坐标，如果是双类建筑物只读双类推荐坐标
5.如果一个建筑类只有单类或者双类，则另一类坐标直接复制即可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waaaghwang(王旭)</author>
  </authors>
  <commentList>
    <comment ref="K18" authorId="0" shapeId="0" xr:uid="{00000000-0006-0000-0700-000001000000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waaaghwang(王旭):
</t>
        </r>
      </text>
    </comment>
    <comment ref="K32" authorId="0" shapeId="0" xr:uid="{00000000-0006-0000-0700-000002000000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waaaghwang(王旭):
</t>
        </r>
      </text>
    </comment>
    <comment ref="K33" authorId="0" shapeId="0" xr:uid="{00000000-0006-0000-0700-000003000000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waaaghwang(王旭):
</t>
        </r>
      </text>
    </comment>
    <comment ref="K34" authorId="0" shapeId="0" xr:uid="{00000000-0006-0000-0700-000004000000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waaaghwang(王旭):
</t>
        </r>
      </text>
    </comment>
    <comment ref="J56" authorId="0" shapeId="0" xr:uid="{00000000-0006-0000-0700-000005000000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waaaghwang(王旭):
</t>
        </r>
      </text>
    </comment>
    <comment ref="J57" authorId="0" shapeId="0" xr:uid="{00000000-0006-0000-0700-000006000000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waaaghwang(王旭):
</t>
        </r>
      </text>
    </comment>
    <comment ref="J61" authorId="0" shapeId="0" xr:uid="{00000000-0006-0000-0700-000007000000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waaaghwang(王旭):
</t>
        </r>
      </text>
    </comment>
    <comment ref="J62" authorId="0" shapeId="0" xr:uid="{00000000-0006-0000-0700-000008000000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waaaghwang(王旭):
</t>
        </r>
      </text>
    </comment>
    <comment ref="J64" authorId="0" shapeId="0" xr:uid="{00000000-0006-0000-0700-000009000000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waaaghwang(王旭):
</t>
        </r>
      </text>
    </comment>
    <comment ref="J65" authorId="0" shapeId="0" xr:uid="{00000000-0006-0000-0700-00000A000000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waaaghwang(王旭):
</t>
        </r>
      </text>
    </comment>
    <comment ref="J66" authorId="0" shapeId="0" xr:uid="{00000000-0006-0000-0700-00000B000000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waaaghwang(王旭):
</t>
        </r>
      </text>
    </comment>
    <comment ref="K67" authorId="0" shapeId="0" xr:uid="{00000000-0006-0000-0700-00000C000000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waaaghwang(王旭):
</t>
        </r>
      </text>
    </comment>
    <comment ref="K72" authorId="0" shapeId="0" xr:uid="{00000000-0006-0000-0700-00000D000000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waaaghwang(王旭):
</t>
        </r>
      </text>
    </comment>
  </commentList>
</comments>
</file>

<file path=xl/sharedStrings.xml><?xml version="1.0" encoding="utf-8"?>
<sst xmlns="http://schemas.openxmlformats.org/spreadsheetml/2006/main" count="1448" uniqueCount="751">
  <si>
    <t>convert(ResCityMulCivil.proto,table_CityMulCivilDefaultAssetPath,CityMulCivilDefaultAssetPath_c3.pbin)</t>
  </si>
  <si>
    <t>ID</t>
  </si>
  <si>
    <t>备注</t>
  </si>
  <si>
    <t>建筑名</t>
  </si>
  <si>
    <t>id</t>
  </si>
  <si>
    <t>path</t>
  </si>
  <si>
    <t>默认场景</t>
  </si>
  <si>
    <t>默认NavMesh</t>
  </si>
  <si>
    <t>默认阻挡格</t>
  </si>
  <si>
    <t>默认建筑</t>
  </si>
  <si>
    <t>封建NavMesh</t>
  </si>
  <si>
    <t>城堡NavMesh</t>
  </si>
  <si>
    <t>全胜NavMesh</t>
  </si>
  <si>
    <t>convert(ResCityMulCivil.proto,table_CityMulCivilBuildingRecommandData,CityMulCivilBldRecomPosData_c3.pbin)</t>
  </si>
  <si>
    <t>分类ID</t>
  </si>
  <si>
    <t>推荐单数坐标1</t>
  </si>
  <si>
    <t>推荐双数坐标1</t>
  </si>
  <si>
    <t>推荐单数坐标2</t>
  </si>
  <si>
    <t>推荐双数坐标2</t>
  </si>
  <si>
    <t>强制推荐建筑数</t>
  </si>
  <si>
    <t>建筑ID集合</t>
  </si>
  <si>
    <t>建筑类说明</t>
  </si>
  <si>
    <t>oddPos1[|]</t>
  </si>
  <si>
    <t>evenPos1[|]</t>
  </si>
  <si>
    <t>oddPos2[|]</t>
  </si>
  <si>
    <t>evenPos2[|]</t>
  </si>
  <si>
    <t>recoBuildCount[|]</t>
  </si>
  <si>
    <t>buildingIDs[|]</t>
  </si>
  <si>
    <t>1|2</t>
  </si>
  <si>
    <t>伐木场</t>
  </si>
  <si>
    <t>剑士营</t>
  </si>
  <si>
    <t>马厩</t>
  </si>
  <si>
    <t>射箭场</t>
  </si>
  <si>
    <t>枪兵营</t>
  </si>
  <si>
    <t>磨坊</t>
  </si>
  <si>
    <t>农田</t>
  </si>
  <si>
    <t>居民房舍</t>
  </si>
  <si>
    <t>治疗房舍</t>
  </si>
  <si>
    <t>城堡</t>
  </si>
  <si>
    <t>学院</t>
  </si>
  <si>
    <t>市集</t>
  </si>
  <si>
    <t>大使馆</t>
  </si>
  <si>
    <t>修道院</t>
  </si>
  <si>
    <t>战争大厅</t>
  </si>
  <si>
    <t>铁匠铺</t>
  </si>
  <si>
    <t>金矿场</t>
  </si>
  <si>
    <t>1</t>
  </si>
  <si>
    <t>博物馆</t>
  </si>
  <si>
    <t>酒馆</t>
  </si>
  <si>
    <t>convert(ResCityMulCivil.proto,table_CityMulCivilBuildingResPath,CityMulCivilBuildingResPath_c3.pbin)</t>
  </si>
  <si>
    <t>建筑类型</t>
  </si>
  <si>
    <t>过程动画1</t>
  </si>
  <si>
    <t>过程动画2</t>
  </si>
  <si>
    <t>形象Atlas</t>
  </si>
  <si>
    <t>形象Sprite</t>
  </si>
  <si>
    <t>是否加载Nav</t>
  </si>
  <si>
    <t>buildingType</t>
  </si>
  <si>
    <t>buildingName</t>
  </si>
  <si>
    <t>buildFirstSteps</t>
  </si>
  <si>
    <t>buildSecondSteps</t>
  </si>
  <si>
    <t>atlasIcon</t>
  </si>
  <si>
    <t>spriteIcon</t>
  </si>
  <si>
    <t>ifNavPrefab</t>
  </si>
  <si>
    <t>城镇中心</t>
  </si>
  <si>
    <t>icon_entityiconm_byzantine.smash</t>
  </si>
  <si>
    <t>居住房舍</t>
  </si>
  <si>
    <t>采矿场</t>
  </si>
  <si>
    <t>军营</t>
  </si>
  <si>
    <t>校场</t>
  </si>
  <si>
    <t>码头</t>
  </si>
  <si>
    <t>渔网</t>
  </si>
  <si>
    <t>城墙</t>
  </si>
  <si>
    <t>城门</t>
  </si>
  <si>
    <t>征兵房舍</t>
  </si>
  <si>
    <t>攻城器械制造所</t>
  </si>
  <si>
    <t>瞭望塔</t>
  </si>
  <si>
    <t>箭塔</t>
  </si>
  <si>
    <t>金矿厂</t>
  </si>
  <si>
    <t>武神雕像</t>
  </si>
  <si>
    <t>icon_entityiconm_france.smash</t>
  </si>
  <si>
    <t>纪念碑</t>
  </si>
  <si>
    <t>公告板</t>
  </si>
  <si>
    <t>convert(ResCityMulCivil.proto,  table_CityMulCivilTerrainPath, CityMulCivilTerrainPath_c3.pbin)</t>
  </si>
  <si>
    <t>时代</t>
  </si>
  <si>
    <t>地形路径</t>
  </si>
  <si>
    <t>age</t>
  </si>
  <si>
    <t>terrainPath</t>
  </si>
  <si>
    <t>建筑ID</t>
  </si>
  <si>
    <t>X</t>
  </si>
  <si>
    <t>Y</t>
  </si>
  <si>
    <t>Z</t>
  </si>
  <si>
    <t>出现时代</t>
  </si>
  <si>
    <t>posX</t>
  </si>
  <si>
    <t>posY</t>
  </si>
  <si>
    <t>posZ</t>
  </si>
  <si>
    <t>拜占庭</t>
  </si>
  <si>
    <t>这部分明确是新手前2个时代预设的</t>
  </si>
  <si>
    <t>convert(ResCity.proto, table_CityResPathConfData, CityNpcPathData_c3.pbin)</t>
  </si>
  <si>
    <t>类型</t>
  </si>
  <si>
    <t>子类型</t>
  </si>
  <si>
    <t>大小</t>
  </si>
  <si>
    <t>名字高度</t>
  </si>
  <si>
    <t>路径</t>
  </si>
  <si>
    <t>采集半径</t>
  </si>
  <si>
    <t>type</t>
  </si>
  <si>
    <t>subType</t>
  </si>
  <si>
    <t>size</t>
  </si>
  <si>
    <t>nameHeight</t>
  </si>
  <si>
    <t>workR</t>
  </si>
  <si>
    <t>男农民1</t>
  </si>
  <si>
    <t>男农民2</t>
  </si>
  <si>
    <t>女农民1</t>
  </si>
  <si>
    <t>女农民2</t>
  </si>
  <si>
    <t>胖</t>
  </si>
  <si>
    <t>瘦</t>
  </si>
  <si>
    <t>女</t>
  </si>
  <si>
    <t>女孩</t>
  </si>
  <si>
    <t>商人</t>
  </si>
  <si>
    <t>小贩</t>
  </si>
  <si>
    <t>鹿</t>
  </si>
  <si>
    <t>暂时缺</t>
  </si>
  <si>
    <t>马车_满</t>
  </si>
  <si>
    <t>马车_空</t>
  </si>
  <si>
    <t>飞鸟</t>
  </si>
  <si>
    <t>男农民</t>
  </si>
  <si>
    <t>船1</t>
  </si>
  <si>
    <t>船2</t>
  </si>
  <si>
    <t>盾兵</t>
  </si>
  <si>
    <t>枪兵</t>
  </si>
  <si>
    <t>骑兵</t>
  </si>
  <si>
    <t>弓兵</t>
  </si>
  <si>
    <t>渔民</t>
  </si>
  <si>
    <t>convert(ResCityMulCivil.proto,table_CityRelicData, CityRelicData_c3.pbin)</t>
  </si>
  <si>
    <t>倒计时</t>
  </si>
  <si>
    <t>坐标</t>
  </si>
  <si>
    <t>宽度</t>
  </si>
  <si>
    <t>长度</t>
  </si>
  <si>
    <t>标题文本</t>
  </si>
  <si>
    <t>内容文本</t>
  </si>
  <si>
    <t>形象路径</t>
  </si>
  <si>
    <t>特效路径</t>
  </si>
  <si>
    <t>特效大小</t>
  </si>
  <si>
    <t>气泡偏移</t>
  </si>
  <si>
    <t>标题偏移X</t>
  </si>
  <si>
    <t>标题偏移Y</t>
  </si>
  <si>
    <t>标题偏移Z</t>
  </si>
  <si>
    <t>countDownSec</t>
  </si>
  <si>
    <t>xSize</t>
  </si>
  <si>
    <t>zSize</t>
  </si>
  <si>
    <t>title</t>
  </si>
  <si>
    <t>content</t>
  </si>
  <si>
    <t>fxPath</t>
  </si>
  <si>
    <t>fxScale</t>
  </si>
  <si>
    <t>bubbleX</t>
  </si>
  <si>
    <t>bubbleY</t>
  </si>
  <si>
    <t>bubbleZ</t>
  </si>
  <si>
    <t>titleX</t>
  </si>
  <si>
    <t>titleY</t>
  </si>
  <si>
    <t>titleZ</t>
  </si>
  <si>
    <t>小上左</t>
  </si>
  <si>
    <t>2小</t>
  </si>
  <si>
    <t>-55</t>
  </si>
  <si>
    <t>0</t>
  </si>
  <si>
    <t>-35</t>
  </si>
  <si>
    <t>p_cityruin_1.prefab</t>
  </si>
  <si>
    <t>TID_CityRelicData_c3_1_title_GL_Main</t>
  </si>
  <si>
    <t>TID_CityRelicData_c3_1_content_GL_Main</t>
  </si>
  <si>
    <t>assets/bundleresources/environment/building/ruins/p_cityruin_1.prefab</t>
  </si>
  <si>
    <t>assets/bundleresources/effects/scene/p_dianji01_2x2.prefab</t>
  </si>
  <si>
    <t>小上左2长</t>
  </si>
  <si>
    <t>3小</t>
  </si>
  <si>
    <t>-54</t>
  </si>
  <si>
    <t>-57</t>
  </si>
  <si>
    <t>大左1</t>
  </si>
  <si>
    <t>最后时刻</t>
  </si>
  <si>
    <t>-103.5</t>
  </si>
  <si>
    <t>-25.5</t>
  </si>
  <si>
    <t>p_cityruin_4.prefab</t>
  </si>
  <si>
    <t>assets/bundleresources/environment/building/ruins/p_cityruin_4.prefab</t>
  </si>
  <si>
    <t>小下左</t>
  </si>
  <si>
    <t>普通</t>
  </si>
  <si>
    <t>p_cityruin_2.prefab</t>
  </si>
  <si>
    <t>assets/bundleresources/environment/building/ruins/p_cityruin_2.prefab</t>
  </si>
  <si>
    <t>中大左</t>
  </si>
  <si>
    <t>21</t>
  </si>
  <si>
    <t>-51</t>
  </si>
  <si>
    <t>p_cityruin_3.prefab</t>
  </si>
  <si>
    <t>assets/bundleresources/environment/building/ruins/p_cityruin_3.prefab</t>
  </si>
  <si>
    <t>大下右</t>
  </si>
  <si>
    <t>隐藏的最后时刻</t>
  </si>
  <si>
    <t>61.5</t>
  </si>
  <si>
    <t>55.5</t>
  </si>
  <si>
    <t>右铁匠</t>
  </si>
  <si>
    <t>33</t>
  </si>
  <si>
    <t>54</t>
  </si>
  <si>
    <t>外下小</t>
  </si>
  <si>
    <t>141</t>
  </si>
  <si>
    <t>-9</t>
  </si>
  <si>
    <t>-21</t>
  </si>
  <si>
    <t>2</t>
  </si>
  <si>
    <t>外下房舍</t>
  </si>
  <si>
    <t>106.5</t>
  </si>
  <si>
    <t>-80.5</t>
  </si>
  <si>
    <t>外下铁匠</t>
  </si>
  <si>
    <t>较久</t>
  </si>
  <si>
    <t>90</t>
  </si>
  <si>
    <t>-90</t>
  </si>
  <si>
    <t>-104.5</t>
  </si>
  <si>
    <t>外左小</t>
  </si>
  <si>
    <t>30</t>
  </si>
  <si>
    <t>-112</t>
  </si>
  <si>
    <t>立即1</t>
  </si>
  <si>
    <t>121.5</t>
  </si>
  <si>
    <t>-31</t>
  </si>
  <si>
    <t>132</t>
  </si>
  <si>
    <t>外左大</t>
  </si>
  <si>
    <t>隐藏较久</t>
  </si>
  <si>
    <t>60</t>
  </si>
  <si>
    <t>-120</t>
  </si>
  <si>
    <t>convert(ResCityMulCivil.proto,  table_SoldierMulCivilData, SoldierMulCivilData_c3.pbin)</t>
  </si>
  <si>
    <t>士兵id</t>
  </si>
  <si>
    <t>模型资源路径</t>
  </si>
  <si>
    <t>Spine偏移X</t>
  </si>
  <si>
    <t>Spine偏移Y</t>
  </si>
  <si>
    <t>士兵名称图集</t>
  </si>
  <si>
    <t>士兵名称Sprite</t>
  </si>
  <si>
    <t>ICON资源图集</t>
  </si>
  <si>
    <t>ICON资源名</t>
  </si>
  <si>
    <t>士兵类型ICON资源图集</t>
  </si>
  <si>
    <t>士兵类型ICON资源名</t>
  </si>
  <si>
    <t>士兵立绘图集</t>
  </si>
  <si>
    <t>士兵立绘资源名</t>
  </si>
  <si>
    <t>解锁动画显示UI延迟时间</t>
  </si>
  <si>
    <t>soldierID</t>
  </si>
  <si>
    <t>nameComment</t>
  </si>
  <si>
    <t>pathModel</t>
  </si>
  <si>
    <t>xOffsetModel</t>
  </si>
  <si>
    <t>yOffsetModel</t>
  </si>
  <si>
    <t>atlasSoldierName</t>
  </si>
  <si>
    <t>spriteSoldierName</t>
  </si>
  <si>
    <t>atlasSoldierIcon</t>
  </si>
  <si>
    <t>spriteSoldierIcon</t>
  </si>
  <si>
    <t>atlasSoldierTypeIcon</t>
  </si>
  <si>
    <t>spriteSoldierTypeIcon</t>
  </si>
  <si>
    <t>atlasSoldierArt</t>
  </si>
  <si>
    <t>iconSoldierArt</t>
  </si>
  <si>
    <t>delayOnEnterAction</t>
  </si>
  <si>
    <t>2剑士401</t>
  </si>
  <si>
    <t>i18n/zh_cn/artfontsoldier</t>
  </si>
  <si>
    <t>101001001_z</t>
  </si>
  <si>
    <t>icon_soldierm_byzantine</t>
  </si>
  <si>
    <t>icon_soldiericon</t>
  </si>
  <si>
    <t>shield</t>
  </si>
  <si>
    <t>icon_soldierm_china</t>
  </si>
  <si>
    <t>icon_soldier_china_101</t>
  </si>
  <si>
    <t>2剑士402</t>
  </si>
  <si>
    <t>101001002_z</t>
  </si>
  <si>
    <t>icon_soldier_china_102</t>
  </si>
  <si>
    <t>2剑士403</t>
  </si>
  <si>
    <t>101001003_z</t>
  </si>
  <si>
    <t>icon_soldier_china_103</t>
  </si>
  <si>
    <t>2剑士404</t>
  </si>
  <si>
    <t>101001004_z</t>
  </si>
  <si>
    <t>2剑士405</t>
  </si>
  <si>
    <t>101001005_z</t>
  </si>
  <si>
    <t>2枪兵301</t>
  </si>
  <si>
    <t>102001001_z</t>
  </si>
  <si>
    <t>spear</t>
  </si>
  <si>
    <t>icon_soldier_china_201</t>
  </si>
  <si>
    <t>2枪兵302</t>
  </si>
  <si>
    <t>102001002_z</t>
  </si>
  <si>
    <t>icon_soldier_china_202</t>
  </si>
  <si>
    <t>2枪兵303</t>
  </si>
  <si>
    <t>102001003_z</t>
  </si>
  <si>
    <t>icon_soldier_china_203</t>
  </si>
  <si>
    <t>2枪兵304</t>
  </si>
  <si>
    <t>102001004_z</t>
  </si>
  <si>
    <t>2枪兵305</t>
  </si>
  <si>
    <t>102001005_z</t>
  </si>
  <si>
    <t>2骑射501</t>
  </si>
  <si>
    <t>103001001_z</t>
  </si>
  <si>
    <t>cavalry</t>
  </si>
  <si>
    <t>icon_soldier_china_301</t>
  </si>
  <si>
    <t>2骑射502</t>
  </si>
  <si>
    <t>103001002_z</t>
  </si>
  <si>
    <t>icon_soldier_china_302</t>
  </si>
  <si>
    <t>2骑射503</t>
  </si>
  <si>
    <t>103001003_z</t>
  </si>
  <si>
    <t>icon_soldier_china_303</t>
  </si>
  <si>
    <t>2骑射504</t>
  </si>
  <si>
    <t>103001004_z</t>
  </si>
  <si>
    <t>2骑射505</t>
  </si>
  <si>
    <t>103001005_z</t>
  </si>
  <si>
    <t>2弓兵101</t>
  </si>
  <si>
    <t>104001001_z</t>
  </si>
  <si>
    <t>bow</t>
  </si>
  <si>
    <t>icon_soldier_china_401</t>
  </si>
  <si>
    <t>2弓兵102</t>
  </si>
  <si>
    <t>104001002_z</t>
  </si>
  <si>
    <t>icon_soldier_china_402</t>
  </si>
  <si>
    <t>2弓兵103</t>
  </si>
  <si>
    <t>104001003_z</t>
  </si>
  <si>
    <t>icon_soldier_china_403</t>
  </si>
  <si>
    <t>2弓兵104</t>
  </si>
  <si>
    <t>104001004_z</t>
  </si>
  <si>
    <t>2弓兵105</t>
  </si>
  <si>
    <t>104001005_z</t>
  </si>
  <si>
    <t>甲胄骑兵</t>
  </si>
  <si>
    <t>103003003_z</t>
  </si>
  <si>
    <t>icon_soldier_byzantine_20303</t>
  </si>
  <si>
    <t>重装甲胄骑兵</t>
  </si>
  <si>
    <t>103003004_z</t>
  </si>
  <si>
    <t>icon_soldier_byzantine_20304</t>
  </si>
  <si>
    <t>皇家甲胄骑兵</t>
  </si>
  <si>
    <t>103003005_z</t>
  </si>
  <si>
    <t>icon_soldier_byzantine_20305</t>
  </si>
  <si>
    <t>诸葛弩1</t>
  </si>
  <si>
    <t>104003003_z</t>
  </si>
  <si>
    <t>icon_soldier_china_20303</t>
  </si>
  <si>
    <t>诸葛弩2</t>
  </si>
  <si>
    <t>104003004_z</t>
  </si>
  <si>
    <t>icon_soldier_china_20304</t>
  </si>
  <si>
    <t>诸葛弩3</t>
  </si>
  <si>
    <t>104003005_z</t>
  </si>
  <si>
    <t>精锐掷斧兵</t>
  </si>
  <si>
    <t>102003003_f</t>
  </si>
  <si>
    <t>icon_soldierm</t>
  </si>
  <si>
    <t>icon_soldier_frank_20303</t>
  </si>
  <si>
    <t>icon_soldierpromotion</t>
  </si>
  <si>
    <t>icon_soldierpromotion_5</t>
  </si>
  <si>
    <t>重装掷斧兵</t>
  </si>
  <si>
    <t>102003004_f</t>
  </si>
  <si>
    <t>icon_soldier_frank_20304</t>
  </si>
  <si>
    <t>皇家掷斧兵</t>
  </si>
  <si>
    <t>102003005_f</t>
  </si>
  <si>
    <t>105003003</t>
  </si>
  <si>
    <t>精锐方阵兵</t>
  </si>
  <si>
    <t>icon_soldierm_rome</t>
  </si>
  <si>
    <t>icon_soldier_rome_20303</t>
  </si>
  <si>
    <t>105003004</t>
  </si>
  <si>
    <t>重装方阵兵</t>
  </si>
  <si>
    <t>icon_soldier_rome_20304</t>
  </si>
  <si>
    <t>105003005</t>
  </si>
  <si>
    <t>皇家方阵兵</t>
  </si>
  <si>
    <t>蛮族剑士</t>
  </si>
  <si>
    <t>长剑士</t>
  </si>
  <si>
    <t>精锐剑士</t>
  </si>
  <si>
    <t>重装剑士</t>
  </si>
  <si>
    <t>皇家剑士</t>
  </si>
  <si>
    <t>见习枪兵</t>
  </si>
  <si>
    <t>长枪兵</t>
  </si>
  <si>
    <t>精锐枪兵</t>
  </si>
  <si>
    <t>重装枪兵</t>
  </si>
  <si>
    <t>皇家枪兵</t>
  </si>
  <si>
    <t>见习骑士</t>
  </si>
  <si>
    <t>轻骑兵</t>
  </si>
  <si>
    <t>精锐骑士</t>
  </si>
  <si>
    <t>重装骑士</t>
  </si>
  <si>
    <t>皇家骑士</t>
  </si>
  <si>
    <t>见习弓兵</t>
  </si>
  <si>
    <t>长弓手</t>
  </si>
  <si>
    <t>精锐弓兵</t>
  </si>
  <si>
    <t>重装弓兵</t>
  </si>
  <si>
    <t>皇家弓兵</t>
  </si>
  <si>
    <t>农民</t>
  </si>
  <si>
    <t>convert(ResCityMulCivil.proto,table_CityMulCivilGroundPosData,CityGroundDarkData_c3.pbin)</t>
  </si>
  <si>
    <t>士兵类型</t>
  </si>
  <si>
    <t>方阵id</t>
  </si>
  <si>
    <t>朝向（角度）</t>
  </si>
  <si>
    <t>位置坐标x</t>
  </si>
  <si>
    <t>square</t>
  </si>
  <si>
    <t>rotate</t>
  </si>
  <si>
    <t>pos</t>
  </si>
  <si>
    <t>convert(ResCityMulCivil.proto,table_CityMulCivilGroundPosData,CityGroundFedualData_c3.pbin)</t>
  </si>
  <si>
    <t>位置坐标x:y:z</t>
  </si>
  <si>
    <t>141.5:-9:76.5</t>
  </si>
  <si>
    <t>139:-9:76.5</t>
  </si>
  <si>
    <t>136.5:-9:76.5</t>
  </si>
  <si>
    <t>134:-9:76.5</t>
  </si>
  <si>
    <t>134:-9:78</t>
  </si>
  <si>
    <t>141.5:-9:78</t>
  </si>
  <si>
    <t>139:-9:78</t>
  </si>
  <si>
    <t>136.5:-9:78</t>
  </si>
  <si>
    <t>141.5:-9:79.5</t>
  </si>
  <si>
    <t>139:-9:79.5</t>
  </si>
  <si>
    <t>134:-9:79.5</t>
  </si>
  <si>
    <t>136.5:-9:79.5</t>
  </si>
  <si>
    <t>141.5:-9:81</t>
  </si>
  <si>
    <t>139:-9:81</t>
  </si>
  <si>
    <t>134:-9:81</t>
  </si>
  <si>
    <t>136.5:-9:81</t>
  </si>
  <si>
    <t>141.5:-9:82.5</t>
  </si>
  <si>
    <t>139:-9:82.5</t>
  </si>
  <si>
    <t>134:-9:82.5</t>
  </si>
  <si>
    <t>136.5:-9:82.5</t>
  </si>
  <si>
    <t>141.5:-9:84</t>
  </si>
  <si>
    <t>139:-9:84</t>
  </si>
  <si>
    <t>134:-9:84</t>
  </si>
  <si>
    <t>136.5:-9:84</t>
  </si>
  <si>
    <t>141.5:-9:85.5</t>
  </si>
  <si>
    <t>139:-9:85.5</t>
  </si>
  <si>
    <t>134:-9:85.5</t>
  </si>
  <si>
    <t>136.5:-9:85.5</t>
  </si>
  <si>
    <t>convert(ResCityMulCivil.proto,table_CityMulCivilGroundPosData,CityGroundData_c3.pbin)</t>
  </si>
  <si>
    <t>138:-9:50</t>
  </si>
  <si>
    <t>135:-9:50</t>
  </si>
  <si>
    <t>137:-9:50</t>
  </si>
  <si>
    <t>138:-9:53</t>
  </si>
  <si>
    <t>135:-9:53</t>
  </si>
  <si>
    <t>137:-9:53</t>
  </si>
  <si>
    <t>138:-9:56</t>
  </si>
  <si>
    <t>135:-9:56</t>
  </si>
  <si>
    <t>137:-9:56</t>
  </si>
  <si>
    <t>138:-9:62</t>
  </si>
  <si>
    <t>135:-9:62</t>
  </si>
  <si>
    <t>137:-9:62</t>
  </si>
  <si>
    <t>163:-9:78</t>
  </si>
  <si>
    <t>160.5:-9:78</t>
  </si>
  <si>
    <t>158:-9:78</t>
  </si>
  <si>
    <t>155.5:-9:78</t>
  </si>
  <si>
    <t>155.5:-9:79.5</t>
  </si>
  <si>
    <t>163:-9:79.5</t>
  </si>
  <si>
    <t>160.5:-9:79.5</t>
  </si>
  <si>
    <t>158:-9:79.5</t>
  </si>
  <si>
    <t>163:-9:81</t>
  </si>
  <si>
    <t>160.5:-9:81</t>
  </si>
  <si>
    <t>155.5:-9:81</t>
  </si>
  <si>
    <t>158:-9:81</t>
  </si>
  <si>
    <t>163:-9:82.5</t>
  </si>
  <si>
    <t>160.5:-9:82.5</t>
  </si>
  <si>
    <t>155.5:-9:82.5</t>
  </si>
  <si>
    <t>158:-9:82.5</t>
  </si>
  <si>
    <t>163:-9:84</t>
  </si>
  <si>
    <t>160.5:-9:84</t>
  </si>
  <si>
    <t>155.5:-9:84</t>
  </si>
  <si>
    <t>158:-9:84</t>
  </si>
  <si>
    <t>163:-9:85.5</t>
  </si>
  <si>
    <t>160.5:-9:85.5</t>
  </si>
  <si>
    <t>155.5:-9:85.5</t>
  </si>
  <si>
    <t>158:-9:85.5</t>
  </si>
  <si>
    <t>163:-9:87</t>
  </si>
  <si>
    <t>163.88.5</t>
  </si>
  <si>
    <t>160.5:-9:87</t>
  </si>
  <si>
    <t>155.5:-9:87</t>
  </si>
  <si>
    <t>158:-9:87</t>
  </si>
  <si>
    <t>163:-9:88.5</t>
  </si>
  <si>
    <t>160.5:-9:88.5</t>
  </si>
  <si>
    <t>158:-9:88.5</t>
  </si>
  <si>
    <t>155.5:-9:88.5</t>
  </si>
  <si>
    <t>155.5:-9:90</t>
  </si>
  <si>
    <t>163:-9:90</t>
  </si>
  <si>
    <t>160.5:-9:90</t>
  </si>
  <si>
    <t>158:-9:90</t>
  </si>
  <si>
    <t>163:-9:91.5</t>
  </si>
  <si>
    <t>160.5:-9:91.5</t>
  </si>
  <si>
    <t>155.5:-9:91.5</t>
  </si>
  <si>
    <t>158:-9:91.5</t>
  </si>
  <si>
    <t>163:-9:93</t>
  </si>
  <si>
    <t>160.5:-9:93</t>
  </si>
  <si>
    <t>155.5:-9:93</t>
  </si>
  <si>
    <t>158:-9:93</t>
  </si>
  <si>
    <t>163:-9:94.5</t>
  </si>
  <si>
    <t>160.5:-9:94.5</t>
  </si>
  <si>
    <t>155.5:-9:94.5</t>
  </si>
  <si>
    <t>158:-9:94.5</t>
  </si>
  <si>
    <t>163:-9:96</t>
  </si>
  <si>
    <t>160.5:-9:96</t>
  </si>
  <si>
    <t>155.5:-9:96</t>
  </si>
  <si>
    <t>158:-9:96</t>
  </si>
  <si>
    <t>163:-9:97.5</t>
  </si>
  <si>
    <t>160.5:-9:97.5</t>
  </si>
  <si>
    <t>155.5:-9:97.5</t>
  </si>
  <si>
    <t>158:-9:97.5</t>
  </si>
  <si>
    <t>176.72:-9:80.82</t>
  </si>
  <si>
    <t>173.72:-9:80.82</t>
  </si>
  <si>
    <t>170.72:-9:80.82</t>
  </si>
  <si>
    <t>167.72:-9:80.82</t>
  </si>
  <si>
    <t>173.72:-9:83.32</t>
  </si>
  <si>
    <t>170.72:-9:83.32</t>
  </si>
  <si>
    <t>167.72:-9:83.32</t>
  </si>
  <si>
    <t>176.72:-9:83.32</t>
  </si>
  <si>
    <t>176.72:-9:85.82</t>
  </si>
  <si>
    <t>173.72:-9:85.82</t>
  </si>
  <si>
    <t>170.72:-9:85.82</t>
  </si>
  <si>
    <t>167.72:-9:85.82</t>
  </si>
  <si>
    <t>176.72:-9:90.82</t>
  </si>
  <si>
    <t>173.72:-9:90.82</t>
  </si>
  <si>
    <t>170.72:-9:90.82</t>
  </si>
  <si>
    <t>167.72:-9:90.82</t>
  </si>
  <si>
    <t>173.72:-9:93.32</t>
  </si>
  <si>
    <t>170.72:-9:93.32</t>
  </si>
  <si>
    <t>167.72:-9:93.32</t>
  </si>
  <si>
    <t>176.72:-9:93.32</t>
  </si>
  <si>
    <t>173.72:-9:95.82</t>
  </si>
  <si>
    <t>170.72:-9:95.82</t>
  </si>
  <si>
    <t>167.72:-9:95.82</t>
  </si>
  <si>
    <t>176.72:-9:95.82</t>
  </si>
  <si>
    <t>169.97:-9:28.34</t>
  </si>
  <si>
    <t>124.97:-9:104.34</t>
  </si>
  <si>
    <t>166.97:-9:28.34</t>
  </si>
  <si>
    <t>163.97:-9:28.34</t>
  </si>
  <si>
    <t>160.97:-9:28.34</t>
  </si>
  <si>
    <t>166.97:-9:30.84</t>
  </si>
  <si>
    <t>163.97:-9:30.84</t>
  </si>
  <si>
    <t>160.97:-9:30.84</t>
  </si>
  <si>
    <t>169.97:-9:30.84</t>
  </si>
  <si>
    <t>169.97:-9:33.34</t>
  </si>
  <si>
    <t>166.97:-9:33.34</t>
  </si>
  <si>
    <t>163.97:-9:33.34</t>
  </si>
  <si>
    <t>160.97:-9:33.34</t>
  </si>
  <si>
    <t>169.97:-9:38.34</t>
  </si>
  <si>
    <t>166.97:-9:38.34</t>
  </si>
  <si>
    <t>163.97:-9:38.34</t>
  </si>
  <si>
    <t>160.97:-9:38.34</t>
  </si>
  <si>
    <t>166.97:-9:40.84</t>
  </si>
  <si>
    <t>163.97:-9:40.84</t>
  </si>
  <si>
    <t>160.97:-9:40.84</t>
  </si>
  <si>
    <t>169.97:-9:40.84</t>
  </si>
  <si>
    <t>166.97:-9:43.34</t>
  </si>
  <si>
    <t>163.97:-9:43.34</t>
  </si>
  <si>
    <t>160.97:-9:43.34</t>
  </si>
  <si>
    <t>169.97:-9:43.34</t>
  </si>
  <si>
    <t>178.5:-9:53</t>
  </si>
  <si>
    <t>176:-9:53</t>
  </si>
  <si>
    <t>173.5:-9:53</t>
  </si>
  <si>
    <t>171:-9:53</t>
  </si>
  <si>
    <t>171:-9:54.5</t>
  </si>
  <si>
    <t>178.5:-9:54.5</t>
  </si>
  <si>
    <t>176:-9:54.5</t>
  </si>
  <si>
    <t>173.5:-9:54.5</t>
  </si>
  <si>
    <t>178.5:-9:56</t>
  </si>
  <si>
    <t>176:-9:56</t>
  </si>
  <si>
    <t>171:-9:56</t>
  </si>
  <si>
    <t>173.5:-9:56</t>
  </si>
  <si>
    <t>178.5:-9:57.5</t>
  </si>
  <si>
    <t>176:-9:57.5</t>
  </si>
  <si>
    <t>171:-9:57.5</t>
  </si>
  <si>
    <t>173.5:-9:57.5</t>
  </si>
  <si>
    <t>178.5:-9:59</t>
  </si>
  <si>
    <t>176:-9:59</t>
  </si>
  <si>
    <t>171:-9:59</t>
  </si>
  <si>
    <t>173.5:-9:59</t>
  </si>
  <si>
    <t>178.5:-9:60.5</t>
  </si>
  <si>
    <t>176:-9:60.5</t>
  </si>
  <si>
    <t>171:-9:60.5</t>
  </si>
  <si>
    <t>173.5:-9:60.5</t>
  </si>
  <si>
    <t>178.5:-9:62</t>
  </si>
  <si>
    <t>176:-9:62</t>
  </si>
  <si>
    <t>171:-9:62</t>
  </si>
  <si>
    <t>173.5:-9:62</t>
  </si>
  <si>
    <t>178.5:-9:65.08</t>
  </si>
  <si>
    <t>176:-9:65.08</t>
  </si>
  <si>
    <t>173.5:-9:65.08</t>
  </si>
  <si>
    <t>171:-9:65.08</t>
  </si>
  <si>
    <t>171:-9:66.58</t>
  </si>
  <si>
    <t>178.5:-9:66.58</t>
  </si>
  <si>
    <t>176:-9:66.58</t>
  </si>
  <si>
    <t>173.5:-9:66.58</t>
  </si>
  <si>
    <t>178.5:-9:68.08</t>
  </si>
  <si>
    <t>176:-9:68.08</t>
  </si>
  <si>
    <t>171:-9:68.08</t>
  </si>
  <si>
    <t>173.5:-9:68.08</t>
  </si>
  <si>
    <t>178.5:-9:69.58</t>
  </si>
  <si>
    <t>176:-9:69.58</t>
  </si>
  <si>
    <t>171:-9:69.58</t>
  </si>
  <si>
    <t>173.5:-9:69.58</t>
  </si>
  <si>
    <t>178.5:-9:71.08</t>
  </si>
  <si>
    <t>176:-9:71.08</t>
  </si>
  <si>
    <t>171:-9:71.08</t>
  </si>
  <si>
    <t>173.5:-9:71.08</t>
  </si>
  <si>
    <t>178.5:-9:72.58</t>
  </si>
  <si>
    <t>176:-9:72.58</t>
  </si>
  <si>
    <t>171:-9:72.58</t>
  </si>
  <si>
    <t>173.5:-9:72.58</t>
  </si>
  <si>
    <t>178.5:-9:74.08</t>
  </si>
  <si>
    <t>176:-9:74.08</t>
  </si>
  <si>
    <t>171:-9:74.08</t>
  </si>
  <si>
    <t>173.5:-9:74.08</t>
  </si>
  <si>
    <t>143:-9:77.5</t>
  </si>
  <si>
    <t>140.5:-9:77.5</t>
  </si>
  <si>
    <t>138:-9:77.5</t>
  </si>
  <si>
    <t>135.5:-9:77.5</t>
  </si>
  <si>
    <t>135.5:-9:79</t>
  </si>
  <si>
    <t>-24.8</t>
  </si>
  <si>
    <t>143:-9:79</t>
  </si>
  <si>
    <t>140.5:-9:79</t>
  </si>
  <si>
    <t>138:-9:79</t>
  </si>
  <si>
    <t>143:-9:80.5</t>
  </si>
  <si>
    <t>140.5:-9:80.5</t>
  </si>
  <si>
    <t>135.5:-9:80.5</t>
  </si>
  <si>
    <t>138:-9:80.5</t>
  </si>
  <si>
    <t>143:-9:82</t>
  </si>
  <si>
    <t>140.5:-9:82</t>
  </si>
  <si>
    <t>135.5:-9:82</t>
  </si>
  <si>
    <t>138:-9:82</t>
  </si>
  <si>
    <t>143:-9:83.5</t>
  </si>
  <si>
    <t>140.5:-9:83.5</t>
  </si>
  <si>
    <t>135.5:-9:83.5</t>
  </si>
  <si>
    <t>138:-9:83.5</t>
  </si>
  <si>
    <t>143:-9:85</t>
  </si>
  <si>
    <t>140.5:-9:85</t>
  </si>
  <si>
    <t>135.5:-9:85</t>
  </si>
  <si>
    <t>138:-9:85</t>
  </si>
  <si>
    <t>143:-9:86.5</t>
  </si>
  <si>
    <t>140.5:-9:86.5</t>
  </si>
  <si>
    <t>135.5:-9:86.5</t>
  </si>
  <si>
    <t>138:-9:86.5</t>
  </si>
  <si>
    <t>143:-9:90.5</t>
  </si>
  <si>
    <t>140.5:-9:90.5</t>
  </si>
  <si>
    <t>138:-9:90.5</t>
  </si>
  <si>
    <t>135.5:-9:90.5</t>
  </si>
  <si>
    <t>135.5:-9:92</t>
  </si>
  <si>
    <t>143:-9:92</t>
  </si>
  <si>
    <t>140.5:-9:92</t>
  </si>
  <si>
    <t>138:-9:92</t>
  </si>
  <si>
    <t>143:-9:93.5</t>
  </si>
  <si>
    <t>140.5:-9:93.5</t>
  </si>
  <si>
    <t>135.5:-9:93.5</t>
  </si>
  <si>
    <t>138:-9:93.5</t>
  </si>
  <si>
    <t>143:-9:95</t>
  </si>
  <si>
    <t>140.5:-9:95</t>
  </si>
  <si>
    <t>135.5:-9:95</t>
  </si>
  <si>
    <t>138:-9:95</t>
  </si>
  <si>
    <t>143:-9:96.5</t>
  </si>
  <si>
    <t>140.5:-9:96.5</t>
  </si>
  <si>
    <t>135.5:-9:96.5</t>
  </si>
  <si>
    <t>138:-9:96.5</t>
  </si>
  <si>
    <t>143:-9:98</t>
  </si>
  <si>
    <t>140.5:-9:98</t>
  </si>
  <si>
    <t>135.5:-9:98</t>
  </si>
  <si>
    <t>138:-9:98</t>
  </si>
  <si>
    <t>143:-9:99.5</t>
  </si>
  <si>
    <t>140.5:-9:99.5</t>
  </si>
  <si>
    <t>135.5:-9:99.5</t>
  </si>
  <si>
    <t>138:-9:99.5</t>
  </si>
  <si>
    <t>-45</t>
  </si>
  <si>
    <t>-33</t>
  </si>
  <si>
    <t>p_citiruin_7.prefab</t>
  </si>
  <si>
    <t>assets/bundleresources/environment/building/ruins/p_citiruin_7.prefab</t>
  </si>
  <si>
    <t>-36</t>
  </si>
  <si>
    <t>-28</t>
  </si>
  <si>
    <t>-69</t>
  </si>
  <si>
    <t>p_citiruin_6.prefab</t>
  </si>
  <si>
    <t>assets/bundleresources/environment/building/ruins/p_citiruin_6.prefab</t>
  </si>
  <si>
    <t>35</t>
  </si>
  <si>
    <t>p_cityruin_5.prefab</t>
  </si>
  <si>
    <t>assets/bundleresources/environment/building/ruins/p_cityruin_5.prefab</t>
  </si>
  <si>
    <t>115.5</t>
  </si>
  <si>
    <t>-100.5</t>
  </si>
  <si>
    <t>旧Key</t>
  </si>
  <si>
    <t>新Key</t>
  </si>
  <si>
    <t>文本</t>
  </si>
  <si>
    <t>CityRelicData_c3_1_title_GL_Main</t>
  </si>
  <si>
    <t>废墟</t>
  </si>
  <si>
    <t>CityRelicData_c3_1_content_GL_Main</t>
  </si>
  <si>
    <t>可清理的废墟</t>
  </si>
  <si>
    <t>icon_entityiconm_france.smash</t>
    <phoneticPr fontId="5" type="noConversion"/>
  </si>
  <si>
    <t>熊</t>
  </si>
  <si>
    <t>麋鹿</t>
  </si>
  <si>
    <t>羊驼</t>
  </si>
  <si>
    <t>大象</t>
  </si>
  <si>
    <t>羊</t>
  </si>
  <si>
    <t>狼</t>
  </si>
  <si>
    <t>狮子</t>
  </si>
  <si>
    <t>鳄鱼</t>
  </si>
  <si>
    <t>犀牛</t>
  </si>
  <si>
    <t>绵羊</t>
  </si>
  <si>
    <t>仓库</t>
    <phoneticPr fontId="5" type="noConversion"/>
  </si>
  <si>
    <t>码头</t>
    <phoneticPr fontId="5" type="noConversion"/>
  </si>
  <si>
    <t>副玩法入口</t>
    <phoneticPr fontId="5" type="noConversion"/>
  </si>
  <si>
    <t>2剑士406</t>
    <phoneticPr fontId="5" type="noConversion"/>
  </si>
  <si>
    <t>2剑士407</t>
    <phoneticPr fontId="5" type="noConversion"/>
  </si>
  <si>
    <t>2枪兵306</t>
    <phoneticPr fontId="5" type="noConversion"/>
  </si>
  <si>
    <t>2枪兵307</t>
    <phoneticPr fontId="5" type="noConversion"/>
  </si>
  <si>
    <t>2骑射506</t>
    <phoneticPr fontId="5" type="noConversion"/>
  </si>
  <si>
    <t>2骑射507</t>
    <phoneticPr fontId="5" type="noConversion"/>
  </si>
  <si>
    <t>2弓兵106</t>
    <phoneticPr fontId="5" type="noConversion"/>
  </si>
  <si>
    <t>2弓兵107</t>
    <phoneticPr fontId="5" type="noConversion"/>
  </si>
  <si>
    <t>101001006_z</t>
    <phoneticPr fontId="5" type="noConversion"/>
  </si>
  <si>
    <t>101001007_z</t>
    <phoneticPr fontId="5" type="noConversion"/>
  </si>
  <si>
    <t>102001006_z</t>
    <phoneticPr fontId="5" type="noConversion"/>
  </si>
  <si>
    <t>102001007_z</t>
    <phoneticPr fontId="5" type="noConversion"/>
  </si>
  <si>
    <t>103001006_z</t>
    <phoneticPr fontId="5" type="noConversion"/>
  </si>
  <si>
    <t>103001007_z</t>
    <phoneticPr fontId="5" type="noConversion"/>
  </si>
  <si>
    <t>104001006_z</t>
    <phoneticPr fontId="5" type="noConversion"/>
  </si>
  <si>
    <t>104001007_z</t>
    <phoneticPr fontId="5" type="noConversion"/>
  </si>
  <si>
    <t>icon_soldier_china_103</t>
    <phoneticPr fontId="5" type="noConversion"/>
  </si>
  <si>
    <t>icon_soldier_byzantine_101</t>
    <phoneticPr fontId="5" type="noConversion"/>
  </si>
  <si>
    <t>icon_soldier_byzantine_102</t>
    <phoneticPr fontId="5" type="noConversion"/>
  </si>
  <si>
    <t>icon_soldier_byzantine_103</t>
    <phoneticPr fontId="5" type="noConversion"/>
  </si>
  <si>
    <t>icon_soldier_byzantine_104</t>
    <phoneticPr fontId="5" type="noConversion"/>
  </si>
  <si>
    <t>icon_soldier_byzantine_201</t>
    <phoneticPr fontId="5" type="noConversion"/>
  </si>
  <si>
    <t>icon_soldier_byzantine_202</t>
    <phoneticPr fontId="5" type="noConversion"/>
  </si>
  <si>
    <t>icon_soldier_byzantine_203</t>
    <phoneticPr fontId="5" type="noConversion"/>
  </si>
  <si>
    <t>icon_soldier_byzantine_204</t>
    <phoneticPr fontId="5" type="noConversion"/>
  </si>
  <si>
    <t>icon_soldier_byzantine_301</t>
    <phoneticPr fontId="5" type="noConversion"/>
  </si>
  <si>
    <t>icon_soldier_byzantine_302</t>
    <phoneticPr fontId="5" type="noConversion"/>
  </si>
  <si>
    <t>icon_soldier_byzantine_303</t>
    <phoneticPr fontId="5" type="noConversion"/>
  </si>
  <si>
    <t>icon_soldier_byzantine_304</t>
    <phoneticPr fontId="5" type="noConversion"/>
  </si>
  <si>
    <t>icon_soldier_byzantine_401</t>
    <phoneticPr fontId="5" type="noConversion"/>
  </si>
  <si>
    <t>icon_soldier_byzantine_402</t>
    <phoneticPr fontId="5" type="noConversion"/>
  </si>
  <si>
    <t>icon_soldier_byzantine_403</t>
    <phoneticPr fontId="5" type="noConversion"/>
  </si>
  <si>
    <t>icon_soldier_byzantine_404</t>
    <phoneticPr fontId="5" type="noConversion"/>
  </si>
  <si>
    <t>140|-9|-34</t>
  </si>
  <si>
    <t>27|-6|-116</t>
  </si>
  <si>
    <t>-30|-6|-105</t>
  </si>
  <si>
    <t>-29|-6|-94</t>
  </si>
  <si>
    <t>-110|0|-20</t>
  </si>
  <si>
    <t>-120|0|-26</t>
  </si>
  <si>
    <t>石矿场</t>
  </si>
  <si>
    <t>66|0|42</t>
  </si>
  <si>
    <t>149|-9|-57</t>
  </si>
  <si>
    <t>137|-9|-45</t>
  </si>
  <si>
    <t>42|0|18</t>
  </si>
  <si>
    <t>27|0|-37</t>
  </si>
  <si>
    <t>66|0|18</t>
  </si>
  <si>
    <t>45|0|66</t>
  </si>
  <si>
    <t>33|0|-16</t>
  </si>
  <si>
    <t>-10|0|-37</t>
  </si>
  <si>
    <t>42|0|39</t>
  </si>
  <si>
    <t>-116|0|-41</t>
  </si>
  <si>
    <t>-105|0|-50</t>
  </si>
  <si>
    <t>仓库</t>
  </si>
  <si>
    <t>48|0|-17</t>
  </si>
  <si>
    <t>70|0|-44</t>
  </si>
  <si>
    <t>-18|0|-61</t>
    <phoneticPr fontId="5" type="noConversion"/>
  </si>
  <si>
    <t>-37|0|-28</t>
  </si>
  <si>
    <t>-50|0|-38</t>
  </si>
  <si>
    <t>buildingConf.id</t>
    <phoneticPr fontId="5" type="noConversion"/>
  </si>
  <si>
    <t>buildingConf.buildingId</t>
    <phoneticPr fontId="5" type="noConversion"/>
  </si>
  <si>
    <t>buildingConf.buildingType</t>
    <phoneticPr fontId="5" type="noConversion"/>
  </si>
  <si>
    <t>buildingConf.posX</t>
    <phoneticPr fontId="5" type="noConversion"/>
  </si>
  <si>
    <t>buildingConf.posY</t>
    <phoneticPr fontId="5" type="noConversion"/>
  </si>
  <si>
    <t>buildingConf.posZ</t>
    <phoneticPr fontId="5" type="noConversion"/>
  </si>
  <si>
    <t>buildingConf.appearAge</t>
    <phoneticPr fontId="5" type="noConversion"/>
  </si>
  <si>
    <t>civilType</t>
    <phoneticPr fontId="5" type="noConversion"/>
  </si>
  <si>
    <t>convert(ResCity.proto,table_NewCityPresetBuildingConfData, NewCityPresetBuildingConfData_3.pbin)</t>
    <phoneticPr fontId="5" type="noConversion"/>
  </si>
  <si>
    <t>索引id</t>
    <phoneticPr fontId="5" type="noConversion"/>
  </si>
  <si>
    <t>文明类型</t>
    <phoneticPr fontId="5" type="noConversion"/>
  </si>
  <si>
    <t>拜占庭</t>
    <phoneticPr fontId="5" type="noConversion"/>
  </si>
  <si>
    <t>值</t>
    <phoneticPr fontId="5" type="noConversion"/>
  </si>
  <si>
    <t>配置项</t>
    <phoneticPr fontId="5" type="noConversion"/>
  </si>
  <si>
    <t>id</t>
    <phoneticPr fontId="5" type="noConversion"/>
  </si>
  <si>
    <t>活动预告位置</t>
    <phoneticPr fontId="5" type="noConversion"/>
  </si>
  <si>
    <t>activityPreviewPos[,]</t>
    <phoneticPr fontId="5" type="noConversion"/>
  </si>
  <si>
    <t>0,0,0</t>
    <phoneticPr fontId="5" type="noConversion"/>
  </si>
  <si>
    <t>convertTrans(ResCityMulCivil.proto,table_CityMulCivilMiscConf,CityMulCivilMiscConf_c3.pbin)</t>
    <phoneticPr fontId="5" type="noConversion"/>
  </si>
  <si>
    <t>佣兵营地</t>
    <phoneticPr fontId="5" type="noConversion"/>
  </si>
  <si>
    <t>佣兵营地</t>
  </si>
  <si>
    <t>23|0|-55</t>
  </si>
  <si>
    <t>icon_entityiconm_byzantine.smash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</si>
</sst>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4262520218512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1515854365672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43" fontId="4" fillId="0" borderId="0">
      <alignment vertical="center"/>
    </xf>
    <xf numFmtId="0" fontId="4" fillId="0" borderId="0"/>
  </cellStyleXfs>
  <cellXfs count="60">
    <xf numFmtId="0" fontId="0" fillId="0" borderId="0" xfId="0"/>
    <xf numFmtId="0" fontId="3" fillId="0" borderId="1" xfId="0" applyFont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10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9" fontId="6" fillId="5" borderId="1" xfId="0" applyNumberFormat="1" applyFont="1" applyFill="1" applyBorder="1" applyAlignment="1">
      <alignment horizontal="left" vertical="center"/>
    </xf>
    <xf numFmtId="49" fontId="6" fillId="10" borderId="1" xfId="0" applyNumberFormat="1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49" fontId="7" fillId="11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2" fillId="11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 applyProtection="1">
      <alignment horizontal="left" vertical="center"/>
      <protection locked="0"/>
    </xf>
    <xf numFmtId="0" fontId="6" fillId="10" borderId="1" xfId="0" applyFont="1" applyFill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2" fillId="9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 applyProtection="1">
      <alignment horizontal="left" vertical="center"/>
      <protection locked="0"/>
    </xf>
    <xf numFmtId="0" fontId="7" fillId="11" borderId="1" xfId="0" applyFont="1" applyFill="1" applyBorder="1" applyAlignment="1" applyProtection="1">
      <alignment horizontal="left" vertical="center"/>
      <protection locked="0"/>
    </xf>
    <xf numFmtId="0" fontId="6" fillId="5" borderId="1" xfId="4" applyFont="1" applyFill="1" applyBorder="1" applyAlignment="1">
      <alignment horizontal="left" vertical="center"/>
    </xf>
    <xf numFmtId="49" fontId="6" fillId="5" borderId="1" xfId="4" applyNumberFormat="1" applyFont="1" applyFill="1" applyBorder="1" applyAlignment="1">
      <alignment horizontal="left" vertical="center"/>
    </xf>
    <xf numFmtId="0" fontId="6" fillId="10" borderId="1" xfId="4" applyFont="1" applyFill="1" applyBorder="1" applyAlignment="1">
      <alignment horizontal="left" vertical="center"/>
    </xf>
    <xf numFmtId="49" fontId="6" fillId="10" borderId="1" xfId="4" applyNumberFormat="1" applyFont="1" applyFill="1" applyBorder="1" applyAlignment="1">
      <alignment horizontal="left" vertical="center"/>
    </xf>
    <xf numFmtId="0" fontId="7" fillId="11" borderId="1" xfId="4" applyFont="1" applyFill="1" applyBorder="1" applyAlignment="1">
      <alignment horizontal="left" vertical="center"/>
    </xf>
    <xf numFmtId="49" fontId="7" fillId="11" borderId="1" xfId="4" applyNumberFormat="1" applyFont="1" applyFill="1" applyBorder="1" applyAlignment="1">
      <alignment horizontal="left" vertical="center"/>
    </xf>
    <xf numFmtId="0" fontId="2" fillId="0" borderId="1" xfId="4" applyFont="1" applyBorder="1" applyAlignment="1">
      <alignment horizontal="left" vertical="center"/>
    </xf>
    <xf numFmtId="49" fontId="2" fillId="0" borderId="1" xfId="4" applyNumberFormat="1" applyFont="1" applyBorder="1" applyAlignment="1">
      <alignment horizontal="left" vertical="center"/>
    </xf>
    <xf numFmtId="0" fontId="2" fillId="4" borderId="1" xfId="4" applyFont="1" applyFill="1" applyBorder="1" applyAlignment="1">
      <alignment horizontal="left" vertical="center"/>
    </xf>
    <xf numFmtId="47" fontId="2" fillId="0" borderId="1" xfId="4" applyNumberFormat="1" applyFont="1" applyBorder="1" applyAlignment="1">
      <alignment horizontal="left" vertical="center"/>
    </xf>
    <xf numFmtId="0" fontId="2" fillId="11" borderId="1" xfId="4" applyFont="1" applyFill="1" applyBorder="1" applyAlignment="1">
      <alignment horizontal="left" vertical="center"/>
    </xf>
    <xf numFmtId="0" fontId="2" fillId="3" borderId="1" xfId="4" applyFont="1" applyFill="1" applyBorder="1" applyAlignment="1">
      <alignment horizontal="left" vertical="center"/>
    </xf>
    <xf numFmtId="0" fontId="3" fillId="3" borderId="1" xfId="4" applyFont="1" applyFill="1" applyBorder="1" applyAlignment="1">
      <alignment horizontal="left" vertical="center"/>
    </xf>
    <xf numFmtId="0" fontId="2" fillId="3" borderId="1" xfId="4" quotePrefix="1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2" fillId="7" borderId="1" xfId="1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left" vertical="top"/>
      <protection locked="0"/>
    </xf>
    <xf numFmtId="0" fontId="9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9" fillId="1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1" fillId="0" borderId="1" xfId="0" quotePrefix="1" applyFont="1" applyFill="1" applyBorder="1" applyAlignment="1">
      <alignment horizontal="left" vertical="center"/>
    </xf>
    <xf numFmtId="49" fontId="1" fillId="0" borderId="1" xfId="0" quotePrefix="1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</cellXfs>
  <cellStyles count="5">
    <cellStyle name="常规" xfId="0" builtinId="0"/>
    <cellStyle name="常规 2" xfId="1" xr:uid="{00000000-0005-0000-0000-000003000000}"/>
    <cellStyle name="常规 3" xfId="2" xr:uid="{00000000-0005-0000-0000-000004000000}"/>
    <cellStyle name="常规 4" xfId="4" xr:uid="{00000000-0005-0000-0000-000006000000}"/>
    <cellStyle name="千位分隔 2" xfId="3" xr:uid="{00000000-0005-0000-0000-000005000000}"/>
  </cellStyles>
  <dxfs count="9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OEMTrunk1031\common\excel\xls_global\Main\C_&#22478;&#24314;&#24314;&#31569;&#37197;&#32622;G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vWork/Trunk_link/common/excel/xls/Main/Y_&#36951;&#36857;&#34920;&#266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建筑基础配置"/>
      <sheetName val="建筑修复配置"/>
      <sheetName val="建筑升级表"/>
      <sheetName val="#建筑修复聚焦参数表(废弃）"/>
      <sheetName val="建筑修复镜头参数表"/>
      <sheetName val="城市事务表"/>
      <sheetName val="#建筑消耗和buff配置索引"/>
      <sheetName val="建筑聚焦参数表"/>
      <sheetName val="多文明默认位置"/>
      <sheetName val="城内行军基础速度"/>
      <sheetName val="城内部队出生点"/>
      <sheetName val="连路配置"/>
      <sheetName val="城镇中心修复后建筑迁移表"/>
      <sheetName val="#Sheet1"/>
      <sheetName val="#建筑基础配置 (备份)"/>
      <sheetName val="#TID_base_up"/>
    </sheetNames>
    <sheetDataSet>
      <sheetData sheetId="0" refreshError="1">
        <row r="1">
          <cell r="A1" t="str">
            <v>convert(ResCity.proto, table_CityBuildingBasicConfData, CityBuildingBasicConfData.pbin)</v>
          </cell>
        </row>
        <row r="2">
          <cell r="A2" t="str">
            <v>建筑类型</v>
          </cell>
          <cell r="B2" t="str">
            <v>名称</v>
          </cell>
        </row>
        <row r="3">
          <cell r="A3" t="str">
            <v>id</v>
          </cell>
        </row>
        <row r="4">
          <cell r="A4">
            <v>201</v>
          </cell>
          <cell r="B4" t="str">
            <v>城镇中心</v>
          </cell>
        </row>
        <row r="5">
          <cell r="A5">
            <v>202</v>
          </cell>
          <cell r="B5" t="str">
            <v>居民房舍</v>
          </cell>
        </row>
        <row r="6">
          <cell r="A6">
            <v>203</v>
          </cell>
          <cell r="B6" t="str">
            <v>磨坊</v>
          </cell>
        </row>
        <row r="7">
          <cell r="A7">
            <v>204</v>
          </cell>
          <cell r="B7" t="str">
            <v>伐木场</v>
          </cell>
        </row>
        <row r="8">
          <cell r="A8">
            <v>205</v>
          </cell>
          <cell r="B8" t="str">
            <v>石矿场</v>
          </cell>
        </row>
        <row r="9">
          <cell r="A9">
            <v>206</v>
          </cell>
          <cell r="B9" t="str">
            <v>剑士营</v>
          </cell>
        </row>
        <row r="10">
          <cell r="A10">
            <v>207</v>
          </cell>
          <cell r="B10" t="str">
            <v>农田</v>
          </cell>
        </row>
        <row r="11">
          <cell r="A11">
            <v>208</v>
          </cell>
          <cell r="B11" t="str">
            <v>城堡</v>
          </cell>
        </row>
        <row r="12">
          <cell r="A12">
            <v>209</v>
          </cell>
          <cell r="B12" t="str">
            <v>马厩</v>
          </cell>
        </row>
        <row r="13">
          <cell r="A13">
            <v>211</v>
          </cell>
          <cell r="B13" t="str">
            <v>学院</v>
          </cell>
        </row>
        <row r="14">
          <cell r="A14">
            <v>212</v>
          </cell>
          <cell r="B14" t="str">
            <v>校场</v>
          </cell>
        </row>
        <row r="15">
          <cell r="A15">
            <v>213</v>
          </cell>
          <cell r="B15" t="str">
            <v>码头</v>
          </cell>
        </row>
        <row r="16">
          <cell r="A16">
            <v>215</v>
          </cell>
          <cell r="B16" t="str">
            <v>城墙</v>
          </cell>
        </row>
        <row r="17">
          <cell r="A17">
            <v>222</v>
          </cell>
          <cell r="B17" t="str">
            <v>治疗房舍</v>
          </cell>
        </row>
        <row r="18">
          <cell r="A18">
            <v>223</v>
          </cell>
          <cell r="B18" t="str">
            <v>征兵房舍</v>
          </cell>
        </row>
        <row r="19">
          <cell r="A19">
            <v>224</v>
          </cell>
          <cell r="B19" t="str">
            <v>射箭场</v>
          </cell>
        </row>
        <row r="20">
          <cell r="A20">
            <v>226</v>
          </cell>
          <cell r="B20" t="str">
            <v>瞭望塔</v>
          </cell>
        </row>
        <row r="21">
          <cell r="A21">
            <v>227</v>
          </cell>
          <cell r="B21" t="str">
            <v>防卫塔</v>
          </cell>
        </row>
        <row r="22">
          <cell r="A22">
            <v>229</v>
          </cell>
          <cell r="B22" t="str">
            <v>战争大厅</v>
          </cell>
        </row>
        <row r="23">
          <cell r="A23">
            <v>230</v>
          </cell>
          <cell r="B23" t="str">
            <v>大使馆</v>
          </cell>
        </row>
        <row r="24">
          <cell r="A24">
            <v>231</v>
          </cell>
          <cell r="B24" t="str">
            <v>市集</v>
          </cell>
        </row>
        <row r="25">
          <cell r="A25">
            <v>232</v>
          </cell>
          <cell r="B25" t="str">
            <v>枪兵营</v>
          </cell>
        </row>
        <row r="26">
          <cell r="A26">
            <v>233</v>
          </cell>
          <cell r="B26" t="str">
            <v>博物馆</v>
          </cell>
        </row>
        <row r="27">
          <cell r="A27">
            <v>234</v>
          </cell>
          <cell r="B27" t="str">
            <v>金矿场</v>
          </cell>
        </row>
        <row r="28">
          <cell r="A28">
            <v>235</v>
          </cell>
          <cell r="B28" t="str">
            <v>点将台</v>
          </cell>
        </row>
        <row r="29">
          <cell r="A29">
            <v>236</v>
          </cell>
          <cell r="B29" t="str">
            <v>纪念碑</v>
          </cell>
        </row>
        <row r="30">
          <cell r="A30">
            <v>237</v>
          </cell>
          <cell r="B30" t="str">
            <v>酒馆</v>
          </cell>
        </row>
        <row r="31">
          <cell r="A31">
            <v>300</v>
          </cell>
          <cell r="B31" t="str">
            <v>公告板</v>
          </cell>
        </row>
        <row r="32">
          <cell r="A32">
            <v>400</v>
          </cell>
          <cell r="B32" t="str">
            <v>仓库</v>
          </cell>
        </row>
        <row r="33">
          <cell r="A33">
            <v>404</v>
          </cell>
          <cell r="B33" t="str">
            <v>副玩法入口建筑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遗迹配置表"/>
      <sheetName val="#Sheet2"/>
    </sheetNames>
    <sheetDataSet>
      <sheetData sheetId="0" refreshError="1"/>
      <sheetData sheetId="1" refreshError="1">
        <row r="4">
          <cell r="E4" t="str">
            <v>p_cityruin_1.prefab</v>
          </cell>
          <cell r="F4" t="str">
            <v>ruinTitle_1</v>
          </cell>
          <cell r="G4" t="str">
            <v>ruinContent_1</v>
          </cell>
          <cell r="H4">
            <v>2</v>
          </cell>
          <cell r="I4">
            <v>2</v>
          </cell>
        </row>
        <row r="5">
          <cell r="E5" t="str">
            <v>p_cityruin_2.prefab</v>
          </cell>
          <cell r="F5" t="str">
            <v>ruinTitle_2</v>
          </cell>
          <cell r="G5" t="str">
            <v>ruinContent_2</v>
          </cell>
          <cell r="H5">
            <v>3</v>
          </cell>
          <cell r="I5">
            <v>3</v>
          </cell>
        </row>
        <row r="6">
          <cell r="E6" t="str">
            <v>p_cityruin_3.prefab</v>
          </cell>
          <cell r="F6" t="str">
            <v>ruinTitle_3</v>
          </cell>
          <cell r="G6" t="str">
            <v>ruinContent_3</v>
          </cell>
          <cell r="H6">
            <v>3</v>
          </cell>
          <cell r="I6">
            <v>3</v>
          </cell>
        </row>
        <row r="7">
          <cell r="E7" t="str">
            <v>p_cityruin_4.prefab</v>
          </cell>
          <cell r="F7" t="str">
            <v>ruinTitle_4</v>
          </cell>
          <cell r="G7" t="str">
            <v>ruinContent_4</v>
          </cell>
          <cell r="H7">
            <v>4</v>
          </cell>
          <cell r="I7">
            <v>4</v>
          </cell>
        </row>
        <row r="8">
          <cell r="E8" t="str">
            <v>p_cityruin_5.prefab</v>
          </cell>
          <cell r="F8" t="str">
            <v>ruinTitle_5</v>
          </cell>
          <cell r="G8" t="str">
            <v>ruinContent_5</v>
          </cell>
          <cell r="H8">
            <v>2</v>
          </cell>
          <cell r="I8">
            <v>2</v>
          </cell>
        </row>
        <row r="9">
          <cell r="E9" t="str">
            <v>p_citiruin_6.prefab</v>
          </cell>
          <cell r="F9" t="str">
            <v>ruinTitle_6</v>
          </cell>
          <cell r="G9" t="str">
            <v>ruinContent_6</v>
          </cell>
          <cell r="H9">
            <v>2</v>
          </cell>
          <cell r="I9">
            <v>2</v>
          </cell>
        </row>
        <row r="10">
          <cell r="E10" t="str">
            <v>p_citiruin_7.prefab</v>
          </cell>
          <cell r="F10" t="str">
            <v>ruinTitle_7</v>
          </cell>
          <cell r="G10" t="str">
            <v>ruinContent_7</v>
          </cell>
          <cell r="H10">
            <v>2</v>
          </cell>
          <cell r="I10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A10" sqref="A10"/>
    </sheetView>
  </sheetViews>
  <sheetFormatPr defaultColWidth="9" defaultRowHeight="16.5" x14ac:dyDescent="0.3"/>
  <cols>
    <col min="1" max="1" width="11.08203125" style="11" customWidth="1"/>
    <col min="2" max="2" width="14.25" style="11" customWidth="1"/>
    <col min="3" max="3" width="21.33203125" style="11" customWidth="1"/>
    <col min="4" max="4" width="9" style="11" customWidth="1"/>
    <col min="5" max="16384" width="9" style="11"/>
  </cols>
  <sheetData>
    <row r="1" spans="1:3" s="2" customFormat="1" ht="15" customHeight="1" x14ac:dyDescent="0.3">
      <c r="A1" s="2" t="s">
        <v>0</v>
      </c>
    </row>
    <row r="2" spans="1:3" s="3" customFormat="1" ht="15" customHeight="1" x14ac:dyDescent="0.3">
      <c r="A2" s="3" t="s">
        <v>1</v>
      </c>
      <c r="B2" s="3" t="s">
        <v>2</v>
      </c>
      <c r="C2" s="3" t="s">
        <v>3</v>
      </c>
    </row>
    <row r="3" spans="1:3" s="4" customFormat="1" x14ac:dyDescent="0.3">
      <c r="A3" s="4" t="s">
        <v>4</v>
      </c>
      <c r="C3" s="4" t="s">
        <v>5</v>
      </c>
    </row>
    <row r="4" spans="1:3" x14ac:dyDescent="0.3">
      <c r="A4" s="11">
        <v>1</v>
      </c>
      <c r="B4" s="11" t="s">
        <v>6</v>
      </c>
      <c r="C4" s="11">
        <v>15</v>
      </c>
    </row>
    <row r="5" spans="1:3" x14ac:dyDescent="0.3">
      <c r="A5" s="11">
        <v>2</v>
      </c>
      <c r="B5" s="11" t="s">
        <v>7</v>
      </c>
      <c r="C5" s="11">
        <v>16</v>
      </c>
    </row>
    <row r="6" spans="1:3" x14ac:dyDescent="0.3">
      <c r="A6" s="11">
        <v>3</v>
      </c>
      <c r="B6" s="11" t="s">
        <v>8</v>
      </c>
      <c r="C6" s="11">
        <v>17</v>
      </c>
    </row>
    <row r="7" spans="1:3" x14ac:dyDescent="0.3">
      <c r="A7" s="11">
        <v>4</v>
      </c>
      <c r="B7" s="11" t="s">
        <v>9</v>
      </c>
      <c r="C7" s="11">
        <v>18</v>
      </c>
    </row>
    <row r="8" spans="1:3" x14ac:dyDescent="0.3">
      <c r="A8" s="11">
        <v>5</v>
      </c>
      <c r="B8" s="11" t="s">
        <v>10</v>
      </c>
      <c r="C8" s="11">
        <v>19</v>
      </c>
    </row>
    <row r="9" spans="1:3" x14ac:dyDescent="0.3">
      <c r="A9" s="11">
        <v>6</v>
      </c>
      <c r="B9" s="11" t="s">
        <v>11</v>
      </c>
      <c r="C9" s="11">
        <v>20</v>
      </c>
    </row>
    <row r="10" spans="1:3" x14ac:dyDescent="0.3">
      <c r="A10" s="11">
        <v>7</v>
      </c>
      <c r="B10" s="11" t="s">
        <v>12</v>
      </c>
      <c r="C10" s="11">
        <v>21</v>
      </c>
    </row>
  </sheetData>
  <phoneticPr fontId="5" type="noConversion"/>
  <pageMargins left="0.7" right="0.7" top="0.75" bottom="0.75" header="0.3" footer="0.3"/>
  <pageSetup paperSize="9"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247"/>
  <sheetViews>
    <sheetView workbookViewId="0">
      <pane ySplit="3" topLeftCell="A4" activePane="bottomLeft" state="frozen"/>
      <selection pane="bottomLeft" activeCell="E10" sqref="E10"/>
    </sheetView>
  </sheetViews>
  <sheetFormatPr defaultColWidth="9" defaultRowHeight="16.5" x14ac:dyDescent="0.3"/>
  <cols>
    <col min="1" max="1" width="10.33203125" style="35" customWidth="1"/>
    <col min="2" max="2" width="12.75" style="35" customWidth="1"/>
    <col min="3" max="3" width="9" style="11" customWidth="1"/>
    <col min="4" max="4" width="13.58203125" style="35" customWidth="1"/>
    <col min="5" max="5" width="14.33203125" style="35" customWidth="1"/>
    <col min="6" max="11" width="9" style="35" customWidth="1"/>
    <col min="12" max="12" width="19.33203125" style="35" customWidth="1"/>
    <col min="13" max="13" width="9" style="35" customWidth="1"/>
    <col min="14" max="16384" width="9" style="35"/>
  </cols>
  <sheetData>
    <row r="1" spans="1:15" s="29" customFormat="1" ht="15" customHeight="1" x14ac:dyDescent="0.3">
      <c r="A1" s="2" t="s">
        <v>373</v>
      </c>
      <c r="C1" s="2"/>
    </row>
    <row r="2" spans="1:15" s="31" customFormat="1" ht="15" customHeight="1" x14ac:dyDescent="0.3">
      <c r="A2" s="31" t="s">
        <v>366</v>
      </c>
      <c r="B2" s="31" t="s">
        <v>367</v>
      </c>
      <c r="C2" s="3"/>
      <c r="D2" s="31" t="s">
        <v>368</v>
      </c>
      <c r="E2" s="31" t="s">
        <v>374</v>
      </c>
    </row>
    <row r="3" spans="1:15" s="39" customFormat="1" x14ac:dyDescent="0.3">
      <c r="A3" s="39" t="s">
        <v>104</v>
      </c>
      <c r="B3" s="39" t="s">
        <v>370</v>
      </c>
      <c r="C3" s="9"/>
      <c r="D3" s="39" t="s">
        <v>371</v>
      </c>
      <c r="E3" s="39" t="s">
        <v>372</v>
      </c>
    </row>
    <row r="4" spans="1:15" x14ac:dyDescent="0.3">
      <c r="H4" s="35">
        <v>101</v>
      </c>
      <c r="I4" s="35">
        <v>-1</v>
      </c>
      <c r="J4" s="11"/>
      <c r="K4" s="35">
        <v>45</v>
      </c>
      <c r="L4" s="35" t="str">
        <f t="shared" ref="L4:L43" si="0">M4&amp;":"&amp;N4&amp;":"&amp;O4</f>
        <v>110:-9:50</v>
      </c>
      <c r="M4" s="35">
        <v>110</v>
      </c>
      <c r="N4" s="35">
        <v>-9</v>
      </c>
      <c r="O4" s="35">
        <v>50</v>
      </c>
    </row>
    <row r="5" spans="1:15" x14ac:dyDescent="0.3">
      <c r="H5" s="35">
        <v>101</v>
      </c>
      <c r="I5" s="35">
        <v>-1</v>
      </c>
      <c r="J5" s="11"/>
      <c r="K5" s="35">
        <v>45</v>
      </c>
      <c r="L5" s="35" t="str">
        <f t="shared" si="0"/>
        <v>107:-9:50</v>
      </c>
      <c r="M5" s="35">
        <v>107</v>
      </c>
      <c r="N5" s="35">
        <v>-9</v>
      </c>
      <c r="O5" s="35">
        <v>50</v>
      </c>
    </row>
    <row r="6" spans="1:15" x14ac:dyDescent="0.3">
      <c r="H6" s="35">
        <v>101</v>
      </c>
      <c r="I6" s="35">
        <v>-1</v>
      </c>
      <c r="J6" s="11"/>
      <c r="K6" s="35">
        <v>45</v>
      </c>
      <c r="L6" s="35" t="str">
        <f t="shared" si="0"/>
        <v>109:-9:50</v>
      </c>
      <c r="M6" s="35">
        <v>109</v>
      </c>
      <c r="N6" s="35">
        <v>-9</v>
      </c>
      <c r="O6" s="35">
        <v>50</v>
      </c>
    </row>
    <row r="7" spans="1:15" x14ac:dyDescent="0.3">
      <c r="H7" s="35">
        <v>102</v>
      </c>
      <c r="I7" s="35">
        <v>-1</v>
      </c>
      <c r="J7" s="11"/>
      <c r="K7" s="35">
        <v>45</v>
      </c>
      <c r="L7" s="35" t="str">
        <f t="shared" si="0"/>
        <v>110:-9:53</v>
      </c>
      <c r="M7" s="35">
        <v>110</v>
      </c>
      <c r="N7" s="35">
        <v>-9</v>
      </c>
      <c r="O7" s="35">
        <v>53</v>
      </c>
    </row>
    <row r="8" spans="1:15" x14ac:dyDescent="0.3">
      <c r="H8" s="35">
        <v>102</v>
      </c>
      <c r="I8" s="35">
        <v>-1</v>
      </c>
      <c r="J8" s="11"/>
      <c r="K8" s="35">
        <v>45</v>
      </c>
      <c r="L8" s="35" t="str">
        <f t="shared" si="0"/>
        <v>107:-9:53</v>
      </c>
      <c r="M8" s="35">
        <v>107</v>
      </c>
      <c r="N8" s="35">
        <v>-9</v>
      </c>
      <c r="O8" s="35">
        <v>53</v>
      </c>
    </row>
    <row r="9" spans="1:15" x14ac:dyDescent="0.3">
      <c r="H9" s="35">
        <v>102</v>
      </c>
      <c r="I9" s="35">
        <v>-1</v>
      </c>
      <c r="J9" s="11"/>
      <c r="K9" s="35">
        <v>45</v>
      </c>
      <c r="L9" s="35" t="str">
        <f t="shared" si="0"/>
        <v>109:-9:53</v>
      </c>
      <c r="M9" s="35">
        <v>109</v>
      </c>
      <c r="N9" s="35">
        <v>-9</v>
      </c>
      <c r="O9" s="35">
        <v>53</v>
      </c>
    </row>
    <row r="10" spans="1:15" x14ac:dyDescent="0.3">
      <c r="H10" s="35">
        <v>103</v>
      </c>
      <c r="I10" s="35">
        <v>-1</v>
      </c>
      <c r="J10" s="11"/>
      <c r="K10" s="35">
        <v>45</v>
      </c>
      <c r="L10" s="35" t="str">
        <f t="shared" si="0"/>
        <v>110:-9:56</v>
      </c>
      <c r="M10" s="35">
        <v>110</v>
      </c>
      <c r="N10" s="35">
        <v>-9</v>
      </c>
      <c r="O10" s="35">
        <v>56</v>
      </c>
    </row>
    <row r="11" spans="1:15" x14ac:dyDescent="0.3">
      <c r="H11" s="35">
        <v>103</v>
      </c>
      <c r="I11" s="35">
        <v>-1</v>
      </c>
      <c r="J11" s="11"/>
      <c r="K11" s="35">
        <v>45</v>
      </c>
      <c r="L11" s="35" t="str">
        <f t="shared" si="0"/>
        <v>107:-9:56</v>
      </c>
      <c r="M11" s="35">
        <v>107</v>
      </c>
      <c r="N11" s="35">
        <v>-9</v>
      </c>
      <c r="O11" s="35">
        <v>56</v>
      </c>
    </row>
    <row r="12" spans="1:15" x14ac:dyDescent="0.3">
      <c r="H12" s="35">
        <v>103</v>
      </c>
      <c r="I12" s="35">
        <v>-1</v>
      </c>
      <c r="J12" s="11"/>
      <c r="K12" s="35">
        <v>45</v>
      </c>
      <c r="L12" s="35" t="str">
        <f t="shared" si="0"/>
        <v>109:-9:56</v>
      </c>
      <c r="M12" s="35">
        <v>109</v>
      </c>
      <c r="N12" s="35">
        <v>-9</v>
      </c>
      <c r="O12" s="35">
        <v>56</v>
      </c>
    </row>
    <row r="13" spans="1:15" x14ac:dyDescent="0.3">
      <c r="H13" s="35">
        <v>104</v>
      </c>
      <c r="I13" s="35">
        <v>-1</v>
      </c>
      <c r="J13" s="11"/>
      <c r="K13" s="35">
        <v>45</v>
      </c>
      <c r="L13" s="35" t="str">
        <f t="shared" si="0"/>
        <v>110:-9:62</v>
      </c>
      <c r="M13" s="35">
        <v>110</v>
      </c>
      <c r="N13" s="35">
        <v>-9</v>
      </c>
      <c r="O13" s="35">
        <v>62</v>
      </c>
    </row>
    <row r="14" spans="1:15" x14ac:dyDescent="0.3">
      <c r="H14" s="35">
        <v>104</v>
      </c>
      <c r="I14" s="35">
        <v>-1</v>
      </c>
      <c r="J14" s="11"/>
      <c r="K14" s="35">
        <v>45</v>
      </c>
      <c r="L14" s="35" t="str">
        <f t="shared" si="0"/>
        <v>107:-9:62</v>
      </c>
      <c r="M14" s="35">
        <v>107</v>
      </c>
      <c r="N14" s="35">
        <v>-9</v>
      </c>
      <c r="O14" s="35">
        <v>62</v>
      </c>
    </row>
    <row r="15" spans="1:15" x14ac:dyDescent="0.3">
      <c r="H15" s="35">
        <v>104</v>
      </c>
      <c r="I15" s="35">
        <v>-1</v>
      </c>
      <c r="J15" s="11"/>
      <c r="K15" s="35">
        <v>45</v>
      </c>
      <c r="L15" s="35" t="str">
        <f t="shared" si="0"/>
        <v>109:-9:62</v>
      </c>
      <c r="M15" s="35">
        <v>109</v>
      </c>
      <c r="N15" s="35">
        <v>-9</v>
      </c>
      <c r="O15" s="35">
        <v>62</v>
      </c>
    </row>
    <row r="16" spans="1:15" x14ac:dyDescent="0.3">
      <c r="H16" s="35">
        <v>101</v>
      </c>
      <c r="I16" s="35">
        <v>1</v>
      </c>
      <c r="J16" s="11"/>
      <c r="K16" s="35">
        <v>105</v>
      </c>
      <c r="L16" s="35" t="str">
        <f t="shared" si="0"/>
        <v>138:-9:60</v>
      </c>
      <c r="M16" s="35">
        <v>138</v>
      </c>
      <c r="N16" s="35">
        <v>-9</v>
      </c>
      <c r="O16" s="35">
        <v>60</v>
      </c>
    </row>
    <row r="17" spans="8:15" x14ac:dyDescent="0.3">
      <c r="H17" s="35">
        <v>101</v>
      </c>
      <c r="I17" s="35">
        <v>1</v>
      </c>
      <c r="J17" s="11"/>
      <c r="K17" s="35">
        <v>105</v>
      </c>
      <c r="L17" s="35" t="str">
        <f t="shared" si="0"/>
        <v>135.5:-9:60</v>
      </c>
      <c r="M17" s="35">
        <v>135.5</v>
      </c>
      <c r="N17" s="35">
        <v>-9</v>
      </c>
      <c r="O17" s="35">
        <v>60</v>
      </c>
    </row>
    <row r="18" spans="8:15" x14ac:dyDescent="0.3">
      <c r="H18" s="35">
        <v>101</v>
      </c>
      <c r="I18" s="35">
        <v>1</v>
      </c>
      <c r="J18" s="11"/>
      <c r="K18" s="35">
        <v>105</v>
      </c>
      <c r="L18" s="35" t="str">
        <f t="shared" si="0"/>
        <v>133:-9:60</v>
      </c>
      <c r="M18" s="35">
        <v>133</v>
      </c>
      <c r="N18" s="35">
        <v>-9</v>
      </c>
      <c r="O18" s="35">
        <v>60</v>
      </c>
    </row>
    <row r="19" spans="8:15" x14ac:dyDescent="0.3">
      <c r="H19" s="35">
        <v>101</v>
      </c>
      <c r="I19" s="35">
        <v>1</v>
      </c>
      <c r="J19" s="11"/>
      <c r="K19" s="35">
        <v>105</v>
      </c>
      <c r="L19" s="35" t="str">
        <f t="shared" si="0"/>
        <v>130.5:-9:60</v>
      </c>
      <c r="M19" s="35">
        <v>130.5</v>
      </c>
      <c r="N19" s="35">
        <v>-9</v>
      </c>
      <c r="O19" s="35">
        <v>60</v>
      </c>
    </row>
    <row r="20" spans="8:15" x14ac:dyDescent="0.3">
      <c r="H20" s="35">
        <v>101</v>
      </c>
      <c r="I20" s="35">
        <v>1</v>
      </c>
      <c r="J20" s="11"/>
      <c r="K20" s="35">
        <v>105</v>
      </c>
      <c r="L20" s="35" t="str">
        <f t="shared" si="0"/>
        <v>130.5:-9:61.5</v>
      </c>
      <c r="M20" s="35">
        <v>130.5</v>
      </c>
      <c r="N20" s="35">
        <v>-9</v>
      </c>
      <c r="O20" s="35">
        <v>61.5</v>
      </c>
    </row>
    <row r="21" spans="8:15" x14ac:dyDescent="0.3">
      <c r="H21" s="35">
        <v>101</v>
      </c>
      <c r="I21" s="35">
        <v>1</v>
      </c>
      <c r="J21" s="11"/>
      <c r="K21" s="35">
        <v>105</v>
      </c>
      <c r="L21" s="35" t="str">
        <f t="shared" si="0"/>
        <v>138:-9:61.5</v>
      </c>
      <c r="M21" s="35">
        <v>138</v>
      </c>
      <c r="N21" s="35">
        <v>-9</v>
      </c>
      <c r="O21" s="35">
        <v>61.5</v>
      </c>
    </row>
    <row r="22" spans="8:15" x14ac:dyDescent="0.3">
      <c r="H22" s="35">
        <v>101</v>
      </c>
      <c r="I22" s="35">
        <v>1</v>
      </c>
      <c r="J22" s="11"/>
      <c r="K22" s="35">
        <v>105</v>
      </c>
      <c r="L22" s="35" t="str">
        <f t="shared" si="0"/>
        <v>135.5:-9:61.5</v>
      </c>
      <c r="M22" s="35">
        <v>135.5</v>
      </c>
      <c r="N22" s="35">
        <v>-9</v>
      </c>
      <c r="O22" s="35">
        <v>61.5</v>
      </c>
    </row>
    <row r="23" spans="8:15" x14ac:dyDescent="0.3">
      <c r="H23" s="35">
        <v>101</v>
      </c>
      <c r="I23" s="35">
        <v>1</v>
      </c>
      <c r="J23" s="11"/>
      <c r="K23" s="35">
        <v>105</v>
      </c>
      <c r="L23" s="35" t="str">
        <f t="shared" si="0"/>
        <v>133:-9:61.5</v>
      </c>
      <c r="M23" s="35">
        <v>133</v>
      </c>
      <c r="N23" s="35">
        <v>-9</v>
      </c>
      <c r="O23" s="35">
        <v>61.5</v>
      </c>
    </row>
    <row r="24" spans="8:15" x14ac:dyDescent="0.3">
      <c r="H24" s="35">
        <v>101</v>
      </c>
      <c r="I24" s="35">
        <v>1</v>
      </c>
      <c r="J24" s="11"/>
      <c r="K24" s="35">
        <v>105</v>
      </c>
      <c r="L24" s="35" t="str">
        <f t="shared" si="0"/>
        <v>138:-9:63</v>
      </c>
      <c r="M24" s="35">
        <v>138</v>
      </c>
      <c r="N24" s="35">
        <v>-9</v>
      </c>
      <c r="O24" s="35">
        <v>63</v>
      </c>
    </row>
    <row r="25" spans="8:15" x14ac:dyDescent="0.3">
      <c r="H25" s="35">
        <v>101</v>
      </c>
      <c r="I25" s="35">
        <v>1</v>
      </c>
      <c r="J25" s="11"/>
      <c r="K25" s="35">
        <v>105</v>
      </c>
      <c r="L25" s="35" t="str">
        <f t="shared" si="0"/>
        <v>135.5:-9:63</v>
      </c>
      <c r="M25" s="35">
        <v>135.5</v>
      </c>
      <c r="N25" s="35">
        <v>-9</v>
      </c>
      <c r="O25" s="35">
        <v>63</v>
      </c>
    </row>
    <row r="26" spans="8:15" x14ac:dyDescent="0.3">
      <c r="H26" s="35">
        <v>101</v>
      </c>
      <c r="I26" s="35">
        <v>1</v>
      </c>
      <c r="J26" s="11"/>
      <c r="K26" s="35">
        <v>105</v>
      </c>
      <c r="L26" s="35" t="str">
        <f t="shared" si="0"/>
        <v>130.5:-9:63</v>
      </c>
      <c r="M26" s="35">
        <v>130.5</v>
      </c>
      <c r="N26" s="35">
        <v>-9</v>
      </c>
      <c r="O26" s="35">
        <v>63</v>
      </c>
    </row>
    <row r="27" spans="8:15" x14ac:dyDescent="0.3">
      <c r="H27" s="35">
        <v>101</v>
      </c>
      <c r="I27" s="35">
        <v>1</v>
      </c>
      <c r="J27" s="11"/>
      <c r="K27" s="35">
        <v>105</v>
      </c>
      <c r="L27" s="35" t="str">
        <f t="shared" si="0"/>
        <v>133:-9:63</v>
      </c>
      <c r="M27" s="35">
        <v>133</v>
      </c>
      <c r="N27" s="35">
        <v>-9</v>
      </c>
      <c r="O27" s="35">
        <v>63</v>
      </c>
    </row>
    <row r="28" spans="8:15" x14ac:dyDescent="0.3">
      <c r="H28" s="35">
        <v>101</v>
      </c>
      <c r="I28" s="35">
        <v>1</v>
      </c>
      <c r="J28" s="11"/>
      <c r="K28" s="35">
        <v>105</v>
      </c>
      <c r="L28" s="35" t="str">
        <f t="shared" si="0"/>
        <v>138:-9:64.5</v>
      </c>
      <c r="M28" s="35">
        <v>138</v>
      </c>
      <c r="N28" s="35">
        <v>-9</v>
      </c>
      <c r="O28" s="35">
        <v>64.5</v>
      </c>
    </row>
    <row r="29" spans="8:15" x14ac:dyDescent="0.3">
      <c r="H29" s="35">
        <v>101</v>
      </c>
      <c r="I29" s="35">
        <v>1</v>
      </c>
      <c r="J29" s="11"/>
      <c r="K29" s="35">
        <v>105</v>
      </c>
      <c r="L29" s="35" t="str">
        <f t="shared" si="0"/>
        <v>135.5:-9:64.5</v>
      </c>
      <c r="M29" s="35">
        <v>135.5</v>
      </c>
      <c r="N29" s="35">
        <v>-9</v>
      </c>
      <c r="O29" s="35">
        <v>64.5</v>
      </c>
    </row>
    <row r="30" spans="8:15" x14ac:dyDescent="0.3">
      <c r="H30" s="35">
        <v>101</v>
      </c>
      <c r="I30" s="35">
        <v>1</v>
      </c>
      <c r="J30" s="11"/>
      <c r="K30" s="35">
        <v>105</v>
      </c>
      <c r="L30" s="35" t="str">
        <f t="shared" si="0"/>
        <v>130.5:-9:64.5</v>
      </c>
      <c r="M30" s="35">
        <v>130.5</v>
      </c>
      <c r="N30" s="35">
        <v>-9</v>
      </c>
      <c r="O30" s="35">
        <v>64.5</v>
      </c>
    </row>
    <row r="31" spans="8:15" x14ac:dyDescent="0.3">
      <c r="H31" s="35">
        <v>101</v>
      </c>
      <c r="I31" s="35">
        <v>1</v>
      </c>
      <c r="J31" s="11"/>
      <c r="K31" s="35">
        <v>105</v>
      </c>
      <c r="L31" s="35" t="str">
        <f t="shared" si="0"/>
        <v>133:-9:64.5</v>
      </c>
      <c r="M31" s="35">
        <v>133</v>
      </c>
      <c r="N31" s="35">
        <v>-9</v>
      </c>
      <c r="O31" s="35">
        <v>64.5</v>
      </c>
    </row>
    <row r="32" spans="8:15" x14ac:dyDescent="0.3">
      <c r="H32" s="35">
        <v>101</v>
      </c>
      <c r="I32" s="35">
        <v>1</v>
      </c>
      <c r="J32" s="11"/>
      <c r="K32" s="35">
        <v>105</v>
      </c>
      <c r="L32" s="35" t="str">
        <f t="shared" si="0"/>
        <v>138:-9:66</v>
      </c>
      <c r="M32" s="35">
        <v>138</v>
      </c>
      <c r="N32" s="35">
        <v>-9</v>
      </c>
      <c r="O32" s="35">
        <v>66</v>
      </c>
    </row>
    <row r="33" spans="1:15" x14ac:dyDescent="0.3">
      <c r="H33" s="35">
        <v>101</v>
      </c>
      <c r="I33" s="35">
        <v>1</v>
      </c>
      <c r="J33" s="11"/>
      <c r="K33" s="35">
        <v>105</v>
      </c>
      <c r="L33" s="35" t="str">
        <f t="shared" si="0"/>
        <v>135.5:-9:66</v>
      </c>
      <c r="M33" s="35">
        <v>135.5</v>
      </c>
      <c r="N33" s="35">
        <v>-9</v>
      </c>
      <c r="O33" s="35">
        <v>66</v>
      </c>
    </row>
    <row r="34" spans="1:15" x14ac:dyDescent="0.3">
      <c r="H34" s="35">
        <v>101</v>
      </c>
      <c r="I34" s="35">
        <v>1</v>
      </c>
      <c r="J34" s="11"/>
      <c r="K34" s="35">
        <v>105</v>
      </c>
      <c r="L34" s="35" t="str">
        <f t="shared" si="0"/>
        <v>130.5:-9:66</v>
      </c>
      <c r="M34" s="35">
        <v>130.5</v>
      </c>
      <c r="N34" s="35">
        <v>-9</v>
      </c>
      <c r="O34" s="35">
        <v>66</v>
      </c>
    </row>
    <row r="35" spans="1:15" x14ac:dyDescent="0.3">
      <c r="H35" s="35">
        <v>101</v>
      </c>
      <c r="I35" s="35">
        <v>1</v>
      </c>
      <c r="J35" s="11"/>
      <c r="K35" s="35">
        <v>105</v>
      </c>
      <c r="L35" s="35" t="str">
        <f t="shared" si="0"/>
        <v>133:-9:66</v>
      </c>
      <c r="M35" s="35">
        <v>133</v>
      </c>
      <c r="N35" s="35">
        <v>-9</v>
      </c>
      <c r="O35" s="35">
        <v>66</v>
      </c>
    </row>
    <row r="36" spans="1:15" x14ac:dyDescent="0.3">
      <c r="H36" s="35">
        <v>101</v>
      </c>
      <c r="I36" s="35">
        <v>1</v>
      </c>
      <c r="J36" s="11"/>
      <c r="K36" s="35">
        <v>105</v>
      </c>
      <c r="L36" s="35" t="str">
        <f t="shared" si="0"/>
        <v>138:-9:67.5</v>
      </c>
      <c r="M36" s="35">
        <v>138</v>
      </c>
      <c r="N36" s="35">
        <v>-9</v>
      </c>
      <c r="O36" s="35">
        <v>67.5</v>
      </c>
    </row>
    <row r="37" spans="1:15" x14ac:dyDescent="0.3">
      <c r="H37" s="35">
        <v>101</v>
      </c>
      <c r="I37" s="35">
        <v>1</v>
      </c>
      <c r="J37" s="11"/>
      <c r="K37" s="35">
        <v>105</v>
      </c>
      <c r="L37" s="35" t="str">
        <f t="shared" si="0"/>
        <v>135.5:-9:67.5</v>
      </c>
      <c r="M37" s="35">
        <v>135.5</v>
      </c>
      <c r="N37" s="35">
        <v>-9</v>
      </c>
      <c r="O37" s="35">
        <v>67.5</v>
      </c>
    </row>
    <row r="38" spans="1:15" x14ac:dyDescent="0.3">
      <c r="H38" s="35">
        <v>101</v>
      </c>
      <c r="I38" s="35">
        <v>1</v>
      </c>
      <c r="J38" s="11"/>
      <c r="K38" s="35">
        <v>105</v>
      </c>
      <c r="L38" s="35" t="str">
        <f t="shared" si="0"/>
        <v>130.5:-9:67.5</v>
      </c>
      <c r="M38" s="35">
        <v>130.5</v>
      </c>
      <c r="N38" s="35">
        <v>-9</v>
      </c>
      <c r="O38" s="35">
        <v>67.5</v>
      </c>
    </row>
    <row r="39" spans="1:15" x14ac:dyDescent="0.3">
      <c r="H39" s="35">
        <v>101</v>
      </c>
      <c r="I39" s="35">
        <v>1</v>
      </c>
      <c r="J39" s="11"/>
      <c r="K39" s="35">
        <v>105</v>
      </c>
      <c r="L39" s="35" t="str">
        <f t="shared" si="0"/>
        <v>133:-9:67.5</v>
      </c>
      <c r="M39" s="35">
        <v>133</v>
      </c>
      <c r="N39" s="35">
        <v>-9</v>
      </c>
      <c r="O39" s="35">
        <v>67.5</v>
      </c>
    </row>
    <row r="40" spans="1:15" x14ac:dyDescent="0.3">
      <c r="H40" s="35">
        <v>101</v>
      </c>
      <c r="I40" s="35">
        <v>1</v>
      </c>
      <c r="J40" s="11"/>
      <c r="K40" s="35">
        <v>105</v>
      </c>
      <c r="L40" s="35" t="str">
        <f t="shared" si="0"/>
        <v>138:-9:69</v>
      </c>
      <c r="M40" s="35">
        <v>138</v>
      </c>
      <c r="N40" s="35">
        <v>-9</v>
      </c>
      <c r="O40" s="35">
        <v>69</v>
      </c>
    </row>
    <row r="41" spans="1:15" x14ac:dyDescent="0.3">
      <c r="H41" s="35">
        <v>101</v>
      </c>
      <c r="I41" s="35">
        <v>1</v>
      </c>
      <c r="J41" s="11"/>
      <c r="K41" s="35">
        <v>105</v>
      </c>
      <c r="L41" s="35" t="str">
        <f t="shared" si="0"/>
        <v>135.5:-9:69</v>
      </c>
      <c r="M41" s="35">
        <v>135.5</v>
      </c>
      <c r="N41" s="35">
        <v>-9</v>
      </c>
      <c r="O41" s="35">
        <v>69</v>
      </c>
    </row>
    <row r="42" spans="1:15" x14ac:dyDescent="0.3">
      <c r="H42" s="35">
        <v>101</v>
      </c>
      <c r="I42" s="35">
        <v>1</v>
      </c>
      <c r="J42" s="11"/>
      <c r="K42" s="35">
        <v>105</v>
      </c>
      <c r="L42" s="35" t="str">
        <f t="shared" si="0"/>
        <v>130.5:-9:69</v>
      </c>
      <c r="M42" s="35">
        <v>130.5</v>
      </c>
      <c r="N42" s="35">
        <v>-9</v>
      </c>
      <c r="O42" s="35">
        <v>69</v>
      </c>
    </row>
    <row r="43" spans="1:15" x14ac:dyDescent="0.3">
      <c r="H43" s="35">
        <v>101</v>
      </c>
      <c r="I43" s="35">
        <v>1</v>
      </c>
      <c r="J43" s="11"/>
      <c r="K43" s="35">
        <v>105</v>
      </c>
      <c r="L43" s="35" t="str">
        <f t="shared" si="0"/>
        <v>133:-9:69</v>
      </c>
      <c r="M43" s="35">
        <v>133</v>
      </c>
      <c r="N43" s="35">
        <v>-9</v>
      </c>
      <c r="O43" s="35">
        <v>69</v>
      </c>
    </row>
    <row r="44" spans="1:15" x14ac:dyDescent="0.3">
      <c r="A44" s="35">
        <v>102</v>
      </c>
      <c r="B44" s="35">
        <v>1</v>
      </c>
      <c r="D44" s="35">
        <v>105</v>
      </c>
      <c r="E44" s="35" t="s">
        <v>375</v>
      </c>
    </row>
    <row r="45" spans="1:15" x14ac:dyDescent="0.3">
      <c r="A45" s="35">
        <v>102</v>
      </c>
      <c r="B45" s="35">
        <v>1</v>
      </c>
      <c r="D45" s="35">
        <v>105</v>
      </c>
      <c r="E45" s="35" t="s">
        <v>376</v>
      </c>
      <c r="J45" s="11"/>
    </row>
    <row r="46" spans="1:15" x14ac:dyDescent="0.3">
      <c r="A46" s="35">
        <v>102</v>
      </c>
      <c r="B46" s="35">
        <v>1</v>
      </c>
      <c r="D46" s="35">
        <v>105</v>
      </c>
      <c r="E46" s="35" t="s">
        <v>377</v>
      </c>
      <c r="J46" s="11"/>
    </row>
    <row r="47" spans="1:15" x14ac:dyDescent="0.3">
      <c r="A47" s="35">
        <v>102</v>
      </c>
      <c r="B47" s="35">
        <v>1</v>
      </c>
      <c r="D47" s="35">
        <v>105</v>
      </c>
      <c r="E47" s="35" t="s">
        <v>378</v>
      </c>
      <c r="J47" s="11"/>
    </row>
    <row r="48" spans="1:15" x14ac:dyDescent="0.3">
      <c r="A48" s="35">
        <v>102</v>
      </c>
      <c r="B48" s="35">
        <v>1</v>
      </c>
      <c r="D48" s="35">
        <v>105</v>
      </c>
      <c r="E48" s="35" t="s">
        <v>379</v>
      </c>
      <c r="J48" s="11"/>
    </row>
    <row r="49" spans="1:10" x14ac:dyDescent="0.3">
      <c r="A49" s="35">
        <v>102</v>
      </c>
      <c r="B49" s="35">
        <v>1</v>
      </c>
      <c r="D49" s="35">
        <v>105</v>
      </c>
      <c r="E49" s="35" t="s">
        <v>380</v>
      </c>
      <c r="J49" s="11"/>
    </row>
    <row r="50" spans="1:10" x14ac:dyDescent="0.3">
      <c r="A50" s="35">
        <v>102</v>
      </c>
      <c r="B50" s="35">
        <v>1</v>
      </c>
      <c r="D50" s="35">
        <v>105</v>
      </c>
      <c r="E50" s="35" t="s">
        <v>381</v>
      </c>
      <c r="J50" s="11"/>
    </row>
    <row r="51" spans="1:10" x14ac:dyDescent="0.3">
      <c r="A51" s="35">
        <v>102</v>
      </c>
      <c r="B51" s="35">
        <v>1</v>
      </c>
      <c r="D51" s="35">
        <v>105</v>
      </c>
      <c r="E51" s="35" t="s">
        <v>382</v>
      </c>
      <c r="J51" s="11"/>
    </row>
    <row r="52" spans="1:10" x14ac:dyDescent="0.3">
      <c r="A52" s="35">
        <v>102</v>
      </c>
      <c r="B52" s="35">
        <v>1</v>
      </c>
      <c r="D52" s="35">
        <v>105</v>
      </c>
      <c r="E52" s="35" t="s">
        <v>383</v>
      </c>
      <c r="J52" s="11"/>
    </row>
    <row r="53" spans="1:10" x14ac:dyDescent="0.3">
      <c r="A53" s="35">
        <v>102</v>
      </c>
      <c r="B53" s="35">
        <v>1</v>
      </c>
      <c r="D53" s="35">
        <v>105</v>
      </c>
      <c r="E53" s="35" t="s">
        <v>384</v>
      </c>
      <c r="J53" s="11"/>
    </row>
    <row r="54" spans="1:10" x14ac:dyDescent="0.3">
      <c r="A54" s="35">
        <v>102</v>
      </c>
      <c r="B54" s="35">
        <v>1</v>
      </c>
      <c r="D54" s="35">
        <v>105</v>
      </c>
      <c r="E54" s="35" t="s">
        <v>385</v>
      </c>
      <c r="J54" s="11"/>
    </row>
    <row r="55" spans="1:10" x14ac:dyDescent="0.3">
      <c r="A55" s="35">
        <v>102</v>
      </c>
      <c r="B55" s="35">
        <v>1</v>
      </c>
      <c r="D55" s="35">
        <v>105</v>
      </c>
      <c r="E55" s="35" t="s">
        <v>386</v>
      </c>
      <c r="J55" s="11"/>
    </row>
    <row r="56" spans="1:10" x14ac:dyDescent="0.3">
      <c r="A56" s="35">
        <v>102</v>
      </c>
      <c r="B56" s="35">
        <v>1</v>
      </c>
      <c r="D56" s="35">
        <v>105</v>
      </c>
      <c r="E56" s="35" t="s">
        <v>387</v>
      </c>
      <c r="J56" s="11"/>
    </row>
    <row r="57" spans="1:10" x14ac:dyDescent="0.3">
      <c r="A57" s="35">
        <v>102</v>
      </c>
      <c r="B57" s="35">
        <v>1</v>
      </c>
      <c r="D57" s="35">
        <v>105</v>
      </c>
      <c r="E57" s="35" t="s">
        <v>388</v>
      </c>
      <c r="J57" s="11"/>
    </row>
    <row r="58" spans="1:10" x14ac:dyDescent="0.3">
      <c r="A58" s="35">
        <v>102</v>
      </c>
      <c r="B58" s="35">
        <v>1</v>
      </c>
      <c r="D58" s="35">
        <v>105</v>
      </c>
      <c r="E58" s="35" t="s">
        <v>389</v>
      </c>
      <c r="J58" s="11"/>
    </row>
    <row r="59" spans="1:10" x14ac:dyDescent="0.3">
      <c r="A59" s="35">
        <v>102</v>
      </c>
      <c r="B59" s="35">
        <v>1</v>
      </c>
      <c r="D59" s="35">
        <v>105</v>
      </c>
      <c r="E59" s="35" t="s">
        <v>390</v>
      </c>
      <c r="J59" s="11"/>
    </row>
    <row r="60" spans="1:10" x14ac:dyDescent="0.3">
      <c r="A60" s="35">
        <v>102</v>
      </c>
      <c r="B60" s="35">
        <v>1</v>
      </c>
      <c r="D60" s="35">
        <v>105</v>
      </c>
      <c r="E60" s="35" t="s">
        <v>391</v>
      </c>
      <c r="J60" s="11"/>
    </row>
    <row r="61" spans="1:10" x14ac:dyDescent="0.3">
      <c r="A61" s="35">
        <v>102</v>
      </c>
      <c r="B61" s="35">
        <v>1</v>
      </c>
      <c r="D61" s="35">
        <v>105</v>
      </c>
      <c r="E61" s="35" t="s">
        <v>392</v>
      </c>
      <c r="J61" s="11"/>
    </row>
    <row r="62" spans="1:10" x14ac:dyDescent="0.3">
      <c r="A62" s="35">
        <v>102</v>
      </c>
      <c r="B62" s="35">
        <v>1</v>
      </c>
      <c r="D62" s="35">
        <v>105</v>
      </c>
      <c r="E62" s="35" t="s">
        <v>393</v>
      </c>
      <c r="J62" s="11"/>
    </row>
    <row r="63" spans="1:10" x14ac:dyDescent="0.3">
      <c r="A63" s="35">
        <v>102</v>
      </c>
      <c r="B63" s="35">
        <v>1</v>
      </c>
      <c r="D63" s="35">
        <v>105</v>
      </c>
      <c r="E63" s="35" t="s">
        <v>394</v>
      </c>
      <c r="J63" s="11"/>
    </row>
    <row r="64" spans="1:10" x14ac:dyDescent="0.3">
      <c r="A64" s="35">
        <v>102</v>
      </c>
      <c r="B64" s="35">
        <v>1</v>
      </c>
      <c r="D64" s="35">
        <v>105</v>
      </c>
      <c r="E64" s="35" t="s">
        <v>395</v>
      </c>
      <c r="J64" s="11"/>
    </row>
    <row r="65" spans="1:21" x14ac:dyDescent="0.3">
      <c r="A65" s="35">
        <v>102</v>
      </c>
      <c r="B65" s="35">
        <v>1</v>
      </c>
      <c r="D65" s="35">
        <v>105</v>
      </c>
      <c r="E65" s="35" t="s">
        <v>396</v>
      </c>
      <c r="J65" s="11"/>
    </row>
    <row r="66" spans="1:21" x14ac:dyDescent="0.3">
      <c r="A66" s="35">
        <v>102</v>
      </c>
      <c r="B66" s="35">
        <v>1</v>
      </c>
      <c r="D66" s="35">
        <v>105</v>
      </c>
      <c r="E66" s="35" t="s">
        <v>397</v>
      </c>
      <c r="J66" s="11"/>
    </row>
    <row r="67" spans="1:21" x14ac:dyDescent="0.3">
      <c r="A67" s="35">
        <v>102</v>
      </c>
      <c r="B67" s="35">
        <v>1</v>
      </c>
      <c r="D67" s="35">
        <v>105</v>
      </c>
      <c r="E67" s="35" t="s">
        <v>398</v>
      </c>
      <c r="J67" s="11"/>
    </row>
    <row r="68" spans="1:21" x14ac:dyDescent="0.3">
      <c r="A68" s="35">
        <v>102</v>
      </c>
      <c r="B68" s="35">
        <v>1</v>
      </c>
      <c r="D68" s="35">
        <v>105</v>
      </c>
      <c r="E68" s="35" t="s">
        <v>399</v>
      </c>
      <c r="J68" s="11"/>
    </row>
    <row r="69" spans="1:21" x14ac:dyDescent="0.3">
      <c r="A69" s="35">
        <v>102</v>
      </c>
      <c r="B69" s="35">
        <v>1</v>
      </c>
      <c r="D69" s="35">
        <v>105</v>
      </c>
      <c r="E69" s="35" t="s">
        <v>400</v>
      </c>
      <c r="J69" s="11"/>
    </row>
    <row r="70" spans="1:21" x14ac:dyDescent="0.3">
      <c r="A70" s="35">
        <v>102</v>
      </c>
      <c r="B70" s="35">
        <v>1</v>
      </c>
      <c r="D70" s="35">
        <v>105</v>
      </c>
      <c r="E70" s="35" t="s">
        <v>401</v>
      </c>
      <c r="J70" s="11"/>
    </row>
    <row r="71" spans="1:21" x14ac:dyDescent="0.3">
      <c r="A71" s="35">
        <v>102</v>
      </c>
      <c r="B71" s="35">
        <v>1</v>
      </c>
      <c r="D71" s="35">
        <v>105</v>
      </c>
      <c r="E71" s="35" t="s">
        <v>402</v>
      </c>
      <c r="J71" s="11"/>
    </row>
    <row r="72" spans="1:21" s="37" customFormat="1" x14ac:dyDescent="0.3">
      <c r="I72" s="35"/>
      <c r="J72" s="11"/>
      <c r="K72" s="35"/>
      <c r="L72" s="35"/>
      <c r="N72" s="35"/>
      <c r="S72" s="35"/>
      <c r="U72" s="35"/>
    </row>
    <row r="73" spans="1:21" s="37" customFormat="1" x14ac:dyDescent="0.3">
      <c r="H73" s="37">
        <v>103</v>
      </c>
      <c r="I73" s="37">
        <v>1</v>
      </c>
      <c r="K73" s="37">
        <v>90</v>
      </c>
      <c r="L73" s="35" t="str">
        <f t="shared" ref="L73:L112" si="1">M73&amp;":"&amp;N73&amp;":"&amp;O73</f>
        <v>134.97:-9:106.84</v>
      </c>
      <c r="M73" s="37">
        <v>134.97</v>
      </c>
      <c r="N73" s="37">
        <v>-9</v>
      </c>
      <c r="O73" s="37">
        <v>106.84</v>
      </c>
    </row>
    <row r="74" spans="1:21" s="37" customFormat="1" x14ac:dyDescent="0.3">
      <c r="H74" s="37">
        <v>103</v>
      </c>
      <c r="I74" s="37">
        <v>1</v>
      </c>
      <c r="K74" s="37">
        <v>90</v>
      </c>
      <c r="L74" s="35" t="str">
        <f t="shared" si="1"/>
        <v>131.97:-9:106.84</v>
      </c>
      <c r="M74" s="37">
        <v>131.97</v>
      </c>
      <c r="N74" s="37">
        <v>-9</v>
      </c>
      <c r="O74" s="37">
        <v>106.84</v>
      </c>
    </row>
    <row r="75" spans="1:21" s="37" customFormat="1" x14ac:dyDescent="0.3">
      <c r="H75" s="37">
        <v>103</v>
      </c>
      <c r="I75" s="37">
        <v>1</v>
      </c>
      <c r="K75" s="37">
        <v>90</v>
      </c>
      <c r="L75" s="35" t="str">
        <f t="shared" si="1"/>
        <v>128.97:-9:106.84</v>
      </c>
      <c r="M75" s="37">
        <v>128.97</v>
      </c>
      <c r="N75" s="37">
        <v>-9</v>
      </c>
      <c r="O75" s="37">
        <v>106.84</v>
      </c>
    </row>
    <row r="76" spans="1:21" s="37" customFormat="1" x14ac:dyDescent="0.3">
      <c r="H76" s="37">
        <v>103</v>
      </c>
      <c r="I76" s="37">
        <v>1</v>
      </c>
      <c r="K76" s="37">
        <v>90</v>
      </c>
      <c r="L76" s="35" t="str">
        <f t="shared" si="1"/>
        <v>125.97:-9:106.84</v>
      </c>
      <c r="M76" s="37">
        <v>125.97</v>
      </c>
      <c r="N76" s="37">
        <v>-9</v>
      </c>
      <c r="O76" s="37">
        <v>106.84</v>
      </c>
    </row>
    <row r="77" spans="1:21" s="37" customFormat="1" x14ac:dyDescent="0.3">
      <c r="H77" s="37">
        <v>103</v>
      </c>
      <c r="I77" s="37">
        <v>1</v>
      </c>
      <c r="K77" s="37">
        <v>90</v>
      </c>
      <c r="L77" s="35" t="str">
        <f t="shared" si="1"/>
        <v>131.97:-9:109.34</v>
      </c>
      <c r="M77" s="37">
        <v>131.97</v>
      </c>
      <c r="N77" s="37">
        <v>-9</v>
      </c>
      <c r="O77" s="37">
        <v>109.34</v>
      </c>
    </row>
    <row r="78" spans="1:21" s="37" customFormat="1" x14ac:dyDescent="0.3">
      <c r="H78" s="37">
        <v>103</v>
      </c>
      <c r="I78" s="37">
        <v>1</v>
      </c>
      <c r="K78" s="37">
        <v>90</v>
      </c>
      <c r="L78" s="35" t="str">
        <f t="shared" si="1"/>
        <v>128.97:-9:109.34</v>
      </c>
      <c r="M78" s="37">
        <v>128.97</v>
      </c>
      <c r="N78" s="37">
        <v>-9</v>
      </c>
      <c r="O78" s="37">
        <v>109.34</v>
      </c>
    </row>
    <row r="79" spans="1:21" s="37" customFormat="1" x14ac:dyDescent="0.3">
      <c r="H79" s="37">
        <v>103</v>
      </c>
      <c r="I79" s="37">
        <v>1</v>
      </c>
      <c r="K79" s="37">
        <v>90</v>
      </c>
      <c r="L79" s="35" t="str">
        <f t="shared" si="1"/>
        <v>125.97:-9:109.34</v>
      </c>
      <c r="M79" s="37">
        <v>125.97</v>
      </c>
      <c r="N79" s="37">
        <v>-9</v>
      </c>
      <c r="O79" s="37">
        <v>109.34</v>
      </c>
    </row>
    <row r="80" spans="1:21" s="37" customFormat="1" x14ac:dyDescent="0.3">
      <c r="H80" s="37">
        <v>103</v>
      </c>
      <c r="I80" s="37">
        <v>1</v>
      </c>
      <c r="K80" s="37">
        <v>90</v>
      </c>
      <c r="L80" s="35" t="str">
        <f t="shared" si="1"/>
        <v>134.97:-9:109.34</v>
      </c>
      <c r="M80" s="37">
        <v>134.97</v>
      </c>
      <c r="N80" s="37">
        <v>-9</v>
      </c>
      <c r="O80" s="37">
        <v>109.34</v>
      </c>
    </row>
    <row r="81" spans="8:15" s="37" customFormat="1" x14ac:dyDescent="0.3">
      <c r="H81" s="37">
        <v>103</v>
      </c>
      <c r="I81" s="37">
        <v>1</v>
      </c>
      <c r="K81" s="37">
        <v>90</v>
      </c>
      <c r="L81" s="35" t="str">
        <f t="shared" si="1"/>
        <v>134.97:-9:111.84</v>
      </c>
      <c r="M81" s="37">
        <v>134.97</v>
      </c>
      <c r="N81" s="37">
        <v>-9</v>
      </c>
      <c r="O81" s="37">
        <v>111.84</v>
      </c>
    </row>
    <row r="82" spans="8:15" s="37" customFormat="1" x14ac:dyDescent="0.3">
      <c r="H82" s="37">
        <v>103</v>
      </c>
      <c r="I82" s="37">
        <v>1</v>
      </c>
      <c r="K82" s="37">
        <v>90</v>
      </c>
      <c r="L82" s="35" t="str">
        <f t="shared" si="1"/>
        <v>131.97:-9:111.84</v>
      </c>
      <c r="M82" s="37">
        <v>131.97</v>
      </c>
      <c r="N82" s="37">
        <v>-9</v>
      </c>
      <c r="O82" s="37">
        <v>111.84</v>
      </c>
    </row>
    <row r="83" spans="8:15" s="37" customFormat="1" x14ac:dyDescent="0.3">
      <c r="H83" s="37">
        <v>103</v>
      </c>
      <c r="I83" s="37">
        <v>1</v>
      </c>
      <c r="K83" s="37">
        <v>90</v>
      </c>
      <c r="L83" s="35" t="str">
        <f t="shared" si="1"/>
        <v>128.97:-9:111.84</v>
      </c>
      <c r="M83" s="37">
        <v>128.97</v>
      </c>
      <c r="N83" s="37">
        <v>-9</v>
      </c>
      <c r="O83" s="37">
        <v>111.84</v>
      </c>
    </row>
    <row r="84" spans="8:15" x14ac:dyDescent="0.3">
      <c r="H84" s="37">
        <v>103</v>
      </c>
      <c r="I84" s="37">
        <v>1</v>
      </c>
      <c r="J84" s="37"/>
      <c r="K84" s="37">
        <v>90</v>
      </c>
      <c r="L84" s="35" t="str">
        <f t="shared" si="1"/>
        <v>125.97:-9:111.84</v>
      </c>
      <c r="M84" s="37">
        <v>125.97</v>
      </c>
      <c r="N84" s="37">
        <v>-9</v>
      </c>
      <c r="O84" s="37">
        <v>111.84</v>
      </c>
    </row>
    <row r="85" spans="8:15" x14ac:dyDescent="0.3">
      <c r="H85" s="35">
        <v>104</v>
      </c>
      <c r="I85" s="35">
        <v>1</v>
      </c>
      <c r="J85" s="11"/>
      <c r="K85" s="35">
        <v>105</v>
      </c>
      <c r="L85" s="35" t="str">
        <f t="shared" si="1"/>
        <v>138:-9:45.58</v>
      </c>
      <c r="M85" s="35">
        <v>138</v>
      </c>
      <c r="N85" s="35">
        <v>-9</v>
      </c>
      <c r="O85" s="35">
        <v>45.58</v>
      </c>
    </row>
    <row r="86" spans="8:15" x14ac:dyDescent="0.3">
      <c r="H86" s="35">
        <v>104</v>
      </c>
      <c r="I86" s="35">
        <v>1</v>
      </c>
      <c r="J86" s="11"/>
      <c r="K86" s="35">
        <v>105</v>
      </c>
      <c r="L86" s="35" t="str">
        <f t="shared" si="1"/>
        <v>135.5:-9:45.58</v>
      </c>
      <c r="M86" s="35">
        <v>135.5</v>
      </c>
      <c r="N86" s="35">
        <v>-9</v>
      </c>
      <c r="O86" s="35">
        <v>45.58</v>
      </c>
    </row>
    <row r="87" spans="8:15" x14ac:dyDescent="0.3">
      <c r="H87" s="35">
        <v>104</v>
      </c>
      <c r="I87" s="35">
        <v>1</v>
      </c>
      <c r="J87" s="11"/>
      <c r="K87" s="35">
        <v>105</v>
      </c>
      <c r="L87" s="35" t="str">
        <f t="shared" si="1"/>
        <v>133:-9:45.58</v>
      </c>
      <c r="M87" s="35">
        <v>133</v>
      </c>
      <c r="N87" s="35">
        <v>-9</v>
      </c>
      <c r="O87" s="35">
        <v>45.58</v>
      </c>
    </row>
    <row r="88" spans="8:15" x14ac:dyDescent="0.3">
      <c r="H88" s="35">
        <v>104</v>
      </c>
      <c r="I88" s="35">
        <v>1</v>
      </c>
      <c r="J88" s="11"/>
      <c r="K88" s="35">
        <v>105</v>
      </c>
      <c r="L88" s="35" t="str">
        <f t="shared" si="1"/>
        <v>130.5:-9:45.58</v>
      </c>
      <c r="M88" s="35">
        <v>130.5</v>
      </c>
      <c r="N88" s="35">
        <v>-9</v>
      </c>
      <c r="O88" s="35">
        <v>45.58</v>
      </c>
    </row>
    <row r="89" spans="8:15" x14ac:dyDescent="0.3">
      <c r="H89" s="35">
        <v>104</v>
      </c>
      <c r="I89" s="35">
        <v>1</v>
      </c>
      <c r="J89" s="11"/>
      <c r="K89" s="35">
        <v>105</v>
      </c>
      <c r="L89" s="35" t="str">
        <f t="shared" si="1"/>
        <v>130.5:-9:47.08</v>
      </c>
      <c r="M89" s="35">
        <v>130.5</v>
      </c>
      <c r="N89" s="35">
        <v>-9</v>
      </c>
      <c r="O89" s="35">
        <v>47.08</v>
      </c>
    </row>
    <row r="90" spans="8:15" x14ac:dyDescent="0.3">
      <c r="H90" s="35">
        <v>104</v>
      </c>
      <c r="I90" s="35">
        <v>1</v>
      </c>
      <c r="J90" s="11"/>
      <c r="K90" s="35">
        <v>105</v>
      </c>
      <c r="L90" s="35" t="str">
        <f t="shared" si="1"/>
        <v>138:-9:47.08</v>
      </c>
      <c r="M90" s="35">
        <v>138</v>
      </c>
      <c r="N90" s="35">
        <v>-9</v>
      </c>
      <c r="O90" s="35">
        <v>47.08</v>
      </c>
    </row>
    <row r="91" spans="8:15" x14ac:dyDescent="0.3">
      <c r="H91" s="35">
        <v>104</v>
      </c>
      <c r="I91" s="35">
        <v>1</v>
      </c>
      <c r="J91" s="11"/>
      <c r="K91" s="35">
        <v>105</v>
      </c>
      <c r="L91" s="35" t="str">
        <f t="shared" si="1"/>
        <v>135.5:-9:47.08</v>
      </c>
      <c r="M91" s="35">
        <v>135.5</v>
      </c>
      <c r="N91" s="35">
        <v>-9</v>
      </c>
      <c r="O91" s="35">
        <v>47.08</v>
      </c>
    </row>
    <row r="92" spans="8:15" x14ac:dyDescent="0.3">
      <c r="H92" s="35">
        <v>104</v>
      </c>
      <c r="I92" s="35">
        <v>1</v>
      </c>
      <c r="J92" s="11"/>
      <c r="K92" s="35">
        <v>105</v>
      </c>
      <c r="L92" s="35" t="str">
        <f t="shared" si="1"/>
        <v>133:-9:47.08</v>
      </c>
      <c r="M92" s="35">
        <v>133</v>
      </c>
      <c r="N92" s="35">
        <v>-9</v>
      </c>
      <c r="O92" s="35">
        <v>47.08</v>
      </c>
    </row>
    <row r="93" spans="8:15" x14ac:dyDescent="0.3">
      <c r="H93" s="35">
        <v>104</v>
      </c>
      <c r="I93" s="35">
        <v>1</v>
      </c>
      <c r="J93" s="11"/>
      <c r="K93" s="35">
        <v>105</v>
      </c>
      <c r="L93" s="35" t="str">
        <f t="shared" si="1"/>
        <v>138:-9:48.58</v>
      </c>
      <c r="M93" s="35">
        <v>138</v>
      </c>
      <c r="N93" s="35">
        <v>-9</v>
      </c>
      <c r="O93" s="35">
        <v>48.58</v>
      </c>
    </row>
    <row r="94" spans="8:15" x14ac:dyDescent="0.3">
      <c r="H94" s="35">
        <v>104</v>
      </c>
      <c r="I94" s="35">
        <v>1</v>
      </c>
      <c r="J94" s="11"/>
      <c r="K94" s="35">
        <v>105</v>
      </c>
      <c r="L94" s="35" t="str">
        <f t="shared" si="1"/>
        <v>135.5:-9:48.58</v>
      </c>
      <c r="M94" s="35">
        <v>135.5</v>
      </c>
      <c r="N94" s="35">
        <v>-9</v>
      </c>
      <c r="O94" s="35">
        <v>48.58</v>
      </c>
    </row>
    <row r="95" spans="8:15" x14ac:dyDescent="0.3">
      <c r="H95" s="35">
        <v>104</v>
      </c>
      <c r="I95" s="35">
        <v>1</v>
      </c>
      <c r="J95" s="11"/>
      <c r="K95" s="35">
        <v>105</v>
      </c>
      <c r="L95" s="35" t="str">
        <f t="shared" si="1"/>
        <v>130.5:-9:48.58</v>
      </c>
      <c r="M95" s="35">
        <v>130.5</v>
      </c>
      <c r="N95" s="35">
        <v>-9</v>
      </c>
      <c r="O95" s="35">
        <v>48.58</v>
      </c>
    </row>
    <row r="96" spans="8:15" x14ac:dyDescent="0.3">
      <c r="H96" s="35">
        <v>104</v>
      </c>
      <c r="I96" s="35">
        <v>1</v>
      </c>
      <c r="J96" s="11"/>
      <c r="K96" s="35">
        <v>105</v>
      </c>
      <c r="L96" s="35" t="str">
        <f t="shared" si="1"/>
        <v>133:-9:48.58</v>
      </c>
      <c r="M96" s="35">
        <v>133</v>
      </c>
      <c r="N96" s="35">
        <v>-9</v>
      </c>
      <c r="O96" s="35">
        <v>48.58</v>
      </c>
    </row>
    <row r="97" spans="5:15" x14ac:dyDescent="0.3">
      <c r="H97" s="35">
        <v>104</v>
      </c>
      <c r="I97" s="35">
        <v>1</v>
      </c>
      <c r="J97" s="11"/>
      <c r="K97" s="35">
        <v>105</v>
      </c>
      <c r="L97" s="35" t="str">
        <f t="shared" si="1"/>
        <v>138:-9:50.08</v>
      </c>
      <c r="M97" s="35">
        <v>138</v>
      </c>
      <c r="N97" s="35">
        <v>-9</v>
      </c>
      <c r="O97" s="35">
        <v>50.08</v>
      </c>
    </row>
    <row r="98" spans="5:15" x14ac:dyDescent="0.3">
      <c r="H98" s="35">
        <v>104</v>
      </c>
      <c r="I98" s="35">
        <v>1</v>
      </c>
      <c r="J98" s="11"/>
      <c r="K98" s="35">
        <v>105</v>
      </c>
      <c r="L98" s="35" t="str">
        <f t="shared" si="1"/>
        <v>135.5:-9:50.08</v>
      </c>
      <c r="M98" s="35">
        <v>135.5</v>
      </c>
      <c r="N98" s="35">
        <v>-9</v>
      </c>
      <c r="O98" s="35">
        <v>50.08</v>
      </c>
    </row>
    <row r="99" spans="5:15" x14ac:dyDescent="0.3">
      <c r="H99" s="35">
        <v>104</v>
      </c>
      <c r="I99" s="35">
        <v>1</v>
      </c>
      <c r="J99" s="11"/>
      <c r="K99" s="35">
        <v>105</v>
      </c>
      <c r="L99" s="35" t="str">
        <f t="shared" si="1"/>
        <v>130.5:-9:50.08</v>
      </c>
      <c r="M99" s="35">
        <v>130.5</v>
      </c>
      <c r="N99" s="35">
        <v>-9</v>
      </c>
      <c r="O99" s="35">
        <v>50.08</v>
      </c>
    </row>
    <row r="100" spans="5:15" x14ac:dyDescent="0.3">
      <c r="H100" s="35">
        <v>104</v>
      </c>
      <c r="I100" s="35">
        <v>1</v>
      </c>
      <c r="J100" s="11"/>
      <c r="K100" s="35">
        <v>105</v>
      </c>
      <c r="L100" s="35" t="str">
        <f t="shared" si="1"/>
        <v>133:-9:50.08</v>
      </c>
      <c r="M100" s="35">
        <v>133</v>
      </c>
      <c r="N100" s="35">
        <v>-9</v>
      </c>
      <c r="O100" s="35">
        <v>50.08</v>
      </c>
    </row>
    <row r="101" spans="5:15" x14ac:dyDescent="0.3">
      <c r="H101" s="35">
        <v>104</v>
      </c>
      <c r="I101" s="35">
        <v>1</v>
      </c>
      <c r="J101" s="11"/>
      <c r="K101" s="35">
        <v>105</v>
      </c>
      <c r="L101" s="35" t="str">
        <f t="shared" si="1"/>
        <v>138:-9:51.58</v>
      </c>
      <c r="M101" s="35">
        <v>138</v>
      </c>
      <c r="N101" s="35">
        <v>-9</v>
      </c>
      <c r="O101" s="35">
        <v>51.58</v>
      </c>
    </row>
    <row r="102" spans="5:15" x14ac:dyDescent="0.3">
      <c r="H102" s="35">
        <v>104</v>
      </c>
      <c r="I102" s="35">
        <v>1</v>
      </c>
      <c r="J102" s="11"/>
      <c r="K102" s="35">
        <v>105</v>
      </c>
      <c r="L102" s="35" t="str">
        <f t="shared" si="1"/>
        <v>135.5:-9:51.58</v>
      </c>
      <c r="M102" s="35">
        <v>135.5</v>
      </c>
      <c r="N102" s="35">
        <v>-9</v>
      </c>
      <c r="O102" s="35">
        <v>51.58</v>
      </c>
    </row>
    <row r="103" spans="5:15" x14ac:dyDescent="0.3">
      <c r="H103" s="35">
        <v>104</v>
      </c>
      <c r="I103" s="35">
        <v>1</v>
      </c>
      <c r="J103" s="11"/>
      <c r="K103" s="35">
        <v>105</v>
      </c>
      <c r="L103" s="35" t="str">
        <f t="shared" si="1"/>
        <v>130.5:-9:51.58</v>
      </c>
      <c r="M103" s="35">
        <v>130.5</v>
      </c>
      <c r="N103" s="35">
        <v>-9</v>
      </c>
      <c r="O103" s="35">
        <v>51.58</v>
      </c>
    </row>
    <row r="104" spans="5:15" x14ac:dyDescent="0.3">
      <c r="H104" s="35">
        <v>104</v>
      </c>
      <c r="I104" s="35">
        <v>1</v>
      </c>
      <c r="J104" s="11"/>
      <c r="K104" s="35">
        <v>105</v>
      </c>
      <c r="L104" s="35" t="str">
        <f t="shared" si="1"/>
        <v>133:-9:51.58</v>
      </c>
      <c r="M104" s="35">
        <v>133</v>
      </c>
      <c r="N104" s="35">
        <v>-9</v>
      </c>
      <c r="O104" s="35">
        <v>51.58</v>
      </c>
    </row>
    <row r="105" spans="5:15" x14ac:dyDescent="0.3">
      <c r="H105" s="35">
        <v>104</v>
      </c>
      <c r="I105" s="35">
        <v>1</v>
      </c>
      <c r="J105" s="11"/>
      <c r="K105" s="35">
        <v>105</v>
      </c>
      <c r="L105" s="35" t="str">
        <f t="shared" si="1"/>
        <v>138:-9:53.08</v>
      </c>
      <c r="M105" s="35">
        <v>138</v>
      </c>
      <c r="N105" s="35">
        <v>-9</v>
      </c>
      <c r="O105" s="35">
        <v>53.08</v>
      </c>
    </row>
    <row r="106" spans="5:15" x14ac:dyDescent="0.3">
      <c r="H106" s="35">
        <v>104</v>
      </c>
      <c r="I106" s="35">
        <v>1</v>
      </c>
      <c r="J106" s="11"/>
      <c r="K106" s="35">
        <v>105</v>
      </c>
      <c r="L106" s="35" t="str">
        <f t="shared" si="1"/>
        <v>135.5:-9:53.08</v>
      </c>
      <c r="M106" s="35">
        <v>135.5</v>
      </c>
      <c r="N106" s="35">
        <v>-9</v>
      </c>
      <c r="O106" s="35">
        <v>53.08</v>
      </c>
    </row>
    <row r="107" spans="5:15" x14ac:dyDescent="0.3">
      <c r="H107" s="35">
        <v>104</v>
      </c>
      <c r="I107" s="35">
        <v>1</v>
      </c>
      <c r="J107" s="11"/>
      <c r="K107" s="35">
        <v>105</v>
      </c>
      <c r="L107" s="35" t="str">
        <f t="shared" si="1"/>
        <v>130.5:-9:53.08</v>
      </c>
      <c r="M107" s="35">
        <v>130.5</v>
      </c>
      <c r="N107" s="35">
        <v>-9</v>
      </c>
      <c r="O107" s="35">
        <v>53.08</v>
      </c>
    </row>
    <row r="108" spans="5:15" x14ac:dyDescent="0.3">
      <c r="H108" s="35">
        <v>104</v>
      </c>
      <c r="I108" s="35">
        <v>1</v>
      </c>
      <c r="J108" s="11"/>
      <c r="K108" s="35">
        <v>105</v>
      </c>
      <c r="L108" s="35" t="str">
        <f t="shared" si="1"/>
        <v>133:-9:53.08</v>
      </c>
      <c r="M108" s="35">
        <v>133</v>
      </c>
      <c r="N108" s="35">
        <v>-9</v>
      </c>
      <c r="O108" s="35">
        <v>53.08</v>
      </c>
    </row>
    <row r="109" spans="5:15" x14ac:dyDescent="0.3">
      <c r="H109" s="35">
        <v>104</v>
      </c>
      <c r="I109" s="35">
        <v>1</v>
      </c>
      <c r="J109" s="11"/>
      <c r="K109" s="35">
        <v>105</v>
      </c>
      <c r="L109" s="35" t="str">
        <f t="shared" si="1"/>
        <v>138:-9:54.58</v>
      </c>
      <c r="M109" s="35">
        <v>138</v>
      </c>
      <c r="N109" s="35">
        <v>-9</v>
      </c>
      <c r="O109" s="35">
        <v>54.58</v>
      </c>
    </row>
    <row r="110" spans="5:15" x14ac:dyDescent="0.3">
      <c r="H110" s="35">
        <v>104</v>
      </c>
      <c r="I110" s="35">
        <v>1</v>
      </c>
      <c r="J110" s="11"/>
      <c r="K110" s="35">
        <v>105</v>
      </c>
      <c r="L110" s="35" t="str">
        <f t="shared" si="1"/>
        <v>135.5:-9:54.58</v>
      </c>
      <c r="M110" s="35">
        <v>135.5</v>
      </c>
      <c r="N110" s="35">
        <v>-9</v>
      </c>
      <c r="O110" s="35">
        <v>54.58</v>
      </c>
    </row>
    <row r="111" spans="5:15" x14ac:dyDescent="0.3">
      <c r="H111" s="35">
        <v>104</v>
      </c>
      <c r="I111" s="35">
        <v>1</v>
      </c>
      <c r="J111" s="11"/>
      <c r="K111" s="35">
        <v>105</v>
      </c>
      <c r="L111" s="35" t="str">
        <f t="shared" si="1"/>
        <v>130.5:-9:54.58</v>
      </c>
      <c r="M111" s="35">
        <v>130.5</v>
      </c>
      <c r="N111" s="35">
        <v>-9</v>
      </c>
      <c r="O111" s="35">
        <v>54.58</v>
      </c>
    </row>
    <row r="112" spans="5:15" x14ac:dyDescent="0.3">
      <c r="E112" s="38"/>
      <c r="H112" s="35">
        <v>104</v>
      </c>
      <c r="I112" s="35">
        <v>1</v>
      </c>
      <c r="J112" s="11"/>
      <c r="K112" s="35">
        <v>105</v>
      </c>
      <c r="L112" s="35" t="str">
        <f t="shared" si="1"/>
        <v>133:-9:54.58</v>
      </c>
      <c r="M112" s="35">
        <v>133</v>
      </c>
      <c r="N112" s="35">
        <v>-9</v>
      </c>
      <c r="O112" s="35">
        <v>54.58</v>
      </c>
    </row>
    <row r="114" spans="5:5" x14ac:dyDescent="0.3">
      <c r="E114" s="38"/>
    </row>
    <row r="115" spans="5:5" x14ac:dyDescent="0.3">
      <c r="E115" s="38"/>
    </row>
    <row r="116" spans="5:5" x14ac:dyDescent="0.3">
      <c r="E116" s="38"/>
    </row>
    <row r="117" spans="5:5" x14ac:dyDescent="0.3">
      <c r="E117" s="38"/>
    </row>
    <row r="118" spans="5:5" x14ac:dyDescent="0.3">
      <c r="E118" s="38"/>
    </row>
    <row r="119" spans="5:5" x14ac:dyDescent="0.3">
      <c r="E119" s="38"/>
    </row>
    <row r="120" spans="5:5" x14ac:dyDescent="0.3">
      <c r="E120" s="38"/>
    </row>
    <row r="121" spans="5:5" x14ac:dyDescent="0.3">
      <c r="E121" s="38"/>
    </row>
    <row r="122" spans="5:5" x14ac:dyDescent="0.3">
      <c r="E122" s="38"/>
    </row>
    <row r="123" spans="5:5" x14ac:dyDescent="0.3">
      <c r="E123" s="38"/>
    </row>
    <row r="124" spans="5:5" x14ac:dyDescent="0.3">
      <c r="E124" s="38"/>
    </row>
    <row r="125" spans="5:5" x14ac:dyDescent="0.3">
      <c r="E125" s="38"/>
    </row>
    <row r="126" spans="5:5" x14ac:dyDescent="0.3">
      <c r="E126" s="38"/>
    </row>
    <row r="127" spans="5:5" x14ac:dyDescent="0.3">
      <c r="E127" s="38"/>
    </row>
    <row r="129" spans="5:5" x14ac:dyDescent="0.3">
      <c r="E129" s="38"/>
    </row>
    <row r="130" spans="5:5" x14ac:dyDescent="0.3">
      <c r="E130" s="38"/>
    </row>
    <row r="131" spans="5:5" x14ac:dyDescent="0.3">
      <c r="E131" s="38"/>
    </row>
    <row r="132" spans="5:5" x14ac:dyDescent="0.3">
      <c r="E132" s="38"/>
    </row>
    <row r="133" spans="5:5" x14ac:dyDescent="0.3">
      <c r="E133" s="38"/>
    </row>
    <row r="134" spans="5:5" x14ac:dyDescent="0.3">
      <c r="E134" s="38"/>
    </row>
    <row r="135" spans="5:5" x14ac:dyDescent="0.3">
      <c r="E135" s="38"/>
    </row>
    <row r="136" spans="5:5" x14ac:dyDescent="0.3">
      <c r="E136" s="38"/>
    </row>
    <row r="137" spans="5:5" x14ac:dyDescent="0.3">
      <c r="E137" s="38"/>
    </row>
    <row r="138" spans="5:5" x14ac:dyDescent="0.3">
      <c r="E138" s="38"/>
    </row>
    <row r="139" spans="5:5" x14ac:dyDescent="0.3">
      <c r="E139" s="38"/>
    </row>
    <row r="140" spans="5:5" x14ac:dyDescent="0.3">
      <c r="E140" s="38"/>
    </row>
    <row r="141" spans="5:5" x14ac:dyDescent="0.3">
      <c r="E141" s="38"/>
    </row>
    <row r="142" spans="5:5" x14ac:dyDescent="0.3">
      <c r="E142" s="38"/>
    </row>
    <row r="144" spans="5:5" x14ac:dyDescent="0.3">
      <c r="E144" s="38"/>
    </row>
    <row r="145" spans="5:5" x14ac:dyDescent="0.3">
      <c r="E145" s="38"/>
    </row>
    <row r="146" spans="5:5" x14ac:dyDescent="0.3">
      <c r="E146" s="38"/>
    </row>
    <row r="147" spans="5:5" x14ac:dyDescent="0.3">
      <c r="E147" s="38"/>
    </row>
    <row r="148" spans="5:5" x14ac:dyDescent="0.3">
      <c r="E148" s="38"/>
    </row>
    <row r="149" spans="5:5" x14ac:dyDescent="0.3">
      <c r="E149" s="38"/>
    </row>
    <row r="150" spans="5:5" x14ac:dyDescent="0.3">
      <c r="E150" s="38"/>
    </row>
    <row r="151" spans="5:5" x14ac:dyDescent="0.3">
      <c r="E151" s="38"/>
    </row>
    <row r="152" spans="5:5" x14ac:dyDescent="0.3">
      <c r="E152" s="38"/>
    </row>
    <row r="153" spans="5:5" x14ac:dyDescent="0.3">
      <c r="E153" s="38"/>
    </row>
    <row r="154" spans="5:5" x14ac:dyDescent="0.3">
      <c r="E154" s="38"/>
    </row>
    <row r="155" spans="5:5" x14ac:dyDescent="0.3">
      <c r="E155" s="38"/>
    </row>
    <row r="156" spans="5:5" x14ac:dyDescent="0.3">
      <c r="E156" s="38"/>
    </row>
    <row r="157" spans="5:5" x14ac:dyDescent="0.3">
      <c r="E157" s="38"/>
    </row>
    <row r="159" spans="5:5" x14ac:dyDescent="0.3">
      <c r="E159" s="38"/>
    </row>
    <row r="160" spans="5:5" x14ac:dyDescent="0.3">
      <c r="E160" s="38"/>
    </row>
    <row r="161" spans="5:5" x14ac:dyDescent="0.3">
      <c r="E161" s="38"/>
    </row>
    <row r="162" spans="5:5" x14ac:dyDescent="0.3">
      <c r="E162" s="38"/>
    </row>
    <row r="163" spans="5:5" x14ac:dyDescent="0.3">
      <c r="E163" s="38"/>
    </row>
    <row r="164" spans="5:5" x14ac:dyDescent="0.3">
      <c r="E164" s="38"/>
    </row>
    <row r="165" spans="5:5" x14ac:dyDescent="0.3">
      <c r="E165" s="38"/>
    </row>
    <row r="166" spans="5:5" x14ac:dyDescent="0.3">
      <c r="E166" s="38"/>
    </row>
    <row r="167" spans="5:5" x14ac:dyDescent="0.3">
      <c r="E167" s="38"/>
    </row>
    <row r="168" spans="5:5" x14ac:dyDescent="0.3">
      <c r="E168" s="38"/>
    </row>
    <row r="169" spans="5:5" x14ac:dyDescent="0.3">
      <c r="E169" s="38"/>
    </row>
    <row r="170" spans="5:5" x14ac:dyDescent="0.3">
      <c r="E170" s="38"/>
    </row>
    <row r="171" spans="5:5" x14ac:dyDescent="0.3">
      <c r="E171" s="38"/>
    </row>
    <row r="172" spans="5:5" x14ac:dyDescent="0.3">
      <c r="E172" s="38"/>
    </row>
    <row r="174" spans="5:5" x14ac:dyDescent="0.3">
      <c r="E174" s="38"/>
    </row>
    <row r="175" spans="5:5" x14ac:dyDescent="0.3">
      <c r="E175" s="38"/>
    </row>
    <row r="176" spans="5:5" x14ac:dyDescent="0.3">
      <c r="E176" s="38"/>
    </row>
    <row r="177" spans="5:5" x14ac:dyDescent="0.3">
      <c r="E177" s="38"/>
    </row>
    <row r="178" spans="5:5" x14ac:dyDescent="0.3">
      <c r="E178" s="38"/>
    </row>
    <row r="179" spans="5:5" x14ac:dyDescent="0.3">
      <c r="E179" s="38"/>
    </row>
    <row r="180" spans="5:5" x14ac:dyDescent="0.3">
      <c r="E180" s="38"/>
    </row>
    <row r="181" spans="5:5" x14ac:dyDescent="0.3">
      <c r="E181" s="38"/>
    </row>
    <row r="182" spans="5:5" x14ac:dyDescent="0.3">
      <c r="E182" s="38"/>
    </row>
    <row r="183" spans="5:5" x14ac:dyDescent="0.3">
      <c r="E183" s="38"/>
    </row>
    <row r="184" spans="5:5" x14ac:dyDescent="0.3">
      <c r="E184" s="38"/>
    </row>
    <row r="185" spans="5:5" x14ac:dyDescent="0.3">
      <c r="E185" s="38"/>
    </row>
    <row r="186" spans="5:5" x14ac:dyDescent="0.3">
      <c r="E186" s="38"/>
    </row>
    <row r="187" spans="5:5" x14ac:dyDescent="0.3">
      <c r="E187" s="38"/>
    </row>
    <row r="189" spans="5:5" x14ac:dyDescent="0.3">
      <c r="E189" s="38"/>
    </row>
    <row r="190" spans="5:5" x14ac:dyDescent="0.3">
      <c r="E190" s="38"/>
    </row>
    <row r="191" spans="5:5" x14ac:dyDescent="0.3">
      <c r="E191" s="38"/>
    </row>
    <row r="192" spans="5:5" x14ac:dyDescent="0.3">
      <c r="E192" s="38"/>
    </row>
    <row r="193" spans="5:5" x14ac:dyDescent="0.3">
      <c r="E193" s="38"/>
    </row>
    <row r="194" spans="5:5" x14ac:dyDescent="0.3">
      <c r="E194" s="38"/>
    </row>
    <row r="195" spans="5:5" x14ac:dyDescent="0.3">
      <c r="E195" s="38"/>
    </row>
    <row r="196" spans="5:5" x14ac:dyDescent="0.3">
      <c r="E196" s="38"/>
    </row>
    <row r="197" spans="5:5" x14ac:dyDescent="0.3">
      <c r="E197" s="38"/>
    </row>
    <row r="198" spans="5:5" x14ac:dyDescent="0.3">
      <c r="E198" s="38"/>
    </row>
    <row r="199" spans="5:5" x14ac:dyDescent="0.3">
      <c r="E199" s="38"/>
    </row>
    <row r="200" spans="5:5" x14ac:dyDescent="0.3">
      <c r="E200" s="38"/>
    </row>
    <row r="201" spans="5:5" x14ac:dyDescent="0.3">
      <c r="E201" s="38"/>
    </row>
    <row r="202" spans="5:5" x14ac:dyDescent="0.3">
      <c r="E202" s="38"/>
    </row>
    <row r="204" spans="5:5" x14ac:dyDescent="0.3">
      <c r="E204" s="38"/>
    </row>
    <row r="205" spans="5:5" x14ac:dyDescent="0.3">
      <c r="E205" s="38"/>
    </row>
    <row r="206" spans="5:5" x14ac:dyDescent="0.3">
      <c r="E206" s="38"/>
    </row>
    <row r="207" spans="5:5" x14ac:dyDescent="0.3">
      <c r="E207" s="38"/>
    </row>
    <row r="208" spans="5:5" x14ac:dyDescent="0.3">
      <c r="E208" s="38"/>
    </row>
    <row r="209" spans="5:5" x14ac:dyDescent="0.3">
      <c r="E209" s="38"/>
    </row>
    <row r="210" spans="5:5" x14ac:dyDescent="0.3">
      <c r="E210" s="38"/>
    </row>
    <row r="211" spans="5:5" x14ac:dyDescent="0.3">
      <c r="E211" s="38"/>
    </row>
    <row r="212" spans="5:5" x14ac:dyDescent="0.3">
      <c r="E212" s="38"/>
    </row>
    <row r="213" spans="5:5" x14ac:dyDescent="0.3">
      <c r="E213" s="38"/>
    </row>
    <row r="214" spans="5:5" x14ac:dyDescent="0.3">
      <c r="E214" s="38"/>
    </row>
    <row r="215" spans="5:5" x14ac:dyDescent="0.3">
      <c r="E215" s="38"/>
    </row>
    <row r="216" spans="5:5" x14ac:dyDescent="0.3">
      <c r="E216" s="38"/>
    </row>
    <row r="217" spans="5:5" x14ac:dyDescent="0.3">
      <c r="E217" s="38"/>
    </row>
    <row r="219" spans="5:5" x14ac:dyDescent="0.3">
      <c r="E219" s="38"/>
    </row>
    <row r="220" spans="5:5" x14ac:dyDescent="0.3">
      <c r="E220" s="38"/>
    </row>
    <row r="221" spans="5:5" x14ac:dyDescent="0.3">
      <c r="E221" s="38"/>
    </row>
    <row r="222" spans="5:5" x14ac:dyDescent="0.3">
      <c r="E222" s="38"/>
    </row>
    <row r="223" spans="5:5" x14ac:dyDescent="0.3">
      <c r="E223" s="38"/>
    </row>
    <row r="224" spans="5:5" x14ac:dyDescent="0.3">
      <c r="E224" s="38"/>
    </row>
    <row r="225" spans="5:5" x14ac:dyDescent="0.3">
      <c r="E225" s="38"/>
    </row>
    <row r="226" spans="5:5" x14ac:dyDescent="0.3">
      <c r="E226" s="38"/>
    </row>
    <row r="227" spans="5:5" x14ac:dyDescent="0.3">
      <c r="E227" s="38"/>
    </row>
    <row r="228" spans="5:5" x14ac:dyDescent="0.3">
      <c r="E228" s="38"/>
    </row>
    <row r="229" spans="5:5" x14ac:dyDescent="0.3">
      <c r="E229" s="38"/>
    </row>
    <row r="230" spans="5:5" x14ac:dyDescent="0.3">
      <c r="E230" s="38"/>
    </row>
    <row r="231" spans="5:5" x14ac:dyDescent="0.3">
      <c r="E231" s="38"/>
    </row>
    <row r="232" spans="5:5" x14ac:dyDescent="0.3">
      <c r="E232" s="38"/>
    </row>
    <row r="234" spans="5:5" x14ac:dyDescent="0.3">
      <c r="E234" s="38"/>
    </row>
    <row r="235" spans="5:5" x14ac:dyDescent="0.3">
      <c r="E235" s="38"/>
    </row>
    <row r="236" spans="5:5" x14ac:dyDescent="0.3">
      <c r="E236" s="38"/>
    </row>
    <row r="237" spans="5:5" x14ac:dyDescent="0.3">
      <c r="E237" s="38"/>
    </row>
    <row r="238" spans="5:5" x14ac:dyDescent="0.3">
      <c r="E238" s="38"/>
    </row>
    <row r="239" spans="5:5" x14ac:dyDescent="0.3">
      <c r="E239" s="38"/>
    </row>
    <row r="240" spans="5:5" x14ac:dyDescent="0.3">
      <c r="E240" s="38"/>
    </row>
    <row r="241" spans="5:5" x14ac:dyDescent="0.3">
      <c r="E241" s="38"/>
    </row>
    <row r="242" spans="5:5" x14ac:dyDescent="0.3">
      <c r="E242" s="38"/>
    </row>
    <row r="243" spans="5:5" x14ac:dyDescent="0.3">
      <c r="E243" s="38"/>
    </row>
    <row r="244" spans="5:5" x14ac:dyDescent="0.3">
      <c r="E244" s="38"/>
    </row>
    <row r="245" spans="5:5" x14ac:dyDescent="0.3">
      <c r="E245" s="38"/>
    </row>
    <row r="246" spans="5:5" x14ac:dyDescent="0.3">
      <c r="E246" s="38"/>
    </row>
    <row r="247" spans="5:5" x14ac:dyDescent="0.3">
      <c r="E247" s="38"/>
    </row>
  </sheetData>
  <autoFilter ref="A3:D291" xr:uid="{00000000-0009-0000-0000-000009000000}">
    <sortState xmlns:xlrd2="http://schemas.microsoft.com/office/spreadsheetml/2017/richdata2" ref="A3:D291">
      <sortCondition ref="B3:B291"/>
    </sortState>
  </autoFilter>
  <phoneticPr fontId="5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367"/>
  <sheetViews>
    <sheetView workbookViewId="0">
      <pane ySplit="3" topLeftCell="A4" activePane="bottomLeft" state="frozen"/>
      <selection pane="bottomLeft" activeCell="B8" sqref="B8"/>
    </sheetView>
  </sheetViews>
  <sheetFormatPr defaultColWidth="9" defaultRowHeight="16.5" x14ac:dyDescent="0.3"/>
  <cols>
    <col min="1" max="1" width="10.58203125" style="35" customWidth="1"/>
    <col min="2" max="2" width="9.33203125" style="35" customWidth="1"/>
    <col min="3" max="3" width="15.58203125" style="35" customWidth="1"/>
    <col min="4" max="4" width="13.58203125" style="35" customWidth="1"/>
    <col min="5" max="5" width="9" style="35" customWidth="1"/>
    <col min="6" max="6" width="10.33203125" style="35" customWidth="1"/>
    <col min="7" max="7" width="9" style="35" customWidth="1"/>
    <col min="8" max="16384" width="9" style="35"/>
  </cols>
  <sheetData>
    <row r="1" spans="1:17" s="29" customFormat="1" ht="15" customHeight="1" x14ac:dyDescent="0.3">
      <c r="A1" s="2" t="s">
        <v>403</v>
      </c>
    </row>
    <row r="2" spans="1:17" s="31" customFormat="1" ht="15" customHeight="1" x14ac:dyDescent="0.3">
      <c r="A2" s="31" t="s">
        <v>366</v>
      </c>
      <c r="B2" s="31" t="s">
        <v>367</v>
      </c>
      <c r="C2" s="31" t="s">
        <v>374</v>
      </c>
      <c r="D2" s="31" t="s">
        <v>368</v>
      </c>
    </row>
    <row r="3" spans="1:17" s="39" customFormat="1" x14ac:dyDescent="0.3">
      <c r="A3" s="39" t="s">
        <v>104</v>
      </c>
      <c r="B3" s="39" t="s">
        <v>370</v>
      </c>
      <c r="C3" s="39" t="s">
        <v>372</v>
      </c>
      <c r="D3" s="39" t="s">
        <v>371</v>
      </c>
    </row>
    <row r="4" spans="1:17" s="40" customFormat="1" x14ac:dyDescent="0.3">
      <c r="A4" s="40">
        <v>101</v>
      </c>
      <c r="B4" s="40">
        <v>-1</v>
      </c>
      <c r="C4" s="40" t="s">
        <v>404</v>
      </c>
      <c r="D4" s="40">
        <v>45</v>
      </c>
      <c r="G4" s="40" t="str">
        <f t="shared" ref="G4:G15" si="0">P4&amp;":"&amp;L4&amp;":"&amp;M4</f>
        <v>138:-9:50</v>
      </c>
      <c r="K4" s="40">
        <v>110</v>
      </c>
      <c r="L4" s="40">
        <v>-9</v>
      </c>
      <c r="M4" s="40">
        <v>50</v>
      </c>
      <c r="O4" s="40">
        <f t="shared" ref="O4:O15" si="1">K4+28</f>
        <v>138</v>
      </c>
      <c r="P4" s="40">
        <v>138</v>
      </c>
    </row>
    <row r="5" spans="1:17" s="40" customFormat="1" x14ac:dyDescent="0.3">
      <c r="A5" s="40">
        <v>101</v>
      </c>
      <c r="B5" s="40">
        <v>-1</v>
      </c>
      <c r="C5" s="40" t="s">
        <v>405</v>
      </c>
      <c r="D5" s="40">
        <v>45</v>
      </c>
      <c r="G5" s="40" t="str">
        <f t="shared" si="0"/>
        <v>135:-9:50</v>
      </c>
      <c r="K5" s="40">
        <v>107</v>
      </c>
      <c r="L5" s="40">
        <v>-9</v>
      </c>
      <c r="M5" s="40">
        <v>50</v>
      </c>
      <c r="O5" s="40">
        <f t="shared" si="1"/>
        <v>135</v>
      </c>
      <c r="P5" s="40">
        <v>135</v>
      </c>
    </row>
    <row r="6" spans="1:17" s="40" customFormat="1" x14ac:dyDescent="0.3">
      <c r="A6" s="40">
        <v>101</v>
      </c>
      <c r="B6" s="40">
        <v>-1</v>
      </c>
      <c r="C6" s="40" t="s">
        <v>406</v>
      </c>
      <c r="D6" s="40">
        <v>45</v>
      </c>
      <c r="G6" s="40" t="str">
        <f t="shared" si="0"/>
        <v>137:-9:50</v>
      </c>
      <c r="K6" s="40">
        <v>109</v>
      </c>
      <c r="L6" s="40">
        <v>-9</v>
      </c>
      <c r="M6" s="40">
        <v>50</v>
      </c>
      <c r="O6" s="40">
        <f t="shared" si="1"/>
        <v>137</v>
      </c>
      <c r="P6" s="40">
        <v>137</v>
      </c>
    </row>
    <row r="7" spans="1:17" s="40" customFormat="1" x14ac:dyDescent="0.3">
      <c r="A7" s="40">
        <v>102</v>
      </c>
      <c r="B7" s="40">
        <v>-1</v>
      </c>
      <c r="C7" s="40" t="s">
        <v>407</v>
      </c>
      <c r="D7" s="40">
        <v>45</v>
      </c>
      <c r="G7" s="40" t="str">
        <f t="shared" si="0"/>
        <v>138:-9:53</v>
      </c>
      <c r="K7" s="40">
        <v>110</v>
      </c>
      <c r="L7" s="40">
        <v>-9</v>
      </c>
      <c r="M7" s="40">
        <v>53</v>
      </c>
      <c r="O7" s="40">
        <f t="shared" si="1"/>
        <v>138</v>
      </c>
      <c r="P7" s="40">
        <v>138</v>
      </c>
    </row>
    <row r="8" spans="1:17" s="40" customFormat="1" x14ac:dyDescent="0.3">
      <c r="A8" s="40">
        <v>102</v>
      </c>
      <c r="B8" s="40">
        <v>-1</v>
      </c>
      <c r="C8" s="40" t="s">
        <v>408</v>
      </c>
      <c r="D8" s="40">
        <v>45</v>
      </c>
      <c r="G8" s="40" t="str">
        <f t="shared" si="0"/>
        <v>135:-9:53</v>
      </c>
      <c r="K8" s="40">
        <v>107</v>
      </c>
      <c r="L8" s="40">
        <v>-9</v>
      </c>
      <c r="M8" s="40">
        <v>53</v>
      </c>
      <c r="O8" s="40">
        <f t="shared" si="1"/>
        <v>135</v>
      </c>
      <c r="P8" s="40">
        <v>135</v>
      </c>
    </row>
    <row r="9" spans="1:17" s="40" customFormat="1" x14ac:dyDescent="0.3">
      <c r="A9" s="40">
        <v>102</v>
      </c>
      <c r="B9" s="40">
        <v>-1</v>
      </c>
      <c r="C9" s="40" t="s">
        <v>409</v>
      </c>
      <c r="D9" s="40">
        <v>45</v>
      </c>
      <c r="G9" s="40" t="str">
        <f t="shared" si="0"/>
        <v>137:-9:53</v>
      </c>
      <c r="K9" s="40">
        <v>109</v>
      </c>
      <c r="L9" s="40">
        <v>-9</v>
      </c>
      <c r="M9" s="40">
        <v>53</v>
      </c>
      <c r="O9" s="40">
        <f t="shared" si="1"/>
        <v>137</v>
      </c>
      <c r="P9" s="40">
        <v>137</v>
      </c>
    </row>
    <row r="10" spans="1:17" s="40" customFormat="1" x14ac:dyDescent="0.3">
      <c r="A10" s="40">
        <v>103</v>
      </c>
      <c r="B10" s="40">
        <v>-1</v>
      </c>
      <c r="C10" s="40" t="s">
        <v>410</v>
      </c>
      <c r="D10" s="40">
        <v>45</v>
      </c>
      <c r="G10" s="40" t="str">
        <f t="shared" si="0"/>
        <v>138:-9:56</v>
      </c>
      <c r="K10" s="40">
        <v>110</v>
      </c>
      <c r="L10" s="40">
        <v>-9</v>
      </c>
      <c r="M10" s="40">
        <v>56</v>
      </c>
      <c r="O10" s="40">
        <f t="shared" si="1"/>
        <v>138</v>
      </c>
      <c r="P10" s="40">
        <v>138</v>
      </c>
    </row>
    <row r="11" spans="1:17" s="40" customFormat="1" x14ac:dyDescent="0.3">
      <c r="A11" s="40">
        <v>103</v>
      </c>
      <c r="B11" s="40">
        <v>-1</v>
      </c>
      <c r="C11" s="40" t="s">
        <v>411</v>
      </c>
      <c r="D11" s="40">
        <v>45</v>
      </c>
      <c r="G11" s="40" t="str">
        <f t="shared" si="0"/>
        <v>135:-9:56</v>
      </c>
      <c r="K11" s="40">
        <v>107</v>
      </c>
      <c r="L11" s="40">
        <v>-9</v>
      </c>
      <c r="M11" s="40">
        <v>56</v>
      </c>
      <c r="O11" s="40">
        <f t="shared" si="1"/>
        <v>135</v>
      </c>
      <c r="P11" s="40">
        <v>135</v>
      </c>
    </row>
    <row r="12" spans="1:17" s="40" customFormat="1" x14ac:dyDescent="0.3">
      <c r="A12" s="40">
        <v>103</v>
      </c>
      <c r="B12" s="40">
        <v>-1</v>
      </c>
      <c r="C12" s="40" t="s">
        <v>412</v>
      </c>
      <c r="D12" s="40">
        <v>45</v>
      </c>
      <c r="G12" s="40" t="str">
        <f t="shared" si="0"/>
        <v>137:-9:56</v>
      </c>
      <c r="K12" s="40">
        <v>109</v>
      </c>
      <c r="L12" s="40">
        <v>-9</v>
      </c>
      <c r="M12" s="40">
        <v>56</v>
      </c>
      <c r="O12" s="40">
        <f t="shared" si="1"/>
        <v>137</v>
      </c>
      <c r="P12" s="40">
        <v>137</v>
      </c>
    </row>
    <row r="13" spans="1:17" s="40" customFormat="1" x14ac:dyDescent="0.3">
      <c r="A13" s="40">
        <v>104</v>
      </c>
      <c r="B13" s="40">
        <v>-1</v>
      </c>
      <c r="C13" s="40" t="s">
        <v>413</v>
      </c>
      <c r="D13" s="40">
        <v>45</v>
      </c>
      <c r="G13" s="40" t="str">
        <f t="shared" si="0"/>
        <v>138:-9:62</v>
      </c>
      <c r="K13" s="40">
        <v>110</v>
      </c>
      <c r="L13" s="40">
        <v>-9</v>
      </c>
      <c r="M13" s="40">
        <v>62</v>
      </c>
      <c r="O13" s="40">
        <f t="shared" si="1"/>
        <v>138</v>
      </c>
      <c r="P13" s="40">
        <v>138</v>
      </c>
    </row>
    <row r="14" spans="1:17" s="40" customFormat="1" x14ac:dyDescent="0.3">
      <c r="A14" s="40">
        <v>104</v>
      </c>
      <c r="B14" s="40">
        <v>-1</v>
      </c>
      <c r="C14" s="40" t="s">
        <v>414</v>
      </c>
      <c r="D14" s="40">
        <v>45</v>
      </c>
      <c r="G14" s="40" t="str">
        <f t="shared" si="0"/>
        <v>135:-9:62</v>
      </c>
      <c r="K14" s="40">
        <v>107</v>
      </c>
      <c r="L14" s="40">
        <v>-9</v>
      </c>
      <c r="M14" s="40">
        <v>62</v>
      </c>
      <c r="O14" s="40">
        <f t="shared" si="1"/>
        <v>135</v>
      </c>
      <c r="P14" s="40">
        <v>135</v>
      </c>
    </row>
    <row r="15" spans="1:17" s="40" customFormat="1" x14ac:dyDescent="0.3">
      <c r="A15" s="40">
        <v>104</v>
      </c>
      <c r="B15" s="40">
        <v>-1</v>
      </c>
      <c r="C15" s="40" t="s">
        <v>415</v>
      </c>
      <c r="D15" s="40">
        <v>45</v>
      </c>
      <c r="G15" s="40" t="str">
        <f t="shared" si="0"/>
        <v>137:-9:62</v>
      </c>
      <c r="K15" s="40">
        <v>109</v>
      </c>
      <c r="L15" s="40">
        <v>-9</v>
      </c>
      <c r="M15" s="40">
        <v>62</v>
      </c>
      <c r="O15" s="40">
        <f t="shared" si="1"/>
        <v>137</v>
      </c>
      <c r="P15" s="40">
        <v>137</v>
      </c>
    </row>
    <row r="16" spans="1:17" s="40" customFormat="1" x14ac:dyDescent="0.3">
      <c r="A16" s="40">
        <v>101</v>
      </c>
      <c r="B16" s="40">
        <v>1</v>
      </c>
      <c r="C16" s="40" t="s">
        <v>416</v>
      </c>
      <c r="D16" s="40">
        <v>285</v>
      </c>
      <c r="F16" s="40">
        <v>163</v>
      </c>
      <c r="G16" s="40" t="str">
        <f t="shared" ref="G16:G47" si="2">P16&amp;":"&amp;K16&amp;":"&amp;Q16</f>
        <v>163:-9:78</v>
      </c>
      <c r="J16" s="40">
        <v>178.5</v>
      </c>
      <c r="K16" s="40">
        <v>-9</v>
      </c>
      <c r="L16" s="40">
        <v>72.5</v>
      </c>
      <c r="N16" s="40">
        <f t="shared" ref="N16:N43" si="3">J16-15.5</f>
        <v>163</v>
      </c>
      <c r="O16" s="40">
        <f t="shared" ref="O16:O43" si="4">L16+5.5</f>
        <v>78</v>
      </c>
      <c r="P16" s="40">
        <v>163</v>
      </c>
      <c r="Q16" s="40">
        <v>78</v>
      </c>
    </row>
    <row r="17" spans="1:17" s="40" customFormat="1" x14ac:dyDescent="0.3">
      <c r="A17" s="40">
        <v>101</v>
      </c>
      <c r="B17" s="40">
        <v>1</v>
      </c>
      <c r="C17" s="40" t="s">
        <v>417</v>
      </c>
      <c r="D17" s="40">
        <v>285</v>
      </c>
      <c r="F17" s="40">
        <v>87</v>
      </c>
      <c r="G17" s="40" t="str">
        <f t="shared" si="2"/>
        <v>160.5:-9:78</v>
      </c>
      <c r="J17" s="40">
        <v>176</v>
      </c>
      <c r="K17" s="40">
        <v>-9</v>
      </c>
      <c r="L17" s="40">
        <v>72.5</v>
      </c>
      <c r="N17" s="40">
        <f t="shared" si="3"/>
        <v>160.5</v>
      </c>
      <c r="O17" s="40">
        <f t="shared" si="4"/>
        <v>78</v>
      </c>
      <c r="P17" s="40">
        <v>160.5</v>
      </c>
      <c r="Q17" s="40">
        <v>78</v>
      </c>
    </row>
    <row r="18" spans="1:17" s="40" customFormat="1" x14ac:dyDescent="0.3">
      <c r="A18" s="40">
        <v>101</v>
      </c>
      <c r="B18" s="40">
        <v>1</v>
      </c>
      <c r="C18" s="40" t="s">
        <v>418</v>
      </c>
      <c r="D18" s="40">
        <v>285</v>
      </c>
      <c r="G18" s="40" t="str">
        <f t="shared" si="2"/>
        <v>158:-9:78</v>
      </c>
      <c r="J18" s="40">
        <v>173.5</v>
      </c>
      <c r="K18" s="40">
        <v>-9</v>
      </c>
      <c r="L18" s="40">
        <v>72.5</v>
      </c>
      <c r="N18" s="40">
        <f t="shared" si="3"/>
        <v>158</v>
      </c>
      <c r="O18" s="40">
        <f t="shared" si="4"/>
        <v>78</v>
      </c>
      <c r="P18" s="40">
        <v>158</v>
      </c>
      <c r="Q18" s="40">
        <v>78</v>
      </c>
    </row>
    <row r="19" spans="1:17" s="40" customFormat="1" x14ac:dyDescent="0.3">
      <c r="A19" s="40">
        <v>101</v>
      </c>
      <c r="B19" s="40">
        <v>1</v>
      </c>
      <c r="C19" s="40" t="s">
        <v>419</v>
      </c>
      <c r="D19" s="40">
        <v>285</v>
      </c>
      <c r="G19" s="40" t="str">
        <f t="shared" si="2"/>
        <v>155.5:-9:78</v>
      </c>
      <c r="J19" s="40">
        <v>171</v>
      </c>
      <c r="K19" s="40">
        <v>-9</v>
      </c>
      <c r="L19" s="40">
        <v>72.5</v>
      </c>
      <c r="N19" s="40">
        <f t="shared" si="3"/>
        <v>155.5</v>
      </c>
      <c r="O19" s="40">
        <f t="shared" si="4"/>
        <v>78</v>
      </c>
      <c r="P19" s="40">
        <v>155.5</v>
      </c>
      <c r="Q19" s="40">
        <v>78</v>
      </c>
    </row>
    <row r="20" spans="1:17" s="40" customFormat="1" x14ac:dyDescent="0.3">
      <c r="A20" s="40">
        <v>101</v>
      </c>
      <c r="B20" s="40">
        <v>1</v>
      </c>
      <c r="C20" s="40" t="s">
        <v>420</v>
      </c>
      <c r="D20" s="40">
        <v>285</v>
      </c>
      <c r="G20" s="40" t="str">
        <f t="shared" si="2"/>
        <v>155.5:-9:79.5</v>
      </c>
      <c r="J20" s="40">
        <v>171</v>
      </c>
      <c r="K20" s="40">
        <v>-9</v>
      </c>
      <c r="L20" s="40">
        <v>74</v>
      </c>
      <c r="N20" s="40">
        <f t="shared" si="3"/>
        <v>155.5</v>
      </c>
      <c r="O20" s="40">
        <f t="shared" si="4"/>
        <v>79.5</v>
      </c>
      <c r="P20" s="40">
        <v>155.5</v>
      </c>
      <c r="Q20" s="40">
        <v>79.5</v>
      </c>
    </row>
    <row r="21" spans="1:17" s="40" customFormat="1" x14ac:dyDescent="0.3">
      <c r="A21" s="40">
        <v>101</v>
      </c>
      <c r="B21" s="40">
        <v>1</v>
      </c>
      <c r="C21" s="40" t="s">
        <v>421</v>
      </c>
      <c r="D21" s="40">
        <v>285</v>
      </c>
      <c r="G21" s="40" t="str">
        <f t="shared" si="2"/>
        <v>163:-9:79.5</v>
      </c>
      <c r="J21" s="40">
        <v>178.5</v>
      </c>
      <c r="K21" s="40">
        <v>-9</v>
      </c>
      <c r="L21" s="40">
        <v>74</v>
      </c>
      <c r="N21" s="40">
        <f t="shared" si="3"/>
        <v>163</v>
      </c>
      <c r="O21" s="40">
        <f t="shared" si="4"/>
        <v>79.5</v>
      </c>
      <c r="P21" s="40">
        <v>163</v>
      </c>
      <c r="Q21" s="40">
        <v>79.5</v>
      </c>
    </row>
    <row r="22" spans="1:17" s="40" customFormat="1" x14ac:dyDescent="0.3">
      <c r="A22" s="40">
        <v>101</v>
      </c>
      <c r="B22" s="40">
        <v>1</v>
      </c>
      <c r="C22" s="40" t="s">
        <v>422</v>
      </c>
      <c r="D22" s="40">
        <v>285</v>
      </c>
      <c r="G22" s="40" t="str">
        <f t="shared" si="2"/>
        <v>160.5:-9:79.5</v>
      </c>
      <c r="J22" s="40">
        <v>176</v>
      </c>
      <c r="K22" s="40">
        <v>-9</v>
      </c>
      <c r="L22" s="40">
        <v>74</v>
      </c>
      <c r="N22" s="40">
        <f t="shared" si="3"/>
        <v>160.5</v>
      </c>
      <c r="O22" s="40">
        <f t="shared" si="4"/>
        <v>79.5</v>
      </c>
      <c r="P22" s="40">
        <v>160.5</v>
      </c>
      <c r="Q22" s="40">
        <v>79.5</v>
      </c>
    </row>
    <row r="23" spans="1:17" s="40" customFormat="1" x14ac:dyDescent="0.3">
      <c r="A23" s="40">
        <v>101</v>
      </c>
      <c r="B23" s="40">
        <v>1</v>
      </c>
      <c r="C23" s="40" t="s">
        <v>423</v>
      </c>
      <c r="D23" s="40">
        <v>285</v>
      </c>
      <c r="G23" s="40" t="str">
        <f t="shared" si="2"/>
        <v>158:-9:79.5</v>
      </c>
      <c r="J23" s="40">
        <v>173.5</v>
      </c>
      <c r="K23" s="40">
        <v>-9</v>
      </c>
      <c r="L23" s="40">
        <v>74</v>
      </c>
      <c r="N23" s="40">
        <f t="shared" si="3"/>
        <v>158</v>
      </c>
      <c r="O23" s="40">
        <f t="shared" si="4"/>
        <v>79.5</v>
      </c>
      <c r="P23" s="40">
        <v>158</v>
      </c>
      <c r="Q23" s="40">
        <v>79.5</v>
      </c>
    </row>
    <row r="24" spans="1:17" s="40" customFormat="1" x14ac:dyDescent="0.3">
      <c r="A24" s="40">
        <v>101</v>
      </c>
      <c r="B24" s="40">
        <v>1</v>
      </c>
      <c r="C24" s="41" t="s">
        <v>424</v>
      </c>
      <c r="D24" s="40">
        <v>285</v>
      </c>
      <c r="F24" s="40">
        <v>178.5</v>
      </c>
      <c r="G24" s="40" t="str">
        <f t="shared" si="2"/>
        <v>163:-9:81</v>
      </c>
      <c r="J24" s="41">
        <v>178.5</v>
      </c>
      <c r="K24" s="40">
        <v>-9</v>
      </c>
      <c r="L24" s="40">
        <v>75.5</v>
      </c>
      <c r="N24" s="40">
        <f t="shared" si="3"/>
        <v>163</v>
      </c>
      <c r="O24" s="40">
        <f t="shared" si="4"/>
        <v>81</v>
      </c>
      <c r="P24" s="40">
        <v>163</v>
      </c>
      <c r="Q24" s="40">
        <v>81</v>
      </c>
    </row>
    <row r="25" spans="1:17" s="40" customFormat="1" x14ac:dyDescent="0.3">
      <c r="A25" s="40">
        <v>101</v>
      </c>
      <c r="B25" s="40">
        <v>1</v>
      </c>
      <c r="C25" s="40" t="s">
        <v>425</v>
      </c>
      <c r="D25" s="40">
        <v>285</v>
      </c>
      <c r="F25" s="40">
        <v>75.5</v>
      </c>
      <c r="G25" s="40" t="str">
        <f t="shared" si="2"/>
        <v>160.5:-9:81</v>
      </c>
      <c r="J25" s="40">
        <v>176</v>
      </c>
      <c r="K25" s="40">
        <v>-9</v>
      </c>
      <c r="L25" s="40">
        <v>75.5</v>
      </c>
      <c r="N25" s="40">
        <f t="shared" si="3"/>
        <v>160.5</v>
      </c>
      <c r="O25" s="40">
        <f t="shared" si="4"/>
        <v>81</v>
      </c>
      <c r="P25" s="40">
        <v>160.5</v>
      </c>
      <c r="Q25" s="40">
        <v>81</v>
      </c>
    </row>
    <row r="26" spans="1:17" s="40" customFormat="1" x14ac:dyDescent="0.3">
      <c r="A26" s="40">
        <v>101</v>
      </c>
      <c r="B26" s="40">
        <v>1</v>
      </c>
      <c r="C26" s="40" t="s">
        <v>426</v>
      </c>
      <c r="D26" s="40">
        <v>285</v>
      </c>
      <c r="G26" s="40" t="str">
        <f t="shared" si="2"/>
        <v>155.5:-9:81</v>
      </c>
      <c r="J26" s="40">
        <v>171</v>
      </c>
      <c r="K26" s="40">
        <v>-9</v>
      </c>
      <c r="L26" s="40">
        <v>75.5</v>
      </c>
      <c r="N26" s="40">
        <f t="shared" si="3"/>
        <v>155.5</v>
      </c>
      <c r="O26" s="40">
        <f t="shared" si="4"/>
        <v>81</v>
      </c>
      <c r="P26" s="40">
        <v>155.5</v>
      </c>
      <c r="Q26" s="40">
        <v>81</v>
      </c>
    </row>
    <row r="27" spans="1:17" s="40" customFormat="1" x14ac:dyDescent="0.3">
      <c r="A27" s="40">
        <v>101</v>
      </c>
      <c r="B27" s="40">
        <v>1</v>
      </c>
      <c r="C27" s="40" t="s">
        <v>427</v>
      </c>
      <c r="D27" s="40">
        <v>285</v>
      </c>
      <c r="G27" s="40" t="str">
        <f t="shared" si="2"/>
        <v>158:-9:81</v>
      </c>
      <c r="J27" s="40">
        <v>173.5</v>
      </c>
      <c r="K27" s="40">
        <v>-9</v>
      </c>
      <c r="L27" s="40">
        <v>75.5</v>
      </c>
      <c r="N27" s="40">
        <f t="shared" si="3"/>
        <v>158</v>
      </c>
      <c r="O27" s="40">
        <f t="shared" si="4"/>
        <v>81</v>
      </c>
      <c r="P27" s="40">
        <v>158</v>
      </c>
      <c r="Q27" s="40">
        <v>81</v>
      </c>
    </row>
    <row r="28" spans="1:17" s="40" customFormat="1" x14ac:dyDescent="0.3">
      <c r="A28" s="40">
        <v>101</v>
      </c>
      <c r="B28" s="40">
        <v>1</v>
      </c>
      <c r="C28" s="40" t="s">
        <v>428</v>
      </c>
      <c r="D28" s="40">
        <v>285</v>
      </c>
      <c r="F28" s="40">
        <v>40.5</v>
      </c>
      <c r="G28" s="40" t="str">
        <f t="shared" si="2"/>
        <v>163:-9:82.5</v>
      </c>
      <c r="J28" s="40">
        <v>178.5</v>
      </c>
      <c r="K28" s="40">
        <v>-9</v>
      </c>
      <c r="L28" s="40">
        <v>77</v>
      </c>
      <c r="N28" s="40">
        <f t="shared" si="3"/>
        <v>163</v>
      </c>
      <c r="O28" s="40">
        <f t="shared" si="4"/>
        <v>82.5</v>
      </c>
      <c r="P28" s="40">
        <v>163</v>
      </c>
      <c r="Q28" s="40">
        <v>82.5</v>
      </c>
    </row>
    <row r="29" spans="1:17" s="40" customFormat="1" x14ac:dyDescent="0.3">
      <c r="A29" s="40">
        <v>101</v>
      </c>
      <c r="B29" s="40">
        <v>1</v>
      </c>
      <c r="C29" s="40" t="s">
        <v>429</v>
      </c>
      <c r="D29" s="40">
        <v>285</v>
      </c>
      <c r="F29" s="40">
        <v>0.5</v>
      </c>
      <c r="G29" s="40" t="str">
        <f t="shared" si="2"/>
        <v>160.5:-9:82.5</v>
      </c>
      <c r="J29" s="40">
        <v>176</v>
      </c>
      <c r="K29" s="40">
        <v>-9</v>
      </c>
      <c r="L29" s="40">
        <v>77</v>
      </c>
      <c r="N29" s="40">
        <f t="shared" si="3"/>
        <v>160.5</v>
      </c>
      <c r="O29" s="40">
        <f t="shared" si="4"/>
        <v>82.5</v>
      </c>
      <c r="P29" s="40">
        <v>160.5</v>
      </c>
      <c r="Q29" s="40">
        <v>82.5</v>
      </c>
    </row>
    <row r="30" spans="1:17" s="40" customFormat="1" x14ac:dyDescent="0.3">
      <c r="A30" s="40">
        <v>101</v>
      </c>
      <c r="B30" s="40">
        <v>1</v>
      </c>
      <c r="C30" s="40" t="s">
        <v>430</v>
      </c>
      <c r="D30" s="40">
        <v>285</v>
      </c>
      <c r="G30" s="40" t="str">
        <f t="shared" si="2"/>
        <v>155.5:-9:82.5</v>
      </c>
      <c r="J30" s="40">
        <v>171</v>
      </c>
      <c r="K30" s="40">
        <v>-9</v>
      </c>
      <c r="L30" s="40">
        <v>77</v>
      </c>
      <c r="N30" s="40">
        <f t="shared" si="3"/>
        <v>155.5</v>
      </c>
      <c r="O30" s="40">
        <f t="shared" si="4"/>
        <v>82.5</v>
      </c>
      <c r="P30" s="40">
        <v>155.5</v>
      </c>
      <c r="Q30" s="40">
        <v>82.5</v>
      </c>
    </row>
    <row r="31" spans="1:17" s="40" customFormat="1" x14ac:dyDescent="0.3">
      <c r="A31" s="40">
        <v>101</v>
      </c>
      <c r="B31" s="40">
        <v>1</v>
      </c>
      <c r="C31" s="40" t="s">
        <v>431</v>
      </c>
      <c r="D31" s="40">
        <v>285</v>
      </c>
      <c r="G31" s="40" t="str">
        <f t="shared" si="2"/>
        <v>158:-9:82.5</v>
      </c>
      <c r="J31" s="40">
        <v>173.5</v>
      </c>
      <c r="K31" s="40">
        <v>-9</v>
      </c>
      <c r="L31" s="40">
        <v>77</v>
      </c>
      <c r="N31" s="40">
        <f t="shared" si="3"/>
        <v>158</v>
      </c>
      <c r="O31" s="40">
        <f t="shared" si="4"/>
        <v>82.5</v>
      </c>
      <c r="P31" s="40">
        <v>158</v>
      </c>
      <c r="Q31" s="40">
        <v>82.5</v>
      </c>
    </row>
    <row r="32" spans="1:17" s="40" customFormat="1" x14ac:dyDescent="0.3">
      <c r="A32" s="40">
        <v>101</v>
      </c>
      <c r="B32" s="40">
        <v>1</v>
      </c>
      <c r="C32" s="40" t="s">
        <v>432</v>
      </c>
      <c r="D32" s="40">
        <v>285</v>
      </c>
      <c r="G32" s="40" t="str">
        <f t="shared" si="2"/>
        <v>163:-9:84</v>
      </c>
      <c r="J32" s="40">
        <v>178.5</v>
      </c>
      <c r="K32" s="40">
        <v>-9</v>
      </c>
      <c r="L32" s="40">
        <v>78.5</v>
      </c>
      <c r="N32" s="40">
        <f t="shared" si="3"/>
        <v>163</v>
      </c>
      <c r="O32" s="40">
        <f t="shared" si="4"/>
        <v>84</v>
      </c>
      <c r="P32" s="40">
        <v>163</v>
      </c>
      <c r="Q32" s="40">
        <v>84</v>
      </c>
    </row>
    <row r="33" spans="1:17" s="40" customFormat="1" x14ac:dyDescent="0.3">
      <c r="A33" s="40">
        <v>101</v>
      </c>
      <c r="B33" s="40">
        <v>1</v>
      </c>
      <c r="C33" s="40" t="s">
        <v>433</v>
      </c>
      <c r="D33" s="40">
        <v>285</v>
      </c>
      <c r="G33" s="40" t="str">
        <f t="shared" si="2"/>
        <v>160.5:-9:84</v>
      </c>
      <c r="J33" s="40">
        <v>176</v>
      </c>
      <c r="K33" s="40">
        <v>-9</v>
      </c>
      <c r="L33" s="40">
        <v>78.5</v>
      </c>
      <c r="N33" s="40">
        <f t="shared" si="3"/>
        <v>160.5</v>
      </c>
      <c r="O33" s="40">
        <f t="shared" si="4"/>
        <v>84</v>
      </c>
      <c r="P33" s="40">
        <v>160.5</v>
      </c>
      <c r="Q33" s="40">
        <v>84</v>
      </c>
    </row>
    <row r="34" spans="1:17" s="40" customFormat="1" x14ac:dyDescent="0.3">
      <c r="A34" s="40">
        <v>101</v>
      </c>
      <c r="B34" s="40">
        <v>1</v>
      </c>
      <c r="C34" s="40" t="s">
        <v>434</v>
      </c>
      <c r="D34" s="40">
        <v>285</v>
      </c>
      <c r="G34" s="40" t="str">
        <f t="shared" si="2"/>
        <v>155.5:-9:84</v>
      </c>
      <c r="J34" s="40">
        <v>171</v>
      </c>
      <c r="K34" s="40">
        <v>-9</v>
      </c>
      <c r="L34" s="40">
        <v>78.5</v>
      </c>
      <c r="N34" s="40">
        <f t="shared" si="3"/>
        <v>155.5</v>
      </c>
      <c r="O34" s="40">
        <f t="shared" si="4"/>
        <v>84</v>
      </c>
      <c r="P34" s="40">
        <v>155.5</v>
      </c>
      <c r="Q34" s="40">
        <v>84</v>
      </c>
    </row>
    <row r="35" spans="1:17" s="40" customFormat="1" x14ac:dyDescent="0.3">
      <c r="A35" s="40">
        <v>101</v>
      </c>
      <c r="B35" s="40">
        <v>1</v>
      </c>
      <c r="C35" s="40" t="s">
        <v>435</v>
      </c>
      <c r="D35" s="40">
        <v>285</v>
      </c>
      <c r="G35" s="40" t="str">
        <f t="shared" si="2"/>
        <v>158:-9:84</v>
      </c>
      <c r="J35" s="40">
        <v>173.5</v>
      </c>
      <c r="K35" s="40">
        <v>-9</v>
      </c>
      <c r="L35" s="40">
        <v>78.5</v>
      </c>
      <c r="N35" s="40">
        <f t="shared" si="3"/>
        <v>158</v>
      </c>
      <c r="O35" s="40">
        <f t="shared" si="4"/>
        <v>84</v>
      </c>
      <c r="P35" s="40">
        <v>158</v>
      </c>
      <c r="Q35" s="40">
        <v>84</v>
      </c>
    </row>
    <row r="36" spans="1:17" s="40" customFormat="1" x14ac:dyDescent="0.3">
      <c r="A36" s="40">
        <v>101</v>
      </c>
      <c r="B36" s="40">
        <v>1</v>
      </c>
      <c r="C36" s="40" t="s">
        <v>436</v>
      </c>
      <c r="D36" s="40">
        <v>285</v>
      </c>
      <c r="G36" s="40" t="str">
        <f t="shared" si="2"/>
        <v>163:-9:85.5</v>
      </c>
      <c r="J36" s="40">
        <v>178.5</v>
      </c>
      <c r="K36" s="40">
        <v>-9</v>
      </c>
      <c r="L36" s="40">
        <v>80</v>
      </c>
      <c r="N36" s="40">
        <f t="shared" si="3"/>
        <v>163</v>
      </c>
      <c r="O36" s="40">
        <f t="shared" si="4"/>
        <v>85.5</v>
      </c>
      <c r="P36" s="40">
        <v>163</v>
      </c>
      <c r="Q36" s="40">
        <v>85.5</v>
      </c>
    </row>
    <row r="37" spans="1:17" s="40" customFormat="1" x14ac:dyDescent="0.3">
      <c r="A37" s="40">
        <v>101</v>
      </c>
      <c r="B37" s="40">
        <v>1</v>
      </c>
      <c r="C37" s="40" t="s">
        <v>437</v>
      </c>
      <c r="D37" s="40">
        <v>285</v>
      </c>
      <c r="G37" s="40" t="str">
        <f t="shared" si="2"/>
        <v>160.5:-9:85.5</v>
      </c>
      <c r="J37" s="40">
        <v>176</v>
      </c>
      <c r="K37" s="40">
        <v>-9</v>
      </c>
      <c r="L37" s="40">
        <v>80</v>
      </c>
      <c r="N37" s="40">
        <f t="shared" si="3"/>
        <v>160.5</v>
      </c>
      <c r="O37" s="40">
        <f t="shared" si="4"/>
        <v>85.5</v>
      </c>
      <c r="P37" s="40">
        <v>160.5</v>
      </c>
      <c r="Q37" s="40">
        <v>85.5</v>
      </c>
    </row>
    <row r="38" spans="1:17" s="40" customFormat="1" x14ac:dyDescent="0.3">
      <c r="A38" s="40">
        <v>101</v>
      </c>
      <c r="B38" s="40">
        <v>1</v>
      </c>
      <c r="C38" s="40" t="s">
        <v>438</v>
      </c>
      <c r="D38" s="40">
        <v>285</v>
      </c>
      <c r="G38" s="40" t="str">
        <f t="shared" si="2"/>
        <v>155.5:-9:85.5</v>
      </c>
      <c r="J38" s="40">
        <v>171</v>
      </c>
      <c r="K38" s="40">
        <v>-9</v>
      </c>
      <c r="L38" s="40">
        <v>80</v>
      </c>
      <c r="N38" s="40">
        <f t="shared" si="3"/>
        <v>155.5</v>
      </c>
      <c r="O38" s="40">
        <f t="shared" si="4"/>
        <v>85.5</v>
      </c>
      <c r="P38" s="40">
        <v>155.5</v>
      </c>
      <c r="Q38" s="40">
        <v>85.5</v>
      </c>
    </row>
    <row r="39" spans="1:17" s="40" customFormat="1" x14ac:dyDescent="0.3">
      <c r="A39" s="40">
        <v>101</v>
      </c>
      <c r="B39" s="40">
        <v>1</v>
      </c>
      <c r="C39" s="40" t="s">
        <v>439</v>
      </c>
      <c r="D39" s="40">
        <v>285</v>
      </c>
      <c r="G39" s="40" t="str">
        <f t="shared" si="2"/>
        <v>158:-9:85.5</v>
      </c>
      <c r="J39" s="40">
        <v>173.5</v>
      </c>
      <c r="K39" s="40">
        <v>-9</v>
      </c>
      <c r="L39" s="40">
        <v>80</v>
      </c>
      <c r="N39" s="40">
        <f t="shared" si="3"/>
        <v>158</v>
      </c>
      <c r="O39" s="40">
        <f t="shared" si="4"/>
        <v>85.5</v>
      </c>
      <c r="P39" s="40">
        <v>158</v>
      </c>
      <c r="Q39" s="40">
        <v>85.5</v>
      </c>
    </row>
    <row r="40" spans="1:17" s="40" customFormat="1" x14ac:dyDescent="0.3">
      <c r="A40" s="40">
        <v>101</v>
      </c>
      <c r="B40" s="40">
        <v>1</v>
      </c>
      <c r="C40" s="41" t="s">
        <v>440</v>
      </c>
      <c r="D40" s="40">
        <v>285</v>
      </c>
      <c r="F40" s="40">
        <v>163</v>
      </c>
      <c r="G40" s="40" t="str">
        <f t="shared" si="2"/>
        <v>163:-9:87</v>
      </c>
      <c r="I40" s="40" t="s">
        <v>441</v>
      </c>
      <c r="J40" s="41">
        <v>178.5</v>
      </c>
      <c r="K40" s="40">
        <v>-9</v>
      </c>
      <c r="L40" s="40">
        <v>81.5</v>
      </c>
      <c r="N40" s="40">
        <f t="shared" si="3"/>
        <v>163</v>
      </c>
      <c r="O40" s="40">
        <f t="shared" si="4"/>
        <v>87</v>
      </c>
      <c r="P40" s="40">
        <v>163</v>
      </c>
      <c r="Q40" s="40">
        <v>87</v>
      </c>
    </row>
    <row r="41" spans="1:17" s="40" customFormat="1" x14ac:dyDescent="0.3">
      <c r="A41" s="40">
        <v>101</v>
      </c>
      <c r="B41" s="40">
        <v>1</v>
      </c>
      <c r="C41" s="40" t="s">
        <v>442</v>
      </c>
      <c r="D41" s="40">
        <v>285</v>
      </c>
      <c r="F41" s="40">
        <v>87</v>
      </c>
      <c r="G41" s="40" t="str">
        <f t="shared" si="2"/>
        <v>160.5:-9:87</v>
      </c>
      <c r="J41" s="40">
        <v>176</v>
      </c>
      <c r="K41" s="40">
        <v>-9</v>
      </c>
      <c r="L41" s="40">
        <v>81.5</v>
      </c>
      <c r="N41" s="40">
        <f t="shared" si="3"/>
        <v>160.5</v>
      </c>
      <c r="O41" s="40">
        <f t="shared" si="4"/>
        <v>87</v>
      </c>
      <c r="P41" s="40">
        <v>160.5</v>
      </c>
      <c r="Q41" s="40">
        <v>87</v>
      </c>
    </row>
    <row r="42" spans="1:17" s="40" customFormat="1" x14ac:dyDescent="0.3">
      <c r="A42" s="40">
        <v>101</v>
      </c>
      <c r="B42" s="40">
        <v>1</v>
      </c>
      <c r="C42" s="40" t="s">
        <v>443</v>
      </c>
      <c r="D42" s="40">
        <v>285</v>
      </c>
      <c r="F42" s="40">
        <v>-15.5</v>
      </c>
      <c r="G42" s="40" t="str">
        <f t="shared" si="2"/>
        <v>155.5:-9:87</v>
      </c>
      <c r="J42" s="40">
        <v>171</v>
      </c>
      <c r="K42" s="40">
        <v>-9</v>
      </c>
      <c r="L42" s="40">
        <v>81.5</v>
      </c>
      <c r="N42" s="40">
        <f t="shared" si="3"/>
        <v>155.5</v>
      </c>
      <c r="O42" s="40">
        <f t="shared" si="4"/>
        <v>87</v>
      </c>
      <c r="P42" s="40">
        <v>155.5</v>
      </c>
      <c r="Q42" s="40">
        <v>87</v>
      </c>
    </row>
    <row r="43" spans="1:17" s="40" customFormat="1" x14ac:dyDescent="0.3">
      <c r="A43" s="40">
        <v>101</v>
      </c>
      <c r="B43" s="40">
        <v>1</v>
      </c>
      <c r="C43" s="40" t="s">
        <v>444</v>
      </c>
      <c r="D43" s="40">
        <v>285</v>
      </c>
      <c r="F43" s="40">
        <v>5.5</v>
      </c>
      <c r="G43" s="40" t="str">
        <f t="shared" si="2"/>
        <v>158:-9:87</v>
      </c>
      <c r="J43" s="40">
        <v>173.5</v>
      </c>
      <c r="K43" s="40">
        <v>-9</v>
      </c>
      <c r="L43" s="40">
        <v>81.5</v>
      </c>
      <c r="N43" s="40">
        <f t="shared" si="3"/>
        <v>158</v>
      </c>
      <c r="O43" s="40">
        <f t="shared" si="4"/>
        <v>87</v>
      </c>
      <c r="P43" s="40">
        <v>158</v>
      </c>
      <c r="Q43" s="40">
        <v>87</v>
      </c>
    </row>
    <row r="44" spans="1:17" s="40" customFormat="1" x14ac:dyDescent="0.3">
      <c r="A44" s="40">
        <v>101</v>
      </c>
      <c r="B44" s="40">
        <v>2</v>
      </c>
      <c r="C44" s="40" t="s">
        <v>445</v>
      </c>
      <c r="D44" s="40">
        <v>285</v>
      </c>
      <c r="F44" s="40" t="s">
        <v>441</v>
      </c>
      <c r="G44" s="40" t="str">
        <f t="shared" si="2"/>
        <v>163:-9:88.5</v>
      </c>
      <c r="J44" s="40">
        <v>138</v>
      </c>
      <c r="K44" s="40">
        <v>-9</v>
      </c>
      <c r="L44" s="40">
        <v>85</v>
      </c>
      <c r="N44" s="40">
        <f t="shared" ref="N44:N71" si="5">J44+25</f>
        <v>163</v>
      </c>
      <c r="O44" s="40">
        <f t="shared" ref="O44:O71" si="6">L44+3.5</f>
        <v>88.5</v>
      </c>
      <c r="P44" s="40">
        <v>163</v>
      </c>
      <c r="Q44" s="40">
        <v>88.5</v>
      </c>
    </row>
    <row r="45" spans="1:17" s="40" customFormat="1" x14ac:dyDescent="0.3">
      <c r="A45" s="40">
        <v>101</v>
      </c>
      <c r="B45" s="40">
        <v>2</v>
      </c>
      <c r="C45" s="40" t="s">
        <v>446</v>
      </c>
      <c r="D45" s="40">
        <v>285</v>
      </c>
      <c r="F45" s="40">
        <v>25</v>
      </c>
      <c r="G45" s="40" t="str">
        <f t="shared" si="2"/>
        <v>160.5:-9:88.5</v>
      </c>
      <c r="J45" s="40">
        <v>135.5</v>
      </c>
      <c r="K45" s="40">
        <v>-9</v>
      </c>
      <c r="L45" s="40">
        <v>85</v>
      </c>
      <c r="N45" s="40">
        <f t="shared" si="5"/>
        <v>160.5</v>
      </c>
      <c r="O45" s="40">
        <f t="shared" si="6"/>
        <v>88.5</v>
      </c>
      <c r="P45" s="40">
        <v>160.5</v>
      </c>
      <c r="Q45" s="40">
        <v>88.5</v>
      </c>
    </row>
    <row r="46" spans="1:17" s="40" customFormat="1" x14ac:dyDescent="0.3">
      <c r="A46" s="40">
        <v>101</v>
      </c>
      <c r="B46" s="40">
        <v>2</v>
      </c>
      <c r="C46" s="40" t="s">
        <v>447</v>
      </c>
      <c r="D46" s="40">
        <v>285</v>
      </c>
      <c r="F46" s="40">
        <v>3.5</v>
      </c>
      <c r="G46" s="40" t="str">
        <f t="shared" si="2"/>
        <v>158:-9:88.5</v>
      </c>
      <c r="J46" s="40">
        <v>133</v>
      </c>
      <c r="K46" s="40">
        <v>-9</v>
      </c>
      <c r="L46" s="40">
        <v>85</v>
      </c>
      <c r="N46" s="40">
        <f t="shared" si="5"/>
        <v>158</v>
      </c>
      <c r="O46" s="40">
        <f t="shared" si="6"/>
        <v>88.5</v>
      </c>
      <c r="P46" s="40">
        <v>158</v>
      </c>
      <c r="Q46" s="40">
        <v>88.5</v>
      </c>
    </row>
    <row r="47" spans="1:17" s="40" customFormat="1" x14ac:dyDescent="0.3">
      <c r="A47" s="40">
        <v>101</v>
      </c>
      <c r="B47" s="40">
        <v>2</v>
      </c>
      <c r="C47" s="40" t="s">
        <v>448</v>
      </c>
      <c r="D47" s="40">
        <v>285</v>
      </c>
      <c r="G47" s="40" t="str">
        <f t="shared" si="2"/>
        <v>155.5:-9:88.5</v>
      </c>
      <c r="J47" s="40">
        <v>130.5</v>
      </c>
      <c r="K47" s="40">
        <v>-9</v>
      </c>
      <c r="L47" s="40">
        <v>85</v>
      </c>
      <c r="N47" s="40">
        <f t="shared" si="5"/>
        <v>155.5</v>
      </c>
      <c r="O47" s="40">
        <f t="shared" si="6"/>
        <v>88.5</v>
      </c>
      <c r="P47" s="40">
        <v>155.5</v>
      </c>
      <c r="Q47" s="40">
        <v>88.5</v>
      </c>
    </row>
    <row r="48" spans="1:17" s="40" customFormat="1" x14ac:dyDescent="0.3">
      <c r="A48" s="40">
        <v>101</v>
      </c>
      <c r="B48" s="40">
        <v>2</v>
      </c>
      <c r="C48" s="40" t="s">
        <v>449</v>
      </c>
      <c r="D48" s="40">
        <v>285</v>
      </c>
      <c r="G48" s="40" t="str">
        <f t="shared" ref="G48:G71" si="7">P48&amp;":"&amp;K48&amp;":"&amp;Q48</f>
        <v>155.5:-9:90</v>
      </c>
      <c r="J48" s="40">
        <v>130.5</v>
      </c>
      <c r="K48" s="40">
        <v>-9</v>
      </c>
      <c r="L48" s="40">
        <v>86.5</v>
      </c>
      <c r="N48" s="40">
        <f t="shared" si="5"/>
        <v>155.5</v>
      </c>
      <c r="O48" s="40">
        <f t="shared" si="6"/>
        <v>90</v>
      </c>
      <c r="P48" s="40">
        <v>155.5</v>
      </c>
      <c r="Q48" s="40">
        <v>90</v>
      </c>
    </row>
    <row r="49" spans="1:17" s="40" customFormat="1" x14ac:dyDescent="0.3">
      <c r="A49" s="40">
        <v>101</v>
      </c>
      <c r="B49" s="40">
        <v>2</v>
      </c>
      <c r="C49" s="40" t="s">
        <v>450</v>
      </c>
      <c r="D49" s="40">
        <v>285</v>
      </c>
      <c r="G49" s="40" t="str">
        <f t="shared" si="7"/>
        <v>163:-9:90</v>
      </c>
      <c r="J49" s="40">
        <v>138</v>
      </c>
      <c r="K49" s="40">
        <v>-9</v>
      </c>
      <c r="L49" s="40">
        <v>86.5</v>
      </c>
      <c r="N49" s="40">
        <f t="shared" si="5"/>
        <v>163</v>
      </c>
      <c r="O49" s="40">
        <f t="shared" si="6"/>
        <v>90</v>
      </c>
      <c r="P49" s="40">
        <v>163</v>
      </c>
      <c r="Q49" s="40">
        <v>90</v>
      </c>
    </row>
    <row r="50" spans="1:17" s="40" customFormat="1" x14ac:dyDescent="0.3">
      <c r="A50" s="40">
        <v>101</v>
      </c>
      <c r="B50" s="40">
        <v>2</v>
      </c>
      <c r="C50" s="40" t="s">
        <v>451</v>
      </c>
      <c r="D50" s="40">
        <v>285</v>
      </c>
      <c r="G50" s="40" t="str">
        <f t="shared" si="7"/>
        <v>160.5:-9:90</v>
      </c>
      <c r="J50" s="40">
        <v>135.5</v>
      </c>
      <c r="K50" s="40">
        <v>-9</v>
      </c>
      <c r="L50" s="40">
        <v>86.5</v>
      </c>
      <c r="N50" s="40">
        <f t="shared" si="5"/>
        <v>160.5</v>
      </c>
      <c r="O50" s="40">
        <f t="shared" si="6"/>
        <v>90</v>
      </c>
      <c r="P50" s="40">
        <v>160.5</v>
      </c>
      <c r="Q50" s="40">
        <v>90</v>
      </c>
    </row>
    <row r="51" spans="1:17" s="40" customFormat="1" x14ac:dyDescent="0.3">
      <c r="A51" s="40">
        <v>101</v>
      </c>
      <c r="B51" s="40">
        <v>2</v>
      </c>
      <c r="C51" s="40" t="s">
        <v>452</v>
      </c>
      <c r="D51" s="40">
        <v>285</v>
      </c>
      <c r="G51" s="40" t="str">
        <f t="shared" si="7"/>
        <v>158:-9:90</v>
      </c>
      <c r="J51" s="40">
        <v>133</v>
      </c>
      <c r="K51" s="40">
        <v>-9</v>
      </c>
      <c r="L51" s="40">
        <v>86.5</v>
      </c>
      <c r="N51" s="40">
        <f t="shared" si="5"/>
        <v>158</v>
      </c>
      <c r="O51" s="40">
        <f t="shared" si="6"/>
        <v>90</v>
      </c>
      <c r="P51" s="40">
        <v>158</v>
      </c>
      <c r="Q51" s="40">
        <v>90</v>
      </c>
    </row>
    <row r="52" spans="1:17" s="40" customFormat="1" x14ac:dyDescent="0.3">
      <c r="A52" s="40">
        <v>101</v>
      </c>
      <c r="B52" s="40">
        <v>2</v>
      </c>
      <c r="C52" s="40" t="s">
        <v>453</v>
      </c>
      <c r="D52" s="40">
        <v>285</v>
      </c>
      <c r="G52" s="40" t="str">
        <f t="shared" si="7"/>
        <v>163:-9:91.5</v>
      </c>
      <c r="J52" s="40">
        <v>138</v>
      </c>
      <c r="K52" s="40">
        <v>-9</v>
      </c>
      <c r="L52" s="40">
        <v>88</v>
      </c>
      <c r="N52" s="40">
        <f t="shared" si="5"/>
        <v>163</v>
      </c>
      <c r="O52" s="40">
        <f t="shared" si="6"/>
        <v>91.5</v>
      </c>
      <c r="P52" s="40">
        <v>163</v>
      </c>
      <c r="Q52" s="40">
        <v>91.5</v>
      </c>
    </row>
    <row r="53" spans="1:17" s="40" customFormat="1" x14ac:dyDescent="0.3">
      <c r="A53" s="40">
        <v>101</v>
      </c>
      <c r="B53" s="40">
        <v>2</v>
      </c>
      <c r="C53" s="40" t="s">
        <v>454</v>
      </c>
      <c r="D53" s="40">
        <v>285</v>
      </c>
      <c r="G53" s="40" t="str">
        <f t="shared" si="7"/>
        <v>160.5:-9:91.5</v>
      </c>
      <c r="J53" s="40">
        <v>135.5</v>
      </c>
      <c r="K53" s="40">
        <v>-9</v>
      </c>
      <c r="L53" s="40">
        <v>88</v>
      </c>
      <c r="N53" s="40">
        <f t="shared" si="5"/>
        <v>160.5</v>
      </c>
      <c r="O53" s="40">
        <f t="shared" si="6"/>
        <v>91.5</v>
      </c>
      <c r="P53" s="40">
        <v>160.5</v>
      </c>
      <c r="Q53" s="40">
        <v>91.5</v>
      </c>
    </row>
    <row r="54" spans="1:17" s="40" customFormat="1" x14ac:dyDescent="0.3">
      <c r="A54" s="40">
        <v>101</v>
      </c>
      <c r="B54" s="40">
        <v>2</v>
      </c>
      <c r="C54" s="40" t="s">
        <v>455</v>
      </c>
      <c r="D54" s="40">
        <v>285</v>
      </c>
      <c r="G54" s="40" t="str">
        <f t="shared" si="7"/>
        <v>155.5:-9:91.5</v>
      </c>
      <c r="J54" s="40">
        <v>130.5</v>
      </c>
      <c r="K54" s="40">
        <v>-9</v>
      </c>
      <c r="L54" s="40">
        <v>88</v>
      </c>
      <c r="N54" s="40">
        <f t="shared" si="5"/>
        <v>155.5</v>
      </c>
      <c r="O54" s="40">
        <f t="shared" si="6"/>
        <v>91.5</v>
      </c>
      <c r="P54" s="40">
        <v>155.5</v>
      </c>
      <c r="Q54" s="40">
        <v>91.5</v>
      </c>
    </row>
    <row r="55" spans="1:17" s="40" customFormat="1" x14ac:dyDescent="0.3">
      <c r="A55" s="40">
        <v>101</v>
      </c>
      <c r="B55" s="40">
        <v>2</v>
      </c>
      <c r="C55" s="40" t="s">
        <v>456</v>
      </c>
      <c r="D55" s="40">
        <v>285</v>
      </c>
      <c r="G55" s="40" t="str">
        <f t="shared" si="7"/>
        <v>158:-9:91.5</v>
      </c>
      <c r="J55" s="40">
        <v>133</v>
      </c>
      <c r="K55" s="40">
        <v>-9</v>
      </c>
      <c r="L55" s="40">
        <v>88</v>
      </c>
      <c r="N55" s="40">
        <f t="shared" si="5"/>
        <v>158</v>
      </c>
      <c r="O55" s="40">
        <f t="shared" si="6"/>
        <v>91.5</v>
      </c>
      <c r="P55" s="40">
        <v>158</v>
      </c>
      <c r="Q55" s="40">
        <v>91.5</v>
      </c>
    </row>
    <row r="56" spans="1:17" s="40" customFormat="1" x14ac:dyDescent="0.3">
      <c r="A56" s="40">
        <v>101</v>
      </c>
      <c r="B56" s="40">
        <v>2</v>
      </c>
      <c r="C56" s="40" t="s">
        <v>457</v>
      </c>
      <c r="D56" s="40">
        <v>285</v>
      </c>
      <c r="G56" s="40" t="str">
        <f t="shared" si="7"/>
        <v>163:-9:93</v>
      </c>
      <c r="J56" s="40">
        <v>138</v>
      </c>
      <c r="K56" s="40">
        <v>-9</v>
      </c>
      <c r="L56" s="40">
        <v>89.5</v>
      </c>
      <c r="N56" s="40">
        <f t="shared" si="5"/>
        <v>163</v>
      </c>
      <c r="O56" s="40">
        <f t="shared" si="6"/>
        <v>93</v>
      </c>
      <c r="P56" s="40">
        <v>163</v>
      </c>
      <c r="Q56" s="40">
        <v>93</v>
      </c>
    </row>
    <row r="57" spans="1:17" s="40" customFormat="1" x14ac:dyDescent="0.3">
      <c r="A57" s="40">
        <v>101</v>
      </c>
      <c r="B57" s="40">
        <v>2</v>
      </c>
      <c r="C57" s="40" t="s">
        <v>458</v>
      </c>
      <c r="D57" s="40">
        <v>285</v>
      </c>
      <c r="G57" s="40" t="str">
        <f t="shared" si="7"/>
        <v>160.5:-9:93</v>
      </c>
      <c r="J57" s="40">
        <v>135.5</v>
      </c>
      <c r="K57" s="40">
        <v>-9</v>
      </c>
      <c r="L57" s="40">
        <v>89.5</v>
      </c>
      <c r="N57" s="40">
        <f t="shared" si="5"/>
        <v>160.5</v>
      </c>
      <c r="O57" s="40">
        <f t="shared" si="6"/>
        <v>93</v>
      </c>
      <c r="P57" s="40">
        <v>160.5</v>
      </c>
      <c r="Q57" s="40">
        <v>93</v>
      </c>
    </row>
    <row r="58" spans="1:17" s="40" customFormat="1" x14ac:dyDescent="0.3">
      <c r="A58" s="40">
        <v>101</v>
      </c>
      <c r="B58" s="40">
        <v>2</v>
      </c>
      <c r="C58" s="40" t="s">
        <v>459</v>
      </c>
      <c r="D58" s="40">
        <v>285</v>
      </c>
      <c r="G58" s="40" t="str">
        <f t="shared" si="7"/>
        <v>155.5:-9:93</v>
      </c>
      <c r="J58" s="40">
        <v>130.5</v>
      </c>
      <c r="K58" s="40">
        <v>-9</v>
      </c>
      <c r="L58" s="40">
        <v>89.5</v>
      </c>
      <c r="N58" s="40">
        <f t="shared" si="5"/>
        <v>155.5</v>
      </c>
      <c r="O58" s="40">
        <f t="shared" si="6"/>
        <v>93</v>
      </c>
      <c r="P58" s="40">
        <v>155.5</v>
      </c>
      <c r="Q58" s="40">
        <v>93</v>
      </c>
    </row>
    <row r="59" spans="1:17" s="40" customFormat="1" x14ac:dyDescent="0.3">
      <c r="A59" s="40">
        <v>101</v>
      </c>
      <c r="B59" s="40">
        <v>2</v>
      </c>
      <c r="C59" s="40" t="s">
        <v>460</v>
      </c>
      <c r="D59" s="40">
        <v>285</v>
      </c>
      <c r="G59" s="40" t="str">
        <f t="shared" si="7"/>
        <v>158:-9:93</v>
      </c>
      <c r="J59" s="40">
        <v>133</v>
      </c>
      <c r="K59" s="40">
        <v>-9</v>
      </c>
      <c r="L59" s="40">
        <v>89.5</v>
      </c>
      <c r="N59" s="40">
        <f t="shared" si="5"/>
        <v>158</v>
      </c>
      <c r="O59" s="40">
        <f t="shared" si="6"/>
        <v>93</v>
      </c>
      <c r="P59" s="40">
        <v>158</v>
      </c>
      <c r="Q59" s="40">
        <v>93</v>
      </c>
    </row>
    <row r="60" spans="1:17" s="40" customFormat="1" x14ac:dyDescent="0.3">
      <c r="A60" s="40">
        <v>101</v>
      </c>
      <c r="B60" s="40">
        <v>2</v>
      </c>
      <c r="C60" s="40" t="s">
        <v>461</v>
      </c>
      <c r="D60" s="40">
        <v>285</v>
      </c>
      <c r="G60" s="40" t="str">
        <f t="shared" si="7"/>
        <v>163:-9:94.5</v>
      </c>
      <c r="J60" s="40">
        <v>138</v>
      </c>
      <c r="K60" s="40">
        <v>-9</v>
      </c>
      <c r="L60" s="40">
        <v>91</v>
      </c>
      <c r="N60" s="40">
        <f t="shared" si="5"/>
        <v>163</v>
      </c>
      <c r="O60" s="40">
        <f t="shared" si="6"/>
        <v>94.5</v>
      </c>
      <c r="P60" s="40">
        <v>163</v>
      </c>
      <c r="Q60" s="40">
        <v>94.5</v>
      </c>
    </row>
    <row r="61" spans="1:17" s="40" customFormat="1" x14ac:dyDescent="0.3">
      <c r="A61" s="40">
        <v>101</v>
      </c>
      <c r="B61" s="40">
        <v>2</v>
      </c>
      <c r="C61" s="40" t="s">
        <v>462</v>
      </c>
      <c r="D61" s="40">
        <v>285</v>
      </c>
      <c r="G61" s="40" t="str">
        <f t="shared" si="7"/>
        <v>160.5:-9:94.5</v>
      </c>
      <c r="J61" s="40">
        <v>135.5</v>
      </c>
      <c r="K61" s="40">
        <v>-9</v>
      </c>
      <c r="L61" s="40">
        <v>91</v>
      </c>
      <c r="N61" s="40">
        <f t="shared" si="5"/>
        <v>160.5</v>
      </c>
      <c r="O61" s="40">
        <f t="shared" si="6"/>
        <v>94.5</v>
      </c>
      <c r="P61" s="40">
        <v>160.5</v>
      </c>
      <c r="Q61" s="40">
        <v>94.5</v>
      </c>
    </row>
    <row r="62" spans="1:17" s="40" customFormat="1" x14ac:dyDescent="0.3">
      <c r="A62" s="40">
        <v>101</v>
      </c>
      <c r="B62" s="40">
        <v>2</v>
      </c>
      <c r="C62" s="40" t="s">
        <v>463</v>
      </c>
      <c r="D62" s="40">
        <v>285</v>
      </c>
      <c r="G62" s="40" t="str">
        <f t="shared" si="7"/>
        <v>155.5:-9:94.5</v>
      </c>
      <c r="J62" s="40">
        <v>130.5</v>
      </c>
      <c r="K62" s="40">
        <v>-9</v>
      </c>
      <c r="L62" s="40">
        <v>91</v>
      </c>
      <c r="N62" s="40">
        <f t="shared" si="5"/>
        <v>155.5</v>
      </c>
      <c r="O62" s="40">
        <f t="shared" si="6"/>
        <v>94.5</v>
      </c>
      <c r="P62" s="40">
        <v>155.5</v>
      </c>
      <c r="Q62" s="40">
        <v>94.5</v>
      </c>
    </row>
    <row r="63" spans="1:17" s="40" customFormat="1" x14ac:dyDescent="0.3">
      <c r="A63" s="40">
        <v>101</v>
      </c>
      <c r="B63" s="40">
        <v>2</v>
      </c>
      <c r="C63" s="40" t="s">
        <v>464</v>
      </c>
      <c r="D63" s="40">
        <v>285</v>
      </c>
      <c r="G63" s="40" t="str">
        <f t="shared" si="7"/>
        <v>158:-9:94.5</v>
      </c>
      <c r="J63" s="40">
        <v>133</v>
      </c>
      <c r="K63" s="40">
        <v>-9</v>
      </c>
      <c r="L63" s="40">
        <v>91</v>
      </c>
      <c r="N63" s="40">
        <f t="shared" si="5"/>
        <v>158</v>
      </c>
      <c r="O63" s="40">
        <f t="shared" si="6"/>
        <v>94.5</v>
      </c>
      <c r="P63" s="40">
        <v>158</v>
      </c>
      <c r="Q63" s="40">
        <v>94.5</v>
      </c>
    </row>
    <row r="64" spans="1:17" s="40" customFormat="1" x14ac:dyDescent="0.3">
      <c r="A64" s="40">
        <v>101</v>
      </c>
      <c r="B64" s="40">
        <v>2</v>
      </c>
      <c r="C64" s="40" t="s">
        <v>465</v>
      </c>
      <c r="D64" s="40">
        <v>285</v>
      </c>
      <c r="G64" s="40" t="str">
        <f t="shared" si="7"/>
        <v>163:-9:96</v>
      </c>
      <c r="J64" s="40">
        <v>138</v>
      </c>
      <c r="K64" s="40">
        <v>-9</v>
      </c>
      <c r="L64" s="40">
        <v>92.5</v>
      </c>
      <c r="N64" s="40">
        <f t="shared" si="5"/>
        <v>163</v>
      </c>
      <c r="O64" s="40">
        <f t="shared" si="6"/>
        <v>96</v>
      </c>
      <c r="P64" s="40">
        <v>163</v>
      </c>
      <c r="Q64" s="40">
        <v>96</v>
      </c>
    </row>
    <row r="65" spans="1:20" s="40" customFormat="1" x14ac:dyDescent="0.3">
      <c r="A65" s="40">
        <v>101</v>
      </c>
      <c r="B65" s="40">
        <v>2</v>
      </c>
      <c r="C65" s="40" t="s">
        <v>466</v>
      </c>
      <c r="D65" s="40">
        <v>285</v>
      </c>
      <c r="G65" s="40" t="str">
        <f t="shared" si="7"/>
        <v>160.5:-9:96</v>
      </c>
      <c r="J65" s="40">
        <v>135.5</v>
      </c>
      <c r="K65" s="40">
        <v>-9</v>
      </c>
      <c r="L65" s="40">
        <v>92.5</v>
      </c>
      <c r="N65" s="40">
        <f t="shared" si="5"/>
        <v>160.5</v>
      </c>
      <c r="O65" s="40">
        <f t="shared" si="6"/>
        <v>96</v>
      </c>
      <c r="P65" s="40">
        <v>160.5</v>
      </c>
      <c r="Q65" s="40">
        <v>96</v>
      </c>
    </row>
    <row r="66" spans="1:20" s="40" customFormat="1" x14ac:dyDescent="0.3">
      <c r="A66" s="40">
        <v>101</v>
      </c>
      <c r="B66" s="40">
        <v>2</v>
      </c>
      <c r="C66" s="40" t="s">
        <v>467</v>
      </c>
      <c r="D66" s="40">
        <v>285</v>
      </c>
      <c r="G66" s="40" t="str">
        <f t="shared" si="7"/>
        <v>155.5:-9:96</v>
      </c>
      <c r="J66" s="40">
        <v>130.5</v>
      </c>
      <c r="K66" s="40">
        <v>-9</v>
      </c>
      <c r="L66" s="40">
        <v>92.5</v>
      </c>
      <c r="N66" s="40">
        <f t="shared" si="5"/>
        <v>155.5</v>
      </c>
      <c r="O66" s="40">
        <f t="shared" si="6"/>
        <v>96</v>
      </c>
      <c r="P66" s="40">
        <v>155.5</v>
      </c>
      <c r="Q66" s="40">
        <v>96</v>
      </c>
    </row>
    <row r="67" spans="1:20" s="40" customFormat="1" x14ac:dyDescent="0.3">
      <c r="A67" s="40">
        <v>101</v>
      </c>
      <c r="B67" s="40">
        <v>2</v>
      </c>
      <c r="C67" s="40" t="s">
        <v>468</v>
      </c>
      <c r="D67" s="40">
        <v>285</v>
      </c>
      <c r="G67" s="40" t="str">
        <f t="shared" si="7"/>
        <v>158:-9:96</v>
      </c>
      <c r="J67" s="40">
        <v>133</v>
      </c>
      <c r="K67" s="40">
        <v>-9</v>
      </c>
      <c r="L67" s="40">
        <v>92.5</v>
      </c>
      <c r="N67" s="40">
        <f t="shared" si="5"/>
        <v>158</v>
      </c>
      <c r="O67" s="40">
        <f t="shared" si="6"/>
        <v>96</v>
      </c>
      <c r="P67" s="40">
        <v>158</v>
      </c>
      <c r="Q67" s="40">
        <v>96</v>
      </c>
    </row>
    <row r="68" spans="1:20" s="40" customFormat="1" x14ac:dyDescent="0.3">
      <c r="A68" s="40">
        <v>101</v>
      </c>
      <c r="B68" s="40">
        <v>2</v>
      </c>
      <c r="C68" s="40" t="s">
        <v>469</v>
      </c>
      <c r="D68" s="40">
        <v>285</v>
      </c>
      <c r="G68" s="40" t="str">
        <f t="shared" si="7"/>
        <v>163:-9:97.5</v>
      </c>
      <c r="J68" s="40">
        <v>138</v>
      </c>
      <c r="K68" s="40">
        <v>-9</v>
      </c>
      <c r="L68" s="40">
        <v>94</v>
      </c>
      <c r="N68" s="40">
        <f t="shared" si="5"/>
        <v>163</v>
      </c>
      <c r="O68" s="40">
        <f t="shared" si="6"/>
        <v>97.5</v>
      </c>
      <c r="P68" s="40">
        <v>163</v>
      </c>
      <c r="Q68" s="40">
        <v>97.5</v>
      </c>
    </row>
    <row r="69" spans="1:20" s="40" customFormat="1" x14ac:dyDescent="0.3">
      <c r="A69" s="40">
        <v>101</v>
      </c>
      <c r="B69" s="40">
        <v>2</v>
      </c>
      <c r="C69" s="40" t="s">
        <v>470</v>
      </c>
      <c r="D69" s="40">
        <v>285</v>
      </c>
      <c r="G69" s="40" t="str">
        <f t="shared" si="7"/>
        <v>160.5:-9:97.5</v>
      </c>
      <c r="J69" s="40">
        <v>135.5</v>
      </c>
      <c r="K69" s="40">
        <v>-9</v>
      </c>
      <c r="L69" s="40">
        <v>94</v>
      </c>
      <c r="N69" s="40">
        <f t="shared" si="5"/>
        <v>160.5</v>
      </c>
      <c r="O69" s="40">
        <f t="shared" si="6"/>
        <v>97.5</v>
      </c>
      <c r="P69" s="40">
        <v>160.5</v>
      </c>
      <c r="Q69" s="40">
        <v>97.5</v>
      </c>
    </row>
    <row r="70" spans="1:20" s="40" customFormat="1" x14ac:dyDescent="0.3">
      <c r="A70" s="40">
        <v>101</v>
      </c>
      <c r="B70" s="40">
        <v>2</v>
      </c>
      <c r="C70" s="40" t="s">
        <v>471</v>
      </c>
      <c r="D70" s="40">
        <v>285</v>
      </c>
      <c r="G70" s="40" t="str">
        <f t="shared" si="7"/>
        <v>155.5:-9:97.5</v>
      </c>
      <c r="J70" s="40">
        <v>130.5</v>
      </c>
      <c r="K70" s="40">
        <v>-9</v>
      </c>
      <c r="L70" s="40">
        <v>94</v>
      </c>
      <c r="N70" s="40">
        <f t="shared" si="5"/>
        <v>155.5</v>
      </c>
      <c r="O70" s="40">
        <f t="shared" si="6"/>
        <v>97.5</v>
      </c>
      <c r="P70" s="40">
        <v>155.5</v>
      </c>
      <c r="Q70" s="40">
        <v>97.5</v>
      </c>
    </row>
    <row r="71" spans="1:20" s="40" customFormat="1" x14ac:dyDescent="0.3">
      <c r="A71" s="40">
        <v>101</v>
      </c>
      <c r="B71" s="40">
        <v>2</v>
      </c>
      <c r="C71" s="40" t="s">
        <v>472</v>
      </c>
      <c r="D71" s="40">
        <v>285</v>
      </c>
      <c r="G71" s="40" t="str">
        <f t="shared" si="7"/>
        <v>158:-9:97.5</v>
      </c>
      <c r="J71" s="40">
        <v>133</v>
      </c>
      <c r="K71" s="40">
        <v>-9</v>
      </c>
      <c r="L71" s="40">
        <v>94</v>
      </c>
      <c r="N71" s="40">
        <f t="shared" si="5"/>
        <v>158</v>
      </c>
      <c r="O71" s="40">
        <f t="shared" si="6"/>
        <v>97.5</v>
      </c>
      <c r="P71" s="40">
        <v>158</v>
      </c>
      <c r="Q71" s="40">
        <v>97.5</v>
      </c>
    </row>
    <row r="72" spans="1:20" s="40" customFormat="1" x14ac:dyDescent="0.3">
      <c r="A72" s="40">
        <v>103</v>
      </c>
      <c r="B72" s="40">
        <v>1</v>
      </c>
      <c r="C72" s="40" t="s">
        <v>473</v>
      </c>
      <c r="D72" s="40">
        <v>270</v>
      </c>
      <c r="G72" s="40" t="s">
        <v>473</v>
      </c>
      <c r="I72" s="40">
        <v>140.57</v>
      </c>
      <c r="J72" s="40">
        <v>-9</v>
      </c>
      <c r="K72" s="40">
        <v>104.34</v>
      </c>
      <c r="M72" s="40">
        <f t="shared" ref="M72:M95" si="8">I72+36.15</f>
        <v>176.72</v>
      </c>
      <c r="N72" s="40">
        <v>176.72</v>
      </c>
      <c r="P72" s="40">
        <f t="shared" ref="P72:P95" si="9">K72-23.52</f>
        <v>80.820000000000007</v>
      </c>
      <c r="Q72" s="40">
        <v>176.72</v>
      </c>
      <c r="R72" s="40">
        <v>-9</v>
      </c>
      <c r="S72" s="40">
        <v>80.819999999999993</v>
      </c>
      <c r="T72" s="40" t="str">
        <f t="shared" ref="T72:T95" si="10">Q72&amp;":"&amp;R72&amp;":"&amp;S72</f>
        <v>176.72:-9:80.82</v>
      </c>
    </row>
    <row r="73" spans="1:20" s="40" customFormat="1" x14ac:dyDescent="0.3">
      <c r="A73" s="40">
        <v>103</v>
      </c>
      <c r="B73" s="40">
        <v>1</v>
      </c>
      <c r="C73" s="40" t="s">
        <v>474</v>
      </c>
      <c r="D73" s="40">
        <v>270</v>
      </c>
      <c r="G73" s="40" t="s">
        <v>474</v>
      </c>
      <c r="I73" s="40">
        <v>137.57</v>
      </c>
      <c r="J73" s="40">
        <v>-9</v>
      </c>
      <c r="K73" s="40">
        <v>104.34</v>
      </c>
      <c r="M73" s="40">
        <f t="shared" si="8"/>
        <v>173.72</v>
      </c>
      <c r="N73" s="40">
        <v>173.72</v>
      </c>
      <c r="P73" s="40">
        <f t="shared" si="9"/>
        <v>80.820000000000007</v>
      </c>
      <c r="Q73" s="40">
        <v>173.72</v>
      </c>
      <c r="R73" s="40">
        <v>-9</v>
      </c>
      <c r="S73" s="40">
        <v>80.819999999999993</v>
      </c>
      <c r="T73" s="40" t="str">
        <f t="shared" si="10"/>
        <v>173.72:-9:80.82</v>
      </c>
    </row>
    <row r="74" spans="1:20" s="40" customFormat="1" x14ac:dyDescent="0.3">
      <c r="A74" s="40">
        <v>103</v>
      </c>
      <c r="B74" s="40">
        <v>1</v>
      </c>
      <c r="C74" s="40" t="s">
        <v>475</v>
      </c>
      <c r="D74" s="40">
        <v>270</v>
      </c>
      <c r="F74" s="35">
        <v>-9823.2800000000007</v>
      </c>
      <c r="G74" s="40" t="s">
        <v>475</v>
      </c>
      <c r="I74" s="40">
        <v>134.57</v>
      </c>
      <c r="J74" s="40">
        <v>-9</v>
      </c>
      <c r="K74" s="40">
        <v>104.34</v>
      </c>
      <c r="M74" s="40">
        <f t="shared" si="8"/>
        <v>170.72</v>
      </c>
      <c r="N74" s="40">
        <v>170.72</v>
      </c>
      <c r="P74" s="40">
        <f t="shared" si="9"/>
        <v>80.820000000000007</v>
      </c>
      <c r="Q74" s="40">
        <v>170.72</v>
      </c>
      <c r="R74" s="40">
        <v>-9</v>
      </c>
      <c r="S74" s="40">
        <v>80.819999999999993</v>
      </c>
      <c r="T74" s="40" t="str">
        <f t="shared" si="10"/>
        <v>170.72:-9:80.82</v>
      </c>
    </row>
    <row r="75" spans="1:20" s="40" customFormat="1" x14ac:dyDescent="0.3">
      <c r="A75" s="40">
        <v>103</v>
      </c>
      <c r="B75" s="40">
        <v>1</v>
      </c>
      <c r="C75" s="40" t="s">
        <v>476</v>
      </c>
      <c r="D75" s="40">
        <v>270</v>
      </c>
      <c r="F75" s="35"/>
      <c r="G75" s="40" t="s">
        <v>476</v>
      </c>
      <c r="I75" s="40">
        <v>131.57</v>
      </c>
      <c r="J75" s="40">
        <v>-9</v>
      </c>
      <c r="K75" s="40">
        <v>104.34</v>
      </c>
      <c r="M75" s="40">
        <f t="shared" si="8"/>
        <v>167.72</v>
      </c>
      <c r="N75" s="40">
        <v>167.72</v>
      </c>
      <c r="P75" s="40">
        <f t="shared" si="9"/>
        <v>80.820000000000007</v>
      </c>
      <c r="Q75" s="40">
        <v>167.72</v>
      </c>
      <c r="R75" s="40">
        <v>-9</v>
      </c>
      <c r="S75" s="40">
        <v>80.819999999999993</v>
      </c>
      <c r="T75" s="40" t="str">
        <f t="shared" si="10"/>
        <v>167.72:-9:80.82</v>
      </c>
    </row>
    <row r="76" spans="1:20" s="40" customFormat="1" x14ac:dyDescent="0.3">
      <c r="A76" s="40">
        <v>103</v>
      </c>
      <c r="B76" s="40">
        <v>1</v>
      </c>
      <c r="C76" s="40" t="s">
        <v>477</v>
      </c>
      <c r="D76" s="40">
        <v>270</v>
      </c>
      <c r="F76" s="35">
        <v>36.15</v>
      </c>
      <c r="G76" s="40" t="s">
        <v>477</v>
      </c>
      <c r="I76" s="40">
        <v>137.57</v>
      </c>
      <c r="J76" s="40">
        <v>-9</v>
      </c>
      <c r="K76" s="40">
        <v>106.84</v>
      </c>
      <c r="M76" s="40">
        <f t="shared" si="8"/>
        <v>173.72</v>
      </c>
      <c r="N76" s="40">
        <v>173.72</v>
      </c>
      <c r="P76" s="40">
        <f t="shared" si="9"/>
        <v>83.320000000000007</v>
      </c>
      <c r="Q76" s="40">
        <v>173.72</v>
      </c>
      <c r="R76" s="40">
        <v>-9</v>
      </c>
      <c r="S76" s="40">
        <v>83.32</v>
      </c>
      <c r="T76" s="40" t="str">
        <f t="shared" si="10"/>
        <v>173.72:-9:83.32</v>
      </c>
    </row>
    <row r="77" spans="1:20" s="40" customFormat="1" x14ac:dyDescent="0.3">
      <c r="A77" s="40">
        <v>103</v>
      </c>
      <c r="B77" s="40">
        <v>1</v>
      </c>
      <c r="C77" s="40" t="s">
        <v>478</v>
      </c>
      <c r="D77" s="40">
        <v>270</v>
      </c>
      <c r="G77" s="40" t="s">
        <v>478</v>
      </c>
      <c r="I77" s="40">
        <v>134.57</v>
      </c>
      <c r="J77" s="40">
        <v>-9</v>
      </c>
      <c r="K77" s="40">
        <v>106.84</v>
      </c>
      <c r="M77" s="40">
        <f t="shared" si="8"/>
        <v>170.72</v>
      </c>
      <c r="N77" s="40">
        <v>170.72</v>
      </c>
      <c r="P77" s="40">
        <f t="shared" si="9"/>
        <v>83.320000000000007</v>
      </c>
      <c r="Q77" s="40">
        <v>170.72</v>
      </c>
      <c r="R77" s="40">
        <v>-9</v>
      </c>
      <c r="S77" s="40">
        <v>83.32</v>
      </c>
      <c r="T77" s="40" t="str">
        <f t="shared" si="10"/>
        <v>170.72:-9:83.32</v>
      </c>
    </row>
    <row r="78" spans="1:20" s="40" customFormat="1" x14ac:dyDescent="0.3">
      <c r="A78" s="40">
        <v>103</v>
      </c>
      <c r="B78" s="40">
        <v>1</v>
      </c>
      <c r="C78" s="40" t="s">
        <v>479</v>
      </c>
      <c r="D78" s="40">
        <v>270</v>
      </c>
      <c r="G78" s="40" t="s">
        <v>479</v>
      </c>
      <c r="I78" s="40">
        <v>131.57</v>
      </c>
      <c r="J78" s="40">
        <v>-9</v>
      </c>
      <c r="K78" s="40">
        <v>106.84</v>
      </c>
      <c r="M78" s="40">
        <f t="shared" si="8"/>
        <v>167.72</v>
      </c>
      <c r="N78" s="40">
        <v>167.72</v>
      </c>
      <c r="P78" s="40">
        <f t="shared" si="9"/>
        <v>83.320000000000007</v>
      </c>
      <c r="Q78" s="40">
        <v>167.72</v>
      </c>
      <c r="R78" s="40">
        <v>-9</v>
      </c>
      <c r="S78" s="40">
        <v>83.32</v>
      </c>
      <c r="T78" s="40" t="str">
        <f t="shared" si="10"/>
        <v>167.72:-9:83.32</v>
      </c>
    </row>
    <row r="79" spans="1:20" s="40" customFormat="1" x14ac:dyDescent="0.3">
      <c r="A79" s="40">
        <v>103</v>
      </c>
      <c r="B79" s="40">
        <v>1</v>
      </c>
      <c r="C79" s="40" t="s">
        <v>480</v>
      </c>
      <c r="D79" s="40">
        <v>270</v>
      </c>
      <c r="G79" s="40" t="s">
        <v>480</v>
      </c>
      <c r="I79" s="40">
        <v>140.57</v>
      </c>
      <c r="J79" s="40">
        <v>-9</v>
      </c>
      <c r="K79" s="40">
        <v>106.84</v>
      </c>
      <c r="M79" s="40">
        <f t="shared" si="8"/>
        <v>176.72</v>
      </c>
      <c r="N79" s="40">
        <v>176.72</v>
      </c>
      <c r="P79" s="40">
        <f t="shared" si="9"/>
        <v>83.320000000000007</v>
      </c>
      <c r="Q79" s="40">
        <v>176.72</v>
      </c>
      <c r="R79" s="40">
        <v>-9</v>
      </c>
      <c r="S79" s="40">
        <v>83.32</v>
      </c>
      <c r="T79" s="40" t="str">
        <f t="shared" si="10"/>
        <v>176.72:-9:83.32</v>
      </c>
    </row>
    <row r="80" spans="1:20" s="40" customFormat="1" x14ac:dyDescent="0.3">
      <c r="A80" s="40">
        <v>103</v>
      </c>
      <c r="B80" s="40">
        <v>1</v>
      </c>
      <c r="C80" s="40" t="s">
        <v>481</v>
      </c>
      <c r="D80" s="40">
        <v>270</v>
      </c>
      <c r="G80" s="40" t="s">
        <v>481</v>
      </c>
      <c r="I80" s="40">
        <v>140.57</v>
      </c>
      <c r="J80" s="40">
        <v>-9</v>
      </c>
      <c r="K80" s="40">
        <v>109.34</v>
      </c>
      <c r="M80" s="40">
        <f t="shared" si="8"/>
        <v>176.72</v>
      </c>
      <c r="N80" s="40">
        <v>176.72</v>
      </c>
      <c r="P80" s="40">
        <f t="shared" si="9"/>
        <v>85.820000000000007</v>
      </c>
      <c r="Q80" s="40">
        <v>176.72</v>
      </c>
      <c r="R80" s="40">
        <v>-9</v>
      </c>
      <c r="S80" s="40">
        <v>85.82</v>
      </c>
      <c r="T80" s="40" t="str">
        <f t="shared" si="10"/>
        <v>176.72:-9:85.82</v>
      </c>
    </row>
    <row r="81" spans="1:20" s="40" customFormat="1" x14ac:dyDescent="0.3">
      <c r="A81" s="40">
        <v>103</v>
      </c>
      <c r="B81" s="40">
        <v>1</v>
      </c>
      <c r="C81" s="40" t="s">
        <v>482</v>
      </c>
      <c r="D81" s="40">
        <v>270</v>
      </c>
      <c r="G81" s="40" t="s">
        <v>482</v>
      </c>
      <c r="I81" s="40">
        <v>137.57</v>
      </c>
      <c r="J81" s="40">
        <v>-9</v>
      </c>
      <c r="K81" s="40">
        <v>109.34</v>
      </c>
      <c r="M81" s="40">
        <f t="shared" si="8"/>
        <v>173.72</v>
      </c>
      <c r="N81" s="40">
        <v>173.72</v>
      </c>
      <c r="P81" s="40">
        <f t="shared" si="9"/>
        <v>85.820000000000007</v>
      </c>
      <c r="Q81" s="40">
        <v>173.72</v>
      </c>
      <c r="R81" s="40">
        <v>-9</v>
      </c>
      <c r="S81" s="40">
        <v>85.82</v>
      </c>
      <c r="T81" s="40" t="str">
        <f t="shared" si="10"/>
        <v>173.72:-9:85.82</v>
      </c>
    </row>
    <row r="82" spans="1:20" s="40" customFormat="1" x14ac:dyDescent="0.3">
      <c r="A82" s="40">
        <v>103</v>
      </c>
      <c r="B82" s="40">
        <v>1</v>
      </c>
      <c r="C82" s="40" t="s">
        <v>483</v>
      </c>
      <c r="D82" s="40">
        <v>270</v>
      </c>
      <c r="G82" s="40" t="s">
        <v>483</v>
      </c>
      <c r="I82" s="40">
        <v>134.57</v>
      </c>
      <c r="J82" s="40">
        <v>-9</v>
      </c>
      <c r="K82" s="40">
        <v>109.34</v>
      </c>
      <c r="M82" s="40">
        <f t="shared" si="8"/>
        <v>170.72</v>
      </c>
      <c r="N82" s="40">
        <v>170.72</v>
      </c>
      <c r="P82" s="40">
        <f t="shared" si="9"/>
        <v>85.820000000000007</v>
      </c>
      <c r="Q82" s="40">
        <v>170.72</v>
      </c>
      <c r="R82" s="40">
        <v>-9</v>
      </c>
      <c r="S82" s="40">
        <v>85.82</v>
      </c>
      <c r="T82" s="40" t="str">
        <f t="shared" si="10"/>
        <v>170.72:-9:85.82</v>
      </c>
    </row>
    <row r="83" spans="1:20" s="40" customFormat="1" x14ac:dyDescent="0.3">
      <c r="A83" s="40">
        <v>103</v>
      </c>
      <c r="B83" s="40">
        <v>1</v>
      </c>
      <c r="C83" s="40" t="s">
        <v>484</v>
      </c>
      <c r="D83" s="40">
        <v>270</v>
      </c>
      <c r="G83" s="40" t="s">
        <v>484</v>
      </c>
      <c r="I83" s="40">
        <v>131.57</v>
      </c>
      <c r="J83" s="40">
        <v>-9</v>
      </c>
      <c r="K83" s="40">
        <v>109.34</v>
      </c>
      <c r="M83" s="40">
        <f t="shared" si="8"/>
        <v>167.72</v>
      </c>
      <c r="N83" s="40">
        <v>167.72</v>
      </c>
      <c r="P83" s="40">
        <f t="shared" si="9"/>
        <v>85.820000000000007</v>
      </c>
      <c r="Q83" s="40">
        <v>167.72</v>
      </c>
      <c r="R83" s="40">
        <v>-9</v>
      </c>
      <c r="S83" s="40">
        <v>85.82</v>
      </c>
      <c r="T83" s="40" t="str">
        <f t="shared" si="10"/>
        <v>167.72:-9:85.82</v>
      </c>
    </row>
    <row r="84" spans="1:20" s="40" customFormat="1" x14ac:dyDescent="0.3">
      <c r="A84" s="40">
        <v>103</v>
      </c>
      <c r="B84" s="40">
        <v>1</v>
      </c>
      <c r="C84" s="40" t="s">
        <v>485</v>
      </c>
      <c r="D84" s="40">
        <v>270</v>
      </c>
      <c r="G84" s="40" t="s">
        <v>485</v>
      </c>
      <c r="I84" s="40">
        <v>140.57</v>
      </c>
      <c r="J84" s="40">
        <v>-9</v>
      </c>
      <c r="K84" s="40">
        <v>114.34</v>
      </c>
      <c r="M84" s="40">
        <f t="shared" si="8"/>
        <v>176.72</v>
      </c>
      <c r="N84" s="40">
        <v>176.72</v>
      </c>
      <c r="P84" s="40">
        <f t="shared" si="9"/>
        <v>90.820000000000007</v>
      </c>
      <c r="Q84" s="40">
        <v>176.72</v>
      </c>
      <c r="R84" s="40">
        <v>-9</v>
      </c>
      <c r="S84" s="40">
        <v>90.82</v>
      </c>
      <c r="T84" s="40" t="str">
        <f t="shared" si="10"/>
        <v>176.72:-9:90.82</v>
      </c>
    </row>
    <row r="85" spans="1:20" s="40" customFormat="1" x14ac:dyDescent="0.3">
      <c r="A85" s="40">
        <v>103</v>
      </c>
      <c r="B85" s="40">
        <v>1</v>
      </c>
      <c r="C85" s="40" t="s">
        <v>486</v>
      </c>
      <c r="D85" s="40">
        <v>270</v>
      </c>
      <c r="F85" s="35">
        <v>80.819999999999993</v>
      </c>
      <c r="G85" s="40" t="s">
        <v>486</v>
      </c>
      <c r="I85" s="40">
        <v>137.57</v>
      </c>
      <c r="J85" s="40">
        <v>-9</v>
      </c>
      <c r="K85" s="40">
        <v>114.34</v>
      </c>
      <c r="M85" s="40">
        <f t="shared" si="8"/>
        <v>173.72</v>
      </c>
      <c r="N85" s="40">
        <v>173.72</v>
      </c>
      <c r="P85" s="40">
        <f t="shared" si="9"/>
        <v>90.820000000000007</v>
      </c>
      <c r="Q85" s="40">
        <v>173.72</v>
      </c>
      <c r="R85" s="40">
        <v>-9</v>
      </c>
      <c r="S85" s="40">
        <v>90.82</v>
      </c>
      <c r="T85" s="40" t="str">
        <f t="shared" si="10"/>
        <v>173.72:-9:90.82</v>
      </c>
    </row>
    <row r="86" spans="1:20" s="40" customFormat="1" x14ac:dyDescent="0.3">
      <c r="A86" s="40">
        <v>103</v>
      </c>
      <c r="B86" s="40">
        <v>1</v>
      </c>
      <c r="C86" s="40" t="s">
        <v>487</v>
      </c>
      <c r="D86" s="40">
        <v>270</v>
      </c>
      <c r="F86" s="35"/>
      <c r="G86" s="40" t="s">
        <v>487</v>
      </c>
      <c r="I86" s="40">
        <v>134.57</v>
      </c>
      <c r="J86" s="40">
        <v>-9</v>
      </c>
      <c r="K86" s="40">
        <v>114.34</v>
      </c>
      <c r="M86" s="40">
        <f t="shared" si="8"/>
        <v>170.72</v>
      </c>
      <c r="N86" s="40">
        <v>170.72</v>
      </c>
      <c r="P86" s="40">
        <f t="shared" si="9"/>
        <v>90.820000000000007</v>
      </c>
      <c r="Q86" s="40">
        <v>170.72</v>
      </c>
      <c r="R86" s="40">
        <v>-9</v>
      </c>
      <c r="S86" s="40">
        <v>90.82</v>
      </c>
      <c r="T86" s="40" t="str">
        <f t="shared" si="10"/>
        <v>170.72:-9:90.82</v>
      </c>
    </row>
    <row r="87" spans="1:20" s="40" customFormat="1" x14ac:dyDescent="0.3">
      <c r="A87" s="40">
        <v>103</v>
      </c>
      <c r="B87" s="40">
        <v>1</v>
      </c>
      <c r="C87" s="40" t="s">
        <v>488</v>
      </c>
      <c r="D87" s="40">
        <v>270</v>
      </c>
      <c r="F87" s="35">
        <v>-23.52</v>
      </c>
      <c r="G87" s="40" t="s">
        <v>488</v>
      </c>
      <c r="I87" s="40">
        <v>131.57</v>
      </c>
      <c r="J87" s="40">
        <v>-9</v>
      </c>
      <c r="K87" s="40">
        <v>114.34</v>
      </c>
      <c r="M87" s="40">
        <f t="shared" si="8"/>
        <v>167.72</v>
      </c>
      <c r="N87" s="40">
        <v>167.72</v>
      </c>
      <c r="P87" s="40">
        <f t="shared" si="9"/>
        <v>90.820000000000007</v>
      </c>
      <c r="Q87" s="40">
        <v>167.72</v>
      </c>
      <c r="R87" s="40">
        <v>-9</v>
      </c>
      <c r="S87" s="40">
        <v>90.82</v>
      </c>
      <c r="T87" s="40" t="str">
        <f t="shared" si="10"/>
        <v>167.72:-9:90.82</v>
      </c>
    </row>
    <row r="88" spans="1:20" s="40" customFormat="1" x14ac:dyDescent="0.3">
      <c r="A88" s="40">
        <v>103</v>
      </c>
      <c r="B88" s="40">
        <v>1</v>
      </c>
      <c r="C88" s="40" t="s">
        <v>489</v>
      </c>
      <c r="D88" s="40">
        <v>270</v>
      </c>
      <c r="G88" s="40" t="s">
        <v>489</v>
      </c>
      <c r="I88" s="40">
        <v>137.57</v>
      </c>
      <c r="J88" s="40">
        <v>-9</v>
      </c>
      <c r="K88" s="40">
        <v>116.84</v>
      </c>
      <c r="M88" s="40">
        <f t="shared" si="8"/>
        <v>173.72</v>
      </c>
      <c r="N88" s="40">
        <v>173.72</v>
      </c>
      <c r="P88" s="40">
        <f t="shared" si="9"/>
        <v>93.320000000000007</v>
      </c>
      <c r="Q88" s="40">
        <v>173.72</v>
      </c>
      <c r="R88" s="40">
        <v>-9</v>
      </c>
      <c r="S88" s="40">
        <v>93.32</v>
      </c>
      <c r="T88" s="40" t="str">
        <f t="shared" si="10"/>
        <v>173.72:-9:93.32</v>
      </c>
    </row>
    <row r="89" spans="1:20" s="40" customFormat="1" x14ac:dyDescent="0.3">
      <c r="A89" s="40">
        <v>103</v>
      </c>
      <c r="B89" s="40">
        <v>1</v>
      </c>
      <c r="C89" s="40" t="s">
        <v>490</v>
      </c>
      <c r="D89" s="40">
        <v>270</v>
      </c>
      <c r="G89" s="40" t="s">
        <v>490</v>
      </c>
      <c r="I89" s="40">
        <v>134.57</v>
      </c>
      <c r="J89" s="40">
        <v>-9</v>
      </c>
      <c r="K89" s="40">
        <v>116.84</v>
      </c>
      <c r="M89" s="40">
        <f t="shared" si="8"/>
        <v>170.72</v>
      </c>
      <c r="N89" s="40">
        <v>170.72</v>
      </c>
      <c r="P89" s="40">
        <f t="shared" si="9"/>
        <v>93.320000000000007</v>
      </c>
      <c r="Q89" s="40">
        <v>170.72</v>
      </c>
      <c r="R89" s="40">
        <v>-9</v>
      </c>
      <c r="S89" s="40">
        <v>93.32</v>
      </c>
      <c r="T89" s="40" t="str">
        <f t="shared" si="10"/>
        <v>170.72:-9:93.32</v>
      </c>
    </row>
    <row r="90" spans="1:20" s="40" customFormat="1" x14ac:dyDescent="0.3">
      <c r="A90" s="40">
        <v>103</v>
      </c>
      <c r="B90" s="40">
        <v>1</v>
      </c>
      <c r="C90" s="40" t="s">
        <v>491</v>
      </c>
      <c r="D90" s="40">
        <v>270</v>
      </c>
      <c r="G90" s="40" t="s">
        <v>491</v>
      </c>
      <c r="I90" s="40">
        <v>131.57</v>
      </c>
      <c r="J90" s="40">
        <v>-9</v>
      </c>
      <c r="K90" s="40">
        <v>116.84</v>
      </c>
      <c r="M90" s="40">
        <f t="shared" si="8"/>
        <v>167.72</v>
      </c>
      <c r="N90" s="40">
        <v>167.72</v>
      </c>
      <c r="P90" s="40">
        <f t="shared" si="9"/>
        <v>93.320000000000007</v>
      </c>
      <c r="Q90" s="40">
        <v>167.72</v>
      </c>
      <c r="R90" s="40">
        <v>-9</v>
      </c>
      <c r="S90" s="40">
        <v>93.32</v>
      </c>
      <c r="T90" s="40" t="str">
        <f t="shared" si="10"/>
        <v>167.72:-9:93.32</v>
      </c>
    </row>
    <row r="91" spans="1:20" s="40" customFormat="1" x14ac:dyDescent="0.3">
      <c r="A91" s="40">
        <v>103</v>
      </c>
      <c r="B91" s="40">
        <v>1</v>
      </c>
      <c r="C91" s="40" t="s">
        <v>492</v>
      </c>
      <c r="D91" s="40">
        <v>270</v>
      </c>
      <c r="G91" s="40" t="s">
        <v>492</v>
      </c>
      <c r="I91" s="40">
        <v>140.57</v>
      </c>
      <c r="J91" s="40">
        <v>-9</v>
      </c>
      <c r="K91" s="40">
        <v>116.84</v>
      </c>
      <c r="M91" s="40">
        <f t="shared" si="8"/>
        <v>176.72</v>
      </c>
      <c r="N91" s="40">
        <v>176.72</v>
      </c>
      <c r="P91" s="40">
        <f t="shared" si="9"/>
        <v>93.320000000000007</v>
      </c>
      <c r="Q91" s="40">
        <v>176.72</v>
      </c>
      <c r="R91" s="40">
        <v>-9</v>
      </c>
      <c r="S91" s="40">
        <v>93.32</v>
      </c>
      <c r="T91" s="40" t="str">
        <f t="shared" si="10"/>
        <v>176.72:-9:93.32</v>
      </c>
    </row>
    <row r="92" spans="1:20" s="40" customFormat="1" x14ac:dyDescent="0.3">
      <c r="A92" s="40">
        <v>103</v>
      </c>
      <c r="B92" s="40">
        <v>1</v>
      </c>
      <c r="C92" s="40" t="s">
        <v>493</v>
      </c>
      <c r="D92" s="40">
        <v>270</v>
      </c>
      <c r="G92" s="40" t="s">
        <v>493</v>
      </c>
      <c r="I92" s="40">
        <v>137.57</v>
      </c>
      <c r="J92" s="40">
        <v>-9</v>
      </c>
      <c r="K92" s="40">
        <v>119.34</v>
      </c>
      <c r="M92" s="40">
        <f t="shared" si="8"/>
        <v>173.72</v>
      </c>
      <c r="N92" s="40">
        <v>173.72</v>
      </c>
      <c r="P92" s="40">
        <f t="shared" si="9"/>
        <v>95.820000000000007</v>
      </c>
      <c r="Q92" s="40">
        <v>173.72</v>
      </c>
      <c r="R92" s="40">
        <v>-9</v>
      </c>
      <c r="S92" s="40">
        <v>95.82</v>
      </c>
      <c r="T92" s="40" t="str">
        <f t="shared" si="10"/>
        <v>173.72:-9:95.82</v>
      </c>
    </row>
    <row r="93" spans="1:20" s="40" customFormat="1" x14ac:dyDescent="0.3">
      <c r="A93" s="40">
        <v>103</v>
      </c>
      <c r="B93" s="40">
        <v>1</v>
      </c>
      <c r="C93" s="40" t="s">
        <v>494</v>
      </c>
      <c r="D93" s="40">
        <v>270</v>
      </c>
      <c r="G93" s="40" t="s">
        <v>494</v>
      </c>
      <c r="I93" s="40">
        <v>134.57</v>
      </c>
      <c r="J93" s="40">
        <v>-9</v>
      </c>
      <c r="K93" s="40">
        <v>119.34</v>
      </c>
      <c r="M93" s="40">
        <f t="shared" si="8"/>
        <v>170.72</v>
      </c>
      <c r="N93" s="40">
        <v>170.72</v>
      </c>
      <c r="P93" s="40">
        <f t="shared" si="9"/>
        <v>95.820000000000007</v>
      </c>
      <c r="Q93" s="40">
        <v>170.72</v>
      </c>
      <c r="R93" s="40">
        <v>-9</v>
      </c>
      <c r="S93" s="40">
        <v>95.82</v>
      </c>
      <c r="T93" s="40" t="str">
        <f t="shared" si="10"/>
        <v>170.72:-9:95.82</v>
      </c>
    </row>
    <row r="94" spans="1:20" s="40" customFormat="1" x14ac:dyDescent="0.3">
      <c r="A94" s="40">
        <v>103</v>
      </c>
      <c r="B94" s="40">
        <v>1</v>
      </c>
      <c r="C94" s="40" t="s">
        <v>495</v>
      </c>
      <c r="D94" s="40">
        <v>270</v>
      </c>
      <c r="G94" s="40" t="s">
        <v>495</v>
      </c>
      <c r="I94" s="40">
        <v>131.57</v>
      </c>
      <c r="J94" s="40">
        <v>-9</v>
      </c>
      <c r="K94" s="40">
        <v>119.34</v>
      </c>
      <c r="M94" s="40">
        <f t="shared" si="8"/>
        <v>167.72</v>
      </c>
      <c r="N94" s="40">
        <v>167.72</v>
      </c>
      <c r="P94" s="40">
        <f t="shared" si="9"/>
        <v>95.820000000000007</v>
      </c>
      <c r="Q94" s="40">
        <v>167.72</v>
      </c>
      <c r="R94" s="40">
        <v>-9</v>
      </c>
      <c r="S94" s="40">
        <v>95.82</v>
      </c>
      <c r="T94" s="40" t="str">
        <f t="shared" si="10"/>
        <v>167.72:-9:95.82</v>
      </c>
    </row>
    <row r="95" spans="1:20" s="40" customFormat="1" x14ac:dyDescent="0.3">
      <c r="A95" s="40">
        <v>103</v>
      </c>
      <c r="B95" s="40">
        <v>1</v>
      </c>
      <c r="C95" s="40" t="s">
        <v>496</v>
      </c>
      <c r="D95" s="40">
        <v>270</v>
      </c>
      <c r="G95" s="40" t="s">
        <v>496</v>
      </c>
      <c r="I95" s="40">
        <v>140.57</v>
      </c>
      <c r="J95" s="40">
        <v>-9</v>
      </c>
      <c r="K95" s="40">
        <v>119.34</v>
      </c>
      <c r="M95" s="40">
        <f t="shared" si="8"/>
        <v>176.72</v>
      </c>
      <c r="N95" s="40">
        <v>176.72</v>
      </c>
      <c r="P95" s="40">
        <f t="shared" si="9"/>
        <v>95.820000000000007</v>
      </c>
      <c r="Q95" s="40">
        <v>176.72</v>
      </c>
      <c r="R95" s="40">
        <v>-9</v>
      </c>
      <c r="S95" s="40">
        <v>95.82</v>
      </c>
      <c r="T95" s="40" t="str">
        <f t="shared" si="10"/>
        <v>176.72:-9:95.82</v>
      </c>
    </row>
    <row r="96" spans="1:20" s="40" customFormat="1" x14ac:dyDescent="0.3">
      <c r="A96" s="40">
        <v>103</v>
      </c>
      <c r="B96" s="40">
        <v>2</v>
      </c>
      <c r="C96" s="41" t="s">
        <v>497</v>
      </c>
      <c r="D96" s="40">
        <v>270</v>
      </c>
      <c r="F96" s="41" t="s">
        <v>498</v>
      </c>
      <c r="G96" s="40" t="str">
        <f t="shared" ref="G96:G119" si="11">I96&amp;":"&amp;J96&amp;":"&amp;N96</f>
        <v>169.97:-9:28.34</v>
      </c>
      <c r="I96" s="41">
        <v>169.97</v>
      </c>
      <c r="J96" s="40">
        <v>-9</v>
      </c>
      <c r="K96" s="40">
        <v>38.340000000000003</v>
      </c>
      <c r="M96" s="40">
        <f t="shared" ref="M96:M119" si="12">K96-10</f>
        <v>28.340000000000003</v>
      </c>
      <c r="N96" s="40">
        <v>28.34</v>
      </c>
    </row>
    <row r="97" spans="1:14" s="40" customFormat="1" x14ac:dyDescent="0.3">
      <c r="A97" s="40">
        <v>103</v>
      </c>
      <c r="B97" s="40">
        <v>2</v>
      </c>
      <c r="C97" s="40" t="s">
        <v>499</v>
      </c>
      <c r="D97" s="40">
        <v>270</v>
      </c>
      <c r="F97" s="40">
        <v>170</v>
      </c>
      <c r="G97" s="40" t="str">
        <f t="shared" si="11"/>
        <v>166.97:-9:28.34</v>
      </c>
      <c r="I97" s="40">
        <v>166.97</v>
      </c>
      <c r="J97" s="40">
        <v>-9</v>
      </c>
      <c r="K97" s="40">
        <v>38.340000000000003</v>
      </c>
      <c r="M97" s="40">
        <f t="shared" si="12"/>
        <v>28.340000000000003</v>
      </c>
      <c r="N97" s="40">
        <v>28.34</v>
      </c>
    </row>
    <row r="98" spans="1:14" s="40" customFormat="1" x14ac:dyDescent="0.3">
      <c r="A98" s="40">
        <v>103</v>
      </c>
      <c r="B98" s="40">
        <v>2</v>
      </c>
      <c r="C98" s="40" t="s">
        <v>500</v>
      </c>
      <c r="D98" s="40">
        <v>270</v>
      </c>
      <c r="F98" s="40">
        <v>39</v>
      </c>
      <c r="G98" s="40" t="str">
        <f t="shared" si="11"/>
        <v>163.97:-9:28.34</v>
      </c>
      <c r="I98" s="40">
        <v>163.97</v>
      </c>
      <c r="J98" s="40">
        <v>-9</v>
      </c>
      <c r="K98" s="40">
        <v>38.340000000000003</v>
      </c>
      <c r="M98" s="40">
        <f t="shared" si="12"/>
        <v>28.340000000000003</v>
      </c>
      <c r="N98" s="40">
        <v>28.34</v>
      </c>
    </row>
    <row r="99" spans="1:14" s="40" customFormat="1" x14ac:dyDescent="0.3">
      <c r="A99" s="40">
        <v>103</v>
      </c>
      <c r="B99" s="40">
        <v>2</v>
      </c>
      <c r="C99" s="40" t="s">
        <v>501</v>
      </c>
      <c r="D99" s="40">
        <v>270</v>
      </c>
      <c r="G99" s="40" t="str">
        <f t="shared" si="11"/>
        <v>160.97:-9:28.34</v>
      </c>
      <c r="I99" s="40">
        <v>160.97</v>
      </c>
      <c r="J99" s="40">
        <v>-9</v>
      </c>
      <c r="K99" s="40">
        <v>38.340000000000003</v>
      </c>
      <c r="M99" s="40">
        <f t="shared" si="12"/>
        <v>28.340000000000003</v>
      </c>
      <c r="N99" s="40">
        <v>28.34</v>
      </c>
    </row>
    <row r="100" spans="1:14" s="40" customFormat="1" x14ac:dyDescent="0.3">
      <c r="A100" s="40">
        <v>103</v>
      </c>
      <c r="B100" s="40">
        <v>2</v>
      </c>
      <c r="C100" s="40" t="s">
        <v>502</v>
      </c>
      <c r="D100" s="40">
        <v>270</v>
      </c>
      <c r="G100" s="40" t="str">
        <f t="shared" si="11"/>
        <v>166.97:-9:30.84</v>
      </c>
      <c r="I100" s="40">
        <v>166.97</v>
      </c>
      <c r="J100" s="40">
        <v>-9</v>
      </c>
      <c r="K100" s="40">
        <v>40.840000000000003</v>
      </c>
      <c r="M100" s="40">
        <f t="shared" si="12"/>
        <v>30.840000000000003</v>
      </c>
      <c r="N100" s="40">
        <v>30.84</v>
      </c>
    </row>
    <row r="101" spans="1:14" s="40" customFormat="1" x14ac:dyDescent="0.3">
      <c r="A101" s="40">
        <v>103</v>
      </c>
      <c r="B101" s="40">
        <v>2</v>
      </c>
      <c r="C101" s="40" t="s">
        <v>503</v>
      </c>
      <c r="D101" s="40">
        <v>270</v>
      </c>
      <c r="F101" s="40">
        <v>45</v>
      </c>
      <c r="G101" s="40" t="str">
        <f t="shared" si="11"/>
        <v>163.97:-9:30.84</v>
      </c>
      <c r="I101" s="40">
        <v>163.97</v>
      </c>
      <c r="J101" s="40">
        <v>-9</v>
      </c>
      <c r="K101" s="40">
        <v>40.840000000000003</v>
      </c>
      <c r="M101" s="40">
        <f t="shared" si="12"/>
        <v>30.840000000000003</v>
      </c>
      <c r="N101" s="40">
        <v>30.84</v>
      </c>
    </row>
    <row r="102" spans="1:14" s="40" customFormat="1" x14ac:dyDescent="0.3">
      <c r="A102" s="40">
        <v>103</v>
      </c>
      <c r="B102" s="40">
        <v>2</v>
      </c>
      <c r="C102" s="40" t="s">
        <v>504</v>
      </c>
      <c r="D102" s="40">
        <v>270</v>
      </c>
      <c r="F102" s="40">
        <v>-66</v>
      </c>
      <c r="G102" s="40" t="str">
        <f t="shared" si="11"/>
        <v>160.97:-9:30.84</v>
      </c>
      <c r="I102" s="40">
        <v>160.97</v>
      </c>
      <c r="J102" s="40">
        <v>-9</v>
      </c>
      <c r="K102" s="40">
        <v>40.840000000000003</v>
      </c>
      <c r="M102" s="40">
        <f t="shared" si="12"/>
        <v>30.840000000000003</v>
      </c>
      <c r="N102" s="40">
        <v>30.84</v>
      </c>
    </row>
    <row r="103" spans="1:14" s="40" customFormat="1" x14ac:dyDescent="0.3">
      <c r="A103" s="40">
        <v>103</v>
      </c>
      <c r="B103" s="40">
        <v>2</v>
      </c>
      <c r="C103" s="40" t="s">
        <v>505</v>
      </c>
      <c r="D103" s="40">
        <v>270</v>
      </c>
      <c r="G103" s="40" t="str">
        <f t="shared" si="11"/>
        <v>169.97:-9:30.84</v>
      </c>
      <c r="I103" s="40">
        <v>169.97</v>
      </c>
      <c r="J103" s="40">
        <v>-9</v>
      </c>
      <c r="K103" s="40">
        <v>40.840000000000003</v>
      </c>
      <c r="M103" s="40">
        <f t="shared" si="12"/>
        <v>30.840000000000003</v>
      </c>
      <c r="N103" s="40">
        <v>30.84</v>
      </c>
    </row>
    <row r="104" spans="1:14" s="40" customFormat="1" x14ac:dyDescent="0.3">
      <c r="A104" s="40">
        <v>103</v>
      </c>
      <c r="B104" s="40">
        <v>2</v>
      </c>
      <c r="C104" s="40" t="s">
        <v>506</v>
      </c>
      <c r="D104" s="40">
        <v>270</v>
      </c>
      <c r="G104" s="40" t="str">
        <f t="shared" si="11"/>
        <v>169.97:-9:33.34</v>
      </c>
      <c r="I104" s="40">
        <v>169.97</v>
      </c>
      <c r="J104" s="40">
        <v>-9</v>
      </c>
      <c r="K104" s="40">
        <v>43.34</v>
      </c>
      <c r="M104" s="40">
        <f t="shared" si="12"/>
        <v>33.340000000000003</v>
      </c>
      <c r="N104" s="40">
        <v>33.340000000000003</v>
      </c>
    </row>
    <row r="105" spans="1:14" s="40" customFormat="1" x14ac:dyDescent="0.3">
      <c r="A105" s="40">
        <v>103</v>
      </c>
      <c r="B105" s="40">
        <v>2</v>
      </c>
      <c r="C105" s="40" t="s">
        <v>507</v>
      </c>
      <c r="D105" s="40">
        <v>270</v>
      </c>
      <c r="G105" s="40" t="str">
        <f t="shared" si="11"/>
        <v>166.97:-9:33.34</v>
      </c>
      <c r="I105" s="40">
        <v>166.97</v>
      </c>
      <c r="J105" s="40">
        <v>-9</v>
      </c>
      <c r="K105" s="40">
        <v>43.34</v>
      </c>
      <c r="M105" s="40">
        <f t="shared" si="12"/>
        <v>33.340000000000003</v>
      </c>
      <c r="N105" s="40">
        <v>33.340000000000003</v>
      </c>
    </row>
    <row r="106" spans="1:14" s="40" customFormat="1" x14ac:dyDescent="0.3">
      <c r="A106" s="40">
        <v>103</v>
      </c>
      <c r="B106" s="40">
        <v>2</v>
      </c>
      <c r="C106" s="40" t="s">
        <v>508</v>
      </c>
      <c r="D106" s="40">
        <v>270</v>
      </c>
      <c r="G106" s="40" t="str">
        <f t="shared" si="11"/>
        <v>163.97:-9:33.34</v>
      </c>
      <c r="I106" s="40">
        <v>163.97</v>
      </c>
      <c r="J106" s="40">
        <v>-9</v>
      </c>
      <c r="K106" s="40">
        <v>43.34</v>
      </c>
      <c r="M106" s="40">
        <f t="shared" si="12"/>
        <v>33.340000000000003</v>
      </c>
      <c r="N106" s="40">
        <v>33.340000000000003</v>
      </c>
    </row>
    <row r="107" spans="1:14" s="40" customFormat="1" x14ac:dyDescent="0.3">
      <c r="A107" s="40">
        <v>103</v>
      </c>
      <c r="B107" s="40">
        <v>2</v>
      </c>
      <c r="C107" s="40" t="s">
        <v>509</v>
      </c>
      <c r="D107" s="40">
        <v>270</v>
      </c>
      <c r="G107" s="40" t="str">
        <f t="shared" si="11"/>
        <v>160.97:-9:33.34</v>
      </c>
      <c r="I107" s="40">
        <v>160.97</v>
      </c>
      <c r="J107" s="40">
        <v>-9</v>
      </c>
      <c r="K107" s="40">
        <v>43.34</v>
      </c>
      <c r="M107" s="40">
        <f t="shared" si="12"/>
        <v>33.340000000000003</v>
      </c>
      <c r="N107" s="40">
        <v>33.340000000000003</v>
      </c>
    </row>
    <row r="108" spans="1:14" s="40" customFormat="1" x14ac:dyDescent="0.3">
      <c r="A108" s="40">
        <v>103</v>
      </c>
      <c r="B108" s="40">
        <v>2</v>
      </c>
      <c r="C108" s="40" t="s">
        <v>510</v>
      </c>
      <c r="D108" s="40">
        <v>270</v>
      </c>
      <c r="G108" s="40" t="str">
        <f t="shared" si="11"/>
        <v>169.97:-9:38.34</v>
      </c>
      <c r="I108" s="40">
        <v>169.97</v>
      </c>
      <c r="J108" s="40">
        <v>-9</v>
      </c>
      <c r="K108" s="40">
        <v>48.34</v>
      </c>
      <c r="M108" s="40">
        <f t="shared" si="12"/>
        <v>38.340000000000003</v>
      </c>
      <c r="N108" s="40">
        <v>38.340000000000003</v>
      </c>
    </row>
    <row r="109" spans="1:14" s="40" customFormat="1" x14ac:dyDescent="0.3">
      <c r="A109" s="40">
        <v>103</v>
      </c>
      <c r="B109" s="40">
        <v>2</v>
      </c>
      <c r="C109" s="40" t="s">
        <v>511</v>
      </c>
      <c r="D109" s="40">
        <v>270</v>
      </c>
      <c r="G109" s="40" t="str">
        <f t="shared" si="11"/>
        <v>166.97:-9:38.34</v>
      </c>
      <c r="I109" s="40">
        <v>166.97</v>
      </c>
      <c r="J109" s="40">
        <v>-9</v>
      </c>
      <c r="K109" s="40">
        <v>48.34</v>
      </c>
      <c r="M109" s="40">
        <f t="shared" si="12"/>
        <v>38.340000000000003</v>
      </c>
      <c r="N109" s="40">
        <v>38.340000000000003</v>
      </c>
    </row>
    <row r="110" spans="1:14" s="40" customFormat="1" x14ac:dyDescent="0.3">
      <c r="A110" s="40">
        <v>103</v>
      </c>
      <c r="B110" s="40">
        <v>2</v>
      </c>
      <c r="C110" s="40" t="s">
        <v>512</v>
      </c>
      <c r="D110" s="40">
        <v>270</v>
      </c>
      <c r="G110" s="40" t="str">
        <f t="shared" si="11"/>
        <v>163.97:-9:38.34</v>
      </c>
      <c r="I110" s="40">
        <v>163.97</v>
      </c>
      <c r="J110" s="40">
        <v>-9</v>
      </c>
      <c r="K110" s="40">
        <v>48.34</v>
      </c>
      <c r="M110" s="40">
        <f t="shared" si="12"/>
        <v>38.340000000000003</v>
      </c>
      <c r="N110" s="40">
        <v>38.340000000000003</v>
      </c>
    </row>
    <row r="111" spans="1:14" s="40" customFormat="1" x14ac:dyDescent="0.3">
      <c r="A111" s="40">
        <v>103</v>
      </c>
      <c r="B111" s="40">
        <v>2</v>
      </c>
      <c r="C111" s="40" t="s">
        <v>513</v>
      </c>
      <c r="D111" s="40">
        <v>270</v>
      </c>
      <c r="G111" s="40" t="str">
        <f t="shared" si="11"/>
        <v>160.97:-9:38.34</v>
      </c>
      <c r="I111" s="40">
        <v>160.97</v>
      </c>
      <c r="J111" s="40">
        <v>-9</v>
      </c>
      <c r="K111" s="40">
        <v>48.34</v>
      </c>
      <c r="M111" s="40">
        <f t="shared" si="12"/>
        <v>38.340000000000003</v>
      </c>
      <c r="N111" s="40">
        <v>38.340000000000003</v>
      </c>
    </row>
    <row r="112" spans="1:14" s="40" customFormat="1" x14ac:dyDescent="0.3">
      <c r="A112" s="40">
        <v>103</v>
      </c>
      <c r="B112" s="40">
        <v>2</v>
      </c>
      <c r="C112" s="40" t="s">
        <v>514</v>
      </c>
      <c r="D112" s="40">
        <v>270</v>
      </c>
      <c r="G112" s="40" t="str">
        <f t="shared" si="11"/>
        <v>166.97:-9:40.84</v>
      </c>
      <c r="I112" s="40">
        <v>166.97</v>
      </c>
      <c r="J112" s="40">
        <v>-9</v>
      </c>
      <c r="K112" s="40">
        <v>50.84</v>
      </c>
      <c r="M112" s="40">
        <f t="shared" si="12"/>
        <v>40.840000000000003</v>
      </c>
      <c r="N112" s="40">
        <v>40.840000000000003</v>
      </c>
    </row>
    <row r="113" spans="1:19" s="40" customFormat="1" x14ac:dyDescent="0.3">
      <c r="A113" s="40">
        <v>103</v>
      </c>
      <c r="B113" s="40">
        <v>2</v>
      </c>
      <c r="C113" s="40" t="s">
        <v>515</v>
      </c>
      <c r="D113" s="40">
        <v>270</v>
      </c>
      <c r="G113" s="40" t="str">
        <f t="shared" si="11"/>
        <v>163.97:-9:40.84</v>
      </c>
      <c r="I113" s="40">
        <v>163.97</v>
      </c>
      <c r="J113" s="40">
        <v>-9</v>
      </c>
      <c r="K113" s="40">
        <v>50.84</v>
      </c>
      <c r="M113" s="40">
        <f t="shared" si="12"/>
        <v>40.840000000000003</v>
      </c>
      <c r="N113" s="40">
        <v>40.840000000000003</v>
      </c>
    </row>
    <row r="114" spans="1:19" s="40" customFormat="1" x14ac:dyDescent="0.3">
      <c r="A114" s="40">
        <v>103</v>
      </c>
      <c r="B114" s="40">
        <v>2</v>
      </c>
      <c r="C114" s="40" t="s">
        <v>516</v>
      </c>
      <c r="D114" s="40">
        <v>270</v>
      </c>
      <c r="G114" s="40" t="str">
        <f t="shared" si="11"/>
        <v>160.97:-9:40.84</v>
      </c>
      <c r="I114" s="40">
        <v>160.97</v>
      </c>
      <c r="J114" s="40">
        <v>-9</v>
      </c>
      <c r="K114" s="40">
        <v>50.84</v>
      </c>
      <c r="M114" s="40">
        <f t="shared" si="12"/>
        <v>40.840000000000003</v>
      </c>
      <c r="N114" s="40">
        <v>40.840000000000003</v>
      </c>
    </row>
    <row r="115" spans="1:19" s="40" customFormat="1" x14ac:dyDescent="0.3">
      <c r="A115" s="40">
        <v>103</v>
      </c>
      <c r="B115" s="40">
        <v>2</v>
      </c>
      <c r="C115" s="40" t="s">
        <v>517</v>
      </c>
      <c r="D115" s="40">
        <v>270</v>
      </c>
      <c r="G115" s="40" t="str">
        <f t="shared" si="11"/>
        <v>169.97:-9:40.84</v>
      </c>
      <c r="I115" s="40">
        <v>169.97</v>
      </c>
      <c r="J115" s="40">
        <v>-9</v>
      </c>
      <c r="K115" s="40">
        <v>50.84</v>
      </c>
      <c r="M115" s="40">
        <f t="shared" si="12"/>
        <v>40.840000000000003</v>
      </c>
      <c r="N115" s="40">
        <v>40.840000000000003</v>
      </c>
    </row>
    <row r="116" spans="1:19" s="40" customFormat="1" x14ac:dyDescent="0.3">
      <c r="A116" s="40">
        <v>103</v>
      </c>
      <c r="B116" s="40">
        <v>2</v>
      </c>
      <c r="C116" s="40" t="s">
        <v>518</v>
      </c>
      <c r="D116" s="40">
        <v>270</v>
      </c>
      <c r="G116" s="40" t="str">
        <f t="shared" si="11"/>
        <v>166.97:-9:43.34</v>
      </c>
      <c r="I116" s="40">
        <v>166.97</v>
      </c>
      <c r="J116" s="40">
        <v>-9</v>
      </c>
      <c r="K116" s="40">
        <v>53.34</v>
      </c>
      <c r="M116" s="40">
        <f t="shared" si="12"/>
        <v>43.34</v>
      </c>
      <c r="N116" s="40">
        <v>43.34</v>
      </c>
    </row>
    <row r="117" spans="1:19" s="40" customFormat="1" x14ac:dyDescent="0.3">
      <c r="A117" s="40">
        <v>103</v>
      </c>
      <c r="B117" s="40">
        <v>2</v>
      </c>
      <c r="C117" s="40" t="s">
        <v>519</v>
      </c>
      <c r="D117" s="40">
        <v>270</v>
      </c>
      <c r="G117" s="40" t="str">
        <f t="shared" si="11"/>
        <v>163.97:-9:43.34</v>
      </c>
      <c r="I117" s="40">
        <v>163.97</v>
      </c>
      <c r="J117" s="40">
        <v>-9</v>
      </c>
      <c r="K117" s="40">
        <v>53.34</v>
      </c>
      <c r="M117" s="40">
        <f t="shared" si="12"/>
        <v>43.34</v>
      </c>
      <c r="N117" s="40">
        <v>43.34</v>
      </c>
    </row>
    <row r="118" spans="1:19" s="40" customFormat="1" x14ac:dyDescent="0.3">
      <c r="A118" s="40">
        <v>103</v>
      </c>
      <c r="B118" s="40">
        <v>2</v>
      </c>
      <c r="C118" s="40" t="s">
        <v>520</v>
      </c>
      <c r="D118" s="40">
        <v>270</v>
      </c>
      <c r="G118" s="40" t="str">
        <f t="shared" si="11"/>
        <v>160.97:-9:43.34</v>
      </c>
      <c r="I118" s="40">
        <v>160.97</v>
      </c>
      <c r="J118" s="40">
        <v>-9</v>
      </c>
      <c r="K118" s="40">
        <v>53.34</v>
      </c>
      <c r="M118" s="40">
        <f t="shared" si="12"/>
        <v>43.34</v>
      </c>
      <c r="N118" s="40">
        <v>43.34</v>
      </c>
    </row>
    <row r="119" spans="1:19" s="40" customFormat="1" x14ac:dyDescent="0.3">
      <c r="A119" s="40">
        <v>103</v>
      </c>
      <c r="B119" s="40">
        <v>2</v>
      </c>
      <c r="C119" s="40" t="s">
        <v>521</v>
      </c>
      <c r="D119" s="40">
        <v>270</v>
      </c>
      <c r="G119" s="40" t="str">
        <f t="shared" si="11"/>
        <v>169.97:-9:43.34</v>
      </c>
      <c r="I119" s="40">
        <v>169.97</v>
      </c>
      <c r="J119" s="40">
        <v>-9</v>
      </c>
      <c r="K119" s="40">
        <v>53.34</v>
      </c>
      <c r="M119" s="40">
        <f t="shared" si="12"/>
        <v>43.34</v>
      </c>
      <c r="N119" s="40">
        <v>43.34</v>
      </c>
    </row>
    <row r="120" spans="1:19" s="40" customFormat="1" x14ac:dyDescent="0.3">
      <c r="A120" s="40">
        <v>102</v>
      </c>
      <c r="B120" s="40">
        <v>1</v>
      </c>
      <c r="C120" s="40" t="s">
        <v>522</v>
      </c>
      <c r="D120" s="40">
        <v>285</v>
      </c>
      <c r="F120" s="40">
        <v>178.5</v>
      </c>
      <c r="G120" s="40" t="str">
        <f t="shared" ref="G120:G147" si="13">Q120&amp;":"&amp;R120&amp;":"&amp;S120</f>
        <v>178.5:-9:53</v>
      </c>
      <c r="J120" s="40">
        <v>138</v>
      </c>
      <c r="K120" s="40">
        <v>-9</v>
      </c>
      <c r="L120" s="40">
        <v>45.58</v>
      </c>
      <c r="N120" s="40">
        <f t="shared" ref="N120:N151" si="14">J120+40.5</f>
        <v>178.5</v>
      </c>
      <c r="O120" s="40">
        <f t="shared" ref="O120:O147" si="15">L120+7.42</f>
        <v>53</v>
      </c>
      <c r="Q120" s="40">
        <v>178.5</v>
      </c>
      <c r="R120" s="40">
        <v>-9</v>
      </c>
      <c r="S120" s="40">
        <v>53</v>
      </c>
    </row>
    <row r="121" spans="1:19" s="40" customFormat="1" x14ac:dyDescent="0.3">
      <c r="A121" s="40">
        <v>102</v>
      </c>
      <c r="B121" s="40">
        <v>1</v>
      </c>
      <c r="C121" s="40" t="s">
        <v>523</v>
      </c>
      <c r="D121" s="40">
        <v>285</v>
      </c>
      <c r="F121" s="40">
        <v>53</v>
      </c>
      <c r="G121" s="40" t="str">
        <f t="shared" si="13"/>
        <v>176:-9:53</v>
      </c>
      <c r="J121" s="40">
        <v>135.5</v>
      </c>
      <c r="K121" s="40">
        <v>-9</v>
      </c>
      <c r="L121" s="40">
        <v>45.58</v>
      </c>
      <c r="N121" s="40">
        <f t="shared" si="14"/>
        <v>176</v>
      </c>
      <c r="O121" s="40">
        <f t="shared" si="15"/>
        <v>53</v>
      </c>
      <c r="Q121" s="40">
        <v>176</v>
      </c>
      <c r="R121" s="40">
        <v>-9</v>
      </c>
      <c r="S121" s="40">
        <v>53</v>
      </c>
    </row>
    <row r="122" spans="1:19" s="40" customFormat="1" x14ac:dyDescent="0.3">
      <c r="A122" s="40">
        <v>102</v>
      </c>
      <c r="B122" s="40">
        <v>1</v>
      </c>
      <c r="C122" s="40" t="s">
        <v>524</v>
      </c>
      <c r="D122" s="40">
        <v>285</v>
      </c>
      <c r="G122" s="40" t="str">
        <f t="shared" si="13"/>
        <v>173.5:-9:53</v>
      </c>
      <c r="J122" s="40">
        <v>133</v>
      </c>
      <c r="K122" s="40">
        <v>-9</v>
      </c>
      <c r="L122" s="40">
        <v>45.58</v>
      </c>
      <c r="N122" s="40">
        <f t="shared" si="14"/>
        <v>173.5</v>
      </c>
      <c r="O122" s="40">
        <f t="shared" si="15"/>
        <v>53</v>
      </c>
      <c r="Q122" s="40">
        <v>173.5</v>
      </c>
      <c r="R122" s="40">
        <v>-9</v>
      </c>
      <c r="S122" s="40">
        <v>53</v>
      </c>
    </row>
    <row r="123" spans="1:19" s="40" customFormat="1" x14ac:dyDescent="0.3">
      <c r="A123" s="40">
        <v>102</v>
      </c>
      <c r="B123" s="40">
        <v>1</v>
      </c>
      <c r="C123" s="40" t="s">
        <v>525</v>
      </c>
      <c r="D123" s="40">
        <v>285</v>
      </c>
      <c r="F123" s="40">
        <v>40.5</v>
      </c>
      <c r="G123" s="40" t="str">
        <f t="shared" si="13"/>
        <v>171:-9:53</v>
      </c>
      <c r="J123" s="40">
        <v>130.5</v>
      </c>
      <c r="K123" s="40">
        <v>-9</v>
      </c>
      <c r="L123" s="40">
        <v>45.58</v>
      </c>
      <c r="N123" s="40">
        <f t="shared" si="14"/>
        <v>171</v>
      </c>
      <c r="O123" s="40">
        <f t="shared" si="15"/>
        <v>53</v>
      </c>
      <c r="Q123" s="40">
        <v>171</v>
      </c>
      <c r="R123" s="40">
        <v>-9</v>
      </c>
      <c r="S123" s="40">
        <v>53</v>
      </c>
    </row>
    <row r="124" spans="1:19" s="40" customFormat="1" x14ac:dyDescent="0.3">
      <c r="A124" s="40">
        <v>102</v>
      </c>
      <c r="B124" s="40">
        <v>1</v>
      </c>
      <c r="C124" s="40" t="s">
        <v>526</v>
      </c>
      <c r="D124" s="40">
        <v>285</v>
      </c>
      <c r="F124" s="40">
        <v>7.42</v>
      </c>
      <c r="G124" s="40" t="str">
        <f t="shared" si="13"/>
        <v>171:-9:54.5</v>
      </c>
      <c r="J124" s="40">
        <v>130.5</v>
      </c>
      <c r="K124" s="40">
        <v>-9</v>
      </c>
      <c r="L124" s="40">
        <v>47.08</v>
      </c>
      <c r="N124" s="40">
        <f t="shared" si="14"/>
        <v>171</v>
      </c>
      <c r="O124" s="40">
        <f t="shared" si="15"/>
        <v>54.5</v>
      </c>
      <c r="Q124" s="40">
        <v>171</v>
      </c>
      <c r="R124" s="40">
        <v>-9</v>
      </c>
      <c r="S124" s="40">
        <v>54.5</v>
      </c>
    </row>
    <row r="125" spans="1:19" s="40" customFormat="1" x14ac:dyDescent="0.3">
      <c r="A125" s="40">
        <v>102</v>
      </c>
      <c r="B125" s="40">
        <v>1</v>
      </c>
      <c r="C125" s="40" t="s">
        <v>527</v>
      </c>
      <c r="D125" s="40">
        <v>285</v>
      </c>
      <c r="G125" s="40" t="str">
        <f t="shared" si="13"/>
        <v>178.5:-9:54.5</v>
      </c>
      <c r="J125" s="40">
        <v>138</v>
      </c>
      <c r="K125" s="40">
        <v>-9</v>
      </c>
      <c r="L125" s="40">
        <v>47.08</v>
      </c>
      <c r="N125" s="40">
        <f t="shared" si="14"/>
        <v>178.5</v>
      </c>
      <c r="O125" s="40">
        <f t="shared" si="15"/>
        <v>54.5</v>
      </c>
      <c r="Q125" s="40">
        <v>178.5</v>
      </c>
      <c r="R125" s="40">
        <v>-9</v>
      </c>
      <c r="S125" s="40">
        <v>54.5</v>
      </c>
    </row>
    <row r="126" spans="1:19" s="40" customFormat="1" x14ac:dyDescent="0.3">
      <c r="A126" s="40">
        <v>102</v>
      </c>
      <c r="B126" s="40">
        <v>1</v>
      </c>
      <c r="C126" s="40" t="s">
        <v>528</v>
      </c>
      <c r="D126" s="40">
        <v>285</v>
      </c>
      <c r="G126" s="40" t="str">
        <f t="shared" si="13"/>
        <v>176:-9:54.5</v>
      </c>
      <c r="J126" s="40">
        <v>135.5</v>
      </c>
      <c r="K126" s="40">
        <v>-9</v>
      </c>
      <c r="L126" s="40">
        <v>47.08</v>
      </c>
      <c r="N126" s="40">
        <f t="shared" si="14"/>
        <v>176</v>
      </c>
      <c r="O126" s="40">
        <f t="shared" si="15"/>
        <v>54.5</v>
      </c>
      <c r="Q126" s="40">
        <v>176</v>
      </c>
      <c r="R126" s="40">
        <v>-9</v>
      </c>
      <c r="S126" s="40">
        <v>54.5</v>
      </c>
    </row>
    <row r="127" spans="1:19" s="40" customFormat="1" x14ac:dyDescent="0.3">
      <c r="A127" s="40">
        <v>102</v>
      </c>
      <c r="B127" s="40">
        <v>1</v>
      </c>
      <c r="C127" s="40" t="s">
        <v>529</v>
      </c>
      <c r="D127" s="40">
        <v>285</v>
      </c>
      <c r="G127" s="40" t="str">
        <f t="shared" si="13"/>
        <v>173.5:-9:54.5</v>
      </c>
      <c r="J127" s="40">
        <v>133</v>
      </c>
      <c r="K127" s="40">
        <v>-9</v>
      </c>
      <c r="L127" s="40">
        <v>47.08</v>
      </c>
      <c r="N127" s="40">
        <f t="shared" si="14"/>
        <v>173.5</v>
      </c>
      <c r="O127" s="40">
        <f t="shared" si="15"/>
        <v>54.5</v>
      </c>
      <c r="Q127" s="40">
        <v>173.5</v>
      </c>
      <c r="R127" s="40">
        <v>-9</v>
      </c>
      <c r="S127" s="40">
        <v>54.5</v>
      </c>
    </row>
    <row r="128" spans="1:19" s="40" customFormat="1" x14ac:dyDescent="0.3">
      <c r="A128" s="40">
        <v>102</v>
      </c>
      <c r="B128" s="40">
        <v>1</v>
      </c>
      <c r="C128" s="40" t="s">
        <v>530</v>
      </c>
      <c r="D128" s="40">
        <v>285</v>
      </c>
      <c r="G128" s="40" t="str">
        <f t="shared" si="13"/>
        <v>178.5:-9:56</v>
      </c>
      <c r="J128" s="40">
        <v>138</v>
      </c>
      <c r="K128" s="40">
        <v>-9</v>
      </c>
      <c r="L128" s="40">
        <v>48.58</v>
      </c>
      <c r="N128" s="40">
        <f t="shared" si="14"/>
        <v>178.5</v>
      </c>
      <c r="O128" s="40">
        <f t="shared" si="15"/>
        <v>56</v>
      </c>
      <c r="Q128" s="40">
        <v>178.5</v>
      </c>
      <c r="R128" s="40">
        <v>-9</v>
      </c>
      <c r="S128" s="40">
        <v>56</v>
      </c>
    </row>
    <row r="129" spans="1:19" s="40" customFormat="1" x14ac:dyDescent="0.3">
      <c r="A129" s="40">
        <v>102</v>
      </c>
      <c r="B129" s="40">
        <v>1</v>
      </c>
      <c r="C129" s="40" t="s">
        <v>531</v>
      </c>
      <c r="D129" s="40">
        <v>285</v>
      </c>
      <c r="G129" s="40" t="str">
        <f t="shared" si="13"/>
        <v>176:-9:56</v>
      </c>
      <c r="J129" s="40">
        <v>135.5</v>
      </c>
      <c r="K129" s="40">
        <v>-9</v>
      </c>
      <c r="L129" s="40">
        <v>48.58</v>
      </c>
      <c r="N129" s="40">
        <f t="shared" si="14"/>
        <v>176</v>
      </c>
      <c r="O129" s="40">
        <f t="shared" si="15"/>
        <v>56</v>
      </c>
      <c r="Q129" s="40">
        <v>176</v>
      </c>
      <c r="R129" s="40">
        <v>-9</v>
      </c>
      <c r="S129" s="40">
        <v>56</v>
      </c>
    </row>
    <row r="130" spans="1:19" s="40" customFormat="1" x14ac:dyDescent="0.3">
      <c r="A130" s="40">
        <v>102</v>
      </c>
      <c r="B130" s="40">
        <v>1</v>
      </c>
      <c r="C130" s="40" t="s">
        <v>532</v>
      </c>
      <c r="D130" s="40">
        <v>285</v>
      </c>
      <c r="G130" s="40" t="str">
        <f t="shared" si="13"/>
        <v>171:-9:56</v>
      </c>
      <c r="J130" s="40">
        <v>130.5</v>
      </c>
      <c r="K130" s="40">
        <v>-9</v>
      </c>
      <c r="L130" s="40">
        <v>48.58</v>
      </c>
      <c r="N130" s="40">
        <f t="shared" si="14"/>
        <v>171</v>
      </c>
      <c r="O130" s="40">
        <f t="shared" si="15"/>
        <v>56</v>
      </c>
      <c r="Q130" s="40">
        <v>171</v>
      </c>
      <c r="R130" s="40">
        <v>-9</v>
      </c>
      <c r="S130" s="40">
        <v>56</v>
      </c>
    </row>
    <row r="131" spans="1:19" s="40" customFormat="1" x14ac:dyDescent="0.3">
      <c r="A131" s="40">
        <v>102</v>
      </c>
      <c r="B131" s="40">
        <v>1</v>
      </c>
      <c r="C131" s="40" t="s">
        <v>533</v>
      </c>
      <c r="D131" s="40">
        <v>285</v>
      </c>
      <c r="G131" s="40" t="str">
        <f t="shared" si="13"/>
        <v>173.5:-9:56</v>
      </c>
      <c r="J131" s="40">
        <v>133</v>
      </c>
      <c r="K131" s="40">
        <v>-9</v>
      </c>
      <c r="L131" s="40">
        <v>48.58</v>
      </c>
      <c r="N131" s="40">
        <f t="shared" si="14"/>
        <v>173.5</v>
      </c>
      <c r="O131" s="40">
        <f t="shared" si="15"/>
        <v>56</v>
      </c>
      <c r="Q131" s="40">
        <v>173.5</v>
      </c>
      <c r="R131" s="40">
        <v>-9</v>
      </c>
      <c r="S131" s="40">
        <v>56</v>
      </c>
    </row>
    <row r="132" spans="1:19" s="40" customFormat="1" x14ac:dyDescent="0.3">
      <c r="A132" s="40">
        <v>102</v>
      </c>
      <c r="B132" s="40">
        <v>1</v>
      </c>
      <c r="C132" s="40" t="s">
        <v>534</v>
      </c>
      <c r="D132" s="40">
        <v>285</v>
      </c>
      <c r="G132" s="40" t="str">
        <f t="shared" si="13"/>
        <v>178.5:-9:57.5</v>
      </c>
      <c r="J132" s="40">
        <v>138</v>
      </c>
      <c r="K132" s="40">
        <v>-9</v>
      </c>
      <c r="L132" s="40">
        <v>50.08</v>
      </c>
      <c r="N132" s="40">
        <f t="shared" si="14"/>
        <v>178.5</v>
      </c>
      <c r="O132" s="40">
        <f t="shared" si="15"/>
        <v>57.5</v>
      </c>
      <c r="Q132" s="40">
        <v>178.5</v>
      </c>
      <c r="R132" s="40">
        <v>-9</v>
      </c>
      <c r="S132" s="40">
        <v>57.5</v>
      </c>
    </row>
    <row r="133" spans="1:19" s="40" customFormat="1" x14ac:dyDescent="0.3">
      <c r="A133" s="40">
        <v>102</v>
      </c>
      <c r="B133" s="40">
        <v>1</v>
      </c>
      <c r="C133" s="40" t="s">
        <v>535</v>
      </c>
      <c r="D133" s="40">
        <v>285</v>
      </c>
      <c r="G133" s="40" t="str">
        <f t="shared" si="13"/>
        <v>176:-9:57.5</v>
      </c>
      <c r="J133" s="40">
        <v>135.5</v>
      </c>
      <c r="K133" s="40">
        <v>-9</v>
      </c>
      <c r="L133" s="40">
        <v>50.08</v>
      </c>
      <c r="N133" s="40">
        <f t="shared" si="14"/>
        <v>176</v>
      </c>
      <c r="O133" s="40">
        <f t="shared" si="15"/>
        <v>57.5</v>
      </c>
      <c r="Q133" s="40">
        <v>176</v>
      </c>
      <c r="R133" s="40">
        <v>-9</v>
      </c>
      <c r="S133" s="40">
        <v>57.5</v>
      </c>
    </row>
    <row r="134" spans="1:19" s="40" customFormat="1" x14ac:dyDescent="0.3">
      <c r="A134" s="40">
        <v>102</v>
      </c>
      <c r="B134" s="40">
        <v>1</v>
      </c>
      <c r="C134" s="40" t="s">
        <v>536</v>
      </c>
      <c r="D134" s="40">
        <v>285</v>
      </c>
      <c r="G134" s="40" t="str">
        <f t="shared" si="13"/>
        <v>171:-9:57.5</v>
      </c>
      <c r="J134" s="40">
        <v>130.5</v>
      </c>
      <c r="K134" s="40">
        <v>-9</v>
      </c>
      <c r="L134" s="40">
        <v>50.08</v>
      </c>
      <c r="N134" s="40">
        <f t="shared" si="14"/>
        <v>171</v>
      </c>
      <c r="O134" s="40">
        <f t="shared" si="15"/>
        <v>57.5</v>
      </c>
      <c r="Q134" s="40">
        <v>171</v>
      </c>
      <c r="R134" s="40">
        <v>-9</v>
      </c>
      <c r="S134" s="40">
        <v>57.5</v>
      </c>
    </row>
    <row r="135" spans="1:19" s="40" customFormat="1" x14ac:dyDescent="0.3">
      <c r="A135" s="40">
        <v>102</v>
      </c>
      <c r="B135" s="40">
        <v>1</v>
      </c>
      <c r="C135" s="40" t="s">
        <v>537</v>
      </c>
      <c r="D135" s="40">
        <v>285</v>
      </c>
      <c r="G135" s="40" t="str">
        <f t="shared" si="13"/>
        <v>173.5:-9:57.5</v>
      </c>
      <c r="J135" s="40">
        <v>133</v>
      </c>
      <c r="K135" s="40">
        <v>-9</v>
      </c>
      <c r="L135" s="40">
        <v>50.08</v>
      </c>
      <c r="N135" s="40">
        <f t="shared" si="14"/>
        <v>173.5</v>
      </c>
      <c r="O135" s="40">
        <f t="shared" si="15"/>
        <v>57.5</v>
      </c>
      <c r="Q135" s="40">
        <v>173.5</v>
      </c>
      <c r="R135" s="40">
        <v>-9</v>
      </c>
      <c r="S135" s="40">
        <v>57.5</v>
      </c>
    </row>
    <row r="136" spans="1:19" s="40" customFormat="1" x14ac:dyDescent="0.3">
      <c r="A136" s="40">
        <v>102</v>
      </c>
      <c r="B136" s="40">
        <v>1</v>
      </c>
      <c r="C136" s="40" t="s">
        <v>538</v>
      </c>
      <c r="D136" s="40">
        <v>285</v>
      </c>
      <c r="G136" s="40" t="str">
        <f t="shared" si="13"/>
        <v>178.5:-9:59</v>
      </c>
      <c r="J136" s="40">
        <v>138</v>
      </c>
      <c r="K136" s="40">
        <v>-9</v>
      </c>
      <c r="L136" s="40">
        <v>51.58</v>
      </c>
      <c r="N136" s="40">
        <f t="shared" si="14"/>
        <v>178.5</v>
      </c>
      <c r="O136" s="40">
        <f t="shared" si="15"/>
        <v>59</v>
      </c>
      <c r="Q136" s="40">
        <v>178.5</v>
      </c>
      <c r="R136" s="40">
        <v>-9</v>
      </c>
      <c r="S136" s="40">
        <v>59</v>
      </c>
    </row>
    <row r="137" spans="1:19" s="40" customFormat="1" x14ac:dyDescent="0.3">
      <c r="A137" s="40">
        <v>102</v>
      </c>
      <c r="B137" s="40">
        <v>1</v>
      </c>
      <c r="C137" s="40" t="s">
        <v>539</v>
      </c>
      <c r="D137" s="40">
        <v>285</v>
      </c>
      <c r="G137" s="40" t="str">
        <f t="shared" si="13"/>
        <v>176:-9:59</v>
      </c>
      <c r="J137" s="40">
        <v>135.5</v>
      </c>
      <c r="K137" s="40">
        <v>-9</v>
      </c>
      <c r="L137" s="40">
        <v>51.58</v>
      </c>
      <c r="N137" s="40">
        <f t="shared" si="14"/>
        <v>176</v>
      </c>
      <c r="O137" s="40">
        <f t="shared" si="15"/>
        <v>59</v>
      </c>
      <c r="Q137" s="40">
        <v>176</v>
      </c>
      <c r="R137" s="40">
        <v>-9</v>
      </c>
      <c r="S137" s="40">
        <v>59</v>
      </c>
    </row>
    <row r="138" spans="1:19" s="40" customFormat="1" x14ac:dyDescent="0.3">
      <c r="A138" s="40">
        <v>102</v>
      </c>
      <c r="B138" s="40">
        <v>1</v>
      </c>
      <c r="C138" s="40" t="s">
        <v>540</v>
      </c>
      <c r="D138" s="40">
        <v>285</v>
      </c>
      <c r="G138" s="40" t="str">
        <f t="shared" si="13"/>
        <v>171:-9:59</v>
      </c>
      <c r="J138" s="40">
        <v>130.5</v>
      </c>
      <c r="K138" s="40">
        <v>-9</v>
      </c>
      <c r="L138" s="40">
        <v>51.58</v>
      </c>
      <c r="N138" s="40">
        <f t="shared" si="14"/>
        <v>171</v>
      </c>
      <c r="O138" s="40">
        <f t="shared" si="15"/>
        <v>59</v>
      </c>
      <c r="Q138" s="40">
        <v>171</v>
      </c>
      <c r="R138" s="40">
        <v>-9</v>
      </c>
      <c r="S138" s="40">
        <v>59</v>
      </c>
    </row>
    <row r="139" spans="1:19" s="40" customFormat="1" x14ac:dyDescent="0.3">
      <c r="A139" s="40">
        <v>102</v>
      </c>
      <c r="B139" s="40">
        <v>1</v>
      </c>
      <c r="C139" s="40" t="s">
        <v>541</v>
      </c>
      <c r="D139" s="40">
        <v>285</v>
      </c>
      <c r="G139" s="40" t="str">
        <f t="shared" si="13"/>
        <v>173.5:-9:59</v>
      </c>
      <c r="J139" s="40">
        <v>133</v>
      </c>
      <c r="K139" s="40">
        <v>-9</v>
      </c>
      <c r="L139" s="40">
        <v>51.58</v>
      </c>
      <c r="N139" s="40">
        <f t="shared" si="14"/>
        <v>173.5</v>
      </c>
      <c r="O139" s="40">
        <f t="shared" si="15"/>
        <v>59</v>
      </c>
      <c r="Q139" s="40">
        <v>173.5</v>
      </c>
      <c r="R139" s="40">
        <v>-9</v>
      </c>
      <c r="S139" s="40">
        <v>59</v>
      </c>
    </row>
    <row r="140" spans="1:19" s="40" customFormat="1" x14ac:dyDescent="0.3">
      <c r="A140" s="40">
        <v>102</v>
      </c>
      <c r="B140" s="40">
        <v>1</v>
      </c>
      <c r="C140" s="40" t="s">
        <v>542</v>
      </c>
      <c r="D140" s="40">
        <v>285</v>
      </c>
      <c r="G140" s="40" t="str">
        <f t="shared" si="13"/>
        <v>178.5:-9:60.5</v>
      </c>
      <c r="J140" s="40">
        <v>138</v>
      </c>
      <c r="K140" s="40">
        <v>-9</v>
      </c>
      <c r="L140" s="40">
        <v>53.08</v>
      </c>
      <c r="N140" s="40">
        <f t="shared" si="14"/>
        <v>178.5</v>
      </c>
      <c r="O140" s="40">
        <f t="shared" si="15"/>
        <v>60.5</v>
      </c>
      <c r="Q140" s="40">
        <v>178.5</v>
      </c>
      <c r="R140" s="40">
        <v>-9</v>
      </c>
      <c r="S140" s="40">
        <v>60.5</v>
      </c>
    </row>
    <row r="141" spans="1:19" s="40" customFormat="1" x14ac:dyDescent="0.3">
      <c r="A141" s="40">
        <v>102</v>
      </c>
      <c r="B141" s="40">
        <v>1</v>
      </c>
      <c r="C141" s="40" t="s">
        <v>543</v>
      </c>
      <c r="D141" s="40">
        <v>285</v>
      </c>
      <c r="G141" s="40" t="str">
        <f t="shared" si="13"/>
        <v>176:-9:60.5</v>
      </c>
      <c r="J141" s="40">
        <v>135.5</v>
      </c>
      <c r="K141" s="40">
        <v>-9</v>
      </c>
      <c r="L141" s="40">
        <v>53.08</v>
      </c>
      <c r="N141" s="40">
        <f t="shared" si="14"/>
        <v>176</v>
      </c>
      <c r="O141" s="40">
        <f t="shared" si="15"/>
        <v>60.5</v>
      </c>
      <c r="Q141" s="40">
        <v>176</v>
      </c>
      <c r="R141" s="40">
        <v>-9</v>
      </c>
      <c r="S141" s="40">
        <v>60.5</v>
      </c>
    </row>
    <row r="142" spans="1:19" s="40" customFormat="1" x14ac:dyDescent="0.3">
      <c r="A142" s="40">
        <v>102</v>
      </c>
      <c r="B142" s="40">
        <v>1</v>
      </c>
      <c r="C142" s="40" t="s">
        <v>544</v>
      </c>
      <c r="D142" s="40">
        <v>285</v>
      </c>
      <c r="G142" s="40" t="str">
        <f t="shared" si="13"/>
        <v>171:-9:60.5</v>
      </c>
      <c r="J142" s="40">
        <v>130.5</v>
      </c>
      <c r="K142" s="40">
        <v>-9</v>
      </c>
      <c r="L142" s="40">
        <v>53.08</v>
      </c>
      <c r="N142" s="40">
        <f t="shared" si="14"/>
        <v>171</v>
      </c>
      <c r="O142" s="40">
        <f t="shared" si="15"/>
        <v>60.5</v>
      </c>
      <c r="Q142" s="40">
        <v>171</v>
      </c>
      <c r="R142" s="40">
        <v>-9</v>
      </c>
      <c r="S142" s="40">
        <v>60.5</v>
      </c>
    </row>
    <row r="143" spans="1:19" s="40" customFormat="1" x14ac:dyDescent="0.3">
      <c r="A143" s="40">
        <v>102</v>
      </c>
      <c r="B143" s="40">
        <v>1</v>
      </c>
      <c r="C143" s="40" t="s">
        <v>545</v>
      </c>
      <c r="D143" s="40">
        <v>285</v>
      </c>
      <c r="G143" s="40" t="str">
        <f t="shared" si="13"/>
        <v>173.5:-9:60.5</v>
      </c>
      <c r="J143" s="40">
        <v>133</v>
      </c>
      <c r="K143" s="40">
        <v>-9</v>
      </c>
      <c r="L143" s="40">
        <v>53.08</v>
      </c>
      <c r="N143" s="40">
        <f t="shared" si="14"/>
        <v>173.5</v>
      </c>
      <c r="O143" s="40">
        <f t="shared" si="15"/>
        <v>60.5</v>
      </c>
      <c r="Q143" s="40">
        <v>173.5</v>
      </c>
      <c r="R143" s="40">
        <v>-9</v>
      </c>
      <c r="S143" s="40">
        <v>60.5</v>
      </c>
    </row>
    <row r="144" spans="1:19" s="40" customFormat="1" x14ac:dyDescent="0.3">
      <c r="A144" s="40">
        <v>102</v>
      </c>
      <c r="B144" s="40">
        <v>1</v>
      </c>
      <c r="C144" s="40" t="s">
        <v>546</v>
      </c>
      <c r="D144" s="40">
        <v>285</v>
      </c>
      <c r="G144" s="40" t="str">
        <f t="shared" si="13"/>
        <v>178.5:-9:62</v>
      </c>
      <c r="J144" s="40">
        <v>138</v>
      </c>
      <c r="K144" s="40">
        <v>-9</v>
      </c>
      <c r="L144" s="40">
        <v>54.58</v>
      </c>
      <c r="N144" s="40">
        <f t="shared" si="14"/>
        <v>178.5</v>
      </c>
      <c r="O144" s="40">
        <f t="shared" si="15"/>
        <v>62</v>
      </c>
      <c r="Q144" s="40">
        <v>178.5</v>
      </c>
      <c r="R144" s="40">
        <v>-9</v>
      </c>
      <c r="S144" s="40">
        <v>62</v>
      </c>
    </row>
    <row r="145" spans="1:19" s="40" customFormat="1" x14ac:dyDescent="0.3">
      <c r="A145" s="40">
        <v>102</v>
      </c>
      <c r="B145" s="40">
        <v>1</v>
      </c>
      <c r="C145" s="40" t="s">
        <v>547</v>
      </c>
      <c r="D145" s="40">
        <v>285</v>
      </c>
      <c r="G145" s="40" t="str">
        <f t="shared" si="13"/>
        <v>176:-9:62</v>
      </c>
      <c r="J145" s="40">
        <v>135.5</v>
      </c>
      <c r="K145" s="40">
        <v>-9</v>
      </c>
      <c r="L145" s="40">
        <v>54.58</v>
      </c>
      <c r="N145" s="40">
        <f t="shared" si="14"/>
        <v>176</v>
      </c>
      <c r="O145" s="40">
        <f t="shared" si="15"/>
        <v>62</v>
      </c>
      <c r="Q145" s="40">
        <v>176</v>
      </c>
      <c r="R145" s="40">
        <v>-9</v>
      </c>
      <c r="S145" s="40">
        <v>62</v>
      </c>
    </row>
    <row r="146" spans="1:19" s="40" customFormat="1" x14ac:dyDescent="0.3">
      <c r="A146" s="40">
        <v>102</v>
      </c>
      <c r="B146" s="40">
        <v>1</v>
      </c>
      <c r="C146" s="40" t="s">
        <v>548</v>
      </c>
      <c r="D146" s="40">
        <v>285</v>
      </c>
      <c r="G146" s="40" t="str">
        <f t="shared" si="13"/>
        <v>171:-9:62</v>
      </c>
      <c r="J146" s="40">
        <v>130.5</v>
      </c>
      <c r="K146" s="40">
        <v>-9</v>
      </c>
      <c r="L146" s="40">
        <v>54.58</v>
      </c>
      <c r="N146" s="40">
        <f t="shared" si="14"/>
        <v>171</v>
      </c>
      <c r="O146" s="40">
        <f t="shared" si="15"/>
        <v>62</v>
      </c>
      <c r="Q146" s="40">
        <v>171</v>
      </c>
      <c r="R146" s="40">
        <v>-9</v>
      </c>
      <c r="S146" s="40">
        <v>62</v>
      </c>
    </row>
    <row r="147" spans="1:19" s="40" customFormat="1" x14ac:dyDescent="0.3">
      <c r="A147" s="40">
        <v>102</v>
      </c>
      <c r="B147" s="40">
        <v>1</v>
      </c>
      <c r="C147" s="40" t="s">
        <v>549</v>
      </c>
      <c r="D147" s="40">
        <v>285</v>
      </c>
      <c r="G147" s="40" t="str">
        <f t="shared" si="13"/>
        <v>173.5:-9:62</v>
      </c>
      <c r="J147" s="40">
        <v>133</v>
      </c>
      <c r="K147" s="40">
        <v>-9</v>
      </c>
      <c r="L147" s="40">
        <v>54.58</v>
      </c>
      <c r="N147" s="40">
        <f t="shared" si="14"/>
        <v>173.5</v>
      </c>
      <c r="O147" s="40">
        <f t="shared" si="15"/>
        <v>62</v>
      </c>
      <c r="Q147" s="40">
        <v>173.5</v>
      </c>
      <c r="R147" s="40">
        <v>-9</v>
      </c>
      <c r="S147" s="40">
        <v>62</v>
      </c>
    </row>
    <row r="148" spans="1:19" s="40" customFormat="1" x14ac:dyDescent="0.3">
      <c r="A148" s="40">
        <v>102</v>
      </c>
      <c r="B148" s="40">
        <v>2</v>
      </c>
      <c r="C148" s="40" t="s">
        <v>550</v>
      </c>
      <c r="D148" s="40">
        <v>285</v>
      </c>
      <c r="F148" s="40">
        <v>178.5</v>
      </c>
      <c r="G148" s="40" t="str">
        <f t="shared" ref="G148:G179" si="16">Q148&amp;":"&amp;K148&amp;":"&amp;R148</f>
        <v>178.5:-9:65.08</v>
      </c>
      <c r="J148" s="40">
        <v>138</v>
      </c>
      <c r="K148" s="40">
        <v>-9</v>
      </c>
      <c r="L148" s="40">
        <v>58.58</v>
      </c>
      <c r="N148" s="40">
        <f t="shared" si="14"/>
        <v>178.5</v>
      </c>
      <c r="O148" s="40">
        <f t="shared" ref="O148:O175" si="17">L148+6.5</f>
        <v>65.08</v>
      </c>
      <c r="Q148" s="40">
        <v>178.5</v>
      </c>
      <c r="R148" s="40">
        <v>65.08</v>
      </c>
    </row>
    <row r="149" spans="1:19" s="40" customFormat="1" x14ac:dyDescent="0.3">
      <c r="A149" s="40">
        <v>102</v>
      </c>
      <c r="B149" s="40">
        <v>2</v>
      </c>
      <c r="C149" s="40" t="s">
        <v>551</v>
      </c>
      <c r="D149" s="40">
        <v>285</v>
      </c>
      <c r="F149" s="40">
        <v>65.08</v>
      </c>
      <c r="G149" s="40" t="str">
        <f t="shared" si="16"/>
        <v>176:-9:65.08</v>
      </c>
      <c r="J149" s="40">
        <v>135.5</v>
      </c>
      <c r="K149" s="40">
        <v>-9</v>
      </c>
      <c r="L149" s="40">
        <v>58.58</v>
      </c>
      <c r="N149" s="40">
        <f t="shared" si="14"/>
        <v>176</v>
      </c>
      <c r="O149" s="40">
        <f t="shared" si="17"/>
        <v>65.08</v>
      </c>
      <c r="Q149" s="40">
        <v>176</v>
      </c>
      <c r="R149" s="40">
        <v>65.08</v>
      </c>
    </row>
    <row r="150" spans="1:19" s="40" customFormat="1" x14ac:dyDescent="0.3">
      <c r="A150" s="40">
        <v>102</v>
      </c>
      <c r="B150" s="40">
        <v>2</v>
      </c>
      <c r="C150" s="40" t="s">
        <v>552</v>
      </c>
      <c r="D150" s="40">
        <v>285</v>
      </c>
      <c r="G150" s="40" t="str">
        <f t="shared" si="16"/>
        <v>173.5:-9:65.08</v>
      </c>
      <c r="J150" s="40">
        <v>133</v>
      </c>
      <c r="K150" s="40">
        <v>-9</v>
      </c>
      <c r="L150" s="40">
        <v>58.58</v>
      </c>
      <c r="N150" s="40">
        <f t="shared" si="14"/>
        <v>173.5</v>
      </c>
      <c r="O150" s="40">
        <f t="shared" si="17"/>
        <v>65.08</v>
      </c>
      <c r="Q150" s="40">
        <v>173.5</v>
      </c>
      <c r="R150" s="40">
        <v>65.08</v>
      </c>
    </row>
    <row r="151" spans="1:19" s="40" customFormat="1" x14ac:dyDescent="0.3">
      <c r="A151" s="40">
        <v>102</v>
      </c>
      <c r="B151" s="40">
        <v>2</v>
      </c>
      <c r="C151" s="40" t="s">
        <v>553</v>
      </c>
      <c r="D151" s="40">
        <v>285</v>
      </c>
      <c r="G151" s="40" t="str">
        <f t="shared" si="16"/>
        <v>171:-9:65.08</v>
      </c>
      <c r="J151" s="40">
        <v>130.5</v>
      </c>
      <c r="K151" s="40">
        <v>-9</v>
      </c>
      <c r="L151" s="40">
        <v>58.58</v>
      </c>
      <c r="N151" s="40">
        <f t="shared" si="14"/>
        <v>171</v>
      </c>
      <c r="O151" s="40">
        <f t="shared" si="17"/>
        <v>65.08</v>
      </c>
      <c r="Q151" s="40">
        <v>171</v>
      </c>
      <c r="R151" s="40">
        <v>65.08</v>
      </c>
    </row>
    <row r="152" spans="1:19" s="40" customFormat="1" x14ac:dyDescent="0.3">
      <c r="A152" s="40">
        <v>102</v>
      </c>
      <c r="B152" s="40">
        <v>2</v>
      </c>
      <c r="C152" s="40" t="s">
        <v>554</v>
      </c>
      <c r="D152" s="40">
        <v>285</v>
      </c>
      <c r="F152" s="40">
        <v>40.5</v>
      </c>
      <c r="G152" s="40" t="str">
        <f t="shared" si="16"/>
        <v>171:-9:66.58</v>
      </c>
      <c r="J152" s="40">
        <v>130.5</v>
      </c>
      <c r="K152" s="40">
        <v>-9</v>
      </c>
      <c r="L152" s="40">
        <v>60.08</v>
      </c>
      <c r="N152" s="40">
        <f t="shared" ref="N152:N175" si="18">J152+40.5</f>
        <v>171</v>
      </c>
      <c r="O152" s="40">
        <f t="shared" si="17"/>
        <v>66.58</v>
      </c>
      <c r="Q152" s="40">
        <v>171</v>
      </c>
      <c r="R152" s="40">
        <v>66.58</v>
      </c>
    </row>
    <row r="153" spans="1:19" s="40" customFormat="1" x14ac:dyDescent="0.3">
      <c r="A153" s="40">
        <v>102</v>
      </c>
      <c r="B153" s="40">
        <v>2</v>
      </c>
      <c r="C153" s="40" t="s">
        <v>555</v>
      </c>
      <c r="D153" s="40">
        <v>285</v>
      </c>
      <c r="F153" s="40">
        <v>6.5</v>
      </c>
      <c r="G153" s="40" t="str">
        <f t="shared" si="16"/>
        <v>178.5:-9:66.58</v>
      </c>
      <c r="J153" s="40">
        <v>138</v>
      </c>
      <c r="K153" s="40">
        <v>-9</v>
      </c>
      <c r="L153" s="40">
        <v>60.08</v>
      </c>
      <c r="N153" s="40">
        <f t="shared" si="18"/>
        <v>178.5</v>
      </c>
      <c r="O153" s="40">
        <f t="shared" si="17"/>
        <v>66.58</v>
      </c>
      <c r="Q153" s="40">
        <v>178.5</v>
      </c>
      <c r="R153" s="40">
        <v>66.58</v>
      </c>
    </row>
    <row r="154" spans="1:19" s="40" customFormat="1" x14ac:dyDescent="0.3">
      <c r="A154" s="40">
        <v>102</v>
      </c>
      <c r="B154" s="40">
        <v>2</v>
      </c>
      <c r="C154" s="40" t="s">
        <v>556</v>
      </c>
      <c r="D154" s="40">
        <v>285</v>
      </c>
      <c r="G154" s="40" t="str">
        <f t="shared" si="16"/>
        <v>176:-9:66.58</v>
      </c>
      <c r="J154" s="40">
        <v>135.5</v>
      </c>
      <c r="K154" s="40">
        <v>-9</v>
      </c>
      <c r="L154" s="40">
        <v>60.08</v>
      </c>
      <c r="N154" s="40">
        <f t="shared" si="18"/>
        <v>176</v>
      </c>
      <c r="O154" s="40">
        <f t="shared" si="17"/>
        <v>66.58</v>
      </c>
      <c r="Q154" s="40">
        <v>176</v>
      </c>
      <c r="R154" s="40">
        <v>66.58</v>
      </c>
    </row>
    <row r="155" spans="1:19" s="40" customFormat="1" x14ac:dyDescent="0.3">
      <c r="A155" s="40">
        <v>102</v>
      </c>
      <c r="B155" s="40">
        <v>2</v>
      </c>
      <c r="C155" s="40" t="s">
        <v>557</v>
      </c>
      <c r="D155" s="40">
        <v>285</v>
      </c>
      <c r="G155" s="40" t="str">
        <f t="shared" si="16"/>
        <v>173.5:-9:66.58</v>
      </c>
      <c r="J155" s="40">
        <v>133</v>
      </c>
      <c r="K155" s="40">
        <v>-9</v>
      </c>
      <c r="L155" s="40">
        <v>60.08</v>
      </c>
      <c r="N155" s="40">
        <f t="shared" si="18"/>
        <v>173.5</v>
      </c>
      <c r="O155" s="40">
        <f t="shared" si="17"/>
        <v>66.58</v>
      </c>
      <c r="Q155" s="40">
        <v>173.5</v>
      </c>
      <c r="R155" s="40">
        <v>66.58</v>
      </c>
    </row>
    <row r="156" spans="1:19" s="40" customFormat="1" x14ac:dyDescent="0.3">
      <c r="A156" s="40">
        <v>102</v>
      </c>
      <c r="B156" s="40">
        <v>2</v>
      </c>
      <c r="C156" s="40" t="s">
        <v>558</v>
      </c>
      <c r="D156" s="40">
        <v>285</v>
      </c>
      <c r="G156" s="40" t="str">
        <f t="shared" si="16"/>
        <v>178.5:-9:68.08</v>
      </c>
      <c r="J156" s="40">
        <v>138</v>
      </c>
      <c r="K156" s="40">
        <v>-9</v>
      </c>
      <c r="L156" s="40">
        <v>61.58</v>
      </c>
      <c r="N156" s="40">
        <f t="shared" si="18"/>
        <v>178.5</v>
      </c>
      <c r="O156" s="40">
        <f t="shared" si="17"/>
        <v>68.08</v>
      </c>
      <c r="Q156" s="40">
        <v>178.5</v>
      </c>
      <c r="R156" s="40">
        <v>68.08</v>
      </c>
    </row>
    <row r="157" spans="1:19" s="40" customFormat="1" x14ac:dyDescent="0.3">
      <c r="A157" s="40">
        <v>102</v>
      </c>
      <c r="B157" s="40">
        <v>2</v>
      </c>
      <c r="C157" s="40" t="s">
        <v>559</v>
      </c>
      <c r="D157" s="40">
        <v>285</v>
      </c>
      <c r="G157" s="40" t="str">
        <f t="shared" si="16"/>
        <v>176:-9:68.08</v>
      </c>
      <c r="J157" s="40">
        <v>135.5</v>
      </c>
      <c r="K157" s="40">
        <v>-9</v>
      </c>
      <c r="L157" s="40">
        <v>61.58</v>
      </c>
      <c r="N157" s="40">
        <f t="shared" si="18"/>
        <v>176</v>
      </c>
      <c r="O157" s="40">
        <f t="shared" si="17"/>
        <v>68.08</v>
      </c>
      <c r="Q157" s="40">
        <v>176</v>
      </c>
      <c r="R157" s="40">
        <v>68.08</v>
      </c>
    </row>
    <row r="158" spans="1:19" s="40" customFormat="1" x14ac:dyDescent="0.3">
      <c r="A158" s="40">
        <v>102</v>
      </c>
      <c r="B158" s="40">
        <v>2</v>
      </c>
      <c r="C158" s="40" t="s">
        <v>560</v>
      </c>
      <c r="D158" s="40">
        <v>285</v>
      </c>
      <c r="G158" s="40" t="str">
        <f t="shared" si="16"/>
        <v>171:-9:68.08</v>
      </c>
      <c r="J158" s="40">
        <v>130.5</v>
      </c>
      <c r="K158" s="40">
        <v>-9</v>
      </c>
      <c r="L158" s="40">
        <v>61.58</v>
      </c>
      <c r="N158" s="40">
        <f t="shared" si="18"/>
        <v>171</v>
      </c>
      <c r="O158" s="40">
        <f t="shared" si="17"/>
        <v>68.08</v>
      </c>
      <c r="Q158" s="40">
        <v>171</v>
      </c>
      <c r="R158" s="40">
        <v>68.08</v>
      </c>
    </row>
    <row r="159" spans="1:19" s="40" customFormat="1" x14ac:dyDescent="0.3">
      <c r="A159" s="40">
        <v>102</v>
      </c>
      <c r="B159" s="40">
        <v>2</v>
      </c>
      <c r="C159" s="40" t="s">
        <v>561</v>
      </c>
      <c r="D159" s="40">
        <v>285</v>
      </c>
      <c r="G159" s="40" t="str">
        <f t="shared" si="16"/>
        <v>173.5:-9:68.08</v>
      </c>
      <c r="J159" s="40">
        <v>133</v>
      </c>
      <c r="K159" s="40">
        <v>-9</v>
      </c>
      <c r="L159" s="40">
        <v>61.58</v>
      </c>
      <c r="N159" s="40">
        <f t="shared" si="18"/>
        <v>173.5</v>
      </c>
      <c r="O159" s="40">
        <f t="shared" si="17"/>
        <v>68.08</v>
      </c>
      <c r="Q159" s="40">
        <v>173.5</v>
      </c>
      <c r="R159" s="40">
        <v>68.08</v>
      </c>
    </row>
    <row r="160" spans="1:19" s="40" customFormat="1" x14ac:dyDescent="0.3">
      <c r="A160" s="40">
        <v>102</v>
      </c>
      <c r="B160" s="40">
        <v>2</v>
      </c>
      <c r="C160" s="40" t="s">
        <v>562</v>
      </c>
      <c r="D160" s="40">
        <v>285</v>
      </c>
      <c r="G160" s="40" t="str">
        <f t="shared" si="16"/>
        <v>178.5:-9:69.58</v>
      </c>
      <c r="J160" s="40">
        <v>138</v>
      </c>
      <c r="K160" s="40">
        <v>-9</v>
      </c>
      <c r="L160" s="40">
        <v>63.08</v>
      </c>
      <c r="N160" s="40">
        <f t="shared" si="18"/>
        <v>178.5</v>
      </c>
      <c r="O160" s="40">
        <f t="shared" si="17"/>
        <v>69.58</v>
      </c>
      <c r="Q160" s="40">
        <v>178.5</v>
      </c>
      <c r="R160" s="40">
        <v>69.58</v>
      </c>
    </row>
    <row r="161" spans="1:18" s="40" customFormat="1" x14ac:dyDescent="0.3">
      <c r="A161" s="40">
        <v>102</v>
      </c>
      <c r="B161" s="40">
        <v>2</v>
      </c>
      <c r="C161" s="40" t="s">
        <v>563</v>
      </c>
      <c r="D161" s="40">
        <v>285</v>
      </c>
      <c r="G161" s="40" t="str">
        <f t="shared" si="16"/>
        <v>176:-9:69.58</v>
      </c>
      <c r="J161" s="40">
        <v>135.5</v>
      </c>
      <c r="K161" s="40">
        <v>-9</v>
      </c>
      <c r="L161" s="40">
        <v>63.08</v>
      </c>
      <c r="N161" s="40">
        <f t="shared" si="18"/>
        <v>176</v>
      </c>
      <c r="O161" s="40">
        <f t="shared" si="17"/>
        <v>69.58</v>
      </c>
      <c r="Q161" s="40">
        <v>176</v>
      </c>
      <c r="R161" s="40">
        <v>69.58</v>
      </c>
    </row>
    <row r="162" spans="1:18" s="40" customFormat="1" x14ac:dyDescent="0.3">
      <c r="A162" s="40">
        <v>102</v>
      </c>
      <c r="B162" s="40">
        <v>2</v>
      </c>
      <c r="C162" s="40" t="s">
        <v>564</v>
      </c>
      <c r="D162" s="40">
        <v>285</v>
      </c>
      <c r="G162" s="40" t="str">
        <f t="shared" si="16"/>
        <v>171:-9:69.58</v>
      </c>
      <c r="J162" s="40">
        <v>130.5</v>
      </c>
      <c r="K162" s="40">
        <v>-9</v>
      </c>
      <c r="L162" s="40">
        <v>63.08</v>
      </c>
      <c r="N162" s="40">
        <f t="shared" si="18"/>
        <v>171</v>
      </c>
      <c r="O162" s="40">
        <f t="shared" si="17"/>
        <v>69.58</v>
      </c>
      <c r="Q162" s="40">
        <v>171</v>
      </c>
      <c r="R162" s="40">
        <v>69.58</v>
      </c>
    </row>
    <row r="163" spans="1:18" s="40" customFormat="1" x14ac:dyDescent="0.3">
      <c r="A163" s="40">
        <v>102</v>
      </c>
      <c r="B163" s="40">
        <v>2</v>
      </c>
      <c r="C163" s="40" t="s">
        <v>565</v>
      </c>
      <c r="D163" s="40">
        <v>285</v>
      </c>
      <c r="G163" s="40" t="str">
        <f t="shared" si="16"/>
        <v>173.5:-9:69.58</v>
      </c>
      <c r="J163" s="40">
        <v>133</v>
      </c>
      <c r="K163" s="40">
        <v>-9</v>
      </c>
      <c r="L163" s="40">
        <v>63.08</v>
      </c>
      <c r="N163" s="40">
        <f t="shared" si="18"/>
        <v>173.5</v>
      </c>
      <c r="O163" s="40">
        <f t="shared" si="17"/>
        <v>69.58</v>
      </c>
      <c r="Q163" s="40">
        <v>173.5</v>
      </c>
      <c r="R163" s="40">
        <v>69.58</v>
      </c>
    </row>
    <row r="164" spans="1:18" s="40" customFormat="1" x14ac:dyDescent="0.3">
      <c r="A164" s="40">
        <v>102</v>
      </c>
      <c r="B164" s="40">
        <v>2</v>
      </c>
      <c r="C164" s="40" t="s">
        <v>566</v>
      </c>
      <c r="D164" s="40">
        <v>285</v>
      </c>
      <c r="G164" s="40" t="str">
        <f t="shared" si="16"/>
        <v>178.5:-9:71.08</v>
      </c>
      <c r="J164" s="40">
        <v>138</v>
      </c>
      <c r="K164" s="40">
        <v>-9</v>
      </c>
      <c r="L164" s="40">
        <v>64.58</v>
      </c>
      <c r="N164" s="40">
        <f t="shared" si="18"/>
        <v>178.5</v>
      </c>
      <c r="O164" s="40">
        <f t="shared" si="17"/>
        <v>71.08</v>
      </c>
      <c r="Q164" s="40">
        <v>178.5</v>
      </c>
      <c r="R164" s="40">
        <v>71.08</v>
      </c>
    </row>
    <row r="165" spans="1:18" s="40" customFormat="1" x14ac:dyDescent="0.3">
      <c r="A165" s="40">
        <v>102</v>
      </c>
      <c r="B165" s="40">
        <v>2</v>
      </c>
      <c r="C165" s="40" t="s">
        <v>567</v>
      </c>
      <c r="D165" s="40">
        <v>285</v>
      </c>
      <c r="G165" s="40" t="str">
        <f t="shared" si="16"/>
        <v>176:-9:71.08</v>
      </c>
      <c r="J165" s="40">
        <v>135.5</v>
      </c>
      <c r="K165" s="40">
        <v>-9</v>
      </c>
      <c r="L165" s="40">
        <v>64.58</v>
      </c>
      <c r="N165" s="40">
        <f t="shared" si="18"/>
        <v>176</v>
      </c>
      <c r="O165" s="40">
        <f t="shared" si="17"/>
        <v>71.08</v>
      </c>
      <c r="Q165" s="40">
        <v>176</v>
      </c>
      <c r="R165" s="40">
        <v>71.08</v>
      </c>
    </row>
    <row r="166" spans="1:18" s="40" customFormat="1" x14ac:dyDescent="0.3">
      <c r="A166" s="40">
        <v>102</v>
      </c>
      <c r="B166" s="40">
        <v>2</v>
      </c>
      <c r="C166" s="40" t="s">
        <v>568</v>
      </c>
      <c r="D166" s="40">
        <v>285</v>
      </c>
      <c r="G166" s="40" t="str">
        <f t="shared" si="16"/>
        <v>171:-9:71.08</v>
      </c>
      <c r="J166" s="40">
        <v>130.5</v>
      </c>
      <c r="K166" s="40">
        <v>-9</v>
      </c>
      <c r="L166" s="40">
        <v>64.58</v>
      </c>
      <c r="N166" s="40">
        <f t="shared" si="18"/>
        <v>171</v>
      </c>
      <c r="O166" s="40">
        <f t="shared" si="17"/>
        <v>71.08</v>
      </c>
      <c r="Q166" s="40">
        <v>171</v>
      </c>
      <c r="R166" s="40">
        <v>71.08</v>
      </c>
    </row>
    <row r="167" spans="1:18" s="40" customFormat="1" x14ac:dyDescent="0.3">
      <c r="A167" s="40">
        <v>102</v>
      </c>
      <c r="B167" s="40">
        <v>2</v>
      </c>
      <c r="C167" s="40" t="s">
        <v>569</v>
      </c>
      <c r="D167" s="40">
        <v>285</v>
      </c>
      <c r="G167" s="40" t="str">
        <f t="shared" si="16"/>
        <v>173.5:-9:71.08</v>
      </c>
      <c r="J167" s="40">
        <v>133</v>
      </c>
      <c r="K167" s="40">
        <v>-9</v>
      </c>
      <c r="L167" s="40">
        <v>64.58</v>
      </c>
      <c r="N167" s="40">
        <f t="shared" si="18"/>
        <v>173.5</v>
      </c>
      <c r="O167" s="40">
        <f t="shared" si="17"/>
        <v>71.08</v>
      </c>
      <c r="Q167" s="40">
        <v>173.5</v>
      </c>
      <c r="R167" s="40">
        <v>71.08</v>
      </c>
    </row>
    <row r="168" spans="1:18" s="40" customFormat="1" x14ac:dyDescent="0.3">
      <c r="A168" s="40">
        <v>102</v>
      </c>
      <c r="B168" s="40">
        <v>2</v>
      </c>
      <c r="C168" s="40" t="s">
        <v>570</v>
      </c>
      <c r="D168" s="40">
        <v>285</v>
      </c>
      <c r="G168" s="40" t="str">
        <f t="shared" si="16"/>
        <v>178.5:-9:72.58</v>
      </c>
      <c r="J168" s="40">
        <v>138</v>
      </c>
      <c r="K168" s="40">
        <v>-9</v>
      </c>
      <c r="L168" s="40">
        <v>66.08</v>
      </c>
      <c r="N168" s="40">
        <f t="shared" si="18"/>
        <v>178.5</v>
      </c>
      <c r="O168" s="40">
        <f t="shared" si="17"/>
        <v>72.58</v>
      </c>
      <c r="Q168" s="40">
        <v>178.5</v>
      </c>
      <c r="R168" s="40">
        <v>72.58</v>
      </c>
    </row>
    <row r="169" spans="1:18" s="40" customFormat="1" x14ac:dyDescent="0.3">
      <c r="A169" s="40">
        <v>102</v>
      </c>
      <c r="B169" s="40">
        <v>2</v>
      </c>
      <c r="C169" s="40" t="s">
        <v>571</v>
      </c>
      <c r="D169" s="40">
        <v>285</v>
      </c>
      <c r="G169" s="40" t="str">
        <f t="shared" si="16"/>
        <v>176:-9:72.58</v>
      </c>
      <c r="J169" s="40">
        <v>135.5</v>
      </c>
      <c r="K169" s="40">
        <v>-9</v>
      </c>
      <c r="L169" s="40">
        <v>66.08</v>
      </c>
      <c r="N169" s="40">
        <f t="shared" si="18"/>
        <v>176</v>
      </c>
      <c r="O169" s="40">
        <f t="shared" si="17"/>
        <v>72.58</v>
      </c>
      <c r="Q169" s="40">
        <v>176</v>
      </c>
      <c r="R169" s="40">
        <v>72.58</v>
      </c>
    </row>
    <row r="170" spans="1:18" s="40" customFormat="1" x14ac:dyDescent="0.3">
      <c r="A170" s="40">
        <v>102</v>
      </c>
      <c r="B170" s="40">
        <v>2</v>
      </c>
      <c r="C170" s="40" t="s">
        <v>572</v>
      </c>
      <c r="D170" s="40">
        <v>285</v>
      </c>
      <c r="G170" s="40" t="str">
        <f t="shared" si="16"/>
        <v>171:-9:72.58</v>
      </c>
      <c r="J170" s="40">
        <v>130.5</v>
      </c>
      <c r="K170" s="40">
        <v>-9</v>
      </c>
      <c r="L170" s="40">
        <v>66.08</v>
      </c>
      <c r="N170" s="40">
        <f t="shared" si="18"/>
        <v>171</v>
      </c>
      <c r="O170" s="40">
        <f t="shared" si="17"/>
        <v>72.58</v>
      </c>
      <c r="Q170" s="40">
        <v>171</v>
      </c>
      <c r="R170" s="40">
        <v>72.58</v>
      </c>
    </row>
    <row r="171" spans="1:18" s="40" customFormat="1" x14ac:dyDescent="0.3">
      <c r="A171" s="40">
        <v>102</v>
      </c>
      <c r="B171" s="40">
        <v>2</v>
      </c>
      <c r="C171" s="40" t="s">
        <v>573</v>
      </c>
      <c r="D171" s="40">
        <v>285</v>
      </c>
      <c r="G171" s="40" t="str">
        <f t="shared" si="16"/>
        <v>173.5:-9:72.58</v>
      </c>
      <c r="J171" s="40">
        <v>133</v>
      </c>
      <c r="K171" s="40">
        <v>-9</v>
      </c>
      <c r="L171" s="40">
        <v>66.08</v>
      </c>
      <c r="N171" s="40">
        <f t="shared" si="18"/>
        <v>173.5</v>
      </c>
      <c r="O171" s="40">
        <f t="shared" si="17"/>
        <v>72.58</v>
      </c>
      <c r="Q171" s="40">
        <v>173.5</v>
      </c>
      <c r="R171" s="40">
        <v>72.58</v>
      </c>
    </row>
    <row r="172" spans="1:18" s="40" customFormat="1" x14ac:dyDescent="0.3">
      <c r="A172" s="40">
        <v>102</v>
      </c>
      <c r="B172" s="40">
        <v>2</v>
      </c>
      <c r="C172" s="40" t="s">
        <v>574</v>
      </c>
      <c r="D172" s="40">
        <v>285</v>
      </c>
      <c r="G172" s="40" t="str">
        <f t="shared" si="16"/>
        <v>178.5:-9:74.08</v>
      </c>
      <c r="J172" s="40">
        <v>138</v>
      </c>
      <c r="K172" s="40">
        <v>-9</v>
      </c>
      <c r="L172" s="40">
        <v>67.58</v>
      </c>
      <c r="N172" s="40">
        <f t="shared" si="18"/>
        <v>178.5</v>
      </c>
      <c r="O172" s="40">
        <f t="shared" si="17"/>
        <v>74.08</v>
      </c>
      <c r="Q172" s="40">
        <v>178.5</v>
      </c>
      <c r="R172" s="40">
        <v>74.08</v>
      </c>
    </row>
    <row r="173" spans="1:18" s="40" customFormat="1" x14ac:dyDescent="0.3">
      <c r="A173" s="40">
        <v>102</v>
      </c>
      <c r="B173" s="40">
        <v>2</v>
      </c>
      <c r="C173" s="40" t="s">
        <v>575</v>
      </c>
      <c r="D173" s="40">
        <v>285</v>
      </c>
      <c r="G173" s="40" t="str">
        <f t="shared" si="16"/>
        <v>176:-9:74.08</v>
      </c>
      <c r="J173" s="40">
        <v>135.5</v>
      </c>
      <c r="K173" s="40">
        <v>-9</v>
      </c>
      <c r="L173" s="40">
        <v>67.58</v>
      </c>
      <c r="N173" s="40">
        <f t="shared" si="18"/>
        <v>176</v>
      </c>
      <c r="O173" s="40">
        <f t="shared" si="17"/>
        <v>74.08</v>
      </c>
      <c r="Q173" s="40">
        <v>176</v>
      </c>
      <c r="R173" s="40">
        <v>74.08</v>
      </c>
    </row>
    <row r="174" spans="1:18" s="40" customFormat="1" x14ac:dyDescent="0.3">
      <c r="A174" s="40">
        <v>102</v>
      </c>
      <c r="B174" s="40">
        <v>2</v>
      </c>
      <c r="C174" s="40" t="s">
        <v>576</v>
      </c>
      <c r="D174" s="40">
        <v>285</v>
      </c>
      <c r="G174" s="40" t="str">
        <f t="shared" si="16"/>
        <v>171:-9:74.08</v>
      </c>
      <c r="J174" s="40">
        <v>130.5</v>
      </c>
      <c r="K174" s="40">
        <v>-9</v>
      </c>
      <c r="L174" s="40">
        <v>67.58</v>
      </c>
      <c r="N174" s="40">
        <f t="shared" si="18"/>
        <v>171</v>
      </c>
      <c r="O174" s="40">
        <f t="shared" si="17"/>
        <v>74.08</v>
      </c>
      <c r="Q174" s="40">
        <v>171</v>
      </c>
      <c r="R174" s="40">
        <v>74.08</v>
      </c>
    </row>
    <row r="175" spans="1:18" s="40" customFormat="1" x14ac:dyDescent="0.3">
      <c r="A175" s="40">
        <v>102</v>
      </c>
      <c r="B175" s="40">
        <v>2</v>
      </c>
      <c r="C175" s="40" t="s">
        <v>577</v>
      </c>
      <c r="D175" s="40">
        <v>285</v>
      </c>
      <c r="G175" s="40" t="str">
        <f t="shared" si="16"/>
        <v>173.5:-9:74.08</v>
      </c>
      <c r="J175" s="40">
        <v>133</v>
      </c>
      <c r="K175" s="40">
        <v>-9</v>
      </c>
      <c r="L175" s="40">
        <v>67.58</v>
      </c>
      <c r="N175" s="40">
        <f t="shared" si="18"/>
        <v>173.5</v>
      </c>
      <c r="O175" s="40">
        <f t="shared" si="17"/>
        <v>74.08</v>
      </c>
      <c r="Q175" s="40">
        <v>173.5</v>
      </c>
      <c r="R175" s="40">
        <v>74.08</v>
      </c>
    </row>
    <row r="176" spans="1:18" s="40" customFormat="1" x14ac:dyDescent="0.3">
      <c r="A176" s="40">
        <v>104</v>
      </c>
      <c r="B176" s="40">
        <v>1</v>
      </c>
      <c r="C176" s="41" t="s">
        <v>578</v>
      </c>
      <c r="D176" s="40">
        <v>105</v>
      </c>
      <c r="F176" s="40">
        <v>143</v>
      </c>
      <c r="G176" s="40" t="str">
        <f t="shared" si="16"/>
        <v>143:-9:77.5</v>
      </c>
      <c r="J176" s="41">
        <v>104.1</v>
      </c>
      <c r="K176" s="40">
        <v>-9</v>
      </c>
      <c r="L176" s="40">
        <v>102.3</v>
      </c>
      <c r="N176" s="40">
        <f t="shared" ref="N176:N207" si="19">J176+38.9</f>
        <v>143</v>
      </c>
      <c r="O176" s="40">
        <f t="shared" ref="O176:O207" si="20">L176-24.8</f>
        <v>77.5</v>
      </c>
      <c r="Q176" s="40">
        <v>143</v>
      </c>
      <c r="R176" s="40">
        <v>77.5</v>
      </c>
    </row>
    <row r="177" spans="1:18" s="40" customFormat="1" x14ac:dyDescent="0.3">
      <c r="A177" s="40">
        <v>104</v>
      </c>
      <c r="B177" s="40">
        <v>1</v>
      </c>
      <c r="C177" s="40" t="s">
        <v>579</v>
      </c>
      <c r="D177" s="40">
        <v>105</v>
      </c>
      <c r="F177" s="40">
        <v>77.5</v>
      </c>
      <c r="G177" s="40" t="str">
        <f t="shared" si="16"/>
        <v>140.5:-9:77.5</v>
      </c>
      <c r="J177" s="40">
        <v>101.6</v>
      </c>
      <c r="K177" s="40">
        <v>-9</v>
      </c>
      <c r="L177" s="40">
        <v>102.3</v>
      </c>
      <c r="N177" s="40">
        <f t="shared" si="19"/>
        <v>140.5</v>
      </c>
      <c r="O177" s="40">
        <f t="shared" si="20"/>
        <v>77.5</v>
      </c>
      <c r="Q177" s="40">
        <v>140.5</v>
      </c>
      <c r="R177" s="40">
        <v>77.5</v>
      </c>
    </row>
    <row r="178" spans="1:18" s="40" customFormat="1" x14ac:dyDescent="0.3">
      <c r="A178" s="40">
        <v>104</v>
      </c>
      <c r="B178" s="40">
        <v>1</v>
      </c>
      <c r="C178" s="40" t="s">
        <v>580</v>
      </c>
      <c r="D178" s="40">
        <v>105</v>
      </c>
      <c r="G178" s="40" t="str">
        <f t="shared" si="16"/>
        <v>138:-9:77.5</v>
      </c>
      <c r="J178" s="40">
        <v>99.1</v>
      </c>
      <c r="K178" s="40">
        <v>-9</v>
      </c>
      <c r="L178" s="40">
        <v>102.3</v>
      </c>
      <c r="N178" s="40">
        <f t="shared" si="19"/>
        <v>138</v>
      </c>
      <c r="O178" s="40">
        <f t="shared" si="20"/>
        <v>77.5</v>
      </c>
      <c r="Q178" s="40">
        <v>138</v>
      </c>
      <c r="R178" s="40">
        <v>77.5</v>
      </c>
    </row>
    <row r="179" spans="1:18" s="40" customFormat="1" x14ac:dyDescent="0.3">
      <c r="A179" s="40">
        <v>104</v>
      </c>
      <c r="B179" s="40">
        <v>1</v>
      </c>
      <c r="C179" s="40" t="s">
        <v>581</v>
      </c>
      <c r="D179" s="40">
        <v>105</v>
      </c>
      <c r="F179" s="40">
        <v>38.9</v>
      </c>
      <c r="G179" s="40" t="str">
        <f t="shared" si="16"/>
        <v>135.5:-9:77.5</v>
      </c>
      <c r="J179" s="40">
        <v>96.6</v>
      </c>
      <c r="K179" s="40">
        <v>-9</v>
      </c>
      <c r="L179" s="40">
        <v>102.3</v>
      </c>
      <c r="N179" s="40">
        <f t="shared" si="19"/>
        <v>135.5</v>
      </c>
      <c r="O179" s="40">
        <f t="shared" si="20"/>
        <v>77.5</v>
      </c>
      <c r="Q179" s="40">
        <v>135.5</v>
      </c>
      <c r="R179" s="40">
        <v>77.5</v>
      </c>
    </row>
    <row r="180" spans="1:18" s="40" customFormat="1" x14ac:dyDescent="0.3">
      <c r="A180" s="40">
        <v>104</v>
      </c>
      <c r="B180" s="40">
        <v>1</v>
      </c>
      <c r="C180" s="40" t="s">
        <v>582</v>
      </c>
      <c r="D180" s="40">
        <v>105</v>
      </c>
      <c r="F180" s="42" t="s">
        <v>583</v>
      </c>
      <c r="G180" s="40" t="str">
        <f t="shared" ref="G180:G211" si="21">Q180&amp;":"&amp;K180&amp;":"&amp;R180</f>
        <v>135.5:-9:79</v>
      </c>
      <c r="J180" s="40">
        <v>96.6</v>
      </c>
      <c r="K180" s="40">
        <v>-9</v>
      </c>
      <c r="L180" s="40">
        <v>103.8</v>
      </c>
      <c r="N180" s="40">
        <f t="shared" si="19"/>
        <v>135.5</v>
      </c>
      <c r="O180" s="40">
        <f t="shared" si="20"/>
        <v>79</v>
      </c>
      <c r="Q180" s="40">
        <v>135.5</v>
      </c>
      <c r="R180" s="40">
        <v>79</v>
      </c>
    </row>
    <row r="181" spans="1:18" s="40" customFormat="1" x14ac:dyDescent="0.3">
      <c r="A181" s="40">
        <v>104</v>
      </c>
      <c r="B181" s="40">
        <v>1</v>
      </c>
      <c r="C181" s="40" t="s">
        <v>584</v>
      </c>
      <c r="D181" s="40">
        <v>105</v>
      </c>
      <c r="G181" s="40" t="str">
        <f t="shared" si="21"/>
        <v>143:-9:79</v>
      </c>
      <c r="J181" s="40">
        <v>104.1</v>
      </c>
      <c r="K181" s="40">
        <v>-9</v>
      </c>
      <c r="L181" s="40">
        <v>103.8</v>
      </c>
      <c r="N181" s="40">
        <f t="shared" si="19"/>
        <v>143</v>
      </c>
      <c r="O181" s="40">
        <f t="shared" si="20"/>
        <v>79</v>
      </c>
      <c r="Q181" s="40">
        <v>143</v>
      </c>
      <c r="R181" s="40">
        <v>79</v>
      </c>
    </row>
    <row r="182" spans="1:18" s="40" customFormat="1" x14ac:dyDescent="0.3">
      <c r="A182" s="40">
        <v>104</v>
      </c>
      <c r="B182" s="40">
        <v>1</v>
      </c>
      <c r="C182" s="40" t="s">
        <v>585</v>
      </c>
      <c r="D182" s="40">
        <v>105</v>
      </c>
      <c r="G182" s="40" t="str">
        <f t="shared" si="21"/>
        <v>140.5:-9:79</v>
      </c>
      <c r="J182" s="40">
        <v>101.6</v>
      </c>
      <c r="K182" s="40">
        <v>-9</v>
      </c>
      <c r="L182" s="40">
        <v>103.8</v>
      </c>
      <c r="N182" s="40">
        <f t="shared" si="19"/>
        <v>140.5</v>
      </c>
      <c r="O182" s="40">
        <f t="shared" si="20"/>
        <v>79</v>
      </c>
      <c r="Q182" s="40">
        <v>140.5</v>
      </c>
      <c r="R182" s="40">
        <v>79</v>
      </c>
    </row>
    <row r="183" spans="1:18" s="40" customFormat="1" x14ac:dyDescent="0.3">
      <c r="A183" s="40">
        <v>104</v>
      </c>
      <c r="B183" s="40">
        <v>1</v>
      </c>
      <c r="C183" s="40" t="s">
        <v>586</v>
      </c>
      <c r="D183" s="40">
        <v>105</v>
      </c>
      <c r="G183" s="40" t="str">
        <f t="shared" si="21"/>
        <v>138:-9:79</v>
      </c>
      <c r="J183" s="40">
        <v>99.1</v>
      </c>
      <c r="K183" s="40">
        <v>-9</v>
      </c>
      <c r="L183" s="40">
        <v>103.8</v>
      </c>
      <c r="N183" s="40">
        <f t="shared" si="19"/>
        <v>138</v>
      </c>
      <c r="O183" s="40">
        <f t="shared" si="20"/>
        <v>79</v>
      </c>
      <c r="Q183" s="40">
        <v>138</v>
      </c>
      <c r="R183" s="40">
        <v>79</v>
      </c>
    </row>
    <row r="184" spans="1:18" s="40" customFormat="1" x14ac:dyDescent="0.3">
      <c r="A184" s="40">
        <v>104</v>
      </c>
      <c r="B184" s="40">
        <v>1</v>
      </c>
      <c r="C184" s="40" t="s">
        <v>587</v>
      </c>
      <c r="D184" s="40">
        <v>105</v>
      </c>
      <c r="G184" s="40" t="str">
        <f t="shared" si="21"/>
        <v>143:-9:80.5</v>
      </c>
      <c r="J184" s="40">
        <v>104.1</v>
      </c>
      <c r="K184" s="40">
        <v>-9</v>
      </c>
      <c r="L184" s="40">
        <v>105.3</v>
      </c>
      <c r="N184" s="40">
        <f t="shared" si="19"/>
        <v>143</v>
      </c>
      <c r="O184" s="40">
        <f t="shared" si="20"/>
        <v>80.5</v>
      </c>
      <c r="Q184" s="40">
        <v>143</v>
      </c>
      <c r="R184" s="40">
        <v>80.5</v>
      </c>
    </row>
    <row r="185" spans="1:18" s="40" customFormat="1" x14ac:dyDescent="0.3">
      <c r="A185" s="40">
        <v>104</v>
      </c>
      <c r="B185" s="40">
        <v>1</v>
      </c>
      <c r="C185" s="40" t="s">
        <v>588</v>
      </c>
      <c r="D185" s="40">
        <v>105</v>
      </c>
      <c r="G185" s="40" t="str">
        <f t="shared" si="21"/>
        <v>140.5:-9:80.5</v>
      </c>
      <c r="J185" s="40">
        <v>101.6</v>
      </c>
      <c r="K185" s="40">
        <v>-9</v>
      </c>
      <c r="L185" s="40">
        <v>105.3</v>
      </c>
      <c r="N185" s="40">
        <f t="shared" si="19"/>
        <v>140.5</v>
      </c>
      <c r="O185" s="40">
        <f t="shared" si="20"/>
        <v>80.5</v>
      </c>
      <c r="Q185" s="40">
        <v>140.5</v>
      </c>
      <c r="R185" s="40">
        <v>80.5</v>
      </c>
    </row>
    <row r="186" spans="1:18" s="40" customFormat="1" x14ac:dyDescent="0.3">
      <c r="A186" s="40">
        <v>104</v>
      </c>
      <c r="B186" s="40">
        <v>1</v>
      </c>
      <c r="C186" s="40" t="s">
        <v>589</v>
      </c>
      <c r="D186" s="40">
        <v>105</v>
      </c>
      <c r="G186" s="40" t="str">
        <f t="shared" si="21"/>
        <v>135.5:-9:80.5</v>
      </c>
      <c r="J186" s="40">
        <v>96.6</v>
      </c>
      <c r="K186" s="40">
        <v>-9</v>
      </c>
      <c r="L186" s="40">
        <v>105.3</v>
      </c>
      <c r="N186" s="40">
        <f t="shared" si="19"/>
        <v>135.5</v>
      </c>
      <c r="O186" s="40">
        <f t="shared" si="20"/>
        <v>80.5</v>
      </c>
      <c r="Q186" s="40">
        <v>135.5</v>
      </c>
      <c r="R186" s="40">
        <v>80.5</v>
      </c>
    </row>
    <row r="187" spans="1:18" s="40" customFormat="1" x14ac:dyDescent="0.3">
      <c r="A187" s="40">
        <v>104</v>
      </c>
      <c r="B187" s="40">
        <v>1</v>
      </c>
      <c r="C187" s="40" t="s">
        <v>590</v>
      </c>
      <c r="D187" s="40">
        <v>105</v>
      </c>
      <c r="G187" s="40" t="str">
        <f t="shared" si="21"/>
        <v>138:-9:80.5</v>
      </c>
      <c r="J187" s="40">
        <v>99.1</v>
      </c>
      <c r="K187" s="40">
        <v>-9</v>
      </c>
      <c r="L187" s="40">
        <v>105.3</v>
      </c>
      <c r="N187" s="40">
        <f t="shared" si="19"/>
        <v>138</v>
      </c>
      <c r="O187" s="40">
        <f t="shared" si="20"/>
        <v>80.5</v>
      </c>
      <c r="Q187" s="40">
        <v>138</v>
      </c>
      <c r="R187" s="40">
        <v>80.5</v>
      </c>
    </row>
    <row r="188" spans="1:18" s="40" customFormat="1" x14ac:dyDescent="0.3">
      <c r="A188" s="40">
        <v>104</v>
      </c>
      <c r="B188" s="40">
        <v>1</v>
      </c>
      <c r="C188" s="40" t="s">
        <v>591</v>
      </c>
      <c r="D188" s="40">
        <v>105</v>
      </c>
      <c r="G188" s="40" t="str">
        <f t="shared" si="21"/>
        <v>143:-9:82</v>
      </c>
      <c r="J188" s="40">
        <v>104.1</v>
      </c>
      <c r="K188" s="40">
        <v>-9</v>
      </c>
      <c r="L188" s="40">
        <v>106.8</v>
      </c>
      <c r="N188" s="40">
        <f t="shared" si="19"/>
        <v>143</v>
      </c>
      <c r="O188" s="40">
        <f t="shared" si="20"/>
        <v>82</v>
      </c>
      <c r="Q188" s="40">
        <v>143</v>
      </c>
      <c r="R188" s="40">
        <v>82</v>
      </c>
    </row>
    <row r="189" spans="1:18" s="40" customFormat="1" x14ac:dyDescent="0.3">
      <c r="A189" s="40">
        <v>104</v>
      </c>
      <c r="B189" s="40">
        <v>1</v>
      </c>
      <c r="C189" s="40" t="s">
        <v>592</v>
      </c>
      <c r="D189" s="40">
        <v>105</v>
      </c>
      <c r="G189" s="40" t="str">
        <f t="shared" si="21"/>
        <v>140.5:-9:82</v>
      </c>
      <c r="J189" s="40">
        <v>101.6</v>
      </c>
      <c r="K189" s="40">
        <v>-9</v>
      </c>
      <c r="L189" s="40">
        <v>106.8</v>
      </c>
      <c r="N189" s="40">
        <f t="shared" si="19"/>
        <v>140.5</v>
      </c>
      <c r="O189" s="40">
        <f t="shared" si="20"/>
        <v>82</v>
      </c>
      <c r="Q189" s="40">
        <v>140.5</v>
      </c>
      <c r="R189" s="40">
        <v>82</v>
      </c>
    </row>
    <row r="190" spans="1:18" s="40" customFormat="1" x14ac:dyDescent="0.3">
      <c r="A190" s="40">
        <v>104</v>
      </c>
      <c r="B190" s="40">
        <v>1</v>
      </c>
      <c r="C190" s="40" t="s">
        <v>593</v>
      </c>
      <c r="D190" s="40">
        <v>105</v>
      </c>
      <c r="G190" s="40" t="str">
        <f t="shared" si="21"/>
        <v>135.5:-9:82</v>
      </c>
      <c r="J190" s="40">
        <v>96.6</v>
      </c>
      <c r="K190" s="40">
        <v>-9</v>
      </c>
      <c r="L190" s="40">
        <v>106.8</v>
      </c>
      <c r="N190" s="40">
        <f t="shared" si="19"/>
        <v>135.5</v>
      </c>
      <c r="O190" s="40">
        <f t="shared" si="20"/>
        <v>82</v>
      </c>
      <c r="Q190" s="40">
        <v>135.5</v>
      </c>
      <c r="R190" s="40">
        <v>82</v>
      </c>
    </row>
    <row r="191" spans="1:18" s="40" customFormat="1" x14ac:dyDescent="0.3">
      <c r="A191" s="40">
        <v>104</v>
      </c>
      <c r="B191" s="40">
        <v>1</v>
      </c>
      <c r="C191" s="40" t="s">
        <v>594</v>
      </c>
      <c r="D191" s="40">
        <v>105</v>
      </c>
      <c r="G191" s="40" t="str">
        <f t="shared" si="21"/>
        <v>138:-9:82</v>
      </c>
      <c r="J191" s="40">
        <v>99.1</v>
      </c>
      <c r="K191" s="40">
        <v>-9</v>
      </c>
      <c r="L191" s="40">
        <v>106.8</v>
      </c>
      <c r="N191" s="40">
        <f t="shared" si="19"/>
        <v>138</v>
      </c>
      <c r="O191" s="40">
        <f t="shared" si="20"/>
        <v>82</v>
      </c>
      <c r="Q191" s="40">
        <v>138</v>
      </c>
      <c r="R191" s="40">
        <v>82</v>
      </c>
    </row>
    <row r="192" spans="1:18" s="40" customFormat="1" x14ac:dyDescent="0.3">
      <c r="A192" s="40">
        <v>104</v>
      </c>
      <c r="B192" s="40">
        <v>1</v>
      </c>
      <c r="C192" s="40" t="s">
        <v>595</v>
      </c>
      <c r="D192" s="40">
        <v>105</v>
      </c>
      <c r="G192" s="40" t="str">
        <f t="shared" si="21"/>
        <v>143:-9:83.5</v>
      </c>
      <c r="J192" s="40">
        <v>104.1</v>
      </c>
      <c r="K192" s="40">
        <v>-9</v>
      </c>
      <c r="L192" s="40">
        <v>108.3</v>
      </c>
      <c r="N192" s="40">
        <f t="shared" si="19"/>
        <v>143</v>
      </c>
      <c r="O192" s="40">
        <f t="shared" si="20"/>
        <v>83.5</v>
      </c>
      <c r="Q192" s="40">
        <v>143</v>
      </c>
      <c r="R192" s="40">
        <v>83.5</v>
      </c>
    </row>
    <row r="193" spans="1:18" s="40" customFormat="1" x14ac:dyDescent="0.3">
      <c r="A193" s="40">
        <v>104</v>
      </c>
      <c r="B193" s="40">
        <v>1</v>
      </c>
      <c r="C193" s="40" t="s">
        <v>596</v>
      </c>
      <c r="D193" s="40">
        <v>105</v>
      </c>
      <c r="G193" s="40" t="str">
        <f t="shared" si="21"/>
        <v>140.5:-9:83.5</v>
      </c>
      <c r="J193" s="40">
        <v>101.6</v>
      </c>
      <c r="K193" s="40">
        <v>-9</v>
      </c>
      <c r="L193" s="40">
        <v>108.3</v>
      </c>
      <c r="N193" s="40">
        <f t="shared" si="19"/>
        <v>140.5</v>
      </c>
      <c r="O193" s="40">
        <f t="shared" si="20"/>
        <v>83.5</v>
      </c>
      <c r="Q193" s="40">
        <v>140.5</v>
      </c>
      <c r="R193" s="40">
        <v>83.5</v>
      </c>
    </row>
    <row r="194" spans="1:18" s="40" customFormat="1" x14ac:dyDescent="0.3">
      <c r="A194" s="40">
        <v>104</v>
      </c>
      <c r="B194" s="40">
        <v>1</v>
      </c>
      <c r="C194" s="40" t="s">
        <v>597</v>
      </c>
      <c r="D194" s="40">
        <v>105</v>
      </c>
      <c r="G194" s="40" t="str">
        <f t="shared" si="21"/>
        <v>135.5:-9:83.5</v>
      </c>
      <c r="J194" s="40">
        <v>96.6</v>
      </c>
      <c r="K194" s="40">
        <v>-9</v>
      </c>
      <c r="L194" s="40">
        <v>108.3</v>
      </c>
      <c r="N194" s="40">
        <f t="shared" si="19"/>
        <v>135.5</v>
      </c>
      <c r="O194" s="40">
        <f t="shared" si="20"/>
        <v>83.5</v>
      </c>
      <c r="Q194" s="40">
        <v>135.5</v>
      </c>
      <c r="R194" s="40">
        <v>83.5</v>
      </c>
    </row>
    <row r="195" spans="1:18" s="40" customFormat="1" x14ac:dyDescent="0.3">
      <c r="A195" s="40">
        <v>104</v>
      </c>
      <c r="B195" s="40">
        <v>1</v>
      </c>
      <c r="C195" s="40" t="s">
        <v>598</v>
      </c>
      <c r="D195" s="40">
        <v>105</v>
      </c>
      <c r="G195" s="40" t="str">
        <f t="shared" si="21"/>
        <v>138:-9:83.5</v>
      </c>
      <c r="J195" s="40">
        <v>99.1</v>
      </c>
      <c r="K195" s="40">
        <v>-9</v>
      </c>
      <c r="L195" s="40">
        <v>108.3</v>
      </c>
      <c r="N195" s="40">
        <f t="shared" si="19"/>
        <v>138</v>
      </c>
      <c r="O195" s="40">
        <f t="shared" si="20"/>
        <v>83.5</v>
      </c>
      <c r="Q195" s="40">
        <v>138</v>
      </c>
      <c r="R195" s="40">
        <v>83.5</v>
      </c>
    </row>
    <row r="196" spans="1:18" s="40" customFormat="1" x14ac:dyDescent="0.3">
      <c r="A196" s="40">
        <v>104</v>
      </c>
      <c r="B196" s="40">
        <v>1</v>
      </c>
      <c r="C196" s="40" t="s">
        <v>599</v>
      </c>
      <c r="D196" s="40">
        <v>105</v>
      </c>
      <c r="G196" s="40" t="str">
        <f t="shared" si="21"/>
        <v>143:-9:85</v>
      </c>
      <c r="J196" s="40">
        <v>104.1</v>
      </c>
      <c r="K196" s="40">
        <v>-9</v>
      </c>
      <c r="L196" s="40">
        <v>109.8</v>
      </c>
      <c r="N196" s="40">
        <f t="shared" si="19"/>
        <v>143</v>
      </c>
      <c r="O196" s="40">
        <f t="shared" si="20"/>
        <v>85</v>
      </c>
      <c r="Q196" s="40">
        <v>143</v>
      </c>
      <c r="R196" s="40">
        <v>85</v>
      </c>
    </row>
    <row r="197" spans="1:18" s="40" customFormat="1" x14ac:dyDescent="0.3">
      <c r="A197" s="40">
        <v>104</v>
      </c>
      <c r="B197" s="40">
        <v>1</v>
      </c>
      <c r="C197" s="40" t="s">
        <v>600</v>
      </c>
      <c r="D197" s="40">
        <v>105</v>
      </c>
      <c r="G197" s="40" t="str">
        <f t="shared" si="21"/>
        <v>140.5:-9:85</v>
      </c>
      <c r="J197" s="40">
        <v>101.6</v>
      </c>
      <c r="K197" s="40">
        <v>-9</v>
      </c>
      <c r="L197" s="40">
        <v>109.8</v>
      </c>
      <c r="N197" s="40">
        <f t="shared" si="19"/>
        <v>140.5</v>
      </c>
      <c r="O197" s="40">
        <f t="shared" si="20"/>
        <v>85</v>
      </c>
      <c r="Q197" s="40">
        <v>140.5</v>
      </c>
      <c r="R197" s="40">
        <v>85</v>
      </c>
    </row>
    <row r="198" spans="1:18" s="40" customFormat="1" x14ac:dyDescent="0.3">
      <c r="A198" s="40">
        <v>104</v>
      </c>
      <c r="B198" s="40">
        <v>1</v>
      </c>
      <c r="C198" s="40" t="s">
        <v>601</v>
      </c>
      <c r="D198" s="40">
        <v>105</v>
      </c>
      <c r="G198" s="40" t="str">
        <f t="shared" si="21"/>
        <v>135.5:-9:85</v>
      </c>
      <c r="J198" s="40">
        <v>96.6</v>
      </c>
      <c r="K198" s="40">
        <v>-9</v>
      </c>
      <c r="L198" s="40">
        <v>109.8</v>
      </c>
      <c r="N198" s="40">
        <f t="shared" si="19"/>
        <v>135.5</v>
      </c>
      <c r="O198" s="40">
        <f t="shared" si="20"/>
        <v>85</v>
      </c>
      <c r="Q198" s="40">
        <v>135.5</v>
      </c>
      <c r="R198" s="40">
        <v>85</v>
      </c>
    </row>
    <row r="199" spans="1:18" s="40" customFormat="1" x14ac:dyDescent="0.3">
      <c r="A199" s="40">
        <v>104</v>
      </c>
      <c r="B199" s="40">
        <v>1</v>
      </c>
      <c r="C199" s="40" t="s">
        <v>602</v>
      </c>
      <c r="D199" s="40">
        <v>105</v>
      </c>
      <c r="G199" s="40" t="str">
        <f t="shared" si="21"/>
        <v>138:-9:85</v>
      </c>
      <c r="J199" s="40">
        <v>99.1</v>
      </c>
      <c r="K199" s="40">
        <v>-9</v>
      </c>
      <c r="L199" s="40">
        <v>109.8</v>
      </c>
      <c r="N199" s="40">
        <f t="shared" si="19"/>
        <v>138</v>
      </c>
      <c r="O199" s="40">
        <f t="shared" si="20"/>
        <v>85</v>
      </c>
      <c r="Q199" s="40">
        <v>138</v>
      </c>
      <c r="R199" s="40">
        <v>85</v>
      </c>
    </row>
    <row r="200" spans="1:18" s="40" customFormat="1" x14ac:dyDescent="0.3">
      <c r="A200" s="40">
        <v>104</v>
      </c>
      <c r="B200" s="40">
        <v>1</v>
      </c>
      <c r="C200" s="40" t="s">
        <v>603</v>
      </c>
      <c r="D200" s="40">
        <v>105</v>
      </c>
      <c r="G200" s="40" t="str">
        <f t="shared" si="21"/>
        <v>143:-9:86.5</v>
      </c>
      <c r="J200" s="40">
        <v>104.1</v>
      </c>
      <c r="K200" s="40">
        <v>-9</v>
      </c>
      <c r="L200" s="40">
        <v>111.3</v>
      </c>
      <c r="N200" s="40">
        <f t="shared" si="19"/>
        <v>143</v>
      </c>
      <c r="O200" s="40">
        <f t="shared" si="20"/>
        <v>86.5</v>
      </c>
      <c r="Q200" s="40">
        <v>143</v>
      </c>
      <c r="R200" s="40">
        <v>86.5</v>
      </c>
    </row>
    <row r="201" spans="1:18" s="40" customFormat="1" x14ac:dyDescent="0.3">
      <c r="A201" s="40">
        <v>104</v>
      </c>
      <c r="B201" s="40">
        <v>1</v>
      </c>
      <c r="C201" s="40" t="s">
        <v>604</v>
      </c>
      <c r="D201" s="40">
        <v>105</v>
      </c>
      <c r="G201" s="40" t="str">
        <f t="shared" si="21"/>
        <v>140.5:-9:86.5</v>
      </c>
      <c r="J201" s="40">
        <v>101.6</v>
      </c>
      <c r="K201" s="40">
        <v>-9</v>
      </c>
      <c r="L201" s="40">
        <v>111.3</v>
      </c>
      <c r="N201" s="40">
        <f t="shared" si="19"/>
        <v>140.5</v>
      </c>
      <c r="O201" s="40">
        <f t="shared" si="20"/>
        <v>86.5</v>
      </c>
      <c r="Q201" s="40">
        <v>140.5</v>
      </c>
      <c r="R201" s="40">
        <v>86.5</v>
      </c>
    </row>
    <row r="202" spans="1:18" s="40" customFormat="1" x14ac:dyDescent="0.3">
      <c r="A202" s="40">
        <v>104</v>
      </c>
      <c r="B202" s="40">
        <v>1</v>
      </c>
      <c r="C202" s="40" t="s">
        <v>605</v>
      </c>
      <c r="D202" s="40">
        <v>105</v>
      </c>
      <c r="G202" s="40" t="str">
        <f t="shared" si="21"/>
        <v>135.5:-9:86.5</v>
      </c>
      <c r="J202" s="40">
        <v>96.6</v>
      </c>
      <c r="K202" s="40">
        <v>-9</v>
      </c>
      <c r="L202" s="40">
        <v>111.3</v>
      </c>
      <c r="N202" s="40">
        <f t="shared" si="19"/>
        <v>135.5</v>
      </c>
      <c r="O202" s="40">
        <f t="shared" si="20"/>
        <v>86.5</v>
      </c>
      <c r="Q202" s="40">
        <v>135.5</v>
      </c>
      <c r="R202" s="40">
        <v>86.5</v>
      </c>
    </row>
    <row r="203" spans="1:18" s="40" customFormat="1" x14ac:dyDescent="0.3">
      <c r="A203" s="40">
        <v>104</v>
      </c>
      <c r="B203" s="40">
        <v>1</v>
      </c>
      <c r="C203" s="40" t="s">
        <v>606</v>
      </c>
      <c r="D203" s="40">
        <v>105</v>
      </c>
      <c r="G203" s="40" t="str">
        <f t="shared" si="21"/>
        <v>138:-9:86.5</v>
      </c>
      <c r="J203" s="40">
        <v>99.1</v>
      </c>
      <c r="K203" s="40">
        <v>-9</v>
      </c>
      <c r="L203" s="40">
        <v>111.3</v>
      </c>
      <c r="N203" s="40">
        <f t="shared" si="19"/>
        <v>138</v>
      </c>
      <c r="O203" s="40">
        <f t="shared" si="20"/>
        <v>86.5</v>
      </c>
      <c r="Q203" s="40">
        <v>138</v>
      </c>
      <c r="R203" s="40">
        <v>86.5</v>
      </c>
    </row>
    <row r="204" spans="1:18" s="40" customFormat="1" x14ac:dyDescent="0.3">
      <c r="A204" s="40">
        <v>104</v>
      </c>
      <c r="B204" s="40">
        <v>2</v>
      </c>
      <c r="C204" s="41" t="s">
        <v>607</v>
      </c>
      <c r="D204" s="40">
        <v>105</v>
      </c>
      <c r="G204" s="40" t="str">
        <f t="shared" si="21"/>
        <v>143:-9:90.5</v>
      </c>
      <c r="J204" s="41">
        <v>104.1</v>
      </c>
      <c r="K204" s="40">
        <v>-9</v>
      </c>
      <c r="L204" s="40">
        <v>115.3</v>
      </c>
      <c r="N204" s="40">
        <f t="shared" si="19"/>
        <v>143</v>
      </c>
      <c r="O204" s="40">
        <f t="shared" si="20"/>
        <v>90.5</v>
      </c>
      <c r="Q204" s="40">
        <v>143</v>
      </c>
      <c r="R204" s="40">
        <v>90.5</v>
      </c>
    </row>
    <row r="205" spans="1:18" s="40" customFormat="1" x14ac:dyDescent="0.3">
      <c r="A205" s="40">
        <v>104</v>
      </c>
      <c r="B205" s="40">
        <v>2</v>
      </c>
      <c r="C205" s="40" t="s">
        <v>608</v>
      </c>
      <c r="D205" s="40">
        <v>105</v>
      </c>
      <c r="G205" s="40" t="str">
        <f t="shared" si="21"/>
        <v>140.5:-9:90.5</v>
      </c>
      <c r="J205" s="40">
        <v>101.6</v>
      </c>
      <c r="K205" s="40">
        <v>-9</v>
      </c>
      <c r="L205" s="40">
        <v>115.3</v>
      </c>
      <c r="N205" s="40">
        <f t="shared" si="19"/>
        <v>140.5</v>
      </c>
      <c r="O205" s="40">
        <f t="shared" si="20"/>
        <v>90.5</v>
      </c>
      <c r="Q205" s="40">
        <v>140.5</v>
      </c>
      <c r="R205" s="40">
        <v>90.5</v>
      </c>
    </row>
    <row r="206" spans="1:18" s="40" customFormat="1" x14ac:dyDescent="0.3">
      <c r="A206" s="40">
        <v>104</v>
      </c>
      <c r="B206" s="40">
        <v>2</v>
      </c>
      <c r="C206" s="40" t="s">
        <v>609</v>
      </c>
      <c r="D206" s="40">
        <v>105</v>
      </c>
      <c r="G206" s="40" t="str">
        <f t="shared" si="21"/>
        <v>138:-9:90.5</v>
      </c>
      <c r="J206" s="40">
        <v>99.1</v>
      </c>
      <c r="K206" s="40">
        <v>-9</v>
      </c>
      <c r="L206" s="40">
        <v>115.3</v>
      </c>
      <c r="N206" s="40">
        <f t="shared" si="19"/>
        <v>138</v>
      </c>
      <c r="O206" s="40">
        <f t="shared" si="20"/>
        <v>90.5</v>
      </c>
      <c r="Q206" s="40">
        <v>138</v>
      </c>
      <c r="R206" s="40">
        <v>90.5</v>
      </c>
    </row>
    <row r="207" spans="1:18" s="40" customFormat="1" x14ac:dyDescent="0.3">
      <c r="A207" s="40">
        <v>104</v>
      </c>
      <c r="B207" s="40">
        <v>2</v>
      </c>
      <c r="C207" s="40" t="s">
        <v>610</v>
      </c>
      <c r="D207" s="40">
        <v>105</v>
      </c>
      <c r="G207" s="40" t="str">
        <f t="shared" si="21"/>
        <v>135.5:-9:90.5</v>
      </c>
      <c r="J207" s="40">
        <v>96.6</v>
      </c>
      <c r="K207" s="40">
        <v>-9</v>
      </c>
      <c r="L207" s="40">
        <v>115.3</v>
      </c>
      <c r="N207" s="40">
        <f t="shared" si="19"/>
        <v>135.5</v>
      </c>
      <c r="O207" s="40">
        <f t="shared" si="20"/>
        <v>90.5</v>
      </c>
      <c r="Q207" s="40">
        <v>135.5</v>
      </c>
      <c r="R207" s="40">
        <v>90.5</v>
      </c>
    </row>
    <row r="208" spans="1:18" s="40" customFormat="1" x14ac:dyDescent="0.3">
      <c r="A208" s="40">
        <v>104</v>
      </c>
      <c r="B208" s="40">
        <v>2</v>
      </c>
      <c r="C208" s="40" t="s">
        <v>611</v>
      </c>
      <c r="D208" s="40">
        <v>105</v>
      </c>
      <c r="G208" s="40" t="str">
        <f t="shared" si="21"/>
        <v>135.5:-9:92</v>
      </c>
      <c r="J208" s="40">
        <v>96.6</v>
      </c>
      <c r="K208" s="40">
        <v>-9</v>
      </c>
      <c r="L208" s="40">
        <v>116.8</v>
      </c>
      <c r="N208" s="40">
        <f t="shared" ref="N208:N231" si="22">J208+38.9</f>
        <v>135.5</v>
      </c>
      <c r="O208" s="40">
        <f t="shared" ref="O208:O231" si="23">L208-24.8</f>
        <v>92</v>
      </c>
      <c r="Q208" s="40">
        <v>135.5</v>
      </c>
      <c r="R208" s="40">
        <v>92</v>
      </c>
    </row>
    <row r="209" spans="1:18" s="40" customFormat="1" x14ac:dyDescent="0.3">
      <c r="A209" s="40">
        <v>104</v>
      </c>
      <c r="B209" s="40">
        <v>2</v>
      </c>
      <c r="C209" s="40" t="s">
        <v>612</v>
      </c>
      <c r="D209" s="40">
        <v>105</v>
      </c>
      <c r="G209" s="40" t="str">
        <f t="shared" si="21"/>
        <v>143:-9:92</v>
      </c>
      <c r="J209" s="40">
        <v>104.1</v>
      </c>
      <c r="K209" s="40">
        <v>-9</v>
      </c>
      <c r="L209" s="40">
        <v>116.8</v>
      </c>
      <c r="N209" s="40">
        <f t="shared" si="22"/>
        <v>143</v>
      </c>
      <c r="O209" s="40">
        <f t="shared" si="23"/>
        <v>92</v>
      </c>
      <c r="Q209" s="40">
        <v>143</v>
      </c>
      <c r="R209" s="40">
        <v>92</v>
      </c>
    </row>
    <row r="210" spans="1:18" s="40" customFormat="1" x14ac:dyDescent="0.3">
      <c r="A210" s="40">
        <v>104</v>
      </c>
      <c r="B210" s="40">
        <v>2</v>
      </c>
      <c r="C210" s="40" t="s">
        <v>613</v>
      </c>
      <c r="D210" s="40">
        <v>105</v>
      </c>
      <c r="G210" s="40" t="str">
        <f t="shared" si="21"/>
        <v>140.5:-9:92</v>
      </c>
      <c r="J210" s="40">
        <v>101.6</v>
      </c>
      <c r="K210" s="40">
        <v>-9</v>
      </c>
      <c r="L210" s="40">
        <v>116.8</v>
      </c>
      <c r="N210" s="40">
        <f t="shared" si="22"/>
        <v>140.5</v>
      </c>
      <c r="O210" s="40">
        <f t="shared" si="23"/>
        <v>92</v>
      </c>
      <c r="Q210" s="40">
        <v>140.5</v>
      </c>
      <c r="R210" s="40">
        <v>92</v>
      </c>
    </row>
    <row r="211" spans="1:18" s="40" customFormat="1" x14ac:dyDescent="0.3">
      <c r="A211" s="40">
        <v>104</v>
      </c>
      <c r="B211" s="40">
        <v>2</v>
      </c>
      <c r="C211" s="40" t="s">
        <v>614</v>
      </c>
      <c r="D211" s="40">
        <v>105</v>
      </c>
      <c r="G211" s="40" t="str">
        <f t="shared" si="21"/>
        <v>138:-9:92</v>
      </c>
      <c r="J211" s="40">
        <v>99.1</v>
      </c>
      <c r="K211" s="40">
        <v>-9</v>
      </c>
      <c r="L211" s="40">
        <v>116.8</v>
      </c>
      <c r="N211" s="40">
        <f t="shared" si="22"/>
        <v>138</v>
      </c>
      <c r="O211" s="40">
        <f t="shared" si="23"/>
        <v>92</v>
      </c>
      <c r="Q211" s="40">
        <v>138</v>
      </c>
      <c r="R211" s="40">
        <v>92</v>
      </c>
    </row>
    <row r="212" spans="1:18" s="40" customFormat="1" x14ac:dyDescent="0.3">
      <c r="A212" s="40">
        <v>104</v>
      </c>
      <c r="B212" s="40">
        <v>2</v>
      </c>
      <c r="C212" s="40" t="s">
        <v>615</v>
      </c>
      <c r="D212" s="40">
        <v>105</v>
      </c>
      <c r="G212" s="40" t="str">
        <f t="shared" ref="G212:G231" si="24">Q212&amp;":"&amp;K212&amp;":"&amp;R212</f>
        <v>143:-9:93.5</v>
      </c>
      <c r="J212" s="40">
        <v>104.1</v>
      </c>
      <c r="K212" s="40">
        <v>-9</v>
      </c>
      <c r="L212" s="40">
        <v>118.3</v>
      </c>
      <c r="N212" s="40">
        <f t="shared" si="22"/>
        <v>143</v>
      </c>
      <c r="O212" s="40">
        <f t="shared" si="23"/>
        <v>93.5</v>
      </c>
      <c r="Q212" s="40">
        <v>143</v>
      </c>
      <c r="R212" s="40">
        <v>93.5</v>
      </c>
    </row>
    <row r="213" spans="1:18" s="40" customFormat="1" x14ac:dyDescent="0.3">
      <c r="A213" s="40">
        <v>104</v>
      </c>
      <c r="B213" s="40">
        <v>2</v>
      </c>
      <c r="C213" s="40" t="s">
        <v>616</v>
      </c>
      <c r="D213" s="40">
        <v>105</v>
      </c>
      <c r="G213" s="40" t="str">
        <f t="shared" si="24"/>
        <v>140.5:-9:93.5</v>
      </c>
      <c r="J213" s="40">
        <v>101.6</v>
      </c>
      <c r="K213" s="40">
        <v>-9</v>
      </c>
      <c r="L213" s="40">
        <v>118.3</v>
      </c>
      <c r="N213" s="40">
        <f t="shared" si="22"/>
        <v>140.5</v>
      </c>
      <c r="O213" s="40">
        <f t="shared" si="23"/>
        <v>93.5</v>
      </c>
      <c r="Q213" s="40">
        <v>140.5</v>
      </c>
      <c r="R213" s="40">
        <v>93.5</v>
      </c>
    </row>
    <row r="214" spans="1:18" s="40" customFormat="1" x14ac:dyDescent="0.3">
      <c r="A214" s="40">
        <v>104</v>
      </c>
      <c r="B214" s="40">
        <v>2</v>
      </c>
      <c r="C214" s="40" t="s">
        <v>617</v>
      </c>
      <c r="D214" s="40">
        <v>105</v>
      </c>
      <c r="G214" s="40" t="str">
        <f t="shared" si="24"/>
        <v>135.5:-9:93.5</v>
      </c>
      <c r="J214" s="40">
        <v>96.6</v>
      </c>
      <c r="K214" s="40">
        <v>-9</v>
      </c>
      <c r="L214" s="40">
        <v>118.3</v>
      </c>
      <c r="N214" s="40">
        <f t="shared" si="22"/>
        <v>135.5</v>
      </c>
      <c r="O214" s="40">
        <f t="shared" si="23"/>
        <v>93.5</v>
      </c>
      <c r="Q214" s="40">
        <v>135.5</v>
      </c>
      <c r="R214" s="40">
        <v>93.5</v>
      </c>
    </row>
    <row r="215" spans="1:18" s="40" customFormat="1" x14ac:dyDescent="0.3">
      <c r="A215" s="40">
        <v>104</v>
      </c>
      <c r="B215" s="40">
        <v>2</v>
      </c>
      <c r="C215" s="40" t="s">
        <v>618</v>
      </c>
      <c r="D215" s="40">
        <v>105</v>
      </c>
      <c r="G215" s="40" t="str">
        <f t="shared" si="24"/>
        <v>138:-9:93.5</v>
      </c>
      <c r="J215" s="40">
        <v>99.1</v>
      </c>
      <c r="K215" s="40">
        <v>-9</v>
      </c>
      <c r="L215" s="40">
        <v>118.3</v>
      </c>
      <c r="N215" s="40">
        <f t="shared" si="22"/>
        <v>138</v>
      </c>
      <c r="O215" s="40">
        <f t="shared" si="23"/>
        <v>93.5</v>
      </c>
      <c r="Q215" s="40">
        <v>138</v>
      </c>
      <c r="R215" s="40">
        <v>93.5</v>
      </c>
    </row>
    <row r="216" spans="1:18" s="40" customFormat="1" x14ac:dyDescent="0.3">
      <c r="A216" s="40">
        <v>104</v>
      </c>
      <c r="B216" s="40">
        <v>2</v>
      </c>
      <c r="C216" s="40" t="s">
        <v>619</v>
      </c>
      <c r="D216" s="40">
        <v>105</v>
      </c>
      <c r="G216" s="40" t="str">
        <f t="shared" si="24"/>
        <v>143:-9:95</v>
      </c>
      <c r="J216" s="40">
        <v>104.1</v>
      </c>
      <c r="K216" s="40">
        <v>-9</v>
      </c>
      <c r="L216" s="40">
        <v>119.8</v>
      </c>
      <c r="N216" s="40">
        <f t="shared" si="22"/>
        <v>143</v>
      </c>
      <c r="O216" s="40">
        <f t="shared" si="23"/>
        <v>95</v>
      </c>
      <c r="Q216" s="40">
        <v>143</v>
      </c>
      <c r="R216" s="40">
        <v>95</v>
      </c>
    </row>
    <row r="217" spans="1:18" s="40" customFormat="1" x14ac:dyDescent="0.3">
      <c r="A217" s="40">
        <v>104</v>
      </c>
      <c r="B217" s="40">
        <v>2</v>
      </c>
      <c r="C217" s="40" t="s">
        <v>620</v>
      </c>
      <c r="D217" s="40">
        <v>105</v>
      </c>
      <c r="G217" s="40" t="str">
        <f t="shared" si="24"/>
        <v>140.5:-9:95</v>
      </c>
      <c r="J217" s="40">
        <v>101.6</v>
      </c>
      <c r="K217" s="40">
        <v>-9</v>
      </c>
      <c r="L217" s="40">
        <v>119.8</v>
      </c>
      <c r="N217" s="40">
        <f t="shared" si="22"/>
        <v>140.5</v>
      </c>
      <c r="O217" s="40">
        <f t="shared" si="23"/>
        <v>95</v>
      </c>
      <c r="Q217" s="40">
        <v>140.5</v>
      </c>
      <c r="R217" s="40">
        <v>95</v>
      </c>
    </row>
    <row r="218" spans="1:18" s="40" customFormat="1" x14ac:dyDescent="0.3">
      <c r="A218" s="40">
        <v>104</v>
      </c>
      <c r="B218" s="40">
        <v>2</v>
      </c>
      <c r="C218" s="40" t="s">
        <v>621</v>
      </c>
      <c r="D218" s="40">
        <v>105</v>
      </c>
      <c r="G218" s="40" t="str">
        <f t="shared" si="24"/>
        <v>135.5:-9:95</v>
      </c>
      <c r="J218" s="40">
        <v>96.6</v>
      </c>
      <c r="K218" s="40">
        <v>-9</v>
      </c>
      <c r="L218" s="40">
        <v>119.8</v>
      </c>
      <c r="N218" s="40">
        <f t="shared" si="22"/>
        <v>135.5</v>
      </c>
      <c r="O218" s="40">
        <f t="shared" si="23"/>
        <v>95</v>
      </c>
      <c r="Q218" s="40">
        <v>135.5</v>
      </c>
      <c r="R218" s="40">
        <v>95</v>
      </c>
    </row>
    <row r="219" spans="1:18" s="40" customFormat="1" x14ac:dyDescent="0.3">
      <c r="A219" s="40">
        <v>104</v>
      </c>
      <c r="B219" s="40">
        <v>2</v>
      </c>
      <c r="C219" s="40" t="s">
        <v>622</v>
      </c>
      <c r="D219" s="40">
        <v>105</v>
      </c>
      <c r="G219" s="40" t="str">
        <f t="shared" si="24"/>
        <v>138:-9:95</v>
      </c>
      <c r="J219" s="40">
        <v>99.1</v>
      </c>
      <c r="K219" s="40">
        <v>-9</v>
      </c>
      <c r="L219" s="40">
        <v>119.8</v>
      </c>
      <c r="N219" s="40">
        <f t="shared" si="22"/>
        <v>138</v>
      </c>
      <c r="O219" s="40">
        <f t="shared" si="23"/>
        <v>95</v>
      </c>
      <c r="Q219" s="40">
        <v>138</v>
      </c>
      <c r="R219" s="40">
        <v>95</v>
      </c>
    </row>
    <row r="220" spans="1:18" s="40" customFormat="1" x14ac:dyDescent="0.3">
      <c r="A220" s="40">
        <v>104</v>
      </c>
      <c r="B220" s="40">
        <v>2</v>
      </c>
      <c r="C220" s="40" t="s">
        <v>623</v>
      </c>
      <c r="D220" s="40">
        <v>105</v>
      </c>
      <c r="G220" s="40" t="str">
        <f t="shared" si="24"/>
        <v>143:-9:96.5</v>
      </c>
      <c r="J220" s="40">
        <v>104.1</v>
      </c>
      <c r="K220" s="40">
        <v>-9</v>
      </c>
      <c r="L220" s="40">
        <v>121.3</v>
      </c>
      <c r="N220" s="40">
        <f t="shared" si="22"/>
        <v>143</v>
      </c>
      <c r="O220" s="40">
        <f t="shared" si="23"/>
        <v>96.5</v>
      </c>
      <c r="Q220" s="40">
        <v>143</v>
      </c>
      <c r="R220" s="40">
        <v>96.5</v>
      </c>
    </row>
    <row r="221" spans="1:18" s="40" customFormat="1" x14ac:dyDescent="0.3">
      <c r="A221" s="40">
        <v>104</v>
      </c>
      <c r="B221" s="40">
        <v>2</v>
      </c>
      <c r="C221" s="40" t="s">
        <v>624</v>
      </c>
      <c r="D221" s="40">
        <v>105</v>
      </c>
      <c r="G221" s="40" t="str">
        <f t="shared" si="24"/>
        <v>140.5:-9:96.5</v>
      </c>
      <c r="J221" s="40">
        <v>101.6</v>
      </c>
      <c r="K221" s="40">
        <v>-9</v>
      </c>
      <c r="L221" s="40">
        <v>121.3</v>
      </c>
      <c r="N221" s="40">
        <f t="shared" si="22"/>
        <v>140.5</v>
      </c>
      <c r="O221" s="40">
        <f t="shared" si="23"/>
        <v>96.5</v>
      </c>
      <c r="Q221" s="40">
        <v>140.5</v>
      </c>
      <c r="R221" s="40">
        <v>96.5</v>
      </c>
    </row>
    <row r="222" spans="1:18" s="40" customFormat="1" x14ac:dyDescent="0.3">
      <c r="A222" s="40">
        <v>104</v>
      </c>
      <c r="B222" s="40">
        <v>2</v>
      </c>
      <c r="C222" s="40" t="s">
        <v>625</v>
      </c>
      <c r="D222" s="40">
        <v>105</v>
      </c>
      <c r="G222" s="40" t="str">
        <f t="shared" si="24"/>
        <v>135.5:-9:96.5</v>
      </c>
      <c r="J222" s="40">
        <v>96.6</v>
      </c>
      <c r="K222" s="40">
        <v>-9</v>
      </c>
      <c r="L222" s="40">
        <v>121.3</v>
      </c>
      <c r="N222" s="40">
        <f t="shared" si="22"/>
        <v>135.5</v>
      </c>
      <c r="O222" s="40">
        <f t="shared" si="23"/>
        <v>96.5</v>
      </c>
      <c r="Q222" s="40">
        <v>135.5</v>
      </c>
      <c r="R222" s="40">
        <v>96.5</v>
      </c>
    </row>
    <row r="223" spans="1:18" s="40" customFormat="1" x14ac:dyDescent="0.3">
      <c r="A223" s="40">
        <v>104</v>
      </c>
      <c r="B223" s="40">
        <v>2</v>
      </c>
      <c r="C223" s="40" t="s">
        <v>626</v>
      </c>
      <c r="D223" s="40">
        <v>105</v>
      </c>
      <c r="G223" s="40" t="str">
        <f t="shared" si="24"/>
        <v>138:-9:96.5</v>
      </c>
      <c r="J223" s="40">
        <v>99.1</v>
      </c>
      <c r="K223" s="40">
        <v>-9</v>
      </c>
      <c r="L223" s="40">
        <v>121.3</v>
      </c>
      <c r="N223" s="40">
        <f t="shared" si="22"/>
        <v>138</v>
      </c>
      <c r="O223" s="40">
        <f t="shared" si="23"/>
        <v>96.5</v>
      </c>
      <c r="Q223" s="40">
        <v>138</v>
      </c>
      <c r="R223" s="40">
        <v>96.5</v>
      </c>
    </row>
    <row r="224" spans="1:18" s="40" customFormat="1" x14ac:dyDescent="0.3">
      <c r="A224" s="40">
        <v>104</v>
      </c>
      <c r="B224" s="40">
        <v>2</v>
      </c>
      <c r="C224" s="40" t="s">
        <v>627</v>
      </c>
      <c r="D224" s="40">
        <v>105</v>
      </c>
      <c r="G224" s="40" t="str">
        <f t="shared" si="24"/>
        <v>143:-9:98</v>
      </c>
      <c r="J224" s="40">
        <v>104.1</v>
      </c>
      <c r="K224" s="40">
        <v>-9</v>
      </c>
      <c r="L224" s="40">
        <v>122.8</v>
      </c>
      <c r="N224" s="40">
        <f t="shared" si="22"/>
        <v>143</v>
      </c>
      <c r="O224" s="40">
        <f t="shared" si="23"/>
        <v>98</v>
      </c>
      <c r="Q224" s="40">
        <v>143</v>
      </c>
      <c r="R224" s="40">
        <v>98</v>
      </c>
    </row>
    <row r="225" spans="1:18" s="40" customFormat="1" x14ac:dyDescent="0.3">
      <c r="A225" s="40">
        <v>104</v>
      </c>
      <c r="B225" s="40">
        <v>2</v>
      </c>
      <c r="C225" s="40" t="s">
        <v>628</v>
      </c>
      <c r="D225" s="40">
        <v>105</v>
      </c>
      <c r="G225" s="40" t="str">
        <f t="shared" si="24"/>
        <v>140.5:-9:98</v>
      </c>
      <c r="J225" s="40">
        <v>101.6</v>
      </c>
      <c r="K225" s="40">
        <v>-9</v>
      </c>
      <c r="L225" s="40">
        <v>122.8</v>
      </c>
      <c r="N225" s="40">
        <f t="shared" si="22"/>
        <v>140.5</v>
      </c>
      <c r="O225" s="40">
        <f t="shared" si="23"/>
        <v>98</v>
      </c>
      <c r="Q225" s="40">
        <v>140.5</v>
      </c>
      <c r="R225" s="40">
        <v>98</v>
      </c>
    </row>
    <row r="226" spans="1:18" s="40" customFormat="1" x14ac:dyDescent="0.3">
      <c r="A226" s="40">
        <v>104</v>
      </c>
      <c r="B226" s="40">
        <v>2</v>
      </c>
      <c r="C226" s="40" t="s">
        <v>629</v>
      </c>
      <c r="D226" s="40">
        <v>105</v>
      </c>
      <c r="G226" s="40" t="str">
        <f t="shared" si="24"/>
        <v>135.5:-9:98</v>
      </c>
      <c r="J226" s="40">
        <v>96.6</v>
      </c>
      <c r="K226" s="40">
        <v>-9</v>
      </c>
      <c r="L226" s="40">
        <v>122.8</v>
      </c>
      <c r="N226" s="40">
        <f t="shared" si="22"/>
        <v>135.5</v>
      </c>
      <c r="O226" s="40">
        <f t="shared" si="23"/>
        <v>98</v>
      </c>
      <c r="Q226" s="40">
        <v>135.5</v>
      </c>
      <c r="R226" s="40">
        <v>98</v>
      </c>
    </row>
    <row r="227" spans="1:18" s="40" customFormat="1" x14ac:dyDescent="0.3">
      <c r="A227" s="40">
        <v>104</v>
      </c>
      <c r="B227" s="40">
        <v>2</v>
      </c>
      <c r="C227" s="40" t="s">
        <v>630</v>
      </c>
      <c r="D227" s="40">
        <v>105</v>
      </c>
      <c r="G227" s="40" t="str">
        <f t="shared" si="24"/>
        <v>138:-9:98</v>
      </c>
      <c r="J227" s="40">
        <v>99.1</v>
      </c>
      <c r="K227" s="40">
        <v>-9</v>
      </c>
      <c r="L227" s="40">
        <v>122.8</v>
      </c>
      <c r="N227" s="40">
        <f t="shared" si="22"/>
        <v>138</v>
      </c>
      <c r="O227" s="40">
        <f t="shared" si="23"/>
        <v>98</v>
      </c>
      <c r="Q227" s="40">
        <v>138</v>
      </c>
      <c r="R227" s="40">
        <v>98</v>
      </c>
    </row>
    <row r="228" spans="1:18" s="40" customFormat="1" x14ac:dyDescent="0.3">
      <c r="A228" s="40">
        <v>104</v>
      </c>
      <c r="B228" s="40">
        <v>2</v>
      </c>
      <c r="C228" s="40" t="s">
        <v>631</v>
      </c>
      <c r="D228" s="40">
        <v>105</v>
      </c>
      <c r="G228" s="40" t="str">
        <f t="shared" si="24"/>
        <v>143:-9:99.5</v>
      </c>
      <c r="J228" s="40">
        <v>104.1</v>
      </c>
      <c r="K228" s="40">
        <v>-9</v>
      </c>
      <c r="L228" s="40">
        <v>124.3</v>
      </c>
      <c r="N228" s="40">
        <f t="shared" si="22"/>
        <v>143</v>
      </c>
      <c r="O228" s="40">
        <f t="shared" si="23"/>
        <v>99.5</v>
      </c>
      <c r="Q228" s="40">
        <v>143</v>
      </c>
      <c r="R228" s="40">
        <v>99.5</v>
      </c>
    </row>
    <row r="229" spans="1:18" s="40" customFormat="1" x14ac:dyDescent="0.3">
      <c r="A229" s="40">
        <v>104</v>
      </c>
      <c r="B229" s="40">
        <v>2</v>
      </c>
      <c r="C229" s="40" t="s">
        <v>632</v>
      </c>
      <c r="D229" s="40">
        <v>105</v>
      </c>
      <c r="G229" s="40" t="str">
        <f t="shared" si="24"/>
        <v>140.5:-9:99.5</v>
      </c>
      <c r="J229" s="40">
        <v>101.6</v>
      </c>
      <c r="K229" s="40">
        <v>-9</v>
      </c>
      <c r="L229" s="40">
        <v>124.3</v>
      </c>
      <c r="N229" s="40">
        <f t="shared" si="22"/>
        <v>140.5</v>
      </c>
      <c r="O229" s="40">
        <f t="shared" si="23"/>
        <v>99.5</v>
      </c>
      <c r="Q229" s="40">
        <v>140.5</v>
      </c>
      <c r="R229" s="40">
        <v>99.5</v>
      </c>
    </row>
    <row r="230" spans="1:18" s="40" customFormat="1" x14ac:dyDescent="0.3">
      <c r="A230" s="40">
        <v>104</v>
      </c>
      <c r="B230" s="40">
        <v>2</v>
      </c>
      <c r="C230" s="40" t="s">
        <v>633</v>
      </c>
      <c r="D230" s="40">
        <v>105</v>
      </c>
      <c r="G230" s="40" t="str">
        <f t="shared" si="24"/>
        <v>135.5:-9:99.5</v>
      </c>
      <c r="J230" s="40">
        <v>96.6</v>
      </c>
      <c r="K230" s="40">
        <v>-9</v>
      </c>
      <c r="L230" s="40">
        <v>124.3</v>
      </c>
      <c r="N230" s="40">
        <f t="shared" si="22"/>
        <v>135.5</v>
      </c>
      <c r="O230" s="40">
        <f t="shared" si="23"/>
        <v>99.5</v>
      </c>
      <c r="Q230" s="40">
        <v>135.5</v>
      </c>
      <c r="R230" s="40">
        <v>99.5</v>
      </c>
    </row>
    <row r="231" spans="1:18" s="40" customFormat="1" x14ac:dyDescent="0.3">
      <c r="A231" s="40">
        <v>104</v>
      </c>
      <c r="B231" s="40">
        <v>2</v>
      </c>
      <c r="C231" s="40" t="s">
        <v>634</v>
      </c>
      <c r="D231" s="40">
        <v>105</v>
      </c>
      <c r="G231" s="40" t="str">
        <f t="shared" si="24"/>
        <v>138:-9:99.5</v>
      </c>
      <c r="J231" s="40">
        <v>99.1</v>
      </c>
      <c r="K231" s="40">
        <v>-9</v>
      </c>
      <c r="L231" s="40">
        <v>124.3</v>
      </c>
      <c r="N231" s="40">
        <f t="shared" si="22"/>
        <v>138</v>
      </c>
      <c r="O231" s="40">
        <f t="shared" si="23"/>
        <v>99.5</v>
      </c>
      <c r="Q231" s="40">
        <v>138</v>
      </c>
      <c r="R231" s="40">
        <v>99.5</v>
      </c>
    </row>
    <row r="232" spans="1:18" x14ac:dyDescent="0.3">
      <c r="C232" s="38"/>
    </row>
    <row r="234" spans="1:18" x14ac:dyDescent="0.3">
      <c r="C234" s="38"/>
    </row>
    <row r="235" spans="1:18" x14ac:dyDescent="0.3">
      <c r="C235" s="38"/>
    </row>
    <row r="236" spans="1:18" x14ac:dyDescent="0.3">
      <c r="C236" s="38"/>
    </row>
    <row r="237" spans="1:18" x14ac:dyDescent="0.3">
      <c r="C237" s="38"/>
    </row>
    <row r="238" spans="1:18" x14ac:dyDescent="0.3">
      <c r="C238" s="38"/>
    </row>
    <row r="239" spans="1:18" x14ac:dyDescent="0.3">
      <c r="C239" s="38"/>
    </row>
    <row r="240" spans="1:18" x14ac:dyDescent="0.3">
      <c r="C240" s="38"/>
    </row>
    <row r="241" spans="3:3" x14ac:dyDescent="0.3">
      <c r="C241" s="38"/>
    </row>
    <row r="242" spans="3:3" x14ac:dyDescent="0.3">
      <c r="C242" s="38"/>
    </row>
    <row r="243" spans="3:3" x14ac:dyDescent="0.3">
      <c r="C243" s="38"/>
    </row>
    <row r="244" spans="3:3" x14ac:dyDescent="0.3">
      <c r="C244" s="38"/>
    </row>
    <row r="245" spans="3:3" x14ac:dyDescent="0.3">
      <c r="C245" s="38"/>
    </row>
    <row r="246" spans="3:3" x14ac:dyDescent="0.3">
      <c r="C246" s="38"/>
    </row>
    <row r="247" spans="3:3" x14ac:dyDescent="0.3">
      <c r="C247" s="38"/>
    </row>
    <row r="249" spans="3:3" x14ac:dyDescent="0.3">
      <c r="C249" s="38"/>
    </row>
    <row r="250" spans="3:3" x14ac:dyDescent="0.3">
      <c r="C250" s="38"/>
    </row>
    <row r="251" spans="3:3" x14ac:dyDescent="0.3">
      <c r="C251" s="38"/>
    </row>
    <row r="252" spans="3:3" x14ac:dyDescent="0.3">
      <c r="C252" s="38"/>
    </row>
    <row r="253" spans="3:3" x14ac:dyDescent="0.3">
      <c r="C253" s="38"/>
    </row>
    <row r="254" spans="3:3" x14ac:dyDescent="0.3">
      <c r="C254" s="38"/>
    </row>
    <row r="255" spans="3:3" x14ac:dyDescent="0.3">
      <c r="C255" s="38"/>
    </row>
    <row r="256" spans="3:3" x14ac:dyDescent="0.3">
      <c r="C256" s="38"/>
    </row>
    <row r="257" spans="3:3" x14ac:dyDescent="0.3">
      <c r="C257" s="38"/>
    </row>
    <row r="258" spans="3:3" x14ac:dyDescent="0.3">
      <c r="C258" s="38"/>
    </row>
    <row r="259" spans="3:3" x14ac:dyDescent="0.3">
      <c r="C259" s="38"/>
    </row>
    <row r="260" spans="3:3" x14ac:dyDescent="0.3">
      <c r="C260" s="38"/>
    </row>
    <row r="261" spans="3:3" x14ac:dyDescent="0.3">
      <c r="C261" s="38"/>
    </row>
    <row r="262" spans="3:3" x14ac:dyDescent="0.3">
      <c r="C262" s="38"/>
    </row>
    <row r="264" spans="3:3" x14ac:dyDescent="0.3">
      <c r="C264" s="38"/>
    </row>
    <row r="265" spans="3:3" x14ac:dyDescent="0.3">
      <c r="C265" s="38"/>
    </row>
    <row r="266" spans="3:3" x14ac:dyDescent="0.3">
      <c r="C266" s="38"/>
    </row>
    <row r="267" spans="3:3" x14ac:dyDescent="0.3">
      <c r="C267" s="38"/>
    </row>
    <row r="268" spans="3:3" x14ac:dyDescent="0.3">
      <c r="C268" s="38"/>
    </row>
    <row r="269" spans="3:3" x14ac:dyDescent="0.3">
      <c r="C269" s="38"/>
    </row>
    <row r="270" spans="3:3" x14ac:dyDescent="0.3">
      <c r="C270" s="38"/>
    </row>
    <row r="271" spans="3:3" x14ac:dyDescent="0.3">
      <c r="C271" s="38"/>
    </row>
    <row r="272" spans="3:3" x14ac:dyDescent="0.3">
      <c r="C272" s="38"/>
    </row>
    <row r="273" spans="3:3" x14ac:dyDescent="0.3">
      <c r="C273" s="38"/>
    </row>
    <row r="274" spans="3:3" x14ac:dyDescent="0.3">
      <c r="C274" s="38"/>
    </row>
    <row r="275" spans="3:3" x14ac:dyDescent="0.3">
      <c r="C275" s="38"/>
    </row>
    <row r="276" spans="3:3" x14ac:dyDescent="0.3">
      <c r="C276" s="38"/>
    </row>
    <row r="277" spans="3:3" x14ac:dyDescent="0.3">
      <c r="C277" s="38"/>
    </row>
    <row r="279" spans="3:3" x14ac:dyDescent="0.3">
      <c r="C279" s="38"/>
    </row>
    <row r="280" spans="3:3" x14ac:dyDescent="0.3">
      <c r="C280" s="38"/>
    </row>
    <row r="281" spans="3:3" x14ac:dyDescent="0.3">
      <c r="C281" s="38"/>
    </row>
    <row r="282" spans="3:3" x14ac:dyDescent="0.3">
      <c r="C282" s="38"/>
    </row>
    <row r="283" spans="3:3" x14ac:dyDescent="0.3">
      <c r="C283" s="38"/>
    </row>
    <row r="284" spans="3:3" x14ac:dyDescent="0.3">
      <c r="C284" s="38"/>
    </row>
    <row r="285" spans="3:3" x14ac:dyDescent="0.3">
      <c r="C285" s="38"/>
    </row>
    <row r="286" spans="3:3" x14ac:dyDescent="0.3">
      <c r="C286" s="38"/>
    </row>
    <row r="287" spans="3:3" x14ac:dyDescent="0.3">
      <c r="C287" s="38"/>
    </row>
    <row r="288" spans="3:3" x14ac:dyDescent="0.3">
      <c r="C288" s="38"/>
    </row>
    <row r="289" spans="3:3" x14ac:dyDescent="0.3">
      <c r="C289" s="38"/>
    </row>
    <row r="290" spans="3:3" x14ac:dyDescent="0.3">
      <c r="C290" s="38"/>
    </row>
    <row r="291" spans="3:3" x14ac:dyDescent="0.3">
      <c r="C291" s="38"/>
    </row>
    <row r="292" spans="3:3" x14ac:dyDescent="0.3">
      <c r="C292" s="38"/>
    </row>
    <row r="294" spans="3:3" x14ac:dyDescent="0.3">
      <c r="C294" s="38"/>
    </row>
    <row r="295" spans="3:3" x14ac:dyDescent="0.3">
      <c r="C295" s="38"/>
    </row>
    <row r="296" spans="3:3" x14ac:dyDescent="0.3">
      <c r="C296" s="38"/>
    </row>
    <row r="297" spans="3:3" x14ac:dyDescent="0.3">
      <c r="C297" s="38"/>
    </row>
    <row r="298" spans="3:3" x14ac:dyDescent="0.3">
      <c r="C298" s="38"/>
    </row>
    <row r="299" spans="3:3" x14ac:dyDescent="0.3">
      <c r="C299" s="38"/>
    </row>
    <row r="300" spans="3:3" x14ac:dyDescent="0.3">
      <c r="C300" s="38"/>
    </row>
    <row r="301" spans="3:3" x14ac:dyDescent="0.3">
      <c r="C301" s="38"/>
    </row>
    <row r="302" spans="3:3" x14ac:dyDescent="0.3">
      <c r="C302" s="38"/>
    </row>
    <row r="303" spans="3:3" x14ac:dyDescent="0.3">
      <c r="C303" s="38"/>
    </row>
    <row r="304" spans="3:3" x14ac:dyDescent="0.3">
      <c r="C304" s="38"/>
    </row>
    <row r="305" spans="3:3" x14ac:dyDescent="0.3">
      <c r="C305" s="38"/>
    </row>
    <row r="306" spans="3:3" x14ac:dyDescent="0.3">
      <c r="C306" s="38"/>
    </row>
    <row r="307" spans="3:3" x14ac:dyDescent="0.3">
      <c r="C307" s="38"/>
    </row>
    <row r="309" spans="3:3" x14ac:dyDescent="0.3">
      <c r="C309" s="38"/>
    </row>
    <row r="310" spans="3:3" x14ac:dyDescent="0.3">
      <c r="C310" s="38"/>
    </row>
    <row r="311" spans="3:3" x14ac:dyDescent="0.3">
      <c r="C311" s="38"/>
    </row>
    <row r="312" spans="3:3" x14ac:dyDescent="0.3">
      <c r="C312" s="38"/>
    </row>
    <row r="313" spans="3:3" x14ac:dyDescent="0.3">
      <c r="C313" s="38"/>
    </row>
    <row r="314" spans="3:3" x14ac:dyDescent="0.3">
      <c r="C314" s="38"/>
    </row>
    <row r="315" spans="3:3" x14ac:dyDescent="0.3">
      <c r="C315" s="38"/>
    </row>
    <row r="316" spans="3:3" x14ac:dyDescent="0.3">
      <c r="C316" s="38"/>
    </row>
    <row r="317" spans="3:3" x14ac:dyDescent="0.3">
      <c r="C317" s="38"/>
    </row>
    <row r="318" spans="3:3" x14ac:dyDescent="0.3">
      <c r="C318" s="38"/>
    </row>
    <row r="319" spans="3:3" x14ac:dyDescent="0.3">
      <c r="C319" s="38"/>
    </row>
    <row r="320" spans="3:3" x14ac:dyDescent="0.3">
      <c r="C320" s="38"/>
    </row>
    <row r="321" spans="3:3" x14ac:dyDescent="0.3">
      <c r="C321" s="38"/>
    </row>
    <row r="322" spans="3:3" x14ac:dyDescent="0.3">
      <c r="C322" s="38"/>
    </row>
    <row r="324" spans="3:3" x14ac:dyDescent="0.3">
      <c r="C324" s="38"/>
    </row>
    <row r="325" spans="3:3" x14ac:dyDescent="0.3">
      <c r="C325" s="38"/>
    </row>
    <row r="326" spans="3:3" x14ac:dyDescent="0.3">
      <c r="C326" s="38"/>
    </row>
    <row r="327" spans="3:3" x14ac:dyDescent="0.3">
      <c r="C327" s="38"/>
    </row>
    <row r="328" spans="3:3" x14ac:dyDescent="0.3">
      <c r="C328" s="38"/>
    </row>
    <row r="329" spans="3:3" x14ac:dyDescent="0.3">
      <c r="C329" s="38"/>
    </row>
    <row r="330" spans="3:3" x14ac:dyDescent="0.3">
      <c r="C330" s="38"/>
    </row>
    <row r="331" spans="3:3" x14ac:dyDescent="0.3">
      <c r="C331" s="38"/>
    </row>
    <row r="332" spans="3:3" x14ac:dyDescent="0.3">
      <c r="C332" s="38"/>
    </row>
    <row r="333" spans="3:3" x14ac:dyDescent="0.3">
      <c r="C333" s="38"/>
    </row>
    <row r="334" spans="3:3" x14ac:dyDescent="0.3">
      <c r="C334" s="38"/>
    </row>
    <row r="335" spans="3:3" x14ac:dyDescent="0.3">
      <c r="C335" s="38"/>
    </row>
    <row r="336" spans="3:3" x14ac:dyDescent="0.3">
      <c r="C336" s="38"/>
    </row>
    <row r="337" spans="3:3" x14ac:dyDescent="0.3">
      <c r="C337" s="38"/>
    </row>
    <row r="339" spans="3:3" x14ac:dyDescent="0.3">
      <c r="C339" s="38"/>
    </row>
    <row r="340" spans="3:3" x14ac:dyDescent="0.3">
      <c r="C340" s="38"/>
    </row>
    <row r="341" spans="3:3" x14ac:dyDescent="0.3">
      <c r="C341" s="38"/>
    </row>
    <row r="342" spans="3:3" x14ac:dyDescent="0.3">
      <c r="C342" s="38"/>
    </row>
    <row r="343" spans="3:3" x14ac:dyDescent="0.3">
      <c r="C343" s="38"/>
    </row>
    <row r="344" spans="3:3" x14ac:dyDescent="0.3">
      <c r="C344" s="38"/>
    </row>
    <row r="345" spans="3:3" x14ac:dyDescent="0.3">
      <c r="C345" s="38"/>
    </row>
    <row r="346" spans="3:3" x14ac:dyDescent="0.3">
      <c r="C346" s="38"/>
    </row>
    <row r="347" spans="3:3" x14ac:dyDescent="0.3">
      <c r="C347" s="38"/>
    </row>
    <row r="348" spans="3:3" x14ac:dyDescent="0.3">
      <c r="C348" s="38"/>
    </row>
    <row r="349" spans="3:3" x14ac:dyDescent="0.3">
      <c r="C349" s="38"/>
    </row>
    <row r="350" spans="3:3" x14ac:dyDescent="0.3">
      <c r="C350" s="38"/>
    </row>
    <row r="351" spans="3:3" x14ac:dyDescent="0.3">
      <c r="C351" s="38"/>
    </row>
    <row r="352" spans="3:3" x14ac:dyDescent="0.3">
      <c r="C352" s="38"/>
    </row>
    <row r="354" spans="3:3" x14ac:dyDescent="0.3">
      <c r="C354" s="38"/>
    </row>
    <row r="355" spans="3:3" x14ac:dyDescent="0.3">
      <c r="C355" s="38"/>
    </row>
    <row r="356" spans="3:3" x14ac:dyDescent="0.3">
      <c r="C356" s="38"/>
    </row>
    <row r="357" spans="3:3" x14ac:dyDescent="0.3">
      <c r="C357" s="38"/>
    </row>
    <row r="358" spans="3:3" x14ac:dyDescent="0.3">
      <c r="C358" s="38"/>
    </row>
    <row r="359" spans="3:3" x14ac:dyDescent="0.3">
      <c r="C359" s="38"/>
    </row>
    <row r="360" spans="3:3" x14ac:dyDescent="0.3">
      <c r="C360" s="38"/>
    </row>
    <row r="361" spans="3:3" x14ac:dyDescent="0.3">
      <c r="C361" s="38"/>
    </row>
    <row r="362" spans="3:3" x14ac:dyDescent="0.3">
      <c r="C362" s="38"/>
    </row>
    <row r="363" spans="3:3" x14ac:dyDescent="0.3">
      <c r="C363" s="38"/>
    </row>
    <row r="364" spans="3:3" x14ac:dyDescent="0.3">
      <c r="C364" s="38"/>
    </row>
    <row r="365" spans="3:3" x14ac:dyDescent="0.3">
      <c r="C365" s="38"/>
    </row>
    <row r="366" spans="3:3" x14ac:dyDescent="0.3">
      <c r="C366" s="38"/>
    </row>
    <row r="367" spans="3:3" x14ac:dyDescent="0.3">
      <c r="C367" s="38"/>
    </row>
  </sheetData>
  <autoFilter ref="A3:D411" xr:uid="{00000000-0009-0000-0000-00000A000000}">
    <sortState xmlns:xlrd2="http://schemas.microsoft.com/office/spreadsheetml/2017/richdata2" ref="A3:D411">
      <sortCondition ref="B3:B411"/>
    </sortState>
  </autoFilter>
  <phoneticPr fontId="5" type="noConversion"/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18"/>
  <sheetViews>
    <sheetView topLeftCell="I1" workbookViewId="0">
      <selection activeCell="R7" sqref="R7"/>
    </sheetView>
  </sheetViews>
  <sheetFormatPr defaultColWidth="9" defaultRowHeight="16.5" x14ac:dyDescent="0.3"/>
  <cols>
    <col min="1" max="1" width="85.08203125" style="11" customWidth="1"/>
    <col min="2" max="11" width="9" style="11" customWidth="1"/>
    <col min="12" max="12" width="9.58203125" style="11" customWidth="1"/>
    <col min="13" max="13" width="13" style="11" customWidth="1"/>
    <col min="14" max="14" width="11.33203125" style="11" customWidth="1"/>
    <col min="15" max="15" width="9" style="11" customWidth="1"/>
    <col min="16" max="16384" width="9" style="11"/>
  </cols>
  <sheetData>
    <row r="1" spans="1:24" s="2" customFormat="1" ht="15" customHeight="1" x14ac:dyDescent="0.3"/>
    <row r="2" spans="1:24" s="3" customFormat="1" ht="15" customHeight="1" x14ac:dyDescent="0.3">
      <c r="A2" s="3" t="s">
        <v>1</v>
      </c>
      <c r="B2" s="3" t="s">
        <v>133</v>
      </c>
      <c r="E2" s="8" t="s">
        <v>134</v>
      </c>
      <c r="F2" s="8" t="s">
        <v>134</v>
      </c>
      <c r="G2" s="8" t="s">
        <v>134</v>
      </c>
      <c r="H2" s="8"/>
      <c r="I2" s="3" t="s">
        <v>135</v>
      </c>
      <c r="J2" s="3" t="s">
        <v>136</v>
      </c>
      <c r="L2" s="3" t="s">
        <v>137</v>
      </c>
      <c r="M2" s="3" t="s">
        <v>138</v>
      </c>
      <c r="N2" s="3" t="s">
        <v>139</v>
      </c>
      <c r="O2" s="3" t="s">
        <v>135</v>
      </c>
      <c r="P2" s="3" t="s">
        <v>136</v>
      </c>
      <c r="Q2" s="3" t="s">
        <v>140</v>
      </c>
      <c r="R2" s="3" t="s">
        <v>141</v>
      </c>
      <c r="S2" s="3" t="s">
        <v>142</v>
      </c>
      <c r="T2" s="3" t="s">
        <v>142</v>
      </c>
      <c r="U2" s="3" t="s">
        <v>142</v>
      </c>
      <c r="V2" s="3" t="s">
        <v>143</v>
      </c>
      <c r="W2" s="3" t="s">
        <v>144</v>
      </c>
      <c r="X2" s="3" t="s">
        <v>145</v>
      </c>
    </row>
    <row r="3" spans="1:24" s="9" customFormat="1" x14ac:dyDescent="0.3">
      <c r="A3" s="9" t="s">
        <v>4</v>
      </c>
      <c r="B3" s="9" t="s">
        <v>146</v>
      </c>
      <c r="E3" s="20" t="s">
        <v>92</v>
      </c>
      <c r="F3" s="20" t="s">
        <v>93</v>
      </c>
      <c r="G3" s="20" t="s">
        <v>94</v>
      </c>
      <c r="H3" s="20"/>
      <c r="I3" s="9" t="s">
        <v>147</v>
      </c>
      <c r="J3" s="9" t="s">
        <v>148</v>
      </c>
      <c r="L3" s="9" t="s">
        <v>149</v>
      </c>
      <c r="M3" s="9" t="s">
        <v>150</v>
      </c>
      <c r="N3" s="9" t="s">
        <v>5</v>
      </c>
      <c r="O3" s="9" t="s">
        <v>147</v>
      </c>
      <c r="P3" s="9" t="s">
        <v>148</v>
      </c>
      <c r="Q3" s="9" t="s">
        <v>151</v>
      </c>
      <c r="R3" s="9" t="s">
        <v>152</v>
      </c>
      <c r="S3" s="9" t="s">
        <v>153</v>
      </c>
      <c r="T3" s="9" t="s">
        <v>154</v>
      </c>
      <c r="U3" s="9" t="s">
        <v>155</v>
      </c>
      <c r="V3" s="9" t="s">
        <v>156</v>
      </c>
      <c r="W3" s="9" t="s">
        <v>157</v>
      </c>
      <c r="X3" s="9" t="s">
        <v>158</v>
      </c>
    </row>
    <row r="4" spans="1:24" x14ac:dyDescent="0.3">
      <c r="A4" s="11">
        <v>1</v>
      </c>
      <c r="B4" s="11">
        <v>30</v>
      </c>
      <c r="C4" s="11" t="s">
        <v>159</v>
      </c>
      <c r="D4" s="11" t="s">
        <v>160</v>
      </c>
      <c r="E4" s="6" t="s">
        <v>635</v>
      </c>
      <c r="F4" s="6" t="s">
        <v>162</v>
      </c>
      <c r="G4" s="6" t="s">
        <v>636</v>
      </c>
      <c r="H4" s="6" t="s">
        <v>46</v>
      </c>
      <c r="I4" s="11">
        <f>VLOOKUP($K4,'[2]#Sheet2'!$E$4:$I$10,4,FALSE)</f>
        <v>2</v>
      </c>
      <c r="J4" s="11">
        <f>VLOOKUP($K4,'[2]#Sheet2'!$E$4:$I$10,4,FALSE)</f>
        <v>2</v>
      </c>
      <c r="K4" s="11" t="s">
        <v>637</v>
      </c>
      <c r="L4" s="11" t="str">
        <f>VLOOKUP($K4,'[2]#Sheet2'!$E$4:$I$10,2,FALSE)</f>
        <v>ruinTitle_7</v>
      </c>
      <c r="M4" s="11" t="str">
        <f>VLOOKUP($K4,'[2]#Sheet2'!$E$4:$I$10,3,FALSE)</f>
        <v>ruinContent_7</v>
      </c>
      <c r="N4" s="11" t="s">
        <v>638</v>
      </c>
      <c r="O4" s="11">
        <f>VLOOKUP($K4,'[2]#Sheet2'!$E$4:$I$10,4,FALSE)</f>
        <v>2</v>
      </c>
      <c r="P4" s="11">
        <f>VLOOKUP($K4,'[2]#Sheet2'!$E$4:$I$10,4,FALSE)</f>
        <v>2</v>
      </c>
      <c r="Q4" s="11" t="s">
        <v>168</v>
      </c>
      <c r="R4" s="11">
        <f t="shared" ref="R4:R18" si="0">P4+1</f>
        <v>3</v>
      </c>
      <c r="S4" s="11">
        <v>0</v>
      </c>
      <c r="T4" s="11">
        <v>8</v>
      </c>
      <c r="U4" s="11">
        <v>0</v>
      </c>
      <c r="V4" s="11">
        <v>0</v>
      </c>
      <c r="W4" s="11">
        <v>6</v>
      </c>
      <c r="X4" s="11">
        <v>0</v>
      </c>
    </row>
    <row r="5" spans="1:24" x14ac:dyDescent="0.3">
      <c r="A5" s="11">
        <v>2</v>
      </c>
      <c r="B5" s="11">
        <v>60</v>
      </c>
      <c r="C5" s="11" t="s">
        <v>169</v>
      </c>
      <c r="D5" s="11" t="s">
        <v>170</v>
      </c>
      <c r="E5" s="6" t="s">
        <v>639</v>
      </c>
      <c r="F5" s="6" t="s">
        <v>162</v>
      </c>
      <c r="G5" s="6" t="s">
        <v>635</v>
      </c>
      <c r="H5" s="6" t="s">
        <v>46</v>
      </c>
      <c r="I5" s="11">
        <f>VLOOKUP($K5,'[2]#Sheet2'!$E$4:$I$10,4,FALSE)</f>
        <v>2</v>
      </c>
      <c r="J5" s="11">
        <f>VLOOKUP($K5,'[2]#Sheet2'!$E$4:$I$10,4,FALSE)</f>
        <v>2</v>
      </c>
      <c r="K5" s="11" t="s">
        <v>637</v>
      </c>
      <c r="L5" s="11" t="str">
        <f>VLOOKUP($K5,'[2]#Sheet2'!$E$4:$I$10,2,FALSE)</f>
        <v>ruinTitle_7</v>
      </c>
      <c r="M5" s="11" t="str">
        <f>VLOOKUP($K5,'[2]#Sheet2'!$E$4:$I$10,3,FALSE)</f>
        <v>ruinContent_7</v>
      </c>
      <c r="N5" s="11" t="s">
        <v>638</v>
      </c>
      <c r="O5" s="11">
        <f>VLOOKUP($K5,'[2]#Sheet2'!$E$4:$I$10,4,FALSE)</f>
        <v>2</v>
      </c>
      <c r="P5" s="11">
        <f>VLOOKUP($K5,'[2]#Sheet2'!$E$4:$I$10,4,FALSE)</f>
        <v>2</v>
      </c>
      <c r="Q5" s="11" t="s">
        <v>168</v>
      </c>
      <c r="R5" s="11">
        <f t="shared" si="0"/>
        <v>3</v>
      </c>
      <c r="S5" s="11">
        <v>0</v>
      </c>
      <c r="T5" s="11">
        <v>8</v>
      </c>
      <c r="U5" s="11">
        <v>0</v>
      </c>
      <c r="V5" s="11">
        <v>0</v>
      </c>
      <c r="W5" s="11">
        <v>6</v>
      </c>
      <c r="X5" s="11">
        <v>0</v>
      </c>
    </row>
    <row r="6" spans="1:24" x14ac:dyDescent="0.3">
      <c r="A6" s="11">
        <v>3</v>
      </c>
      <c r="B6" s="11">
        <v>420</v>
      </c>
      <c r="C6" s="11" t="s">
        <v>173</v>
      </c>
      <c r="D6" s="11" t="s">
        <v>174</v>
      </c>
      <c r="E6" s="6" t="s">
        <v>640</v>
      </c>
      <c r="F6" s="6" t="s">
        <v>162</v>
      </c>
      <c r="G6" s="6" t="s">
        <v>171</v>
      </c>
      <c r="H6" s="6" t="s">
        <v>46</v>
      </c>
      <c r="I6" s="18">
        <f>VLOOKUP($K6,'[2]#Sheet2'!$E$4:$I$10,4,FALSE)</f>
        <v>3</v>
      </c>
      <c r="J6" s="18">
        <f>VLOOKUP($K6,'[2]#Sheet2'!$E$4:$I$10,4,FALSE)</f>
        <v>3</v>
      </c>
      <c r="K6" s="11" t="s">
        <v>181</v>
      </c>
      <c r="L6" s="11" t="str">
        <f>VLOOKUP($K6,'[2]#Sheet2'!$E$4:$I$10,2,FALSE)</f>
        <v>ruinTitle_2</v>
      </c>
      <c r="M6" s="11" t="str">
        <f>VLOOKUP($K6,'[2]#Sheet2'!$E$4:$I$10,3,FALSE)</f>
        <v>ruinContent_2</v>
      </c>
      <c r="N6" s="11" t="s">
        <v>182</v>
      </c>
      <c r="O6" s="18">
        <f>VLOOKUP($K6,'[2]#Sheet2'!$E$4:$I$10,4,FALSE)</f>
        <v>3</v>
      </c>
      <c r="P6" s="18">
        <f>VLOOKUP($K6,'[2]#Sheet2'!$E$4:$I$10,4,FALSE)</f>
        <v>3</v>
      </c>
      <c r="Q6" s="11" t="s">
        <v>168</v>
      </c>
      <c r="R6" s="11">
        <f t="shared" si="0"/>
        <v>4</v>
      </c>
      <c r="S6" s="11">
        <v>0</v>
      </c>
      <c r="T6" s="11">
        <v>8</v>
      </c>
      <c r="U6" s="11">
        <v>0</v>
      </c>
      <c r="V6" s="11">
        <v>0</v>
      </c>
      <c r="W6" s="11">
        <v>6</v>
      </c>
      <c r="X6" s="11">
        <v>0</v>
      </c>
    </row>
    <row r="7" spans="1:24" x14ac:dyDescent="0.3">
      <c r="A7" s="11">
        <v>4</v>
      </c>
      <c r="B7" s="11">
        <v>180</v>
      </c>
      <c r="C7" s="11" t="s">
        <v>179</v>
      </c>
      <c r="D7" s="11" t="s">
        <v>180</v>
      </c>
      <c r="E7" s="11">
        <v>69</v>
      </c>
      <c r="F7" s="11">
        <v>0</v>
      </c>
      <c r="G7" s="11">
        <v>-9</v>
      </c>
      <c r="H7" s="11" t="s">
        <v>46</v>
      </c>
      <c r="I7" s="11">
        <f>VLOOKUP($K7,'[2]#Sheet2'!$E$4:$I$10,4,FALSE)</f>
        <v>2</v>
      </c>
      <c r="J7" s="11">
        <f>VLOOKUP($K7,'[2]#Sheet2'!$E$4:$I$10,4,FALSE)</f>
        <v>2</v>
      </c>
      <c r="K7" s="11" t="s">
        <v>637</v>
      </c>
      <c r="L7" s="11" t="str">
        <f>VLOOKUP($K7,'[2]#Sheet2'!$E$4:$I$10,2,FALSE)</f>
        <v>ruinTitle_7</v>
      </c>
      <c r="M7" s="11" t="str">
        <f>VLOOKUP($K7,'[2]#Sheet2'!$E$4:$I$10,3,FALSE)</f>
        <v>ruinContent_7</v>
      </c>
      <c r="N7" s="11" t="s">
        <v>638</v>
      </c>
      <c r="O7" s="11">
        <f>VLOOKUP($K7,'[2]#Sheet2'!$E$4:$I$10,4,FALSE)</f>
        <v>2</v>
      </c>
      <c r="P7" s="11">
        <f>VLOOKUP($K7,'[2]#Sheet2'!$E$4:$I$10,4,FALSE)</f>
        <v>2</v>
      </c>
      <c r="Q7" s="11" t="s">
        <v>168</v>
      </c>
      <c r="R7" s="11">
        <f t="shared" si="0"/>
        <v>3</v>
      </c>
      <c r="S7" s="11">
        <v>0</v>
      </c>
      <c r="T7" s="11">
        <v>8</v>
      </c>
      <c r="U7" s="11">
        <v>0</v>
      </c>
      <c r="V7" s="11">
        <v>0</v>
      </c>
      <c r="W7" s="11">
        <v>6</v>
      </c>
      <c r="X7" s="11">
        <v>0</v>
      </c>
    </row>
    <row r="8" spans="1:24" x14ac:dyDescent="0.3">
      <c r="A8" s="11">
        <v>5</v>
      </c>
      <c r="B8" s="11">
        <v>120</v>
      </c>
      <c r="C8" s="11" t="s">
        <v>183</v>
      </c>
      <c r="D8" s="11" t="s">
        <v>180</v>
      </c>
      <c r="E8" s="6" t="s">
        <v>184</v>
      </c>
      <c r="F8" s="6" t="s">
        <v>162</v>
      </c>
      <c r="G8" s="6" t="s">
        <v>641</v>
      </c>
      <c r="H8" s="6" t="s">
        <v>46</v>
      </c>
      <c r="I8" s="11">
        <f>VLOOKUP($K8,'[2]#Sheet2'!$E$4:$I$10,4,FALSE)</f>
        <v>2</v>
      </c>
      <c r="J8" s="11">
        <f>VLOOKUP($K8,'[2]#Sheet2'!$E$4:$I$10,4,FALSE)</f>
        <v>2</v>
      </c>
      <c r="K8" s="11" t="s">
        <v>642</v>
      </c>
      <c r="L8" s="11" t="str">
        <f>VLOOKUP($K8,'[2]#Sheet2'!$E$4:$I$10,2,FALSE)</f>
        <v>ruinTitle_6</v>
      </c>
      <c r="M8" s="11" t="str">
        <f>VLOOKUP($K8,'[2]#Sheet2'!$E$4:$I$10,3,FALSE)</f>
        <v>ruinContent_6</v>
      </c>
      <c r="N8" s="11" t="s">
        <v>643</v>
      </c>
      <c r="O8" s="11">
        <f>VLOOKUP($K8,'[2]#Sheet2'!$E$4:$I$10,4,FALSE)</f>
        <v>2</v>
      </c>
      <c r="P8" s="11">
        <f>VLOOKUP($K8,'[2]#Sheet2'!$E$4:$I$10,4,FALSE)</f>
        <v>2</v>
      </c>
      <c r="Q8" s="11" t="s">
        <v>168</v>
      </c>
      <c r="R8" s="11">
        <f t="shared" si="0"/>
        <v>3</v>
      </c>
      <c r="S8" s="11">
        <v>0</v>
      </c>
      <c r="T8" s="11">
        <v>8</v>
      </c>
      <c r="U8" s="11">
        <v>0</v>
      </c>
      <c r="V8" s="11">
        <v>0</v>
      </c>
      <c r="W8" s="11">
        <v>6</v>
      </c>
      <c r="X8" s="11">
        <v>0</v>
      </c>
    </row>
    <row r="9" spans="1:24" x14ac:dyDescent="0.3">
      <c r="A9" s="11">
        <v>7</v>
      </c>
      <c r="B9" s="11">
        <v>420</v>
      </c>
      <c r="C9" s="11" t="s">
        <v>188</v>
      </c>
      <c r="D9" s="11" t="s">
        <v>189</v>
      </c>
      <c r="E9" s="6" t="s">
        <v>190</v>
      </c>
      <c r="F9" s="6" t="s">
        <v>162</v>
      </c>
      <c r="G9" s="6" t="s">
        <v>191</v>
      </c>
      <c r="H9" s="6" t="s">
        <v>46</v>
      </c>
      <c r="I9" s="18">
        <f>VLOOKUP($K9,'[2]#Sheet2'!$E$4:$I$10,4,FALSE)</f>
        <v>3</v>
      </c>
      <c r="J9" s="18">
        <f>VLOOKUP($K9,'[2]#Sheet2'!$E$4:$I$10,4,FALSE)</f>
        <v>3</v>
      </c>
      <c r="K9" s="11" t="s">
        <v>181</v>
      </c>
      <c r="L9" s="11" t="str">
        <f>VLOOKUP($K9,'[2]#Sheet2'!$E$4:$I$10,2,FALSE)</f>
        <v>ruinTitle_2</v>
      </c>
      <c r="M9" s="11" t="str">
        <f>VLOOKUP($K9,'[2]#Sheet2'!$E$4:$I$10,3,FALSE)</f>
        <v>ruinContent_2</v>
      </c>
      <c r="N9" s="11" t="s">
        <v>182</v>
      </c>
      <c r="O9" s="18">
        <f>VLOOKUP($K9,'[2]#Sheet2'!$E$4:$I$10,4,FALSE)</f>
        <v>3</v>
      </c>
      <c r="P9" s="18">
        <f>VLOOKUP($K9,'[2]#Sheet2'!$E$4:$I$10,4,FALSE)</f>
        <v>3</v>
      </c>
      <c r="Q9" s="11" t="s">
        <v>168</v>
      </c>
      <c r="R9" s="11">
        <f t="shared" si="0"/>
        <v>4</v>
      </c>
      <c r="S9" s="11">
        <v>0</v>
      </c>
      <c r="T9" s="11">
        <v>8</v>
      </c>
      <c r="U9" s="11">
        <v>0</v>
      </c>
      <c r="V9" s="11">
        <v>0</v>
      </c>
      <c r="W9" s="11">
        <v>6</v>
      </c>
      <c r="X9" s="11">
        <v>0</v>
      </c>
    </row>
    <row r="10" spans="1:24" x14ac:dyDescent="0.3">
      <c r="A10" s="11">
        <v>8</v>
      </c>
      <c r="B10" s="11">
        <v>300</v>
      </c>
      <c r="C10" s="11" t="s">
        <v>192</v>
      </c>
      <c r="D10" s="11" t="s">
        <v>174</v>
      </c>
      <c r="E10" s="6" t="s">
        <v>644</v>
      </c>
      <c r="F10" s="6" t="s">
        <v>162</v>
      </c>
      <c r="G10" s="6" t="s">
        <v>194</v>
      </c>
      <c r="H10" s="6" t="s">
        <v>46</v>
      </c>
      <c r="I10" s="11">
        <f>VLOOKUP($K10,'[2]#Sheet2'!$E$4:$I$10,4,FALSE)</f>
        <v>4</v>
      </c>
      <c r="J10" s="11">
        <f>VLOOKUP($K10,'[2]#Sheet2'!$E$4:$I$10,4,FALSE)</f>
        <v>4</v>
      </c>
      <c r="K10" s="11" t="s">
        <v>177</v>
      </c>
      <c r="L10" s="11" t="str">
        <f>VLOOKUP($K10,'[2]#Sheet2'!$E$4:$I$10,2,FALSE)</f>
        <v>ruinTitle_4</v>
      </c>
      <c r="M10" s="11" t="str">
        <f>VLOOKUP($K10,'[2]#Sheet2'!$E$4:$I$10,3,FALSE)</f>
        <v>ruinContent_4</v>
      </c>
      <c r="N10" s="11" t="s">
        <v>178</v>
      </c>
      <c r="O10" s="11">
        <f>VLOOKUP($K10,'[2]#Sheet2'!$E$4:$I$10,4,FALSE)</f>
        <v>4</v>
      </c>
      <c r="P10" s="11">
        <f>VLOOKUP($K10,'[2]#Sheet2'!$E$4:$I$10,4,FALSE)</f>
        <v>4</v>
      </c>
      <c r="Q10" s="11" t="s">
        <v>168</v>
      </c>
      <c r="R10" s="11">
        <f t="shared" si="0"/>
        <v>5</v>
      </c>
      <c r="S10" s="11">
        <v>0</v>
      </c>
      <c r="T10" s="11">
        <v>8</v>
      </c>
      <c r="U10" s="11">
        <v>0</v>
      </c>
      <c r="V10" s="11">
        <v>0</v>
      </c>
      <c r="W10" s="11">
        <v>6</v>
      </c>
      <c r="X10" s="11">
        <v>0</v>
      </c>
    </row>
    <row r="11" spans="1:24" x14ac:dyDescent="0.3">
      <c r="A11" s="11">
        <v>9</v>
      </c>
      <c r="B11" s="11">
        <v>10</v>
      </c>
      <c r="C11" s="19" t="s">
        <v>195</v>
      </c>
      <c r="D11" s="19"/>
      <c r="E11" s="6" t="s">
        <v>196</v>
      </c>
      <c r="F11" s="6" t="s">
        <v>197</v>
      </c>
      <c r="G11" s="6" t="s">
        <v>198</v>
      </c>
      <c r="H11" s="6" t="s">
        <v>199</v>
      </c>
      <c r="I11" s="11">
        <f>VLOOKUP($K11,'[2]#Sheet2'!$E$4:$I$10,4,FALSE)</f>
        <v>2</v>
      </c>
      <c r="J11" s="11">
        <f>VLOOKUP($K11,'[2]#Sheet2'!$E$4:$I$10,4,FALSE)</f>
        <v>2</v>
      </c>
      <c r="K11" s="11" t="s">
        <v>645</v>
      </c>
      <c r="L11" s="11" t="str">
        <f>VLOOKUP($K11,'[2]#Sheet2'!$E$4:$I$10,2,FALSE)</f>
        <v>ruinTitle_5</v>
      </c>
      <c r="M11" s="11" t="str">
        <f>VLOOKUP($K11,'[2]#Sheet2'!$E$4:$I$10,3,FALSE)</f>
        <v>ruinContent_5</v>
      </c>
      <c r="N11" s="11" t="s">
        <v>646</v>
      </c>
      <c r="O11" s="11">
        <f>VLOOKUP($K11,'[2]#Sheet2'!$E$4:$I$10,4,FALSE)</f>
        <v>2</v>
      </c>
      <c r="P11" s="11">
        <f>VLOOKUP($K11,'[2]#Sheet2'!$E$4:$I$10,4,FALSE)</f>
        <v>2</v>
      </c>
      <c r="Q11" s="11" t="s">
        <v>168</v>
      </c>
      <c r="R11" s="11">
        <f t="shared" si="0"/>
        <v>3</v>
      </c>
      <c r="S11" s="11">
        <v>0</v>
      </c>
      <c r="T11" s="11">
        <v>8</v>
      </c>
      <c r="U11" s="11">
        <v>0</v>
      </c>
      <c r="V11" s="11">
        <v>0</v>
      </c>
      <c r="W11" s="11">
        <v>6</v>
      </c>
      <c r="X11" s="11">
        <v>0</v>
      </c>
    </row>
    <row r="12" spans="1:24" x14ac:dyDescent="0.3">
      <c r="A12" s="11">
        <v>10</v>
      </c>
      <c r="B12" s="11">
        <f>2*3600</f>
        <v>7200</v>
      </c>
      <c r="C12" s="19" t="s">
        <v>200</v>
      </c>
      <c r="D12" s="19"/>
      <c r="E12" s="6" t="s">
        <v>201</v>
      </c>
      <c r="F12" s="6" t="s">
        <v>197</v>
      </c>
      <c r="G12" s="6" t="s">
        <v>202</v>
      </c>
      <c r="H12" s="6" t="s">
        <v>199</v>
      </c>
      <c r="I12" s="18">
        <f>VLOOKUP($K12,'[2]#Sheet2'!$E$4:$I$10,4,FALSE)</f>
        <v>3</v>
      </c>
      <c r="J12" s="18">
        <f>VLOOKUP($K12,'[2]#Sheet2'!$E$4:$I$10,4,FALSE)</f>
        <v>3</v>
      </c>
      <c r="K12" s="11" t="s">
        <v>186</v>
      </c>
      <c r="L12" s="11" t="str">
        <f>VLOOKUP($K12,'[2]#Sheet2'!$E$4:$I$10,2,FALSE)</f>
        <v>ruinTitle_3</v>
      </c>
      <c r="M12" s="11" t="str">
        <f>VLOOKUP($K12,'[2]#Sheet2'!$E$4:$I$10,3,FALSE)</f>
        <v>ruinContent_3</v>
      </c>
      <c r="N12" s="11" t="s">
        <v>187</v>
      </c>
      <c r="O12" s="18">
        <f>VLOOKUP($K12,'[2]#Sheet2'!$E$4:$I$10,4,FALSE)</f>
        <v>3</v>
      </c>
      <c r="P12" s="18">
        <f>VLOOKUP($K12,'[2]#Sheet2'!$E$4:$I$10,4,FALSE)</f>
        <v>3</v>
      </c>
      <c r="Q12" s="11" t="s">
        <v>168</v>
      </c>
      <c r="R12" s="11">
        <f t="shared" si="0"/>
        <v>4</v>
      </c>
      <c r="S12" s="11">
        <v>0</v>
      </c>
      <c r="T12" s="11">
        <v>8</v>
      </c>
      <c r="U12" s="11">
        <v>0</v>
      </c>
      <c r="V12" s="11">
        <v>0</v>
      </c>
      <c r="W12" s="11">
        <v>6</v>
      </c>
      <c r="X12" s="11">
        <v>0</v>
      </c>
    </row>
    <row r="13" spans="1:24" x14ac:dyDescent="0.3">
      <c r="A13" s="11">
        <v>11</v>
      </c>
      <c r="B13" s="11">
        <f>12*3600</f>
        <v>43200</v>
      </c>
      <c r="C13" s="19" t="s">
        <v>203</v>
      </c>
      <c r="D13" s="19" t="s">
        <v>204</v>
      </c>
      <c r="E13" s="6" t="s">
        <v>205</v>
      </c>
      <c r="F13" s="6" t="s">
        <v>197</v>
      </c>
      <c r="G13" s="6" t="s">
        <v>206</v>
      </c>
      <c r="H13" s="6" t="s">
        <v>199</v>
      </c>
      <c r="I13" s="11">
        <f>VLOOKUP($K13,'[2]#Sheet2'!$E$4:$I$10,4,FALSE)</f>
        <v>4</v>
      </c>
      <c r="J13" s="11">
        <f>VLOOKUP($K13,'[2]#Sheet2'!$E$4:$I$10,4,FALSE)</f>
        <v>4</v>
      </c>
      <c r="K13" s="11" t="s">
        <v>177</v>
      </c>
      <c r="L13" s="11" t="str">
        <f>VLOOKUP($K13,'[2]#Sheet2'!$E$4:$I$10,2,FALSE)</f>
        <v>ruinTitle_4</v>
      </c>
      <c r="M13" s="11" t="str">
        <f>VLOOKUP($K13,'[2]#Sheet2'!$E$4:$I$10,3,FALSE)</f>
        <v>ruinContent_4</v>
      </c>
      <c r="N13" s="11" t="s">
        <v>178</v>
      </c>
      <c r="O13" s="11">
        <f>VLOOKUP($K13,'[2]#Sheet2'!$E$4:$I$10,4,FALSE)</f>
        <v>4</v>
      </c>
      <c r="P13" s="11">
        <f>VLOOKUP($K13,'[2]#Sheet2'!$E$4:$I$10,4,FALSE)</f>
        <v>4</v>
      </c>
      <c r="Q13" s="11" t="s">
        <v>168</v>
      </c>
      <c r="R13" s="11">
        <f t="shared" si="0"/>
        <v>5</v>
      </c>
      <c r="S13" s="11">
        <v>0</v>
      </c>
      <c r="T13" s="11">
        <v>8</v>
      </c>
      <c r="U13" s="11">
        <v>0</v>
      </c>
      <c r="V13" s="11">
        <v>0</v>
      </c>
      <c r="W13" s="11">
        <v>6</v>
      </c>
      <c r="X13" s="11">
        <v>0</v>
      </c>
    </row>
    <row r="14" spans="1:24" x14ac:dyDescent="0.3">
      <c r="A14" s="11">
        <v>12</v>
      </c>
      <c r="B14" s="11">
        <f>6*3600</f>
        <v>21600</v>
      </c>
      <c r="C14" s="19" t="s">
        <v>200</v>
      </c>
      <c r="D14" s="19" t="s">
        <v>204</v>
      </c>
      <c r="E14" s="6" t="s">
        <v>647</v>
      </c>
      <c r="F14" s="6" t="s">
        <v>197</v>
      </c>
      <c r="G14" s="6" t="s">
        <v>648</v>
      </c>
      <c r="H14" s="6" t="s">
        <v>199</v>
      </c>
      <c r="I14" s="18">
        <f>VLOOKUP($K14,'[2]#Sheet2'!$E$4:$I$10,4,FALSE)</f>
        <v>3</v>
      </c>
      <c r="J14" s="18">
        <f>VLOOKUP($K14,'[2]#Sheet2'!$E$4:$I$10,4,FALSE)</f>
        <v>3</v>
      </c>
      <c r="K14" s="11" t="s">
        <v>186</v>
      </c>
      <c r="L14" s="11" t="str">
        <f>VLOOKUP($K14,'[2]#Sheet2'!$E$4:$I$10,2,FALSE)</f>
        <v>ruinTitle_3</v>
      </c>
      <c r="M14" s="11" t="str">
        <f>VLOOKUP($K14,'[2]#Sheet2'!$E$4:$I$10,3,FALSE)</f>
        <v>ruinContent_3</v>
      </c>
      <c r="N14" s="11" t="s">
        <v>187</v>
      </c>
      <c r="O14" s="18">
        <f>VLOOKUP($K14,'[2]#Sheet2'!$E$4:$I$10,4,FALSE)</f>
        <v>3</v>
      </c>
      <c r="P14" s="18">
        <f>VLOOKUP($K14,'[2]#Sheet2'!$E$4:$I$10,4,FALSE)</f>
        <v>3</v>
      </c>
      <c r="Q14" s="11" t="s">
        <v>168</v>
      </c>
      <c r="R14" s="11">
        <f t="shared" si="0"/>
        <v>4</v>
      </c>
      <c r="S14" s="11">
        <v>0</v>
      </c>
      <c r="T14" s="11">
        <v>8</v>
      </c>
      <c r="U14" s="11">
        <v>0</v>
      </c>
      <c r="V14" s="11">
        <v>0</v>
      </c>
      <c r="W14" s="11">
        <v>6</v>
      </c>
      <c r="X14" s="11">
        <v>0</v>
      </c>
    </row>
    <row r="15" spans="1:24" x14ac:dyDescent="0.3">
      <c r="A15" s="11">
        <v>13</v>
      </c>
      <c r="B15" s="11">
        <v>10</v>
      </c>
      <c r="C15" s="19" t="s">
        <v>208</v>
      </c>
      <c r="D15" s="19"/>
      <c r="E15" s="6" t="s">
        <v>209</v>
      </c>
      <c r="F15" s="6" t="s">
        <v>197</v>
      </c>
      <c r="G15" s="6" t="s">
        <v>210</v>
      </c>
      <c r="H15" s="6" t="s">
        <v>199</v>
      </c>
      <c r="I15" s="11">
        <f>VLOOKUP($K15,'[2]#Sheet2'!$E$4:$I$10,4,FALSE)</f>
        <v>2</v>
      </c>
      <c r="J15" s="11">
        <f>VLOOKUP($K15,'[2]#Sheet2'!$E$4:$I$10,4,FALSE)</f>
        <v>2</v>
      </c>
      <c r="K15" s="11" t="s">
        <v>642</v>
      </c>
      <c r="L15" s="11" t="str">
        <f>VLOOKUP($K15,'[2]#Sheet2'!$E$4:$I$10,2,FALSE)</f>
        <v>ruinTitle_6</v>
      </c>
      <c r="M15" s="11" t="str">
        <f>VLOOKUP($K15,'[2]#Sheet2'!$E$4:$I$10,3,FALSE)</f>
        <v>ruinContent_6</v>
      </c>
      <c r="N15" s="11" t="s">
        <v>643</v>
      </c>
      <c r="O15" s="11">
        <f>VLOOKUP($K15,'[2]#Sheet2'!$E$4:$I$10,4,FALSE)</f>
        <v>2</v>
      </c>
      <c r="P15" s="11">
        <f>VLOOKUP($K15,'[2]#Sheet2'!$E$4:$I$10,4,FALSE)</f>
        <v>2</v>
      </c>
      <c r="Q15" s="11" t="s">
        <v>168</v>
      </c>
      <c r="R15" s="11">
        <f t="shared" si="0"/>
        <v>3</v>
      </c>
      <c r="S15" s="11">
        <v>0</v>
      </c>
      <c r="T15" s="11">
        <v>8</v>
      </c>
      <c r="U15" s="11">
        <v>0</v>
      </c>
      <c r="V15" s="11">
        <v>0</v>
      </c>
      <c r="W15" s="11">
        <v>6</v>
      </c>
      <c r="X15" s="11">
        <v>0</v>
      </c>
    </row>
    <row r="16" spans="1:24" x14ac:dyDescent="0.3">
      <c r="A16" s="11">
        <v>14</v>
      </c>
      <c r="B16" s="11">
        <v>10</v>
      </c>
      <c r="C16" s="19" t="s">
        <v>208</v>
      </c>
      <c r="D16" s="19" t="s">
        <v>211</v>
      </c>
      <c r="E16" s="6" t="s">
        <v>212</v>
      </c>
      <c r="F16" s="6" t="s">
        <v>197</v>
      </c>
      <c r="G16" s="6" t="s">
        <v>213</v>
      </c>
      <c r="H16" s="6" t="s">
        <v>199</v>
      </c>
      <c r="I16" s="11">
        <f>VLOOKUP($K16,'[2]#Sheet2'!$E$4:$I$10,4,FALSE)</f>
        <v>2</v>
      </c>
      <c r="J16" s="11">
        <f>VLOOKUP($K16,'[2]#Sheet2'!$E$4:$I$10,4,FALSE)</f>
        <v>2</v>
      </c>
      <c r="K16" s="11" t="s">
        <v>642</v>
      </c>
      <c r="L16" s="11" t="str">
        <f>VLOOKUP($K16,'[2]#Sheet2'!$E$4:$I$10,2,FALSE)</f>
        <v>ruinTitle_6</v>
      </c>
      <c r="M16" s="11" t="str">
        <f>VLOOKUP($K16,'[2]#Sheet2'!$E$4:$I$10,3,FALSE)</f>
        <v>ruinContent_6</v>
      </c>
      <c r="N16" s="11" t="s">
        <v>643</v>
      </c>
      <c r="O16" s="11">
        <f>VLOOKUP($K16,'[2]#Sheet2'!$E$4:$I$10,4,FALSE)</f>
        <v>2</v>
      </c>
      <c r="P16" s="11">
        <f>VLOOKUP($K16,'[2]#Sheet2'!$E$4:$I$10,4,FALSE)</f>
        <v>2</v>
      </c>
      <c r="Q16" s="11" t="s">
        <v>168</v>
      </c>
      <c r="R16" s="11">
        <f t="shared" si="0"/>
        <v>3</v>
      </c>
      <c r="S16" s="11">
        <v>0</v>
      </c>
      <c r="T16" s="11">
        <v>8</v>
      </c>
      <c r="U16" s="11">
        <v>0</v>
      </c>
      <c r="V16" s="11">
        <v>0</v>
      </c>
      <c r="W16" s="11">
        <v>6</v>
      </c>
      <c r="X16" s="11">
        <v>0</v>
      </c>
    </row>
    <row r="17" spans="1:24" x14ac:dyDescent="0.3">
      <c r="A17" s="11">
        <v>15</v>
      </c>
      <c r="B17" s="11">
        <v>5</v>
      </c>
      <c r="C17" s="19" t="s">
        <v>208</v>
      </c>
      <c r="D17" s="19" t="s">
        <v>211</v>
      </c>
      <c r="E17" s="6" t="s">
        <v>214</v>
      </c>
      <c r="F17" s="6" t="s">
        <v>197</v>
      </c>
      <c r="G17" s="6" t="s">
        <v>185</v>
      </c>
      <c r="H17" s="6" t="s">
        <v>199</v>
      </c>
      <c r="I17" s="11">
        <f>VLOOKUP($K17,'[2]#Sheet2'!$E$4:$I$10,4,FALSE)</f>
        <v>2</v>
      </c>
      <c r="J17" s="11">
        <f>VLOOKUP($K17,'[2]#Sheet2'!$E$4:$I$10,4,FALSE)</f>
        <v>2</v>
      </c>
      <c r="K17" s="11" t="s">
        <v>642</v>
      </c>
      <c r="L17" s="11" t="str">
        <f>VLOOKUP($K17,'[2]#Sheet2'!$E$4:$I$10,2,FALSE)</f>
        <v>ruinTitle_6</v>
      </c>
      <c r="M17" s="11" t="str">
        <f>VLOOKUP($K17,'[2]#Sheet2'!$E$4:$I$10,3,FALSE)</f>
        <v>ruinContent_6</v>
      </c>
      <c r="N17" s="11" t="s">
        <v>643</v>
      </c>
      <c r="O17" s="11">
        <f>VLOOKUP($K17,'[2]#Sheet2'!$E$4:$I$10,4,FALSE)</f>
        <v>2</v>
      </c>
      <c r="P17" s="11">
        <f>VLOOKUP($K17,'[2]#Sheet2'!$E$4:$I$10,4,FALSE)</f>
        <v>2</v>
      </c>
      <c r="Q17" s="11" t="s">
        <v>168</v>
      </c>
      <c r="R17" s="11">
        <f t="shared" si="0"/>
        <v>3</v>
      </c>
      <c r="S17" s="11">
        <v>0</v>
      </c>
      <c r="T17" s="11">
        <v>8</v>
      </c>
      <c r="U17" s="11">
        <v>0</v>
      </c>
      <c r="V17" s="11">
        <v>0</v>
      </c>
      <c r="W17" s="11">
        <v>6</v>
      </c>
      <c r="X17" s="11">
        <v>0</v>
      </c>
    </row>
    <row r="18" spans="1:24" x14ac:dyDescent="0.3">
      <c r="A18" s="11">
        <v>16</v>
      </c>
      <c r="B18" s="11">
        <v>3600</v>
      </c>
      <c r="C18" s="19" t="s">
        <v>215</v>
      </c>
      <c r="D18" s="19" t="s">
        <v>216</v>
      </c>
      <c r="E18" s="6" t="s">
        <v>217</v>
      </c>
      <c r="F18" s="6" t="s">
        <v>197</v>
      </c>
      <c r="G18" s="6" t="s">
        <v>218</v>
      </c>
      <c r="H18" s="6" t="s">
        <v>199</v>
      </c>
      <c r="I18" s="11">
        <f>VLOOKUP($K18,'[2]#Sheet2'!$E$4:$I$10,4,FALSE)</f>
        <v>2</v>
      </c>
      <c r="J18" s="11">
        <f>VLOOKUP($K18,'[2]#Sheet2'!$E$4:$I$10,4,FALSE)</f>
        <v>2</v>
      </c>
      <c r="K18" s="11" t="s">
        <v>164</v>
      </c>
      <c r="L18" s="11" t="str">
        <f>VLOOKUP($K18,'[2]#Sheet2'!$E$4:$I$10,2,FALSE)</f>
        <v>ruinTitle_1</v>
      </c>
      <c r="M18" s="11" t="str">
        <f>VLOOKUP($K18,'[2]#Sheet2'!$E$4:$I$10,3,FALSE)</f>
        <v>ruinContent_1</v>
      </c>
      <c r="N18" s="11" t="s">
        <v>167</v>
      </c>
      <c r="O18" s="11">
        <f>VLOOKUP($K18,'[2]#Sheet2'!$E$4:$I$10,4,FALSE)</f>
        <v>2</v>
      </c>
      <c r="P18" s="11">
        <f>VLOOKUP($K18,'[2]#Sheet2'!$E$4:$I$10,4,FALSE)</f>
        <v>2</v>
      </c>
      <c r="Q18" s="11" t="s">
        <v>168</v>
      </c>
      <c r="R18" s="11">
        <f t="shared" si="0"/>
        <v>3</v>
      </c>
      <c r="S18" s="11">
        <v>0</v>
      </c>
      <c r="T18" s="11">
        <v>8</v>
      </c>
      <c r="U18" s="11">
        <v>0</v>
      </c>
      <c r="V18" s="11">
        <v>0</v>
      </c>
      <c r="W18" s="11">
        <v>6</v>
      </c>
      <c r="X18" s="11">
        <v>0</v>
      </c>
    </row>
  </sheetData>
  <phoneticPr fontId="5" type="noConversion"/>
  <pageMargins left="0.7" right="0.7" top="0.75" bottom="0.75" header="0.3" footer="0.3"/>
  <pageSetup paperSize="9" orientation="portrait" horizontalDpi="1200" verticalDpi="12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A2E94-7BD8-40B3-9D3F-70314ADBC590}">
  <dimension ref="A1:C3"/>
  <sheetViews>
    <sheetView workbookViewId="0">
      <selection activeCell="B6" sqref="B6"/>
    </sheetView>
  </sheetViews>
  <sheetFormatPr defaultRowHeight="14" x14ac:dyDescent="0.3"/>
  <cols>
    <col min="1" max="1" width="94.58203125" customWidth="1"/>
    <col min="2" max="2" width="58.75" customWidth="1"/>
  </cols>
  <sheetData>
    <row r="1" spans="1:3" ht="16.5" x14ac:dyDescent="0.3">
      <c r="A1" s="29" t="s">
        <v>746</v>
      </c>
      <c r="B1" s="54"/>
      <c r="C1" s="55" t="s">
        <v>740</v>
      </c>
    </row>
    <row r="2" spans="1:3" x14ac:dyDescent="0.3">
      <c r="A2" s="55" t="s">
        <v>741</v>
      </c>
      <c r="B2" s="55" t="s">
        <v>742</v>
      </c>
      <c r="C2" s="54">
        <v>1</v>
      </c>
    </row>
    <row r="3" spans="1:3" x14ac:dyDescent="0.3">
      <c r="A3" s="55" t="s">
        <v>743</v>
      </c>
      <c r="B3" s="55" t="s">
        <v>744</v>
      </c>
      <c r="C3" s="55" t="s">
        <v>745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"/>
  <sheetViews>
    <sheetView workbookViewId="0"/>
  </sheetViews>
  <sheetFormatPr defaultRowHeight="14" x14ac:dyDescent="0.3"/>
  <cols>
    <col min="1" max="3" width="80" customWidth="1"/>
  </cols>
  <sheetData>
    <row r="1" spans="1:3" x14ac:dyDescent="0.3">
      <c r="A1" t="s">
        <v>649</v>
      </c>
      <c r="B1" t="s">
        <v>650</v>
      </c>
      <c r="C1" t="s">
        <v>651</v>
      </c>
    </row>
    <row r="2" spans="1:3" x14ac:dyDescent="0.3">
      <c r="A2" t="s">
        <v>652</v>
      </c>
      <c r="B2" t="s">
        <v>165</v>
      </c>
      <c r="C2" t="s">
        <v>653</v>
      </c>
    </row>
    <row r="3" spans="1:3" x14ac:dyDescent="0.3">
      <c r="A3" t="s">
        <v>654</v>
      </c>
      <c r="B3" t="s">
        <v>166</v>
      </c>
      <c r="C3" t="s">
        <v>655</v>
      </c>
    </row>
  </sheetData>
  <phoneticPr fontId="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workbookViewId="0">
      <selection activeCell="E32" sqref="E32"/>
    </sheetView>
  </sheetViews>
  <sheetFormatPr defaultColWidth="9" defaultRowHeight="16.5" x14ac:dyDescent="0.3"/>
  <cols>
    <col min="1" max="1" width="9.83203125" style="11" customWidth="1"/>
    <col min="2" max="3" width="16.25" style="11" bestFit="1" customWidth="1"/>
    <col min="4" max="5" width="18.33203125" style="11" bestFit="1" customWidth="1"/>
    <col min="6" max="6" width="15.33203125" style="11" customWidth="1"/>
    <col min="7" max="7" width="11.75" style="11" customWidth="1"/>
    <col min="8" max="8" width="18.75" style="11" customWidth="1"/>
    <col min="9" max="9" width="9" style="11" customWidth="1"/>
    <col min="10" max="16384" width="9" style="11"/>
  </cols>
  <sheetData>
    <row r="1" spans="1:8" s="2" customFormat="1" ht="15" customHeight="1" x14ac:dyDescent="0.3">
      <c r="A1" s="2" t="s">
        <v>13</v>
      </c>
      <c r="F1" s="7"/>
    </row>
    <row r="2" spans="1:8" s="3" customFormat="1" ht="15" customHeight="1" x14ac:dyDescent="0.3">
      <c r="A2" s="3" t="s">
        <v>14</v>
      </c>
      <c r="B2" s="3" t="s">
        <v>15</v>
      </c>
      <c r="C2" s="3" t="s">
        <v>16</v>
      </c>
      <c r="D2" s="3" t="s">
        <v>17</v>
      </c>
      <c r="E2" s="3" t="s">
        <v>18</v>
      </c>
      <c r="F2" s="8" t="s">
        <v>19</v>
      </c>
      <c r="G2" s="3" t="s">
        <v>20</v>
      </c>
      <c r="H2" s="3" t="s">
        <v>21</v>
      </c>
    </row>
    <row r="3" spans="1:8" s="4" customFormat="1" x14ac:dyDescent="0.3">
      <c r="A3" s="4" t="s">
        <v>4</v>
      </c>
      <c r="B3" s="4" t="s">
        <v>22</v>
      </c>
      <c r="C3" s="4" t="s">
        <v>23</v>
      </c>
      <c r="D3" s="4" t="s">
        <v>24</v>
      </c>
      <c r="E3" s="4" t="s">
        <v>25</v>
      </c>
      <c r="F3" s="10" t="s">
        <v>26</v>
      </c>
      <c r="G3" s="4" t="s">
        <v>27</v>
      </c>
    </row>
    <row r="4" spans="1:8" s="59" customFormat="1" x14ac:dyDescent="0.3">
      <c r="A4" s="56">
        <v>1</v>
      </c>
      <c r="B4" s="56" t="s">
        <v>726</v>
      </c>
      <c r="C4" s="56" t="s">
        <v>726</v>
      </c>
      <c r="D4" s="56" t="s">
        <v>727</v>
      </c>
      <c r="E4" s="56" t="s">
        <v>727</v>
      </c>
      <c r="F4" s="57" t="s">
        <v>28</v>
      </c>
      <c r="G4" s="56">
        <v>202</v>
      </c>
      <c r="H4" s="56" t="s">
        <v>36</v>
      </c>
    </row>
    <row r="5" spans="1:8" s="59" customFormat="1" x14ac:dyDescent="0.3">
      <c r="A5" s="56">
        <v>2</v>
      </c>
      <c r="B5" s="56" t="s">
        <v>703</v>
      </c>
      <c r="C5" s="56" t="s">
        <v>703</v>
      </c>
      <c r="D5" s="56" t="s">
        <v>704</v>
      </c>
      <c r="E5" s="56" t="s">
        <v>704</v>
      </c>
      <c r="F5" s="57" t="s">
        <v>28</v>
      </c>
      <c r="G5" s="56">
        <v>203</v>
      </c>
      <c r="H5" s="56" t="s">
        <v>34</v>
      </c>
    </row>
    <row r="6" spans="1:8" s="59" customFormat="1" x14ac:dyDescent="0.3">
      <c r="A6" s="56">
        <v>3</v>
      </c>
      <c r="B6" s="56" t="s">
        <v>705</v>
      </c>
      <c r="C6" s="56" t="s">
        <v>705</v>
      </c>
      <c r="D6" s="56" t="s">
        <v>706</v>
      </c>
      <c r="E6" s="56" t="s">
        <v>706</v>
      </c>
      <c r="F6" s="57" t="s">
        <v>28</v>
      </c>
      <c r="G6" s="56">
        <v>204</v>
      </c>
      <c r="H6" s="56" t="s">
        <v>29</v>
      </c>
    </row>
    <row r="7" spans="1:8" s="59" customFormat="1" x14ac:dyDescent="0.3">
      <c r="A7" s="56">
        <v>4</v>
      </c>
      <c r="B7" s="56" t="s">
        <v>707</v>
      </c>
      <c r="C7" s="56" t="s">
        <v>707</v>
      </c>
      <c r="D7" s="56" t="s">
        <v>708</v>
      </c>
      <c r="E7" s="56" t="s">
        <v>708</v>
      </c>
      <c r="F7" s="57" t="s">
        <v>28</v>
      </c>
      <c r="G7" s="56">
        <v>205</v>
      </c>
      <c r="H7" s="56" t="s">
        <v>709</v>
      </c>
    </row>
    <row r="8" spans="1:8" s="59" customFormat="1" x14ac:dyDescent="0.3">
      <c r="A8" s="56">
        <v>5</v>
      </c>
      <c r="B8" s="56" t="s">
        <v>710</v>
      </c>
      <c r="C8" s="56" t="s">
        <v>710</v>
      </c>
      <c r="D8" s="56"/>
      <c r="E8" s="56"/>
      <c r="F8" s="58">
        <v>1</v>
      </c>
      <c r="G8" s="56">
        <v>206</v>
      </c>
      <c r="H8" s="56" t="s">
        <v>30</v>
      </c>
    </row>
    <row r="9" spans="1:8" s="59" customFormat="1" x14ac:dyDescent="0.3">
      <c r="A9" s="56">
        <v>6</v>
      </c>
      <c r="B9" s="56" t="s">
        <v>711</v>
      </c>
      <c r="C9" s="56" t="s">
        <v>711</v>
      </c>
      <c r="D9" s="56" t="s">
        <v>712</v>
      </c>
      <c r="E9" s="56" t="s">
        <v>712</v>
      </c>
      <c r="F9" s="57" t="s">
        <v>28</v>
      </c>
      <c r="G9" s="56">
        <v>207</v>
      </c>
      <c r="H9" s="56" t="s">
        <v>35</v>
      </c>
    </row>
    <row r="10" spans="1:8" s="59" customFormat="1" x14ac:dyDescent="0.3">
      <c r="A10" s="56">
        <v>7</v>
      </c>
      <c r="B10" s="56" t="s">
        <v>713</v>
      </c>
      <c r="C10" s="56" t="s">
        <v>713</v>
      </c>
      <c r="D10" s="56"/>
      <c r="E10" s="56"/>
      <c r="F10" s="58">
        <v>1</v>
      </c>
      <c r="G10" s="56">
        <v>209</v>
      </c>
      <c r="H10" s="56" t="s">
        <v>31</v>
      </c>
    </row>
    <row r="11" spans="1:8" s="59" customFormat="1" x14ac:dyDescent="0.3">
      <c r="A11" s="56">
        <v>8</v>
      </c>
      <c r="B11" s="56" t="s">
        <v>714</v>
      </c>
      <c r="C11" s="56" t="s">
        <v>714</v>
      </c>
      <c r="D11" s="56"/>
      <c r="E11" s="56"/>
      <c r="F11" s="58">
        <v>1</v>
      </c>
      <c r="G11" s="56">
        <v>211</v>
      </c>
      <c r="H11" s="56" t="s">
        <v>39</v>
      </c>
    </row>
    <row r="12" spans="1:8" s="59" customFormat="1" x14ac:dyDescent="0.3">
      <c r="A12" s="56">
        <v>9</v>
      </c>
      <c r="B12" s="56" t="s">
        <v>723</v>
      </c>
      <c r="C12" s="56" t="s">
        <v>723</v>
      </c>
      <c r="D12" s="56"/>
      <c r="E12" s="56"/>
      <c r="F12" s="58">
        <v>1</v>
      </c>
      <c r="G12" s="56">
        <v>222</v>
      </c>
      <c r="H12" s="56" t="s">
        <v>37</v>
      </c>
    </row>
    <row r="13" spans="1:8" s="59" customFormat="1" x14ac:dyDescent="0.3">
      <c r="A13" s="56">
        <v>10</v>
      </c>
      <c r="B13" s="56" t="s">
        <v>715</v>
      </c>
      <c r="C13" s="56" t="s">
        <v>715</v>
      </c>
      <c r="D13" s="56"/>
      <c r="E13" s="56"/>
      <c r="F13" s="58">
        <v>1</v>
      </c>
      <c r="G13" s="56">
        <v>224</v>
      </c>
      <c r="H13" s="56" t="s">
        <v>32</v>
      </c>
    </row>
    <row r="14" spans="1:8" s="59" customFormat="1" x14ac:dyDescent="0.3">
      <c r="A14" s="56">
        <v>11</v>
      </c>
      <c r="B14" s="56" t="s">
        <v>716</v>
      </c>
      <c r="C14" s="56" t="s">
        <v>716</v>
      </c>
      <c r="D14" s="56"/>
      <c r="E14" s="56"/>
      <c r="F14" s="58">
        <v>1</v>
      </c>
      <c r="G14" s="56">
        <v>229</v>
      </c>
      <c r="H14" s="56" t="s">
        <v>43</v>
      </c>
    </row>
    <row r="15" spans="1:8" s="59" customFormat="1" x14ac:dyDescent="0.3">
      <c r="A15" s="56">
        <v>12</v>
      </c>
      <c r="B15" s="56" t="s">
        <v>717</v>
      </c>
      <c r="C15" s="56" t="s">
        <v>717</v>
      </c>
      <c r="D15" s="56"/>
      <c r="E15" s="56"/>
      <c r="F15" s="58">
        <v>1</v>
      </c>
      <c r="G15" s="56">
        <v>230</v>
      </c>
      <c r="H15" s="56" t="s">
        <v>41</v>
      </c>
    </row>
    <row r="16" spans="1:8" s="59" customFormat="1" x14ac:dyDescent="0.3">
      <c r="A16" s="56">
        <v>13</v>
      </c>
      <c r="B16" s="56" t="s">
        <v>718</v>
      </c>
      <c r="C16" s="56" t="s">
        <v>718</v>
      </c>
      <c r="D16" s="56"/>
      <c r="E16" s="56"/>
      <c r="F16" s="58">
        <v>1</v>
      </c>
      <c r="G16" s="56">
        <v>231</v>
      </c>
      <c r="H16" s="56" t="s">
        <v>40</v>
      </c>
    </row>
    <row r="17" spans="1:8" s="59" customFormat="1" x14ac:dyDescent="0.3">
      <c r="A17" s="56">
        <v>14</v>
      </c>
      <c r="B17" s="56" t="s">
        <v>719</v>
      </c>
      <c r="C17" s="56" t="s">
        <v>719</v>
      </c>
      <c r="D17" s="56"/>
      <c r="E17" s="56"/>
      <c r="F17" s="58">
        <v>1</v>
      </c>
      <c r="G17" s="56">
        <v>232</v>
      </c>
      <c r="H17" s="56" t="s">
        <v>33</v>
      </c>
    </row>
    <row r="18" spans="1:8" s="59" customFormat="1" x14ac:dyDescent="0.3">
      <c r="A18" s="56">
        <v>15</v>
      </c>
      <c r="B18" s="56" t="s">
        <v>720</v>
      </c>
      <c r="C18" s="56" t="s">
        <v>720</v>
      </c>
      <c r="D18" s="56" t="s">
        <v>721</v>
      </c>
      <c r="E18" s="56" t="s">
        <v>721</v>
      </c>
      <c r="F18" s="57" t="s">
        <v>28</v>
      </c>
      <c r="G18" s="56">
        <v>234</v>
      </c>
      <c r="H18" s="56" t="s">
        <v>45</v>
      </c>
    </row>
    <row r="19" spans="1:8" s="59" customFormat="1" x14ac:dyDescent="0.3">
      <c r="A19" s="56">
        <v>16</v>
      </c>
      <c r="B19" s="56" t="s">
        <v>724</v>
      </c>
      <c r="C19" s="56" t="s">
        <v>724</v>
      </c>
      <c r="D19" s="56"/>
      <c r="E19" s="56"/>
      <c r="F19" s="58">
        <v>1</v>
      </c>
      <c r="G19" s="56">
        <v>237</v>
      </c>
      <c r="H19" s="56" t="s">
        <v>48</v>
      </c>
    </row>
    <row r="20" spans="1:8" s="59" customFormat="1" x14ac:dyDescent="0.3">
      <c r="A20" s="56">
        <v>17</v>
      </c>
      <c r="B20" s="56" t="s">
        <v>725</v>
      </c>
      <c r="C20" s="56" t="s">
        <v>725</v>
      </c>
      <c r="D20" s="56"/>
      <c r="E20" s="56"/>
      <c r="F20" s="58">
        <v>1</v>
      </c>
      <c r="G20" s="56">
        <v>400</v>
      </c>
      <c r="H20" s="56" t="s">
        <v>722</v>
      </c>
    </row>
    <row r="21" spans="1:8" s="59" customFormat="1" x14ac:dyDescent="0.3">
      <c r="A21" s="56">
        <v>18</v>
      </c>
      <c r="B21" s="59" t="s">
        <v>749</v>
      </c>
      <c r="C21" s="59" t="s">
        <v>749</v>
      </c>
      <c r="F21" s="59">
        <v>1</v>
      </c>
      <c r="G21" s="59">
        <v>410</v>
      </c>
      <c r="H21" s="59" t="s">
        <v>748</v>
      </c>
    </row>
  </sheetData>
  <phoneticPr fontId="5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1"/>
  <sheetViews>
    <sheetView topLeftCell="A151" workbookViewId="0">
      <selection activeCell="E174" sqref="E174"/>
    </sheetView>
  </sheetViews>
  <sheetFormatPr defaultColWidth="9" defaultRowHeight="16.5" x14ac:dyDescent="0.3"/>
  <cols>
    <col min="1" max="1" width="13.25" style="11" customWidth="1"/>
    <col min="2" max="2" width="12" style="11" customWidth="1"/>
    <col min="3" max="3" width="11.33203125" style="11" customWidth="1"/>
    <col min="4" max="4" width="12.83203125" style="11" customWidth="1"/>
    <col min="5" max="5" width="45.58203125" style="11" customWidth="1"/>
    <col min="6" max="6" width="13.75" style="11" customWidth="1"/>
    <col min="7" max="7" width="15.33203125" style="11" customWidth="1"/>
    <col min="8" max="8" width="9" style="11" customWidth="1"/>
    <col min="9" max="16384" width="9" style="11"/>
  </cols>
  <sheetData>
    <row r="1" spans="1:7" s="2" customFormat="1" ht="15" customHeight="1" x14ac:dyDescent="0.3">
      <c r="A1" s="2" t="s">
        <v>49</v>
      </c>
    </row>
    <row r="2" spans="1:7" s="3" customFormat="1" ht="15" customHeight="1" x14ac:dyDescent="0.3">
      <c r="A2" s="3" t="s">
        <v>50</v>
      </c>
      <c r="B2" s="3" t="s">
        <v>3</v>
      </c>
      <c r="C2" s="3" t="s">
        <v>51</v>
      </c>
      <c r="D2" s="3" t="s">
        <v>52</v>
      </c>
      <c r="E2" s="3" t="s">
        <v>53</v>
      </c>
      <c r="F2" s="3" t="s">
        <v>54</v>
      </c>
      <c r="G2" s="3" t="s">
        <v>55</v>
      </c>
    </row>
    <row r="3" spans="1:7" s="4" customFormat="1" x14ac:dyDescent="0.3">
      <c r="A3" s="4" t="s">
        <v>56</v>
      </c>
      <c r="B3" s="4" t="s">
        <v>57</v>
      </c>
      <c r="C3" s="4" t="s">
        <v>58</v>
      </c>
      <c r="D3" s="4" t="s">
        <v>59</v>
      </c>
      <c r="E3" s="4" t="s">
        <v>60</v>
      </c>
      <c r="F3" s="4" t="s">
        <v>61</v>
      </c>
      <c r="G3" s="4" t="s">
        <v>62</v>
      </c>
    </row>
    <row r="4" spans="1:7" x14ac:dyDescent="0.3">
      <c r="A4" s="11">
        <v>201</v>
      </c>
      <c r="B4" s="11" t="s">
        <v>63</v>
      </c>
      <c r="C4" s="12">
        <v>1</v>
      </c>
      <c r="D4" s="12">
        <v>2</v>
      </c>
      <c r="E4" s="11" t="s">
        <v>64</v>
      </c>
      <c r="F4" s="11">
        <v>201</v>
      </c>
      <c r="G4" s="11">
        <v>0</v>
      </c>
    </row>
    <row r="5" spans="1:7" x14ac:dyDescent="0.3">
      <c r="C5" s="12"/>
      <c r="D5" s="12"/>
      <c r="G5" s="11">
        <v>0</v>
      </c>
    </row>
    <row r="6" spans="1:7" x14ac:dyDescent="0.3">
      <c r="C6" s="12"/>
      <c r="D6" s="12"/>
      <c r="G6" s="11">
        <v>0</v>
      </c>
    </row>
    <row r="7" spans="1:7" x14ac:dyDescent="0.3">
      <c r="C7" s="12"/>
      <c r="D7" s="12"/>
      <c r="G7" s="11">
        <v>0</v>
      </c>
    </row>
    <row r="8" spans="1:7" x14ac:dyDescent="0.3">
      <c r="C8" s="12"/>
      <c r="D8" s="12"/>
      <c r="G8" s="11">
        <v>0</v>
      </c>
    </row>
    <row r="9" spans="1:7" x14ac:dyDescent="0.3">
      <c r="A9" s="11">
        <v>202</v>
      </c>
      <c r="B9" s="11" t="s">
        <v>65</v>
      </c>
      <c r="C9" s="12">
        <v>3</v>
      </c>
      <c r="D9" s="12">
        <v>4</v>
      </c>
      <c r="E9" s="11" t="s">
        <v>64</v>
      </c>
      <c r="F9" s="11">
        <v>202</v>
      </c>
      <c r="G9" s="11">
        <v>0</v>
      </c>
    </row>
    <row r="10" spans="1:7" x14ac:dyDescent="0.3">
      <c r="C10" s="12"/>
      <c r="D10" s="12"/>
      <c r="G10" s="11">
        <v>0</v>
      </c>
    </row>
    <row r="11" spans="1:7" x14ac:dyDescent="0.3">
      <c r="C11" s="12"/>
      <c r="D11" s="12"/>
      <c r="G11" s="11">
        <v>0</v>
      </c>
    </row>
    <row r="12" spans="1:7" x14ac:dyDescent="0.3">
      <c r="C12" s="12"/>
      <c r="D12" s="12"/>
      <c r="G12" s="11">
        <v>0</v>
      </c>
    </row>
    <row r="13" spans="1:7" x14ac:dyDescent="0.3">
      <c r="C13" s="12"/>
      <c r="D13" s="12"/>
      <c r="G13" s="11">
        <v>0</v>
      </c>
    </row>
    <row r="14" spans="1:7" x14ac:dyDescent="0.3">
      <c r="A14" s="11">
        <v>203</v>
      </c>
      <c r="B14" s="11" t="s">
        <v>34</v>
      </c>
      <c r="C14" s="12">
        <v>3</v>
      </c>
      <c r="D14" s="12">
        <v>4</v>
      </c>
      <c r="E14" s="11" t="s">
        <v>64</v>
      </c>
      <c r="F14" s="11">
        <v>203</v>
      </c>
      <c r="G14" s="11">
        <v>0</v>
      </c>
    </row>
    <row r="15" spans="1:7" x14ac:dyDescent="0.3">
      <c r="C15" s="12"/>
      <c r="D15" s="12"/>
      <c r="G15" s="11">
        <v>0</v>
      </c>
    </row>
    <row r="16" spans="1:7" x14ac:dyDescent="0.3">
      <c r="C16" s="12"/>
      <c r="D16" s="12"/>
      <c r="G16" s="11">
        <v>0</v>
      </c>
    </row>
    <row r="17" spans="1:7" x14ac:dyDescent="0.3">
      <c r="C17" s="12"/>
      <c r="D17" s="12"/>
      <c r="G17" s="11">
        <v>0</v>
      </c>
    </row>
    <row r="18" spans="1:7" x14ac:dyDescent="0.3">
      <c r="C18" s="12"/>
      <c r="D18" s="12"/>
      <c r="G18" s="11">
        <v>0</v>
      </c>
    </row>
    <row r="19" spans="1:7" x14ac:dyDescent="0.3">
      <c r="A19" s="11">
        <v>204</v>
      </c>
      <c r="B19" s="11" t="s">
        <v>29</v>
      </c>
      <c r="C19" s="12">
        <v>3</v>
      </c>
      <c r="D19" s="12">
        <v>4</v>
      </c>
      <c r="E19" s="11" t="s">
        <v>64</v>
      </c>
      <c r="F19" s="11">
        <v>204</v>
      </c>
      <c r="G19" s="11">
        <v>0</v>
      </c>
    </row>
    <row r="20" spans="1:7" x14ac:dyDescent="0.3">
      <c r="C20" s="12"/>
      <c r="D20" s="12"/>
      <c r="G20" s="11">
        <v>0</v>
      </c>
    </row>
    <row r="21" spans="1:7" x14ac:dyDescent="0.3">
      <c r="C21" s="12"/>
      <c r="D21" s="12"/>
      <c r="G21" s="11">
        <v>0</v>
      </c>
    </row>
    <row r="22" spans="1:7" x14ac:dyDescent="0.3">
      <c r="C22" s="12"/>
      <c r="D22" s="12"/>
      <c r="G22" s="11">
        <v>0</v>
      </c>
    </row>
    <row r="23" spans="1:7" x14ac:dyDescent="0.3">
      <c r="C23" s="12"/>
      <c r="D23" s="12"/>
      <c r="G23" s="11">
        <v>0</v>
      </c>
    </row>
    <row r="24" spans="1:7" x14ac:dyDescent="0.3">
      <c r="A24" s="11">
        <v>205</v>
      </c>
      <c r="B24" s="11" t="s">
        <v>66</v>
      </c>
      <c r="C24" s="12">
        <v>3</v>
      </c>
      <c r="D24" s="12">
        <v>4</v>
      </c>
      <c r="E24" s="11" t="s">
        <v>64</v>
      </c>
      <c r="F24" s="11">
        <v>205</v>
      </c>
      <c r="G24" s="11">
        <v>0</v>
      </c>
    </row>
    <row r="25" spans="1:7" x14ac:dyDescent="0.3">
      <c r="C25" s="12"/>
      <c r="D25" s="12"/>
      <c r="G25" s="11">
        <v>0</v>
      </c>
    </row>
    <row r="26" spans="1:7" x14ac:dyDescent="0.3">
      <c r="C26" s="12"/>
      <c r="D26" s="12"/>
      <c r="G26" s="11">
        <v>0</v>
      </c>
    </row>
    <row r="27" spans="1:7" x14ac:dyDescent="0.3">
      <c r="C27" s="12"/>
      <c r="D27" s="12"/>
      <c r="G27" s="11">
        <v>0</v>
      </c>
    </row>
    <row r="28" spans="1:7" x14ac:dyDescent="0.3">
      <c r="C28" s="12"/>
      <c r="D28" s="12"/>
      <c r="G28" s="11">
        <v>0</v>
      </c>
    </row>
    <row r="29" spans="1:7" x14ac:dyDescent="0.3">
      <c r="A29" s="11">
        <v>206</v>
      </c>
      <c r="B29" s="11" t="s">
        <v>67</v>
      </c>
      <c r="C29" s="12">
        <v>5</v>
      </c>
      <c r="D29" s="12">
        <v>6</v>
      </c>
      <c r="E29" s="11" t="s">
        <v>64</v>
      </c>
      <c r="F29" s="11">
        <v>206</v>
      </c>
      <c r="G29" s="11">
        <v>0</v>
      </c>
    </row>
    <row r="30" spans="1:7" x14ac:dyDescent="0.3">
      <c r="C30" s="12"/>
      <c r="D30" s="12"/>
      <c r="G30" s="11">
        <v>0</v>
      </c>
    </row>
    <row r="31" spans="1:7" x14ac:dyDescent="0.3">
      <c r="C31" s="12"/>
      <c r="D31" s="12"/>
      <c r="G31" s="11">
        <v>0</v>
      </c>
    </row>
    <row r="32" spans="1:7" x14ac:dyDescent="0.3">
      <c r="C32" s="12"/>
      <c r="D32" s="12"/>
      <c r="G32" s="11">
        <v>0</v>
      </c>
    </row>
    <row r="33" spans="1:7" x14ac:dyDescent="0.3">
      <c r="C33" s="12"/>
      <c r="D33" s="12"/>
      <c r="G33" s="11">
        <v>0</v>
      </c>
    </row>
    <row r="34" spans="1:7" x14ac:dyDescent="0.3">
      <c r="A34" s="11">
        <v>207</v>
      </c>
      <c r="B34" s="11" t="s">
        <v>35</v>
      </c>
      <c r="C34" s="12">
        <v>3</v>
      </c>
      <c r="D34" s="12">
        <v>4</v>
      </c>
      <c r="E34" s="11" t="s">
        <v>64</v>
      </c>
      <c r="F34" s="11">
        <v>207</v>
      </c>
      <c r="G34" s="11">
        <v>0</v>
      </c>
    </row>
    <row r="35" spans="1:7" x14ac:dyDescent="0.3">
      <c r="C35" s="12"/>
      <c r="D35" s="12"/>
    </row>
    <row r="36" spans="1:7" x14ac:dyDescent="0.3">
      <c r="C36" s="12"/>
      <c r="D36" s="12"/>
    </row>
    <row r="37" spans="1:7" x14ac:dyDescent="0.3">
      <c r="C37" s="12"/>
      <c r="D37" s="12"/>
    </row>
    <row r="38" spans="1:7" x14ac:dyDescent="0.3">
      <c r="C38" s="12"/>
      <c r="D38" s="12"/>
    </row>
    <row r="39" spans="1:7" x14ac:dyDescent="0.3">
      <c r="A39" s="11">
        <v>208</v>
      </c>
      <c r="B39" s="11" t="s">
        <v>38</v>
      </c>
      <c r="C39" s="12">
        <v>7</v>
      </c>
      <c r="D39" s="12">
        <v>8</v>
      </c>
      <c r="E39" s="11" t="s">
        <v>64</v>
      </c>
      <c r="F39" s="11">
        <v>208</v>
      </c>
      <c r="G39" s="11">
        <v>0</v>
      </c>
    </row>
    <row r="40" spans="1:7" x14ac:dyDescent="0.3">
      <c r="C40" s="12"/>
      <c r="D40" s="12"/>
      <c r="G40" s="11">
        <v>0</v>
      </c>
    </row>
    <row r="41" spans="1:7" x14ac:dyDescent="0.3">
      <c r="C41" s="12"/>
      <c r="D41" s="12"/>
      <c r="G41" s="11">
        <v>0</v>
      </c>
    </row>
    <row r="42" spans="1:7" x14ac:dyDescent="0.3">
      <c r="C42" s="12"/>
      <c r="D42" s="12"/>
      <c r="G42" s="11">
        <v>0</v>
      </c>
    </row>
    <row r="43" spans="1:7" x14ac:dyDescent="0.3">
      <c r="C43" s="12"/>
      <c r="D43" s="12"/>
      <c r="G43" s="11">
        <v>0</v>
      </c>
    </row>
    <row r="44" spans="1:7" x14ac:dyDescent="0.3">
      <c r="A44" s="11">
        <v>209</v>
      </c>
      <c r="B44" s="11" t="s">
        <v>31</v>
      </c>
      <c r="C44" s="12">
        <v>9</v>
      </c>
      <c r="D44" s="12">
        <v>10</v>
      </c>
      <c r="E44" s="11" t="s">
        <v>64</v>
      </c>
      <c r="F44" s="11">
        <v>209</v>
      </c>
      <c r="G44" s="11">
        <v>0</v>
      </c>
    </row>
    <row r="45" spans="1:7" x14ac:dyDescent="0.3">
      <c r="C45" s="12"/>
      <c r="D45" s="12"/>
      <c r="G45" s="11">
        <v>0</v>
      </c>
    </row>
    <row r="46" spans="1:7" x14ac:dyDescent="0.3">
      <c r="C46" s="12"/>
      <c r="D46" s="12"/>
      <c r="G46" s="11">
        <v>0</v>
      </c>
    </row>
    <row r="47" spans="1:7" x14ac:dyDescent="0.3">
      <c r="C47" s="12"/>
      <c r="D47" s="12"/>
      <c r="G47" s="11">
        <v>0</v>
      </c>
    </row>
    <row r="48" spans="1:7" x14ac:dyDescent="0.3">
      <c r="C48" s="12"/>
      <c r="D48" s="12"/>
      <c r="G48" s="11">
        <v>0</v>
      </c>
    </row>
    <row r="49" spans="1:7" x14ac:dyDescent="0.3">
      <c r="A49" s="11">
        <v>210</v>
      </c>
      <c r="B49" s="11" t="s">
        <v>42</v>
      </c>
      <c r="C49" s="12">
        <v>7</v>
      </c>
      <c r="D49" s="12">
        <v>8</v>
      </c>
      <c r="E49" s="11" t="s">
        <v>64</v>
      </c>
      <c r="F49" s="11">
        <v>210</v>
      </c>
      <c r="G49" s="11">
        <v>0</v>
      </c>
    </row>
    <row r="50" spans="1:7" x14ac:dyDescent="0.3">
      <c r="C50" s="12"/>
      <c r="D50" s="12"/>
      <c r="G50" s="11">
        <v>0</v>
      </c>
    </row>
    <row r="51" spans="1:7" x14ac:dyDescent="0.3">
      <c r="C51" s="12"/>
      <c r="D51" s="12"/>
      <c r="G51" s="11">
        <v>0</v>
      </c>
    </row>
    <row r="52" spans="1:7" x14ac:dyDescent="0.3">
      <c r="C52" s="12"/>
      <c r="D52" s="12"/>
      <c r="G52" s="11">
        <v>0</v>
      </c>
    </row>
    <row r="53" spans="1:7" x14ac:dyDescent="0.3">
      <c r="C53" s="12"/>
      <c r="D53" s="12"/>
      <c r="G53" s="11">
        <v>0</v>
      </c>
    </row>
    <row r="54" spans="1:7" x14ac:dyDescent="0.3">
      <c r="A54" s="11">
        <v>211</v>
      </c>
      <c r="B54" s="11" t="s">
        <v>39</v>
      </c>
      <c r="C54" s="12">
        <v>7</v>
      </c>
      <c r="D54" s="12">
        <v>8</v>
      </c>
      <c r="E54" s="11" t="s">
        <v>64</v>
      </c>
      <c r="F54" s="11">
        <v>211</v>
      </c>
      <c r="G54" s="11">
        <v>0</v>
      </c>
    </row>
    <row r="55" spans="1:7" x14ac:dyDescent="0.3">
      <c r="C55" s="12"/>
      <c r="D55" s="12"/>
      <c r="G55" s="11">
        <v>0</v>
      </c>
    </row>
    <row r="56" spans="1:7" x14ac:dyDescent="0.3">
      <c r="C56" s="12"/>
      <c r="D56" s="12"/>
      <c r="G56" s="11">
        <v>0</v>
      </c>
    </row>
    <row r="57" spans="1:7" x14ac:dyDescent="0.3">
      <c r="C57" s="12"/>
      <c r="D57" s="12"/>
      <c r="G57" s="11">
        <v>0</v>
      </c>
    </row>
    <row r="58" spans="1:7" x14ac:dyDescent="0.3">
      <c r="C58" s="12"/>
      <c r="D58" s="12"/>
      <c r="G58" s="11">
        <v>0</v>
      </c>
    </row>
    <row r="59" spans="1:7" x14ac:dyDescent="0.3">
      <c r="A59" s="11">
        <v>212</v>
      </c>
      <c r="B59" s="11" t="s">
        <v>68</v>
      </c>
      <c r="C59" s="12"/>
      <c r="D59" s="12"/>
      <c r="E59" s="11" t="s">
        <v>64</v>
      </c>
      <c r="F59" s="11">
        <v>212</v>
      </c>
      <c r="G59" s="11">
        <v>0</v>
      </c>
    </row>
    <row r="60" spans="1:7" x14ac:dyDescent="0.3">
      <c r="C60" s="12"/>
      <c r="D60" s="12"/>
      <c r="G60" s="11">
        <v>0</v>
      </c>
    </row>
    <row r="61" spans="1:7" x14ac:dyDescent="0.3">
      <c r="C61" s="12"/>
      <c r="D61" s="12"/>
      <c r="G61" s="11">
        <v>0</v>
      </c>
    </row>
    <row r="62" spans="1:7" x14ac:dyDescent="0.3">
      <c r="C62" s="12"/>
      <c r="D62" s="12"/>
      <c r="G62" s="11">
        <v>0</v>
      </c>
    </row>
    <row r="63" spans="1:7" x14ac:dyDescent="0.3">
      <c r="C63" s="12"/>
      <c r="D63" s="12"/>
      <c r="G63" s="11">
        <v>0</v>
      </c>
    </row>
    <row r="64" spans="1:7" x14ac:dyDescent="0.3">
      <c r="A64" s="11">
        <v>213</v>
      </c>
      <c r="B64" s="11" t="s">
        <v>69</v>
      </c>
      <c r="C64" s="12"/>
      <c r="D64" s="12"/>
      <c r="E64" s="11" t="s">
        <v>64</v>
      </c>
      <c r="F64" s="11">
        <v>213</v>
      </c>
      <c r="G64" s="11">
        <v>0</v>
      </c>
    </row>
    <row r="65" spans="1:7" x14ac:dyDescent="0.3">
      <c r="C65" s="12"/>
      <c r="D65" s="12"/>
      <c r="G65" s="11">
        <v>0</v>
      </c>
    </row>
    <row r="66" spans="1:7" x14ac:dyDescent="0.3">
      <c r="C66" s="12"/>
      <c r="D66" s="12"/>
      <c r="G66" s="11">
        <v>0</v>
      </c>
    </row>
    <row r="67" spans="1:7" x14ac:dyDescent="0.3">
      <c r="C67" s="12"/>
      <c r="D67" s="12"/>
      <c r="G67" s="11">
        <v>0</v>
      </c>
    </row>
    <row r="68" spans="1:7" x14ac:dyDescent="0.3">
      <c r="C68" s="12"/>
      <c r="D68" s="12"/>
      <c r="G68" s="11">
        <v>0</v>
      </c>
    </row>
    <row r="69" spans="1:7" x14ac:dyDescent="0.3">
      <c r="A69" s="11">
        <v>214</v>
      </c>
      <c r="B69" s="11" t="s">
        <v>70</v>
      </c>
      <c r="C69" s="12"/>
      <c r="D69" s="12"/>
      <c r="E69" s="11" t="s">
        <v>64</v>
      </c>
      <c r="F69" s="11">
        <v>214</v>
      </c>
      <c r="G69" s="11">
        <v>0</v>
      </c>
    </row>
    <row r="70" spans="1:7" x14ac:dyDescent="0.3">
      <c r="C70" s="12"/>
      <c r="D70" s="12"/>
      <c r="G70" s="11">
        <v>0</v>
      </c>
    </row>
    <row r="71" spans="1:7" x14ac:dyDescent="0.3">
      <c r="C71" s="12"/>
      <c r="D71" s="12"/>
      <c r="G71" s="11">
        <v>0</v>
      </c>
    </row>
    <row r="72" spans="1:7" x14ac:dyDescent="0.3">
      <c r="C72" s="12"/>
      <c r="D72" s="12"/>
      <c r="G72" s="11">
        <v>0</v>
      </c>
    </row>
    <row r="73" spans="1:7" x14ac:dyDescent="0.3">
      <c r="C73" s="12"/>
      <c r="D73" s="12"/>
      <c r="G73" s="11">
        <v>0</v>
      </c>
    </row>
    <row r="74" spans="1:7" x14ac:dyDescent="0.3">
      <c r="A74" s="11">
        <v>215</v>
      </c>
      <c r="B74" s="11" t="s">
        <v>71</v>
      </c>
      <c r="C74" s="12"/>
      <c r="D74" s="12"/>
      <c r="E74" s="11" t="s">
        <v>64</v>
      </c>
      <c r="F74" s="11">
        <v>215</v>
      </c>
      <c r="G74" s="11">
        <v>0</v>
      </c>
    </row>
    <row r="75" spans="1:7" x14ac:dyDescent="0.3">
      <c r="C75" s="12"/>
      <c r="D75" s="12"/>
      <c r="G75" s="11">
        <v>0</v>
      </c>
    </row>
    <row r="76" spans="1:7" x14ac:dyDescent="0.3">
      <c r="C76" s="12"/>
      <c r="D76" s="12"/>
      <c r="G76" s="11">
        <v>0</v>
      </c>
    </row>
    <row r="77" spans="1:7" x14ac:dyDescent="0.3">
      <c r="C77" s="12"/>
      <c r="D77" s="12"/>
      <c r="G77" s="11">
        <v>0</v>
      </c>
    </row>
    <row r="78" spans="1:7" x14ac:dyDescent="0.3">
      <c r="C78" s="12"/>
      <c r="D78" s="12"/>
      <c r="G78" s="11">
        <v>0</v>
      </c>
    </row>
    <row r="79" spans="1:7" x14ac:dyDescent="0.3">
      <c r="A79" s="11">
        <v>216</v>
      </c>
      <c r="B79" s="11" t="s">
        <v>72</v>
      </c>
      <c r="C79" s="12"/>
      <c r="D79" s="12"/>
      <c r="E79" s="11" t="s">
        <v>64</v>
      </c>
      <c r="F79" s="11">
        <v>215</v>
      </c>
      <c r="G79" s="11">
        <v>0</v>
      </c>
    </row>
    <row r="80" spans="1:7" x14ac:dyDescent="0.3">
      <c r="C80" s="12"/>
      <c r="D80" s="12"/>
      <c r="G80" s="11">
        <v>0</v>
      </c>
    </row>
    <row r="81" spans="1:7" x14ac:dyDescent="0.3">
      <c r="C81" s="12"/>
      <c r="D81" s="12"/>
      <c r="G81" s="11">
        <v>0</v>
      </c>
    </row>
    <row r="82" spans="1:7" x14ac:dyDescent="0.3">
      <c r="C82" s="12"/>
      <c r="D82" s="12"/>
      <c r="G82" s="11">
        <v>0</v>
      </c>
    </row>
    <row r="83" spans="1:7" x14ac:dyDescent="0.3">
      <c r="C83" s="12"/>
      <c r="D83" s="12"/>
      <c r="G83" s="11">
        <v>0</v>
      </c>
    </row>
    <row r="84" spans="1:7" x14ac:dyDescent="0.3">
      <c r="A84" s="11">
        <v>222</v>
      </c>
      <c r="B84" s="11" t="s">
        <v>37</v>
      </c>
      <c r="C84" s="12">
        <v>3</v>
      </c>
      <c r="D84" s="12">
        <v>4</v>
      </c>
      <c r="E84" s="11" t="s">
        <v>64</v>
      </c>
      <c r="F84" s="11">
        <v>222</v>
      </c>
      <c r="G84" s="11">
        <v>0</v>
      </c>
    </row>
    <row r="85" spans="1:7" x14ac:dyDescent="0.3">
      <c r="C85" s="12"/>
      <c r="D85" s="12"/>
      <c r="G85" s="11">
        <v>0</v>
      </c>
    </row>
    <row r="86" spans="1:7" x14ac:dyDescent="0.3">
      <c r="C86" s="12"/>
      <c r="D86" s="12"/>
      <c r="G86" s="11">
        <v>0</v>
      </c>
    </row>
    <row r="87" spans="1:7" x14ac:dyDescent="0.3">
      <c r="C87" s="12"/>
      <c r="D87" s="12"/>
      <c r="G87" s="11">
        <v>0</v>
      </c>
    </row>
    <row r="88" spans="1:7" x14ac:dyDescent="0.3">
      <c r="C88" s="12"/>
      <c r="D88" s="12"/>
      <c r="G88" s="11">
        <v>0</v>
      </c>
    </row>
    <row r="89" spans="1:7" x14ac:dyDescent="0.3">
      <c r="A89" s="11">
        <v>223</v>
      </c>
      <c r="B89" s="11" t="s">
        <v>73</v>
      </c>
      <c r="C89" s="12">
        <v>3</v>
      </c>
      <c r="D89" s="12">
        <v>4</v>
      </c>
      <c r="E89" s="11" t="s">
        <v>64</v>
      </c>
      <c r="F89" s="11">
        <v>223</v>
      </c>
      <c r="G89" s="11">
        <v>0</v>
      </c>
    </row>
    <row r="90" spans="1:7" x14ac:dyDescent="0.3">
      <c r="C90" s="12"/>
      <c r="D90" s="12"/>
      <c r="G90" s="11">
        <v>0</v>
      </c>
    </row>
    <row r="91" spans="1:7" x14ac:dyDescent="0.3">
      <c r="C91" s="12"/>
      <c r="D91" s="12"/>
      <c r="G91" s="11">
        <v>0</v>
      </c>
    </row>
    <row r="92" spans="1:7" x14ac:dyDescent="0.3">
      <c r="C92" s="12"/>
      <c r="D92" s="12"/>
      <c r="G92" s="11">
        <v>0</v>
      </c>
    </row>
    <row r="93" spans="1:7" x14ac:dyDescent="0.3">
      <c r="C93" s="12"/>
      <c r="D93" s="12"/>
      <c r="G93" s="11">
        <v>0</v>
      </c>
    </row>
    <row r="94" spans="1:7" x14ac:dyDescent="0.3">
      <c r="A94" s="11">
        <v>224</v>
      </c>
      <c r="B94" s="11" t="s">
        <v>32</v>
      </c>
      <c r="C94" s="12">
        <v>9</v>
      </c>
      <c r="D94" s="12">
        <v>10</v>
      </c>
      <c r="E94" s="11" t="s">
        <v>64</v>
      </c>
      <c r="F94" s="11">
        <v>224</v>
      </c>
      <c r="G94" s="11">
        <v>0</v>
      </c>
    </row>
    <row r="95" spans="1:7" x14ac:dyDescent="0.3">
      <c r="C95" s="12"/>
      <c r="D95" s="12"/>
      <c r="G95" s="11">
        <v>0</v>
      </c>
    </row>
    <row r="96" spans="1:7" x14ac:dyDescent="0.3">
      <c r="C96" s="12"/>
      <c r="D96" s="12"/>
      <c r="G96" s="11">
        <v>0</v>
      </c>
    </row>
    <row r="97" spans="1:7" x14ac:dyDescent="0.3">
      <c r="C97" s="12"/>
      <c r="D97" s="12"/>
      <c r="G97" s="11">
        <v>0</v>
      </c>
    </row>
    <row r="98" spans="1:7" x14ac:dyDescent="0.3">
      <c r="C98" s="12"/>
      <c r="D98" s="12"/>
      <c r="G98" s="11">
        <v>0</v>
      </c>
    </row>
    <row r="99" spans="1:7" x14ac:dyDescent="0.3">
      <c r="A99" s="11">
        <v>225</v>
      </c>
      <c r="B99" s="11" t="s">
        <v>74</v>
      </c>
      <c r="C99" s="12">
        <v>7</v>
      </c>
      <c r="D99" s="12">
        <v>8</v>
      </c>
      <c r="E99" s="11" t="s">
        <v>64</v>
      </c>
      <c r="F99" s="11">
        <v>225</v>
      </c>
      <c r="G99" s="11">
        <v>0</v>
      </c>
    </row>
    <row r="100" spans="1:7" x14ac:dyDescent="0.3">
      <c r="C100" s="12"/>
      <c r="D100" s="12"/>
      <c r="G100" s="11">
        <v>0</v>
      </c>
    </row>
    <row r="101" spans="1:7" x14ac:dyDescent="0.3">
      <c r="C101" s="12"/>
      <c r="D101" s="12"/>
      <c r="G101" s="11">
        <v>0</v>
      </c>
    </row>
    <row r="102" spans="1:7" x14ac:dyDescent="0.3">
      <c r="C102" s="12"/>
      <c r="D102" s="12"/>
      <c r="G102" s="11">
        <v>0</v>
      </c>
    </row>
    <row r="103" spans="1:7" x14ac:dyDescent="0.3">
      <c r="C103" s="12"/>
      <c r="D103" s="12"/>
      <c r="G103" s="11">
        <v>0</v>
      </c>
    </row>
    <row r="104" spans="1:7" x14ac:dyDescent="0.3">
      <c r="A104" s="11">
        <v>226</v>
      </c>
      <c r="B104" s="11" t="s">
        <v>75</v>
      </c>
      <c r="C104" s="12">
        <v>3</v>
      </c>
      <c r="D104" s="12">
        <v>4</v>
      </c>
      <c r="E104" s="11" t="s">
        <v>64</v>
      </c>
      <c r="F104" s="11">
        <v>226</v>
      </c>
      <c r="G104" s="11">
        <v>0</v>
      </c>
    </row>
    <row r="105" spans="1:7" x14ac:dyDescent="0.3">
      <c r="C105" s="12"/>
      <c r="D105" s="12"/>
      <c r="G105" s="11">
        <v>0</v>
      </c>
    </row>
    <row r="106" spans="1:7" x14ac:dyDescent="0.3">
      <c r="C106" s="12"/>
      <c r="D106" s="12"/>
      <c r="G106" s="11">
        <v>0</v>
      </c>
    </row>
    <row r="107" spans="1:7" x14ac:dyDescent="0.3">
      <c r="C107" s="12"/>
      <c r="D107" s="12"/>
      <c r="G107" s="11">
        <v>0</v>
      </c>
    </row>
    <row r="108" spans="1:7" x14ac:dyDescent="0.3">
      <c r="C108" s="12"/>
      <c r="D108" s="12"/>
      <c r="G108" s="11">
        <v>0</v>
      </c>
    </row>
    <row r="109" spans="1:7" x14ac:dyDescent="0.3">
      <c r="A109" s="11">
        <v>227</v>
      </c>
      <c r="B109" s="11" t="s">
        <v>76</v>
      </c>
      <c r="C109" s="12">
        <v>3</v>
      </c>
      <c r="D109" s="12">
        <v>4</v>
      </c>
      <c r="E109" s="11" t="s">
        <v>64</v>
      </c>
      <c r="F109" s="11">
        <v>227</v>
      </c>
      <c r="G109" s="11">
        <v>0</v>
      </c>
    </row>
    <row r="110" spans="1:7" x14ac:dyDescent="0.3">
      <c r="C110" s="12"/>
      <c r="D110" s="12"/>
      <c r="G110" s="11">
        <v>0</v>
      </c>
    </row>
    <row r="111" spans="1:7" x14ac:dyDescent="0.3">
      <c r="C111" s="12"/>
      <c r="D111" s="12"/>
      <c r="G111" s="11">
        <v>0</v>
      </c>
    </row>
    <row r="112" spans="1:7" x14ac:dyDescent="0.3">
      <c r="C112" s="12"/>
      <c r="D112" s="12"/>
      <c r="G112" s="11">
        <v>0</v>
      </c>
    </row>
    <row r="113" spans="1:7" x14ac:dyDescent="0.3">
      <c r="C113" s="12"/>
      <c r="D113" s="12"/>
      <c r="G113" s="11">
        <v>0</v>
      </c>
    </row>
    <row r="114" spans="1:7" x14ac:dyDescent="0.3">
      <c r="A114" s="11">
        <v>228</v>
      </c>
      <c r="B114" s="11" t="s">
        <v>44</v>
      </c>
      <c r="C114" s="12">
        <v>9</v>
      </c>
      <c r="D114" s="12">
        <v>10</v>
      </c>
      <c r="E114" s="11" t="s">
        <v>64</v>
      </c>
      <c r="F114" s="11">
        <v>228</v>
      </c>
      <c r="G114" s="11">
        <v>0</v>
      </c>
    </row>
    <row r="115" spans="1:7" x14ac:dyDescent="0.3">
      <c r="C115" s="12"/>
      <c r="D115" s="12"/>
      <c r="G115" s="11">
        <v>0</v>
      </c>
    </row>
    <row r="116" spans="1:7" x14ac:dyDescent="0.3">
      <c r="C116" s="12"/>
      <c r="D116" s="12"/>
      <c r="G116" s="11">
        <v>0</v>
      </c>
    </row>
    <row r="117" spans="1:7" x14ac:dyDescent="0.3">
      <c r="C117" s="12"/>
      <c r="D117" s="12"/>
      <c r="G117" s="11">
        <v>0</v>
      </c>
    </row>
    <row r="118" spans="1:7" x14ac:dyDescent="0.3">
      <c r="C118" s="12"/>
      <c r="D118" s="12"/>
      <c r="G118" s="11">
        <v>0</v>
      </c>
    </row>
    <row r="119" spans="1:7" x14ac:dyDescent="0.3">
      <c r="A119" s="11">
        <v>229</v>
      </c>
      <c r="B119" s="11" t="s">
        <v>43</v>
      </c>
      <c r="C119" s="12">
        <v>7</v>
      </c>
      <c r="D119" s="12">
        <v>8</v>
      </c>
      <c r="E119" s="11" t="s">
        <v>64</v>
      </c>
      <c r="F119" s="11">
        <v>229</v>
      </c>
      <c r="G119" s="11">
        <v>0</v>
      </c>
    </row>
    <row r="120" spans="1:7" x14ac:dyDescent="0.3">
      <c r="C120" s="12"/>
      <c r="D120" s="12"/>
      <c r="G120" s="11">
        <v>0</v>
      </c>
    </row>
    <row r="121" spans="1:7" x14ac:dyDescent="0.3">
      <c r="C121" s="12"/>
      <c r="D121" s="12"/>
      <c r="G121" s="11">
        <v>0</v>
      </c>
    </row>
    <row r="122" spans="1:7" x14ac:dyDescent="0.3">
      <c r="C122" s="12"/>
      <c r="D122" s="12"/>
      <c r="G122" s="11">
        <v>0</v>
      </c>
    </row>
    <row r="123" spans="1:7" x14ac:dyDescent="0.3">
      <c r="C123" s="12"/>
      <c r="D123" s="12"/>
      <c r="G123" s="11">
        <v>0</v>
      </c>
    </row>
    <row r="124" spans="1:7" x14ac:dyDescent="0.3">
      <c r="A124" s="11">
        <v>230</v>
      </c>
      <c r="B124" s="11" t="s">
        <v>41</v>
      </c>
      <c r="C124" s="12">
        <v>9</v>
      </c>
      <c r="D124" s="12">
        <v>10</v>
      </c>
      <c r="E124" s="11" t="s">
        <v>64</v>
      </c>
      <c r="F124" s="11">
        <v>230</v>
      </c>
      <c r="G124" s="11">
        <v>0</v>
      </c>
    </row>
    <row r="125" spans="1:7" x14ac:dyDescent="0.3">
      <c r="C125" s="12"/>
      <c r="D125" s="12"/>
      <c r="G125" s="11">
        <v>0</v>
      </c>
    </row>
    <row r="126" spans="1:7" x14ac:dyDescent="0.3">
      <c r="C126" s="12"/>
      <c r="D126" s="12"/>
      <c r="G126" s="11">
        <v>0</v>
      </c>
    </row>
    <row r="127" spans="1:7" x14ac:dyDescent="0.3">
      <c r="C127" s="12"/>
      <c r="D127" s="12"/>
      <c r="G127" s="11">
        <v>0</v>
      </c>
    </row>
    <row r="128" spans="1:7" x14ac:dyDescent="0.3">
      <c r="C128" s="12"/>
      <c r="D128" s="12"/>
      <c r="G128" s="11">
        <v>0</v>
      </c>
    </row>
    <row r="129" spans="1:7" x14ac:dyDescent="0.3">
      <c r="A129" s="11">
        <v>231</v>
      </c>
      <c r="B129" s="11" t="s">
        <v>40</v>
      </c>
      <c r="C129" s="12">
        <v>7</v>
      </c>
      <c r="D129" s="12">
        <v>8</v>
      </c>
      <c r="E129" s="11" t="s">
        <v>64</v>
      </c>
      <c r="F129" s="11">
        <v>231</v>
      </c>
      <c r="G129" s="11">
        <v>0</v>
      </c>
    </row>
    <row r="130" spans="1:7" x14ac:dyDescent="0.3">
      <c r="C130" s="12"/>
      <c r="D130" s="12"/>
      <c r="G130" s="11">
        <v>0</v>
      </c>
    </row>
    <row r="131" spans="1:7" x14ac:dyDescent="0.3">
      <c r="C131" s="12"/>
      <c r="D131" s="12"/>
      <c r="G131" s="11">
        <v>0</v>
      </c>
    </row>
    <row r="132" spans="1:7" x14ac:dyDescent="0.3">
      <c r="C132" s="12"/>
      <c r="D132" s="12"/>
      <c r="G132" s="11">
        <v>0</v>
      </c>
    </row>
    <row r="133" spans="1:7" x14ac:dyDescent="0.3">
      <c r="C133" s="12"/>
      <c r="D133" s="12"/>
      <c r="G133" s="11">
        <v>0</v>
      </c>
    </row>
    <row r="134" spans="1:7" x14ac:dyDescent="0.3">
      <c r="A134" s="11">
        <v>232</v>
      </c>
      <c r="B134" s="11" t="s">
        <v>33</v>
      </c>
      <c r="C134" s="12">
        <v>9</v>
      </c>
      <c r="D134" s="12">
        <v>10</v>
      </c>
      <c r="E134" s="11" t="s">
        <v>64</v>
      </c>
      <c r="F134" s="11">
        <v>232</v>
      </c>
      <c r="G134" s="11">
        <v>0</v>
      </c>
    </row>
    <row r="135" spans="1:7" x14ac:dyDescent="0.3">
      <c r="C135" s="12"/>
      <c r="D135" s="12"/>
      <c r="G135" s="11">
        <v>0</v>
      </c>
    </row>
    <row r="136" spans="1:7" x14ac:dyDescent="0.3">
      <c r="C136" s="12"/>
      <c r="D136" s="12"/>
      <c r="G136" s="11">
        <v>0</v>
      </c>
    </row>
    <row r="137" spans="1:7" x14ac:dyDescent="0.3">
      <c r="C137" s="12"/>
      <c r="D137" s="12"/>
      <c r="G137" s="11">
        <v>0</v>
      </c>
    </row>
    <row r="138" spans="1:7" x14ac:dyDescent="0.3">
      <c r="C138" s="12"/>
      <c r="D138" s="12"/>
      <c r="G138" s="11">
        <v>0</v>
      </c>
    </row>
    <row r="139" spans="1:7" x14ac:dyDescent="0.3">
      <c r="A139" s="11">
        <v>233</v>
      </c>
      <c r="B139" s="11" t="s">
        <v>47</v>
      </c>
      <c r="C139" s="12">
        <v>7</v>
      </c>
      <c r="D139" s="12">
        <v>8</v>
      </c>
      <c r="E139" s="11" t="s">
        <v>64</v>
      </c>
      <c r="F139" s="11">
        <v>233</v>
      </c>
      <c r="G139" s="11">
        <v>0</v>
      </c>
    </row>
    <row r="140" spans="1:7" x14ac:dyDescent="0.3">
      <c r="C140" s="12"/>
      <c r="D140" s="12"/>
      <c r="G140" s="11">
        <v>0</v>
      </c>
    </row>
    <row r="141" spans="1:7" x14ac:dyDescent="0.3">
      <c r="C141" s="12"/>
      <c r="D141" s="12"/>
      <c r="G141" s="11">
        <v>0</v>
      </c>
    </row>
    <row r="142" spans="1:7" x14ac:dyDescent="0.3">
      <c r="C142" s="12"/>
      <c r="D142" s="12"/>
      <c r="G142" s="11">
        <v>0</v>
      </c>
    </row>
    <row r="143" spans="1:7" x14ac:dyDescent="0.3">
      <c r="C143" s="12"/>
      <c r="D143" s="12"/>
      <c r="G143" s="11">
        <v>0</v>
      </c>
    </row>
    <row r="144" spans="1:7" x14ac:dyDescent="0.3">
      <c r="A144" s="11">
        <v>234</v>
      </c>
      <c r="B144" s="11" t="s">
        <v>77</v>
      </c>
      <c r="C144" s="12">
        <v>3</v>
      </c>
      <c r="D144" s="12">
        <v>4</v>
      </c>
      <c r="E144" s="11" t="s">
        <v>64</v>
      </c>
      <c r="F144" s="11">
        <v>234</v>
      </c>
      <c r="G144" s="11">
        <v>0</v>
      </c>
    </row>
    <row r="145" spans="1:7" x14ac:dyDescent="0.3">
      <c r="C145" s="12"/>
      <c r="D145" s="12"/>
      <c r="G145" s="11">
        <v>0</v>
      </c>
    </row>
    <row r="146" spans="1:7" x14ac:dyDescent="0.3">
      <c r="C146" s="12"/>
      <c r="D146" s="12"/>
      <c r="G146" s="11">
        <v>0</v>
      </c>
    </row>
    <row r="147" spans="1:7" x14ac:dyDescent="0.3">
      <c r="C147" s="12"/>
      <c r="D147" s="12"/>
      <c r="G147" s="11">
        <v>0</v>
      </c>
    </row>
    <row r="148" spans="1:7" x14ac:dyDescent="0.3">
      <c r="C148" s="12"/>
      <c r="D148" s="12"/>
      <c r="G148" s="11">
        <v>0</v>
      </c>
    </row>
    <row r="149" spans="1:7" x14ac:dyDescent="0.3">
      <c r="A149" s="11">
        <v>235</v>
      </c>
      <c r="B149" s="11" t="s">
        <v>78</v>
      </c>
      <c r="C149" s="12">
        <v>3</v>
      </c>
      <c r="D149" s="12">
        <v>4</v>
      </c>
      <c r="E149" s="11" t="s">
        <v>79</v>
      </c>
      <c r="F149" s="11">
        <v>235</v>
      </c>
      <c r="G149" s="11">
        <v>0</v>
      </c>
    </row>
    <row r="150" spans="1:7" x14ac:dyDescent="0.3">
      <c r="C150" s="12"/>
      <c r="D150" s="12"/>
      <c r="G150" s="11">
        <v>0</v>
      </c>
    </row>
    <row r="151" spans="1:7" x14ac:dyDescent="0.3">
      <c r="C151" s="12"/>
      <c r="D151" s="12"/>
      <c r="G151" s="11">
        <v>0</v>
      </c>
    </row>
    <row r="152" spans="1:7" x14ac:dyDescent="0.3">
      <c r="C152" s="12"/>
      <c r="D152" s="12"/>
      <c r="G152" s="11">
        <v>0</v>
      </c>
    </row>
    <row r="153" spans="1:7" x14ac:dyDescent="0.3">
      <c r="C153" s="12"/>
      <c r="D153" s="12"/>
      <c r="G153" s="11">
        <v>0</v>
      </c>
    </row>
    <row r="154" spans="1:7" ht="26.15" customHeight="1" x14ac:dyDescent="0.3">
      <c r="A154" s="11">
        <v>236</v>
      </c>
      <c r="B154" s="11" t="s">
        <v>80</v>
      </c>
      <c r="E154" s="11" t="s">
        <v>64</v>
      </c>
      <c r="F154" s="11">
        <v>236</v>
      </c>
      <c r="G154" s="11">
        <v>0</v>
      </c>
    </row>
    <row r="155" spans="1:7" ht="24" customHeight="1" x14ac:dyDescent="0.3">
      <c r="G155" s="11">
        <v>0</v>
      </c>
    </row>
    <row r="156" spans="1:7" x14ac:dyDescent="0.3">
      <c r="G156" s="11">
        <v>0</v>
      </c>
    </row>
    <row r="157" spans="1:7" x14ac:dyDescent="0.3">
      <c r="A157" s="11">
        <v>237</v>
      </c>
      <c r="B157" s="11" t="s">
        <v>48</v>
      </c>
      <c r="C157" s="12">
        <v>9</v>
      </c>
      <c r="D157" s="12">
        <v>10</v>
      </c>
      <c r="E157" s="43" t="s">
        <v>750</v>
      </c>
      <c r="F157" s="11">
        <v>237</v>
      </c>
      <c r="G157" s="11">
        <v>0</v>
      </c>
    </row>
    <row r="158" spans="1:7" x14ac:dyDescent="0.3">
      <c r="C158" s="12"/>
      <c r="D158" s="12"/>
      <c r="G158" s="11">
        <v>0</v>
      </c>
    </row>
    <row r="159" spans="1:7" x14ac:dyDescent="0.3">
      <c r="C159" s="12"/>
      <c r="D159" s="12"/>
      <c r="G159" s="11">
        <v>0</v>
      </c>
    </row>
    <row r="160" spans="1:7" x14ac:dyDescent="0.3">
      <c r="C160" s="12"/>
      <c r="D160" s="12"/>
      <c r="G160" s="11">
        <v>0</v>
      </c>
    </row>
    <row r="161" spans="1:7" x14ac:dyDescent="0.3">
      <c r="C161" s="12"/>
      <c r="D161" s="12"/>
      <c r="G161" s="11">
        <v>0</v>
      </c>
    </row>
    <row r="162" spans="1:7" s="43" customFormat="1" x14ac:dyDescent="0.3">
      <c r="A162" s="43">
        <v>300</v>
      </c>
      <c r="B162" s="43" t="s">
        <v>81</v>
      </c>
      <c r="C162" s="43">
        <v>1</v>
      </c>
      <c r="D162" s="43">
        <v>2</v>
      </c>
      <c r="E162" s="43" t="s">
        <v>656</v>
      </c>
      <c r="F162" s="43">
        <v>300</v>
      </c>
      <c r="G162" s="43">
        <v>0</v>
      </c>
    </row>
    <row r="163" spans="1:7" s="43" customFormat="1" x14ac:dyDescent="0.3">
      <c r="G163" s="43">
        <v>0</v>
      </c>
    </row>
    <row r="164" spans="1:7" s="43" customFormat="1" x14ac:dyDescent="0.3">
      <c r="G164" s="43">
        <v>0</v>
      </c>
    </row>
    <row r="165" spans="1:7" s="43" customFormat="1" x14ac:dyDescent="0.3">
      <c r="G165" s="43">
        <v>0</v>
      </c>
    </row>
    <row r="166" spans="1:7" s="43" customFormat="1" x14ac:dyDescent="0.3">
      <c r="G166" s="43">
        <v>0</v>
      </c>
    </row>
    <row r="167" spans="1:7" x14ac:dyDescent="0.3">
      <c r="A167" s="11">
        <v>400</v>
      </c>
      <c r="B167" s="43" t="s">
        <v>667</v>
      </c>
      <c r="C167" s="11">
        <v>3</v>
      </c>
      <c r="D167" s="11">
        <v>4</v>
      </c>
      <c r="E167" s="43" t="s">
        <v>656</v>
      </c>
      <c r="F167" s="11">
        <v>400</v>
      </c>
      <c r="G167" s="11">
        <v>0</v>
      </c>
    </row>
    <row r="168" spans="1:7" x14ac:dyDescent="0.3">
      <c r="G168" s="11">
        <v>0</v>
      </c>
    </row>
    <row r="169" spans="1:7" x14ac:dyDescent="0.3">
      <c r="G169" s="11">
        <v>0</v>
      </c>
    </row>
    <row r="170" spans="1:7" x14ac:dyDescent="0.3">
      <c r="A170" s="11">
        <v>410</v>
      </c>
      <c r="B170" s="43" t="s">
        <v>747</v>
      </c>
      <c r="C170" s="11">
        <v>3</v>
      </c>
      <c r="D170" s="11">
        <v>4</v>
      </c>
      <c r="E170" s="43" t="s">
        <v>750</v>
      </c>
      <c r="F170" s="11">
        <v>410</v>
      </c>
      <c r="G170" s="11">
        <v>0</v>
      </c>
    </row>
    <row r="171" spans="1:7" x14ac:dyDescent="0.3">
      <c r="G171" s="11">
        <v>0</v>
      </c>
    </row>
  </sheetData>
  <phoneticPr fontId="5" type="noConversion"/>
  <conditionalFormatting sqref="A84">
    <cfRule type="duplicateValues" dxfId="90" priority="10"/>
  </conditionalFormatting>
  <conditionalFormatting sqref="A89">
    <cfRule type="duplicateValues" dxfId="89" priority="9"/>
  </conditionalFormatting>
  <conditionalFormatting sqref="A94">
    <cfRule type="duplicateValues" dxfId="88" priority="8"/>
  </conditionalFormatting>
  <conditionalFormatting sqref="A99">
    <cfRule type="duplicateValues" dxfId="87" priority="7"/>
  </conditionalFormatting>
  <conditionalFormatting sqref="A109">
    <cfRule type="duplicateValues" dxfId="86" priority="6"/>
  </conditionalFormatting>
  <conditionalFormatting sqref="A114">
    <cfRule type="duplicateValues" dxfId="85" priority="5"/>
  </conditionalFormatting>
  <conditionalFormatting sqref="A119">
    <cfRule type="duplicateValues" dxfId="84" priority="4"/>
  </conditionalFormatting>
  <conditionalFormatting sqref="A124">
    <cfRule type="duplicateValues" dxfId="83" priority="3"/>
  </conditionalFormatting>
  <conditionalFormatting sqref="A129">
    <cfRule type="duplicateValues" dxfId="82" priority="2"/>
  </conditionalFormatting>
  <conditionalFormatting sqref="A157">
    <cfRule type="duplicateValues" dxfId="81" priority="1"/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workbookViewId="0">
      <selection activeCell="E7" sqref="E7"/>
    </sheetView>
  </sheetViews>
  <sheetFormatPr defaultColWidth="9" defaultRowHeight="16.5" x14ac:dyDescent="0.3"/>
  <cols>
    <col min="1" max="1" width="10.25" style="11" customWidth="1"/>
    <col min="2" max="2" width="15.83203125" style="11" customWidth="1"/>
    <col min="3" max="3" width="9" style="11" customWidth="1"/>
    <col min="4" max="16384" width="9" style="11"/>
  </cols>
  <sheetData>
    <row r="1" spans="1:2" s="2" customFormat="1" ht="15" customHeight="1" x14ac:dyDescent="0.3">
      <c r="A1" s="2" t="s">
        <v>82</v>
      </c>
    </row>
    <row r="2" spans="1:2" s="3" customFormat="1" ht="15" customHeight="1" x14ac:dyDescent="0.3">
      <c r="A2" s="3" t="s">
        <v>83</v>
      </c>
      <c r="B2" s="3" t="s">
        <v>84</v>
      </c>
    </row>
    <row r="3" spans="1:2" s="4" customFormat="1" x14ac:dyDescent="0.3">
      <c r="A3" s="4" t="s">
        <v>85</v>
      </c>
      <c r="B3" s="4" t="s">
        <v>86</v>
      </c>
    </row>
    <row r="4" spans="1:2" x14ac:dyDescent="0.3">
      <c r="A4" s="11">
        <v>1</v>
      </c>
      <c r="B4" s="11">
        <v>11</v>
      </c>
    </row>
    <row r="5" spans="1:2" x14ac:dyDescent="0.3">
      <c r="A5" s="11">
        <v>2</v>
      </c>
      <c r="B5" s="11">
        <v>12</v>
      </c>
    </row>
    <row r="6" spans="1:2" x14ac:dyDescent="0.3">
      <c r="A6" s="11">
        <v>3</v>
      </c>
      <c r="B6" s="11">
        <v>13</v>
      </c>
    </row>
    <row r="7" spans="1:2" x14ac:dyDescent="0.3">
      <c r="A7" s="11">
        <v>4</v>
      </c>
      <c r="B7" s="11">
        <v>14</v>
      </c>
    </row>
    <row r="8" spans="1:2" x14ac:dyDescent="0.3">
      <c r="A8" s="11">
        <v>5</v>
      </c>
      <c r="B8" s="11">
        <v>15</v>
      </c>
    </row>
  </sheetData>
  <phoneticPr fontId="5" type="noConversion"/>
  <pageMargins left="0.7" right="0.7" top="0.75" bottom="0.75" header="0.3" footer="0.3"/>
  <pageSetup paperSize="9"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workbookViewId="0">
      <selection activeCell="A24" sqref="A24:XFD24"/>
    </sheetView>
  </sheetViews>
  <sheetFormatPr defaultColWidth="9" defaultRowHeight="16.5" x14ac:dyDescent="0.3"/>
  <cols>
    <col min="1" max="1" width="11.25" style="11" customWidth="1"/>
    <col min="2" max="2" width="23.25" style="11" customWidth="1"/>
    <col min="3" max="3" width="14.25" style="11" customWidth="1"/>
    <col min="4" max="8" width="9.08203125" style="11" customWidth="1"/>
    <col min="9" max="9" width="9" style="11" customWidth="1"/>
    <col min="10" max="10" width="12.33203125" style="11" customWidth="1"/>
    <col min="11" max="14" width="9" style="11" customWidth="1"/>
    <col min="15" max="15" width="9.08203125" style="11" bestFit="1" customWidth="1"/>
    <col min="16" max="16" width="13.33203125" style="11" bestFit="1" customWidth="1"/>
    <col min="17" max="22" width="9.08203125" style="11" bestFit="1" customWidth="1"/>
    <col min="23" max="23" width="9" style="11" customWidth="1"/>
    <col min="24" max="16384" width="9" style="11"/>
  </cols>
  <sheetData>
    <row r="1" spans="1:13" s="2" customFormat="1" ht="15" customHeight="1" x14ac:dyDescent="0.3">
      <c r="A1" s="2" t="s">
        <v>736</v>
      </c>
    </row>
    <row r="2" spans="1:13" s="3" customFormat="1" ht="15" customHeight="1" x14ac:dyDescent="0.3">
      <c r="A2" s="3" t="s">
        <v>738</v>
      </c>
      <c r="B2" s="3" t="s">
        <v>737</v>
      </c>
      <c r="C2" s="3" t="s">
        <v>87</v>
      </c>
      <c r="D2" s="3" t="s">
        <v>50</v>
      </c>
      <c r="E2" s="3" t="s">
        <v>88</v>
      </c>
      <c r="F2" s="3" t="s">
        <v>89</v>
      </c>
      <c r="G2" s="3" t="s">
        <v>90</v>
      </c>
      <c r="H2" s="3" t="s">
        <v>91</v>
      </c>
    </row>
    <row r="3" spans="1:13" s="4" customFormat="1" x14ac:dyDescent="0.3">
      <c r="A3" s="4" t="s">
        <v>735</v>
      </c>
      <c r="B3" s="4" t="s">
        <v>728</v>
      </c>
      <c r="C3" s="4" t="s">
        <v>729</v>
      </c>
      <c r="D3" s="4" t="s">
        <v>730</v>
      </c>
      <c r="E3" s="4" t="s">
        <v>731</v>
      </c>
      <c r="F3" s="4" t="s">
        <v>732</v>
      </c>
      <c r="G3" s="4" t="s">
        <v>733</v>
      </c>
      <c r="H3" s="4" t="s">
        <v>734</v>
      </c>
    </row>
    <row r="4" spans="1:13" x14ac:dyDescent="0.3">
      <c r="A4" s="43" t="s">
        <v>739</v>
      </c>
      <c r="B4" s="11">
        <v>1</v>
      </c>
      <c r="C4" s="19">
        <v>220100001</v>
      </c>
      <c r="D4" s="19">
        <v>201</v>
      </c>
      <c r="E4" s="19">
        <v>0</v>
      </c>
      <c r="F4" s="19">
        <v>0</v>
      </c>
      <c r="G4" s="19">
        <v>0</v>
      </c>
      <c r="H4" s="19">
        <v>1</v>
      </c>
      <c r="I4" s="19" t="str">
        <f>VLOOKUP(D4,[1]建筑基础配置!$A:$B,2,FALSE)</f>
        <v>城镇中心</v>
      </c>
      <c r="J4" s="43" t="s">
        <v>95</v>
      </c>
      <c r="K4" s="43" t="s">
        <v>96</v>
      </c>
    </row>
    <row r="5" spans="1:13" x14ac:dyDescent="0.3">
      <c r="B5" s="11">
        <v>2</v>
      </c>
      <c r="C5" s="19">
        <v>220200001</v>
      </c>
      <c r="D5" s="19">
        <v>202</v>
      </c>
      <c r="E5" s="19">
        <v>-33</v>
      </c>
      <c r="F5" s="19">
        <v>0</v>
      </c>
      <c r="G5" s="19">
        <v>-30</v>
      </c>
      <c r="H5" s="19">
        <v>1</v>
      </c>
      <c r="I5" s="19" t="str">
        <f>VLOOKUP(D5,[1]建筑基础配置!$A:$B,2,FALSE)</f>
        <v>居民房舍</v>
      </c>
      <c r="J5" s="43" t="s">
        <v>95</v>
      </c>
      <c r="K5" s="43" t="s">
        <v>96</v>
      </c>
    </row>
    <row r="6" spans="1:13" x14ac:dyDescent="0.3">
      <c r="B6" s="11">
        <v>3</v>
      </c>
      <c r="C6" s="19">
        <v>223500001</v>
      </c>
      <c r="D6" s="44">
        <v>235</v>
      </c>
      <c r="E6" s="19">
        <v>-63</v>
      </c>
      <c r="F6" s="19">
        <v>5</v>
      </c>
      <c r="G6" s="19">
        <v>6</v>
      </c>
      <c r="H6" s="44">
        <v>1</v>
      </c>
      <c r="I6" s="19" t="str">
        <f>VLOOKUP(D6,[1]建筑基础配置!$A:$B,2,FALSE)</f>
        <v>点将台</v>
      </c>
      <c r="J6" s="43" t="s">
        <v>95</v>
      </c>
      <c r="K6" s="43" t="s">
        <v>96</v>
      </c>
      <c r="L6" s="13"/>
      <c r="M6" s="13"/>
    </row>
    <row r="7" spans="1:13" x14ac:dyDescent="0.3">
      <c r="B7" s="11">
        <v>4</v>
      </c>
      <c r="C7" s="44">
        <v>220600001</v>
      </c>
      <c r="D7" s="44">
        <v>206</v>
      </c>
      <c r="E7" s="44">
        <v>75</v>
      </c>
      <c r="F7" s="44">
        <v>0</v>
      </c>
      <c r="G7" s="44">
        <v>36</v>
      </c>
      <c r="H7" s="44">
        <v>1</v>
      </c>
      <c r="I7" s="19" t="str">
        <f>VLOOKUP(D7,[1]建筑基础配置!$A:$B,2,FALSE)</f>
        <v>剑士营</v>
      </c>
      <c r="J7" s="43" t="s">
        <v>95</v>
      </c>
      <c r="K7" s="43" t="s">
        <v>96</v>
      </c>
    </row>
    <row r="8" spans="1:13" x14ac:dyDescent="0.3">
      <c r="B8" s="11">
        <v>5</v>
      </c>
      <c r="C8" s="44">
        <v>221500001</v>
      </c>
      <c r="D8" s="44">
        <v>215</v>
      </c>
      <c r="E8" s="44">
        <v>99</v>
      </c>
      <c r="F8" s="44">
        <v>0</v>
      </c>
      <c r="G8" s="44">
        <v>0</v>
      </c>
      <c r="H8" s="44">
        <v>1</v>
      </c>
      <c r="I8" s="19" t="str">
        <f>VLOOKUP(D8,[1]建筑基础配置!$A:$B,2,FALSE)</f>
        <v>城墙</v>
      </c>
      <c r="J8" s="43" t="s">
        <v>95</v>
      </c>
      <c r="K8" s="43" t="s">
        <v>96</v>
      </c>
    </row>
    <row r="9" spans="1:13" x14ac:dyDescent="0.3">
      <c r="B9" s="11">
        <v>6</v>
      </c>
      <c r="C9" s="19">
        <v>221200001</v>
      </c>
      <c r="D9" s="19">
        <v>212</v>
      </c>
      <c r="E9" s="53">
        <v>108</v>
      </c>
      <c r="F9" s="53">
        <v>-10</v>
      </c>
      <c r="G9" s="53">
        <v>69</v>
      </c>
      <c r="H9" s="53">
        <v>2</v>
      </c>
      <c r="I9" s="19" t="str">
        <f>VLOOKUP(D9,[1]建筑基础配置!$A:$B,2,FALSE)</f>
        <v>校场</v>
      </c>
      <c r="J9" s="43" t="s">
        <v>95</v>
      </c>
      <c r="K9" s="43" t="s">
        <v>96</v>
      </c>
    </row>
    <row r="10" spans="1:13" x14ac:dyDescent="0.3">
      <c r="B10" s="11">
        <v>7</v>
      </c>
      <c r="C10" s="19">
        <v>223600001</v>
      </c>
      <c r="D10" s="44">
        <v>236</v>
      </c>
      <c r="E10" s="53">
        <v>-42</v>
      </c>
      <c r="F10" s="53">
        <v>5</v>
      </c>
      <c r="G10" s="53">
        <v>5</v>
      </c>
      <c r="H10" s="53">
        <v>2</v>
      </c>
      <c r="I10" s="19" t="str">
        <f>VLOOKUP(D10,[1]建筑基础配置!$A:$B,2,FALSE)</f>
        <v>纪念碑</v>
      </c>
      <c r="J10" s="43" t="s">
        <v>95</v>
      </c>
      <c r="K10" s="43" t="s">
        <v>96</v>
      </c>
      <c r="L10" s="13"/>
      <c r="M10" s="13"/>
    </row>
    <row r="11" spans="1:13" x14ac:dyDescent="0.3">
      <c r="B11" s="11">
        <v>8</v>
      </c>
      <c r="C11" s="19">
        <v>220800001</v>
      </c>
      <c r="D11" s="19">
        <v>208</v>
      </c>
      <c r="E11" s="53">
        <v>99</v>
      </c>
      <c r="F11" s="53">
        <v>0</v>
      </c>
      <c r="G11" s="53">
        <v>0</v>
      </c>
      <c r="H11" s="53">
        <v>2</v>
      </c>
      <c r="I11" s="19" t="str">
        <f>VLOOKUP(D11,[1]建筑基础配置!$A:$B,2,FALSE)</f>
        <v>城堡</v>
      </c>
      <c r="J11" s="43" t="s">
        <v>95</v>
      </c>
      <c r="K11" s="43" t="s">
        <v>96</v>
      </c>
    </row>
    <row r="12" spans="1:13" x14ac:dyDescent="0.3">
      <c r="B12" s="11">
        <v>9</v>
      </c>
      <c r="C12" s="44">
        <v>222700001</v>
      </c>
      <c r="D12" s="44">
        <v>227</v>
      </c>
      <c r="E12" s="53">
        <v>164</v>
      </c>
      <c r="F12" s="53">
        <v>-9</v>
      </c>
      <c r="G12" s="53">
        <v>12</v>
      </c>
      <c r="H12" s="53">
        <v>2</v>
      </c>
      <c r="I12" s="19" t="str">
        <f>VLOOKUP(D12,[1]建筑基础配置!$A:$B,2,FALSE)</f>
        <v>防卫塔</v>
      </c>
      <c r="J12" s="43" t="s">
        <v>95</v>
      </c>
      <c r="K12" s="43" t="s">
        <v>96</v>
      </c>
    </row>
    <row r="13" spans="1:13" x14ac:dyDescent="0.3">
      <c r="B13" s="11">
        <v>10</v>
      </c>
      <c r="C13" s="44">
        <v>222700002</v>
      </c>
      <c r="D13" s="44">
        <v>227</v>
      </c>
      <c r="E13" s="53">
        <v>181</v>
      </c>
      <c r="F13" s="53">
        <v>-9</v>
      </c>
      <c r="G13" s="53">
        <v>-28</v>
      </c>
      <c r="H13" s="53">
        <v>2</v>
      </c>
      <c r="I13" s="19" t="str">
        <f>VLOOKUP(D13,[1]建筑基础配置!$A:$B,2,FALSE)</f>
        <v>防卫塔</v>
      </c>
      <c r="J13" s="43" t="s">
        <v>95</v>
      </c>
      <c r="K13" s="43" t="s">
        <v>96</v>
      </c>
    </row>
    <row r="14" spans="1:13" s="5" customFormat="1" x14ac:dyDescent="0.3">
      <c r="B14" s="11">
        <v>11</v>
      </c>
      <c r="C14" s="45">
        <v>221500001</v>
      </c>
      <c r="D14" s="45">
        <v>215</v>
      </c>
      <c r="E14" s="53">
        <v>99</v>
      </c>
      <c r="F14" s="53">
        <v>0</v>
      </c>
      <c r="G14" s="53">
        <v>0</v>
      </c>
      <c r="H14" s="53">
        <v>2</v>
      </c>
      <c r="I14" s="5" t="str">
        <f>VLOOKUP(D14,[1]建筑基础配置!$A:$B,2,FALSE)</f>
        <v>城墙</v>
      </c>
      <c r="J14" s="46" t="s">
        <v>95</v>
      </c>
      <c r="K14" s="46"/>
    </row>
    <row r="15" spans="1:13" s="5" customFormat="1" x14ac:dyDescent="0.3">
      <c r="B15" s="11">
        <v>12</v>
      </c>
      <c r="C15" s="45">
        <v>222600001</v>
      </c>
      <c r="D15" s="45">
        <v>226</v>
      </c>
      <c r="E15" s="53">
        <v>-28</v>
      </c>
      <c r="F15" s="53">
        <v>3</v>
      </c>
      <c r="G15" s="53">
        <v>69</v>
      </c>
      <c r="H15" s="53">
        <v>2</v>
      </c>
      <c r="I15" s="5" t="str">
        <f>VLOOKUP(D15,[1]建筑基础配置!$A:$B,2,FALSE)</f>
        <v>瞭望塔</v>
      </c>
      <c r="J15" s="46" t="s">
        <v>95</v>
      </c>
      <c r="K15" s="46"/>
    </row>
    <row r="16" spans="1:13" s="5" customFormat="1" x14ac:dyDescent="0.3">
      <c r="B16" s="11">
        <v>13</v>
      </c>
      <c r="C16" s="45">
        <v>220600001</v>
      </c>
      <c r="D16" s="45">
        <v>206</v>
      </c>
      <c r="E16" s="53">
        <v>66</v>
      </c>
      <c r="F16" s="53">
        <v>0</v>
      </c>
      <c r="G16" s="53">
        <v>42</v>
      </c>
      <c r="H16" s="53">
        <v>2</v>
      </c>
      <c r="I16" s="5" t="str">
        <f>VLOOKUP(D16,[1]建筑基础配置!$A:$B,2,FALSE)</f>
        <v>剑士营</v>
      </c>
      <c r="J16" s="46" t="s">
        <v>95</v>
      </c>
      <c r="K16" s="46"/>
    </row>
    <row r="17" spans="2:11" s="43" customFormat="1" x14ac:dyDescent="0.3">
      <c r="B17" s="11">
        <v>15</v>
      </c>
      <c r="C17" s="46">
        <v>230000001</v>
      </c>
      <c r="D17" s="46">
        <v>300</v>
      </c>
      <c r="E17" s="53">
        <v>130</v>
      </c>
      <c r="F17" s="53">
        <v>-9</v>
      </c>
      <c r="G17" s="53">
        <v>66</v>
      </c>
      <c r="H17" s="53">
        <v>2</v>
      </c>
      <c r="I17" s="46" t="str">
        <f>VLOOKUP(D17,[1]建筑基础配置!$A:$B,2,FALSE)</f>
        <v>公告板</v>
      </c>
      <c r="J17" s="43" t="s">
        <v>95</v>
      </c>
    </row>
    <row r="18" spans="2:11" x14ac:dyDescent="0.3">
      <c r="B18" s="11">
        <v>16</v>
      </c>
      <c r="C18" s="13">
        <v>220800001</v>
      </c>
      <c r="D18" s="13">
        <v>208</v>
      </c>
      <c r="E18" s="53">
        <v>-72</v>
      </c>
      <c r="F18" s="53">
        <v>13</v>
      </c>
      <c r="G18" s="53">
        <v>78</v>
      </c>
      <c r="H18" s="53">
        <v>3</v>
      </c>
      <c r="I18" s="11" t="str">
        <f>VLOOKUP(D18,[1]建筑基础配置!$A:$B,2,FALSE)</f>
        <v>城堡</v>
      </c>
      <c r="J18" s="43" t="s">
        <v>95</v>
      </c>
      <c r="K18" s="43"/>
    </row>
    <row r="19" spans="2:11" x14ac:dyDescent="0.3">
      <c r="B19" s="11">
        <v>17</v>
      </c>
      <c r="C19" s="15">
        <v>221200001</v>
      </c>
      <c r="D19" s="15">
        <v>212</v>
      </c>
      <c r="E19" s="53">
        <v>108</v>
      </c>
      <c r="F19" s="53">
        <v>-10</v>
      </c>
      <c r="G19" s="53">
        <v>69</v>
      </c>
      <c r="H19" s="53">
        <v>3</v>
      </c>
      <c r="I19" s="14" t="str">
        <f>VLOOKUP(D19,[1]建筑基础配置!$A:$B,2,FALSE)</f>
        <v>校场</v>
      </c>
      <c r="J19" s="43" t="s">
        <v>95</v>
      </c>
      <c r="K19" s="43"/>
    </row>
    <row r="20" spans="2:11" x14ac:dyDescent="0.3">
      <c r="B20" s="11">
        <v>18</v>
      </c>
      <c r="C20" s="13">
        <v>220800001</v>
      </c>
      <c r="D20" s="13">
        <v>208</v>
      </c>
      <c r="E20" s="53">
        <v>-72</v>
      </c>
      <c r="F20" s="53">
        <v>13</v>
      </c>
      <c r="G20" s="53">
        <v>78</v>
      </c>
      <c r="H20" s="53">
        <v>4</v>
      </c>
      <c r="I20" s="11" t="str">
        <f>VLOOKUP(D20,[1]建筑基础配置!$A:$B,2,FALSE)</f>
        <v>城堡</v>
      </c>
      <c r="J20" s="43" t="s">
        <v>95</v>
      </c>
      <c r="K20" s="43"/>
    </row>
    <row r="21" spans="2:11" x14ac:dyDescent="0.3">
      <c r="B21" s="11">
        <v>19</v>
      </c>
      <c r="C21" s="15">
        <v>221200001</v>
      </c>
      <c r="D21" s="15">
        <v>212</v>
      </c>
      <c r="E21" s="53">
        <v>108</v>
      </c>
      <c r="F21" s="53">
        <v>-10</v>
      </c>
      <c r="G21" s="53">
        <v>69</v>
      </c>
      <c r="H21" s="53">
        <v>4</v>
      </c>
      <c r="I21" s="14" t="str">
        <f>VLOOKUP(D21,[1]建筑基础配置!$A:$B,2,FALSE)</f>
        <v>校场</v>
      </c>
      <c r="J21" s="43" t="s">
        <v>95</v>
      </c>
      <c r="K21" s="43"/>
    </row>
    <row r="22" spans="2:11" s="43" customFormat="1" x14ac:dyDescent="0.3">
      <c r="B22" s="43">
        <v>20</v>
      </c>
      <c r="C22" s="43">
        <v>221300001</v>
      </c>
      <c r="D22" s="43">
        <v>213</v>
      </c>
      <c r="E22" s="53">
        <v>16.5</v>
      </c>
      <c r="F22" s="53">
        <v>-18.5</v>
      </c>
      <c r="G22" s="53">
        <v>130.5</v>
      </c>
      <c r="H22" s="53">
        <v>2</v>
      </c>
      <c r="I22" s="43" t="s">
        <v>668</v>
      </c>
      <c r="J22" s="43" t="s">
        <v>95</v>
      </c>
    </row>
    <row r="23" spans="2:11" x14ac:dyDescent="0.3">
      <c r="B23" s="11">
        <v>21</v>
      </c>
      <c r="C23" s="43">
        <v>4040001</v>
      </c>
      <c r="D23" s="43">
        <v>404</v>
      </c>
      <c r="E23" s="11">
        <v>214.97</v>
      </c>
      <c r="F23" s="11">
        <v>-4.2</v>
      </c>
      <c r="G23" s="11">
        <v>89.09</v>
      </c>
      <c r="H23" s="11">
        <v>2</v>
      </c>
      <c r="I23" s="43" t="s">
        <v>669</v>
      </c>
      <c r="J23" s="43" t="s">
        <v>95</v>
      </c>
    </row>
  </sheetData>
  <autoFilter ref="A3:M20" xr:uid="{00000000-0009-0000-0000-000004000000}">
    <sortState xmlns:xlrd2="http://schemas.microsoft.com/office/spreadsheetml/2017/richdata2" ref="A4:M20">
      <sortCondition ref="H3:H20"/>
    </sortState>
  </autoFilter>
  <phoneticPr fontId="5" type="noConversion"/>
  <conditionalFormatting sqref="M22">
    <cfRule type="duplicateValues" dxfId="80" priority="2"/>
  </conditionalFormatting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5"/>
  <sheetViews>
    <sheetView topLeftCell="A10" workbookViewId="0">
      <selection activeCell="J30" sqref="J30"/>
    </sheetView>
  </sheetViews>
  <sheetFormatPr defaultColWidth="9" defaultRowHeight="16.5" x14ac:dyDescent="0.3"/>
  <cols>
    <col min="1" max="1" width="9.75" style="11" customWidth="1"/>
    <col min="2" max="2" width="10.08203125" style="11" customWidth="1"/>
    <col min="3" max="3" width="6.58203125" style="11" customWidth="1"/>
    <col min="4" max="4" width="14.58203125" style="11" customWidth="1"/>
    <col min="5" max="5" width="13.33203125" style="11" customWidth="1"/>
    <col min="6" max="6" width="8" style="11" customWidth="1"/>
    <col min="7" max="7" width="16.75" style="11" customWidth="1"/>
    <col min="8" max="8" width="9" style="11" customWidth="1"/>
    <col min="9" max="16384" width="9" style="11"/>
  </cols>
  <sheetData>
    <row r="1" spans="1:8" s="2" customFormat="1" ht="15" customHeight="1" x14ac:dyDescent="0.3">
      <c r="A1" s="2" t="s">
        <v>97</v>
      </c>
    </row>
    <row r="2" spans="1:8" s="3" customFormat="1" ht="15" customHeight="1" x14ac:dyDescent="0.3">
      <c r="A2" s="3" t="s">
        <v>98</v>
      </c>
      <c r="B2" s="3" t="s">
        <v>99</v>
      </c>
      <c r="C2" s="3" t="s">
        <v>100</v>
      </c>
      <c r="D2" s="3" t="s">
        <v>101</v>
      </c>
      <c r="E2" s="3" t="s">
        <v>102</v>
      </c>
      <c r="F2" s="3" t="s">
        <v>103</v>
      </c>
      <c r="G2" s="3" t="s">
        <v>2</v>
      </c>
    </row>
    <row r="3" spans="1:8" s="4" customFormat="1" x14ac:dyDescent="0.3">
      <c r="A3" s="4" t="s">
        <v>104</v>
      </c>
      <c r="B3" s="4" t="s">
        <v>105</v>
      </c>
      <c r="C3" s="4" t="s">
        <v>106</v>
      </c>
      <c r="D3" s="4" t="s">
        <v>107</v>
      </c>
      <c r="E3" s="4" t="s">
        <v>5</v>
      </c>
      <c r="F3" s="4" t="s">
        <v>108</v>
      </c>
    </row>
    <row r="4" spans="1:8" x14ac:dyDescent="0.3">
      <c r="A4" s="11">
        <v>199</v>
      </c>
      <c r="B4" s="11">
        <v>1</v>
      </c>
      <c r="C4" s="11">
        <v>1.2</v>
      </c>
      <c r="D4" s="11">
        <v>6</v>
      </c>
      <c r="E4" s="11">
        <v>1</v>
      </c>
      <c r="G4" s="11" t="s">
        <v>109</v>
      </c>
    </row>
    <row r="5" spans="1:8" x14ac:dyDescent="0.3">
      <c r="A5" s="11">
        <v>199</v>
      </c>
      <c r="B5" s="11">
        <v>2</v>
      </c>
      <c r="C5" s="11">
        <v>1.2</v>
      </c>
      <c r="D5" s="11">
        <v>6</v>
      </c>
      <c r="E5" s="11">
        <v>1</v>
      </c>
      <c r="G5" s="11" t="s">
        <v>110</v>
      </c>
    </row>
    <row r="6" spans="1:8" x14ac:dyDescent="0.3">
      <c r="A6" s="11">
        <v>199</v>
      </c>
      <c r="B6" s="11">
        <v>3</v>
      </c>
      <c r="C6" s="11">
        <v>1.2</v>
      </c>
      <c r="D6" s="11">
        <v>6</v>
      </c>
      <c r="E6" s="11">
        <v>2</v>
      </c>
      <c r="G6" s="11" t="s">
        <v>111</v>
      </c>
    </row>
    <row r="7" spans="1:8" x14ac:dyDescent="0.3">
      <c r="A7" s="11">
        <v>199</v>
      </c>
      <c r="B7" s="11">
        <v>4</v>
      </c>
      <c r="C7" s="11">
        <v>1.2</v>
      </c>
      <c r="D7" s="11">
        <v>6</v>
      </c>
      <c r="E7" s="11">
        <v>2</v>
      </c>
      <c r="G7" s="11" t="s">
        <v>112</v>
      </c>
    </row>
    <row r="8" spans="1:8" x14ac:dyDescent="0.3">
      <c r="A8" s="11">
        <v>200</v>
      </c>
      <c r="B8" s="11">
        <v>1</v>
      </c>
      <c r="C8" s="11">
        <v>1.2</v>
      </c>
      <c r="E8" s="11">
        <v>3</v>
      </c>
      <c r="G8" s="11" t="s">
        <v>113</v>
      </c>
    </row>
    <row r="9" spans="1:8" x14ac:dyDescent="0.3">
      <c r="A9" s="11">
        <v>200</v>
      </c>
      <c r="B9" s="16">
        <v>2</v>
      </c>
      <c r="C9" s="11">
        <v>1.2</v>
      </c>
      <c r="E9" s="11">
        <v>4</v>
      </c>
      <c r="G9" s="11" t="s">
        <v>114</v>
      </c>
    </row>
    <row r="10" spans="1:8" x14ac:dyDescent="0.3">
      <c r="A10" s="11">
        <v>200</v>
      </c>
      <c r="B10" s="11">
        <v>3</v>
      </c>
      <c r="C10" s="11">
        <v>1.2</v>
      </c>
      <c r="E10" s="11">
        <v>5</v>
      </c>
      <c r="G10" s="11" t="s">
        <v>115</v>
      </c>
    </row>
    <row r="11" spans="1:8" x14ac:dyDescent="0.3">
      <c r="A11" s="11">
        <v>200</v>
      </c>
      <c r="B11" s="11">
        <v>4</v>
      </c>
      <c r="C11" s="11">
        <v>1.2</v>
      </c>
      <c r="E11" s="11">
        <v>6</v>
      </c>
      <c r="G11" s="11" t="s">
        <v>116</v>
      </c>
    </row>
    <row r="12" spans="1:8" x14ac:dyDescent="0.3">
      <c r="A12" s="11">
        <v>200</v>
      </c>
      <c r="B12" s="11">
        <v>5</v>
      </c>
      <c r="C12" s="11">
        <v>1.2</v>
      </c>
      <c r="E12" s="11">
        <v>7</v>
      </c>
      <c r="G12" s="11" t="s">
        <v>117</v>
      </c>
    </row>
    <row r="13" spans="1:8" x14ac:dyDescent="0.3">
      <c r="A13" s="11">
        <v>200</v>
      </c>
      <c r="B13" s="11">
        <v>6</v>
      </c>
      <c r="C13" s="11">
        <v>1.2</v>
      </c>
      <c r="E13" s="11">
        <v>8</v>
      </c>
      <c r="G13" s="11" t="s">
        <v>118</v>
      </c>
    </row>
    <row r="14" spans="1:8" x14ac:dyDescent="0.3">
      <c r="A14" s="11">
        <v>200</v>
      </c>
      <c r="B14" s="11">
        <v>7</v>
      </c>
      <c r="C14" s="11">
        <v>1.2</v>
      </c>
      <c r="E14" s="17">
        <v>9</v>
      </c>
      <c r="F14" s="17"/>
      <c r="G14" s="17" t="s">
        <v>119</v>
      </c>
      <c r="H14" s="17" t="s">
        <v>120</v>
      </c>
    </row>
    <row r="15" spans="1:8" x14ac:dyDescent="0.3">
      <c r="A15" s="11">
        <v>200</v>
      </c>
      <c r="B15" s="11">
        <v>8</v>
      </c>
      <c r="C15" s="11">
        <v>1.2</v>
      </c>
      <c r="E15" s="11">
        <v>10</v>
      </c>
      <c r="G15" s="11" t="s">
        <v>121</v>
      </c>
    </row>
    <row r="16" spans="1:8" x14ac:dyDescent="0.3">
      <c r="A16" s="11">
        <v>200</v>
      </c>
      <c r="B16" s="11">
        <v>9</v>
      </c>
      <c r="C16" s="11">
        <v>1.2</v>
      </c>
      <c r="E16" s="11">
        <v>11</v>
      </c>
      <c r="G16" s="11" t="s">
        <v>122</v>
      </c>
    </row>
    <row r="17" spans="1:8" x14ac:dyDescent="0.3">
      <c r="A17" s="11">
        <v>299</v>
      </c>
      <c r="B17" s="11">
        <v>3</v>
      </c>
      <c r="C17" s="11">
        <v>1.2</v>
      </c>
      <c r="E17" s="17">
        <v>12</v>
      </c>
      <c r="F17" s="17"/>
      <c r="G17" s="17" t="s">
        <v>123</v>
      </c>
      <c r="H17" s="17" t="s">
        <v>120</v>
      </c>
    </row>
    <row r="18" spans="1:8" x14ac:dyDescent="0.3">
      <c r="A18" s="11">
        <v>299</v>
      </c>
      <c r="B18" s="11">
        <v>4</v>
      </c>
      <c r="C18" s="11">
        <v>1.2</v>
      </c>
      <c r="E18" s="11">
        <v>20</v>
      </c>
      <c r="G18" s="11" t="s">
        <v>124</v>
      </c>
    </row>
    <row r="19" spans="1:8" x14ac:dyDescent="0.3">
      <c r="A19" s="11">
        <v>299</v>
      </c>
      <c r="B19" s="11">
        <v>6</v>
      </c>
      <c r="C19" s="11">
        <v>1.2</v>
      </c>
      <c r="E19" s="17">
        <v>13</v>
      </c>
      <c r="F19" s="17"/>
      <c r="G19" s="17" t="s">
        <v>125</v>
      </c>
      <c r="H19" s="17" t="s">
        <v>120</v>
      </c>
    </row>
    <row r="20" spans="1:8" x14ac:dyDescent="0.3">
      <c r="A20" s="11">
        <v>299</v>
      </c>
      <c r="B20" s="11">
        <v>7</v>
      </c>
      <c r="C20" s="11">
        <v>1.2</v>
      </c>
      <c r="E20" s="17">
        <v>14</v>
      </c>
      <c r="F20" s="17"/>
      <c r="G20" s="17" t="s">
        <v>126</v>
      </c>
      <c r="H20" s="17" t="s">
        <v>120</v>
      </c>
    </row>
    <row r="21" spans="1:8" x14ac:dyDescent="0.3">
      <c r="A21" s="11">
        <v>400</v>
      </c>
      <c r="B21" s="11">
        <v>101</v>
      </c>
      <c r="C21" s="11">
        <v>1.3</v>
      </c>
      <c r="E21" s="11">
        <v>39</v>
      </c>
      <c r="G21" s="11" t="s">
        <v>127</v>
      </c>
    </row>
    <row r="22" spans="1:8" x14ac:dyDescent="0.3">
      <c r="A22" s="11">
        <v>400</v>
      </c>
      <c r="B22" s="11">
        <v>102</v>
      </c>
      <c r="C22" s="11">
        <v>1.3</v>
      </c>
      <c r="E22" s="11">
        <v>38</v>
      </c>
      <c r="G22" s="11" t="s">
        <v>128</v>
      </c>
    </row>
    <row r="23" spans="1:8" x14ac:dyDescent="0.3">
      <c r="A23" s="11">
        <v>400</v>
      </c>
      <c r="B23" s="11">
        <v>103</v>
      </c>
      <c r="C23" s="11">
        <v>1.3</v>
      </c>
      <c r="E23" s="11">
        <v>40</v>
      </c>
      <c r="G23" s="11" t="s">
        <v>129</v>
      </c>
    </row>
    <row r="24" spans="1:8" x14ac:dyDescent="0.3">
      <c r="A24" s="11">
        <v>400</v>
      </c>
      <c r="B24" s="11">
        <v>104</v>
      </c>
      <c r="C24" s="11">
        <v>1.3</v>
      </c>
      <c r="E24" s="11">
        <v>41</v>
      </c>
      <c r="G24" s="11" t="s">
        <v>130</v>
      </c>
    </row>
    <row r="25" spans="1:8" x14ac:dyDescent="0.3">
      <c r="A25" s="11">
        <v>600</v>
      </c>
      <c r="B25" s="11">
        <v>1</v>
      </c>
      <c r="C25" s="11">
        <v>1</v>
      </c>
      <c r="E25" s="11">
        <v>19</v>
      </c>
      <c r="G25" s="11" t="s">
        <v>131</v>
      </c>
    </row>
    <row r="26" spans="1:8" x14ac:dyDescent="0.45">
      <c r="A26" s="43">
        <v>199</v>
      </c>
      <c r="B26" s="43">
        <v>10</v>
      </c>
      <c r="C26" s="43">
        <v>1.7</v>
      </c>
      <c r="D26" s="51"/>
      <c r="E26" s="43">
        <v>49</v>
      </c>
      <c r="F26" s="51"/>
      <c r="G26" s="43" t="s">
        <v>657</v>
      </c>
    </row>
    <row r="27" spans="1:8" x14ac:dyDescent="0.45">
      <c r="A27" s="43">
        <v>199</v>
      </c>
      <c r="B27" s="43">
        <v>11</v>
      </c>
      <c r="C27" s="43">
        <v>1.4</v>
      </c>
      <c r="D27" s="51"/>
      <c r="E27" s="43">
        <v>46</v>
      </c>
      <c r="F27" s="51"/>
      <c r="G27" s="43" t="s">
        <v>658</v>
      </c>
    </row>
    <row r="28" spans="1:8" x14ac:dyDescent="0.45">
      <c r="A28" s="43">
        <v>199</v>
      </c>
      <c r="B28" s="43">
        <v>12</v>
      </c>
      <c r="C28" s="43">
        <v>1.2</v>
      </c>
      <c r="D28" s="51"/>
      <c r="E28" s="43">
        <v>48</v>
      </c>
      <c r="F28" s="51"/>
      <c r="G28" s="43" t="s">
        <v>659</v>
      </c>
    </row>
    <row r="29" spans="1:8" x14ac:dyDescent="0.45">
      <c r="A29" s="43">
        <v>199</v>
      </c>
      <c r="B29" s="43">
        <v>13</v>
      </c>
      <c r="C29" s="43">
        <v>1.4</v>
      </c>
      <c r="D29" s="51"/>
      <c r="E29" s="43">
        <v>47</v>
      </c>
      <c r="F29" s="51"/>
      <c r="G29" s="43" t="s">
        <v>660</v>
      </c>
    </row>
    <row r="30" spans="1:8" x14ac:dyDescent="0.45">
      <c r="A30" s="43">
        <v>199</v>
      </c>
      <c r="B30" s="43">
        <v>14</v>
      </c>
      <c r="C30" s="43">
        <v>1.7</v>
      </c>
      <c r="D30" s="51"/>
      <c r="E30" s="43">
        <v>50</v>
      </c>
      <c r="F30" s="51"/>
      <c r="G30" s="43" t="s">
        <v>661</v>
      </c>
    </row>
    <row r="31" spans="1:8" x14ac:dyDescent="0.45">
      <c r="A31" s="43">
        <v>199</v>
      </c>
      <c r="B31" s="43">
        <v>15</v>
      </c>
      <c r="C31" s="43">
        <v>1.7</v>
      </c>
      <c r="D31" s="51"/>
      <c r="E31" s="43">
        <v>51</v>
      </c>
      <c r="F31" s="51"/>
      <c r="G31" s="43" t="s">
        <v>662</v>
      </c>
    </row>
    <row r="32" spans="1:8" x14ac:dyDescent="0.45">
      <c r="A32" s="43">
        <v>199</v>
      </c>
      <c r="B32" s="43">
        <v>16</v>
      </c>
      <c r="C32" s="43">
        <v>1.7</v>
      </c>
      <c r="D32" s="51"/>
      <c r="E32" s="43">
        <v>52</v>
      </c>
      <c r="F32" s="51"/>
      <c r="G32" s="43" t="s">
        <v>663</v>
      </c>
    </row>
    <row r="33" spans="1:7" x14ac:dyDescent="0.45">
      <c r="A33" s="43">
        <v>199</v>
      </c>
      <c r="B33" s="43">
        <v>17</v>
      </c>
      <c r="C33" s="43">
        <v>1.7</v>
      </c>
      <c r="D33" s="51"/>
      <c r="E33" s="43">
        <v>53</v>
      </c>
      <c r="F33" s="51"/>
      <c r="G33" s="43" t="s">
        <v>664</v>
      </c>
    </row>
    <row r="34" spans="1:7" x14ac:dyDescent="0.45">
      <c r="A34" s="43">
        <v>199</v>
      </c>
      <c r="B34" s="43">
        <v>18</v>
      </c>
      <c r="C34" s="43">
        <v>1.7</v>
      </c>
      <c r="D34" s="51"/>
      <c r="E34" s="43">
        <v>54</v>
      </c>
      <c r="F34" s="51"/>
      <c r="G34" s="43" t="s">
        <v>665</v>
      </c>
    </row>
    <row r="35" spans="1:7" x14ac:dyDescent="0.45">
      <c r="A35" s="43">
        <v>199</v>
      </c>
      <c r="B35" s="43">
        <v>19</v>
      </c>
      <c r="C35" s="43">
        <v>1</v>
      </c>
      <c r="D35" s="51"/>
      <c r="E35" s="43">
        <v>50</v>
      </c>
      <c r="F35" s="51"/>
      <c r="G35" s="43" t="s">
        <v>666</v>
      </c>
    </row>
  </sheetData>
  <phoneticPr fontId="5" type="noConversion"/>
  <conditionalFormatting sqref="A4 A8:A20">
    <cfRule type="duplicateValues" dxfId="79" priority="82"/>
  </conditionalFormatting>
  <conditionalFormatting sqref="A5">
    <cfRule type="duplicateValues" dxfId="78" priority="77"/>
  </conditionalFormatting>
  <conditionalFormatting sqref="A6">
    <cfRule type="duplicateValues" dxfId="77" priority="67"/>
  </conditionalFormatting>
  <conditionalFormatting sqref="A7">
    <cfRule type="duplicateValues" dxfId="76" priority="72"/>
  </conditionalFormatting>
  <conditionalFormatting sqref="A21">
    <cfRule type="duplicateValues" dxfId="75" priority="63"/>
  </conditionalFormatting>
  <conditionalFormatting sqref="A22">
    <cfRule type="duplicateValues" dxfId="74" priority="61"/>
  </conditionalFormatting>
  <conditionalFormatting sqref="A23">
    <cfRule type="duplicateValues" dxfId="73" priority="58"/>
  </conditionalFormatting>
  <conditionalFormatting sqref="A24">
    <cfRule type="duplicateValues" dxfId="72" priority="55"/>
  </conditionalFormatting>
  <conditionalFormatting sqref="E1">
    <cfRule type="duplicateValues" dxfId="71" priority="149"/>
  </conditionalFormatting>
  <conditionalFormatting sqref="E2:E3">
    <cfRule type="duplicateValues" dxfId="70" priority="86"/>
  </conditionalFormatting>
  <conditionalFormatting sqref="E4">
    <cfRule type="duplicateValues" dxfId="69" priority="25"/>
    <cfRule type="duplicateValues" dxfId="68" priority="26"/>
  </conditionalFormatting>
  <conditionalFormatting sqref="E5">
    <cfRule type="duplicateValues" dxfId="67" priority="23"/>
    <cfRule type="duplicateValues" dxfId="66" priority="24"/>
  </conditionalFormatting>
  <conditionalFormatting sqref="E6">
    <cfRule type="duplicateValues" dxfId="65" priority="21"/>
    <cfRule type="duplicateValues" dxfId="64" priority="22"/>
  </conditionalFormatting>
  <conditionalFormatting sqref="E7">
    <cfRule type="duplicateValues" dxfId="63" priority="19"/>
    <cfRule type="duplicateValues" dxfId="62" priority="20"/>
  </conditionalFormatting>
  <conditionalFormatting sqref="E8:E13">
    <cfRule type="duplicateValues" dxfId="61" priority="17"/>
    <cfRule type="duplicateValues" dxfId="60" priority="18"/>
  </conditionalFormatting>
  <conditionalFormatting sqref="E14:E20">
    <cfRule type="duplicateValues" dxfId="59" priority="16"/>
  </conditionalFormatting>
  <conditionalFormatting sqref="E21 E23">
    <cfRule type="duplicateValues" dxfId="58" priority="27"/>
  </conditionalFormatting>
  <conditionalFormatting sqref="E22 E24">
    <cfRule type="duplicateValues" dxfId="57" priority="28"/>
  </conditionalFormatting>
  <conditionalFormatting sqref="E25">
    <cfRule type="duplicateValues" dxfId="56" priority="10"/>
    <cfRule type="duplicateValues" dxfId="55" priority="9"/>
  </conditionalFormatting>
  <conditionalFormatting sqref="E26">
    <cfRule type="duplicateValues" dxfId="54" priority="8"/>
    <cfRule type="duplicateValues" dxfId="53" priority="7"/>
  </conditionalFormatting>
  <conditionalFormatting sqref="E27:E30">
    <cfRule type="duplicateValues" dxfId="52" priority="6"/>
    <cfRule type="duplicateValues" dxfId="51" priority="5"/>
  </conditionalFormatting>
  <conditionalFormatting sqref="E31:E34">
    <cfRule type="duplicateValues" dxfId="50" priority="4"/>
    <cfRule type="duplicateValues" dxfId="49" priority="3"/>
  </conditionalFormatting>
  <conditionalFormatting sqref="E35">
    <cfRule type="duplicateValues" dxfId="48" priority="1"/>
    <cfRule type="duplicateValues" dxfId="47" priority="2"/>
  </conditionalFormatting>
  <conditionalFormatting sqref="E14:F16 F17:F20">
    <cfRule type="duplicateValues" dxfId="46" priority="15"/>
  </conditionalFormatting>
  <conditionalFormatting sqref="F4 F8:F13">
    <cfRule type="duplicateValues" dxfId="45" priority="41"/>
  </conditionalFormatting>
  <conditionalFormatting sqref="F4">
    <cfRule type="duplicateValues" dxfId="44" priority="42"/>
  </conditionalFormatting>
  <conditionalFormatting sqref="F5">
    <cfRule type="duplicateValues" dxfId="43" priority="39"/>
    <cfRule type="duplicateValues" dxfId="42" priority="40"/>
  </conditionalFormatting>
  <conditionalFormatting sqref="F6">
    <cfRule type="duplicateValues" dxfId="41" priority="35"/>
    <cfRule type="duplicateValues" dxfId="40" priority="36"/>
  </conditionalFormatting>
  <conditionalFormatting sqref="F7">
    <cfRule type="duplicateValues" dxfId="39" priority="37"/>
    <cfRule type="duplicateValues" dxfId="38" priority="38"/>
  </conditionalFormatting>
  <conditionalFormatting sqref="F21">
    <cfRule type="duplicateValues" dxfId="37" priority="34"/>
  </conditionalFormatting>
  <conditionalFormatting sqref="F22">
    <cfRule type="duplicateValues" dxfId="36" priority="33"/>
  </conditionalFormatting>
  <conditionalFormatting sqref="F23">
    <cfRule type="duplicateValues" dxfId="35" priority="31"/>
  </conditionalFormatting>
  <conditionalFormatting sqref="F24">
    <cfRule type="duplicateValues" dxfId="34" priority="29"/>
  </conditionalFormatting>
  <pageMargins left="0.7" right="0.7" top="0.75" bottom="0.75" header="0.3" footer="0.3"/>
  <pageSetup paperSize="9"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8"/>
  <sheetViews>
    <sheetView workbookViewId="0">
      <selection activeCell="E9" sqref="E9"/>
    </sheetView>
  </sheetViews>
  <sheetFormatPr defaultColWidth="9" defaultRowHeight="16.5" x14ac:dyDescent="0.3"/>
  <cols>
    <col min="1" max="1" width="10.75" style="11" customWidth="1"/>
    <col min="2" max="7" width="9" style="11" customWidth="1"/>
    <col min="8" max="8" width="4.25" style="11" customWidth="1"/>
    <col min="9" max="10" width="9" style="11" customWidth="1"/>
    <col min="11" max="11" width="7.75" style="11" customWidth="1"/>
    <col min="12" max="12" width="9.58203125" style="11" customWidth="1"/>
    <col min="13" max="13" width="13" style="11" customWidth="1"/>
    <col min="14" max="14" width="12.83203125" style="11" customWidth="1"/>
    <col min="15" max="15" width="9" style="11" customWidth="1"/>
    <col min="16" max="16384" width="9" style="11"/>
  </cols>
  <sheetData>
    <row r="1" spans="1:24" s="2" customFormat="1" ht="15" customHeight="1" x14ac:dyDescent="0.3">
      <c r="A1" s="2" t="s">
        <v>132</v>
      </c>
    </row>
    <row r="2" spans="1:24" s="3" customFormat="1" ht="15" customHeight="1" x14ac:dyDescent="0.3">
      <c r="A2" s="3" t="s">
        <v>1</v>
      </c>
      <c r="B2" s="3" t="s">
        <v>133</v>
      </c>
      <c r="E2" s="8" t="s">
        <v>134</v>
      </c>
      <c r="F2" s="8" t="s">
        <v>134</v>
      </c>
      <c r="G2" s="8" t="s">
        <v>134</v>
      </c>
      <c r="H2" s="8"/>
      <c r="I2" s="3" t="s">
        <v>135</v>
      </c>
      <c r="J2" s="3" t="s">
        <v>136</v>
      </c>
      <c r="L2" s="3" t="s">
        <v>137</v>
      </c>
      <c r="M2" s="3" t="s">
        <v>138</v>
      </c>
      <c r="N2" s="3" t="s">
        <v>139</v>
      </c>
      <c r="O2" s="3" t="s">
        <v>135</v>
      </c>
      <c r="P2" s="3" t="s">
        <v>136</v>
      </c>
      <c r="Q2" s="3" t="s">
        <v>140</v>
      </c>
      <c r="R2" s="3" t="s">
        <v>141</v>
      </c>
      <c r="S2" s="3" t="s">
        <v>142</v>
      </c>
      <c r="T2" s="3" t="s">
        <v>142</v>
      </c>
      <c r="U2" s="3" t="s">
        <v>142</v>
      </c>
      <c r="V2" s="3" t="s">
        <v>143</v>
      </c>
      <c r="W2" s="3" t="s">
        <v>144</v>
      </c>
      <c r="X2" s="3" t="s">
        <v>145</v>
      </c>
    </row>
    <row r="3" spans="1:24" s="9" customFormat="1" x14ac:dyDescent="0.3">
      <c r="A3" s="9" t="s">
        <v>4</v>
      </c>
      <c r="B3" s="9" t="s">
        <v>146</v>
      </c>
      <c r="E3" s="20" t="s">
        <v>92</v>
      </c>
      <c r="F3" s="20" t="s">
        <v>93</v>
      </c>
      <c r="G3" s="20" t="s">
        <v>94</v>
      </c>
      <c r="H3" s="20"/>
      <c r="I3" s="9" t="s">
        <v>147</v>
      </c>
      <c r="J3" s="9" t="s">
        <v>148</v>
      </c>
      <c r="L3" s="9" t="s">
        <v>149</v>
      </c>
      <c r="M3" s="9" t="s">
        <v>150</v>
      </c>
      <c r="N3" s="9" t="s">
        <v>5</v>
      </c>
      <c r="O3" s="9" t="s">
        <v>147</v>
      </c>
      <c r="P3" s="9" t="s">
        <v>148</v>
      </c>
      <c r="Q3" s="9" t="s">
        <v>151</v>
      </c>
      <c r="R3" s="9" t="s">
        <v>152</v>
      </c>
      <c r="S3" s="9" t="s">
        <v>153</v>
      </c>
      <c r="T3" s="9" t="s">
        <v>154</v>
      </c>
      <c r="U3" s="9" t="s">
        <v>155</v>
      </c>
      <c r="V3" s="9" t="s">
        <v>156</v>
      </c>
      <c r="W3" s="9" t="s">
        <v>157</v>
      </c>
      <c r="X3" s="9" t="s">
        <v>158</v>
      </c>
    </row>
    <row r="4" spans="1:24" x14ac:dyDescent="0.3">
      <c r="A4" s="11">
        <v>1</v>
      </c>
      <c r="B4" s="11">
        <v>30</v>
      </c>
      <c r="C4" s="11" t="s">
        <v>159</v>
      </c>
      <c r="D4" s="11" t="s">
        <v>160</v>
      </c>
      <c r="E4" s="6" t="s">
        <v>161</v>
      </c>
      <c r="F4" s="6" t="s">
        <v>162</v>
      </c>
      <c r="G4" s="6" t="s">
        <v>163</v>
      </c>
      <c r="H4" s="6" t="s">
        <v>46</v>
      </c>
      <c r="I4" s="11">
        <v>3</v>
      </c>
      <c r="J4" s="11">
        <v>3</v>
      </c>
      <c r="K4" s="11" t="s">
        <v>164</v>
      </c>
      <c r="L4" s="11" t="s">
        <v>165</v>
      </c>
      <c r="M4" s="11" t="s">
        <v>166</v>
      </c>
      <c r="N4" s="11" t="s">
        <v>167</v>
      </c>
      <c r="O4" s="11">
        <v>3</v>
      </c>
      <c r="P4" s="11">
        <v>3</v>
      </c>
      <c r="Q4" s="11" t="s">
        <v>168</v>
      </c>
      <c r="R4" s="11">
        <v>3</v>
      </c>
      <c r="S4" s="11">
        <v>0</v>
      </c>
      <c r="T4" s="11">
        <v>8</v>
      </c>
      <c r="U4" s="11">
        <v>0</v>
      </c>
      <c r="V4" s="11">
        <v>0</v>
      </c>
      <c r="W4" s="11">
        <v>6</v>
      </c>
      <c r="X4" s="11">
        <v>0</v>
      </c>
    </row>
    <row r="5" spans="1:24" x14ac:dyDescent="0.3">
      <c r="A5" s="11">
        <v>2</v>
      </c>
      <c r="B5" s="11">
        <v>60</v>
      </c>
      <c r="C5" s="11" t="s">
        <v>169</v>
      </c>
      <c r="D5" s="11" t="s">
        <v>170</v>
      </c>
      <c r="E5" s="6" t="s">
        <v>171</v>
      </c>
      <c r="F5" s="6" t="s">
        <v>162</v>
      </c>
      <c r="G5" s="6" t="s">
        <v>172</v>
      </c>
      <c r="H5" s="6" t="s">
        <v>46</v>
      </c>
      <c r="I5" s="11">
        <v>3</v>
      </c>
      <c r="J5" s="11">
        <v>3</v>
      </c>
      <c r="K5" s="11" t="s">
        <v>164</v>
      </c>
      <c r="L5" s="11" t="s">
        <v>165</v>
      </c>
      <c r="M5" s="11" t="s">
        <v>166</v>
      </c>
      <c r="N5" s="11" t="s">
        <v>167</v>
      </c>
      <c r="O5" s="11">
        <v>3</v>
      </c>
      <c r="P5" s="11">
        <v>3</v>
      </c>
      <c r="Q5" s="11" t="s">
        <v>168</v>
      </c>
      <c r="R5" s="11">
        <v>3</v>
      </c>
      <c r="S5" s="11">
        <v>0</v>
      </c>
      <c r="T5" s="11">
        <v>8</v>
      </c>
      <c r="U5" s="11">
        <v>0</v>
      </c>
      <c r="V5" s="11">
        <v>0</v>
      </c>
      <c r="W5" s="11">
        <v>6</v>
      </c>
      <c r="X5" s="11">
        <v>0</v>
      </c>
    </row>
    <row r="6" spans="1:24" x14ac:dyDescent="0.3">
      <c r="A6" s="11">
        <v>3</v>
      </c>
      <c r="B6" s="11">
        <v>420</v>
      </c>
      <c r="C6" s="11" t="s">
        <v>173</v>
      </c>
      <c r="D6" s="11" t="s">
        <v>174</v>
      </c>
      <c r="E6" s="6" t="s">
        <v>175</v>
      </c>
      <c r="F6" s="6" t="s">
        <v>162</v>
      </c>
      <c r="G6" s="6" t="s">
        <v>176</v>
      </c>
      <c r="H6" s="6" t="s">
        <v>46</v>
      </c>
      <c r="I6" s="18">
        <v>4</v>
      </c>
      <c r="J6" s="18">
        <v>4</v>
      </c>
      <c r="K6" s="11" t="s">
        <v>177</v>
      </c>
      <c r="L6" s="11" t="s">
        <v>165</v>
      </c>
      <c r="M6" s="11" t="s">
        <v>166</v>
      </c>
      <c r="N6" s="11" t="s">
        <v>178</v>
      </c>
      <c r="O6" s="18">
        <v>4</v>
      </c>
      <c r="P6" s="18">
        <v>4</v>
      </c>
      <c r="Q6" s="11" t="s">
        <v>168</v>
      </c>
      <c r="R6" s="18">
        <v>4</v>
      </c>
      <c r="S6" s="11">
        <v>0</v>
      </c>
      <c r="T6" s="11">
        <v>8</v>
      </c>
      <c r="U6" s="11">
        <v>0</v>
      </c>
      <c r="V6" s="11">
        <v>0</v>
      </c>
      <c r="W6" s="11">
        <v>6</v>
      </c>
      <c r="X6" s="11">
        <v>0</v>
      </c>
    </row>
    <row r="7" spans="1:24" x14ac:dyDescent="0.3">
      <c r="A7" s="11">
        <v>4</v>
      </c>
      <c r="B7" s="11">
        <v>180</v>
      </c>
      <c r="C7" s="11" t="s">
        <v>179</v>
      </c>
      <c r="D7" s="11" t="s">
        <v>180</v>
      </c>
      <c r="E7" s="11">
        <v>69</v>
      </c>
      <c r="F7" s="11">
        <v>0</v>
      </c>
      <c r="G7" s="11">
        <v>-9</v>
      </c>
      <c r="H7" s="11" t="s">
        <v>46</v>
      </c>
      <c r="I7" s="11">
        <v>3</v>
      </c>
      <c r="J7" s="11">
        <v>3</v>
      </c>
      <c r="K7" s="11" t="s">
        <v>181</v>
      </c>
      <c r="L7" s="11" t="s">
        <v>165</v>
      </c>
      <c r="M7" s="11" t="s">
        <v>166</v>
      </c>
      <c r="N7" s="11" t="s">
        <v>182</v>
      </c>
      <c r="O7" s="11">
        <v>3</v>
      </c>
      <c r="P7" s="11">
        <v>3</v>
      </c>
      <c r="Q7" s="11" t="s">
        <v>168</v>
      </c>
      <c r="R7" s="11">
        <v>3</v>
      </c>
      <c r="S7" s="11">
        <v>0</v>
      </c>
      <c r="T7" s="11">
        <v>8</v>
      </c>
      <c r="U7" s="11">
        <v>0</v>
      </c>
      <c r="V7" s="11">
        <v>0</v>
      </c>
      <c r="W7" s="11">
        <v>6</v>
      </c>
      <c r="X7" s="11">
        <v>0</v>
      </c>
    </row>
    <row r="8" spans="1:24" x14ac:dyDescent="0.3">
      <c r="A8" s="11">
        <v>5</v>
      </c>
      <c r="B8" s="11">
        <v>120</v>
      </c>
      <c r="C8" s="11" t="s">
        <v>183</v>
      </c>
      <c r="D8" s="11" t="s">
        <v>180</v>
      </c>
      <c r="E8" s="6" t="s">
        <v>184</v>
      </c>
      <c r="F8" s="6" t="s">
        <v>162</v>
      </c>
      <c r="G8" s="6" t="s">
        <v>185</v>
      </c>
      <c r="H8" s="6" t="s">
        <v>46</v>
      </c>
      <c r="I8" s="11">
        <v>3</v>
      </c>
      <c r="J8" s="11">
        <v>3</v>
      </c>
      <c r="K8" s="11" t="s">
        <v>186</v>
      </c>
      <c r="L8" s="11" t="s">
        <v>165</v>
      </c>
      <c r="M8" s="11" t="s">
        <v>166</v>
      </c>
      <c r="N8" s="11" t="s">
        <v>187</v>
      </c>
      <c r="O8" s="11">
        <v>3</v>
      </c>
      <c r="P8" s="11">
        <v>3</v>
      </c>
      <c r="Q8" s="11" t="s">
        <v>168</v>
      </c>
      <c r="R8" s="11">
        <v>3</v>
      </c>
      <c r="S8" s="11">
        <v>0</v>
      </c>
      <c r="T8" s="11">
        <v>8</v>
      </c>
      <c r="U8" s="11">
        <v>0</v>
      </c>
      <c r="V8" s="11">
        <v>0</v>
      </c>
      <c r="W8" s="11">
        <v>6</v>
      </c>
      <c r="X8" s="11">
        <v>0</v>
      </c>
    </row>
    <row r="9" spans="1:24" x14ac:dyDescent="0.3">
      <c r="A9" s="11">
        <v>7</v>
      </c>
      <c r="B9" s="11">
        <v>420</v>
      </c>
      <c r="C9" s="11" t="s">
        <v>188</v>
      </c>
      <c r="D9" s="11" t="s">
        <v>189</v>
      </c>
      <c r="E9" s="6" t="s">
        <v>190</v>
      </c>
      <c r="F9" s="6" t="s">
        <v>162</v>
      </c>
      <c r="G9" s="6" t="s">
        <v>191</v>
      </c>
      <c r="H9" s="6" t="s">
        <v>46</v>
      </c>
      <c r="I9" s="18">
        <v>3</v>
      </c>
      <c r="J9" s="18">
        <v>3</v>
      </c>
      <c r="K9" s="11" t="s">
        <v>186</v>
      </c>
      <c r="L9" s="11" t="s">
        <v>165</v>
      </c>
      <c r="M9" s="11" t="s">
        <v>166</v>
      </c>
      <c r="N9" s="11" t="s">
        <v>187</v>
      </c>
      <c r="O9" s="18">
        <v>3</v>
      </c>
      <c r="P9" s="18">
        <v>3</v>
      </c>
      <c r="Q9" s="11" t="s">
        <v>168</v>
      </c>
      <c r="R9" s="18">
        <v>3</v>
      </c>
      <c r="S9" s="11">
        <v>0</v>
      </c>
      <c r="T9" s="11">
        <v>8</v>
      </c>
      <c r="U9" s="11">
        <v>0</v>
      </c>
      <c r="V9" s="11">
        <v>0</v>
      </c>
      <c r="W9" s="11">
        <v>6</v>
      </c>
      <c r="X9" s="11">
        <v>0</v>
      </c>
    </row>
    <row r="10" spans="1:24" x14ac:dyDescent="0.3">
      <c r="A10" s="11">
        <v>8</v>
      </c>
      <c r="B10" s="11">
        <v>300</v>
      </c>
      <c r="C10" s="11" t="s">
        <v>192</v>
      </c>
      <c r="D10" s="11" t="s">
        <v>174</v>
      </c>
      <c r="E10" s="6" t="s">
        <v>193</v>
      </c>
      <c r="F10" s="6" t="s">
        <v>162</v>
      </c>
      <c r="G10" s="6" t="s">
        <v>194</v>
      </c>
      <c r="H10" s="6" t="s">
        <v>46</v>
      </c>
      <c r="I10" s="18">
        <v>4</v>
      </c>
      <c r="J10" s="18">
        <v>4</v>
      </c>
      <c r="K10" s="11" t="s">
        <v>177</v>
      </c>
      <c r="L10" s="11" t="s">
        <v>165</v>
      </c>
      <c r="M10" s="11" t="s">
        <v>166</v>
      </c>
      <c r="N10" s="11" t="s">
        <v>178</v>
      </c>
      <c r="O10" s="18">
        <v>4</v>
      </c>
      <c r="P10" s="18">
        <v>4</v>
      </c>
      <c r="Q10" s="11" t="s">
        <v>168</v>
      </c>
      <c r="R10" s="18">
        <v>4</v>
      </c>
      <c r="S10" s="11">
        <v>0</v>
      </c>
      <c r="T10" s="11">
        <v>8</v>
      </c>
      <c r="U10" s="11">
        <v>0</v>
      </c>
      <c r="V10" s="11">
        <v>0</v>
      </c>
      <c r="W10" s="11">
        <v>6</v>
      </c>
      <c r="X10" s="11">
        <v>0</v>
      </c>
    </row>
    <row r="11" spans="1:24" x14ac:dyDescent="0.3">
      <c r="A11" s="11">
        <v>9</v>
      </c>
      <c r="B11" s="11">
        <v>10</v>
      </c>
      <c r="C11" s="19" t="s">
        <v>195</v>
      </c>
      <c r="D11" s="19"/>
      <c r="E11" s="6" t="s">
        <v>196</v>
      </c>
      <c r="F11" s="6" t="s">
        <v>197</v>
      </c>
      <c r="G11" s="6" t="s">
        <v>198</v>
      </c>
      <c r="H11" s="6" t="s">
        <v>199</v>
      </c>
      <c r="I11" s="11">
        <v>3</v>
      </c>
      <c r="J11" s="11">
        <v>3</v>
      </c>
      <c r="K11" s="11" t="s">
        <v>164</v>
      </c>
      <c r="L11" s="11" t="s">
        <v>165</v>
      </c>
      <c r="M11" s="11" t="s">
        <v>166</v>
      </c>
      <c r="N11" s="11" t="s">
        <v>167</v>
      </c>
      <c r="O11" s="11">
        <v>3</v>
      </c>
      <c r="P11" s="11">
        <v>3</v>
      </c>
      <c r="Q11" s="11" t="s">
        <v>168</v>
      </c>
      <c r="R11" s="11">
        <v>3</v>
      </c>
      <c r="S11" s="11">
        <v>0</v>
      </c>
      <c r="T11" s="11">
        <v>8</v>
      </c>
      <c r="U11" s="11">
        <v>0</v>
      </c>
      <c r="V11" s="11">
        <v>0</v>
      </c>
      <c r="W11" s="11">
        <v>6</v>
      </c>
      <c r="X11" s="11">
        <v>0</v>
      </c>
    </row>
    <row r="12" spans="1:24" x14ac:dyDescent="0.3">
      <c r="A12" s="11">
        <v>10</v>
      </c>
      <c r="B12" s="11">
        <v>7200</v>
      </c>
      <c r="C12" s="19" t="s">
        <v>200</v>
      </c>
      <c r="D12" s="19"/>
      <c r="E12" s="6" t="s">
        <v>201</v>
      </c>
      <c r="F12" s="6" t="s">
        <v>197</v>
      </c>
      <c r="G12" s="6" t="s">
        <v>202</v>
      </c>
      <c r="H12" s="6" t="s">
        <v>199</v>
      </c>
      <c r="I12" s="18">
        <v>3</v>
      </c>
      <c r="J12" s="18">
        <v>3</v>
      </c>
      <c r="K12" s="11" t="s">
        <v>181</v>
      </c>
      <c r="L12" s="11" t="s">
        <v>165</v>
      </c>
      <c r="M12" s="11" t="s">
        <v>166</v>
      </c>
      <c r="N12" s="11" t="s">
        <v>182</v>
      </c>
      <c r="O12" s="18">
        <v>3</v>
      </c>
      <c r="P12" s="18">
        <v>3</v>
      </c>
      <c r="Q12" s="11" t="s">
        <v>168</v>
      </c>
      <c r="R12" s="18">
        <v>3</v>
      </c>
      <c r="S12" s="11">
        <v>0</v>
      </c>
      <c r="T12" s="11">
        <v>8</v>
      </c>
      <c r="U12" s="11">
        <v>0</v>
      </c>
      <c r="V12" s="11">
        <v>0</v>
      </c>
      <c r="W12" s="11">
        <v>6</v>
      </c>
      <c r="X12" s="11">
        <v>0</v>
      </c>
    </row>
    <row r="13" spans="1:24" x14ac:dyDescent="0.3">
      <c r="A13" s="11">
        <v>11</v>
      </c>
      <c r="B13" s="11">
        <v>43200</v>
      </c>
      <c r="C13" s="19" t="s">
        <v>203</v>
      </c>
      <c r="D13" s="19" t="s">
        <v>204</v>
      </c>
      <c r="E13" s="6" t="s">
        <v>205</v>
      </c>
      <c r="F13" s="6" t="s">
        <v>197</v>
      </c>
      <c r="G13" s="6" t="s">
        <v>206</v>
      </c>
      <c r="H13" s="6" t="s">
        <v>199</v>
      </c>
      <c r="I13" s="11">
        <v>3</v>
      </c>
      <c r="J13" s="11">
        <v>3</v>
      </c>
      <c r="K13" s="11" t="s">
        <v>186</v>
      </c>
      <c r="L13" s="11" t="s">
        <v>165</v>
      </c>
      <c r="M13" s="11" t="s">
        <v>166</v>
      </c>
      <c r="N13" s="11" t="s">
        <v>187</v>
      </c>
      <c r="O13" s="11">
        <v>3</v>
      </c>
      <c r="P13" s="11">
        <v>3</v>
      </c>
      <c r="Q13" s="11" t="s">
        <v>168</v>
      </c>
      <c r="R13" s="11">
        <v>3</v>
      </c>
      <c r="S13" s="11">
        <v>0</v>
      </c>
      <c r="T13" s="11">
        <v>8</v>
      </c>
      <c r="U13" s="11">
        <v>0</v>
      </c>
      <c r="V13" s="11">
        <v>0</v>
      </c>
      <c r="W13" s="11">
        <v>6</v>
      </c>
      <c r="X13" s="11">
        <v>0</v>
      </c>
    </row>
    <row r="14" spans="1:24" x14ac:dyDescent="0.3">
      <c r="A14" s="11">
        <v>12</v>
      </c>
      <c r="B14" s="11">
        <v>21600</v>
      </c>
      <c r="C14" s="19" t="s">
        <v>200</v>
      </c>
      <c r="D14" s="19" t="s">
        <v>204</v>
      </c>
      <c r="E14" s="6" t="s">
        <v>201</v>
      </c>
      <c r="F14" s="6" t="s">
        <v>197</v>
      </c>
      <c r="G14" s="6" t="s">
        <v>207</v>
      </c>
      <c r="H14" s="6" t="s">
        <v>199</v>
      </c>
      <c r="I14" s="18">
        <v>3</v>
      </c>
      <c r="J14" s="18">
        <v>3</v>
      </c>
      <c r="K14" s="11" t="s">
        <v>181</v>
      </c>
      <c r="L14" s="11" t="s">
        <v>165</v>
      </c>
      <c r="M14" s="11" t="s">
        <v>166</v>
      </c>
      <c r="N14" s="11" t="s">
        <v>182</v>
      </c>
      <c r="O14" s="18">
        <v>3</v>
      </c>
      <c r="P14" s="18">
        <v>3</v>
      </c>
      <c r="Q14" s="11" t="s">
        <v>168</v>
      </c>
      <c r="R14" s="18">
        <v>3</v>
      </c>
      <c r="S14" s="11">
        <v>0</v>
      </c>
      <c r="T14" s="11">
        <v>8</v>
      </c>
      <c r="U14" s="11">
        <v>0</v>
      </c>
      <c r="V14" s="11">
        <v>0</v>
      </c>
      <c r="W14" s="11">
        <v>6</v>
      </c>
      <c r="X14" s="11">
        <v>0</v>
      </c>
    </row>
    <row r="15" spans="1:24" x14ac:dyDescent="0.3">
      <c r="A15" s="11">
        <v>13</v>
      </c>
      <c r="B15" s="11">
        <v>10</v>
      </c>
      <c r="C15" s="19" t="s">
        <v>208</v>
      </c>
      <c r="D15" s="19"/>
      <c r="E15" s="6" t="s">
        <v>209</v>
      </c>
      <c r="F15" s="6" t="s">
        <v>197</v>
      </c>
      <c r="G15" s="6" t="s">
        <v>210</v>
      </c>
      <c r="H15" s="6" t="s">
        <v>199</v>
      </c>
      <c r="I15" s="11">
        <v>3</v>
      </c>
      <c r="J15" s="11">
        <v>3</v>
      </c>
      <c r="K15" s="11" t="s">
        <v>164</v>
      </c>
      <c r="L15" s="11" t="s">
        <v>165</v>
      </c>
      <c r="M15" s="11" t="s">
        <v>166</v>
      </c>
      <c r="N15" s="11" t="s">
        <v>167</v>
      </c>
      <c r="O15" s="11">
        <v>3</v>
      </c>
      <c r="P15" s="11">
        <v>3</v>
      </c>
      <c r="Q15" s="11" t="s">
        <v>168</v>
      </c>
      <c r="R15" s="11">
        <v>3</v>
      </c>
      <c r="S15" s="11">
        <v>0</v>
      </c>
      <c r="T15" s="11">
        <v>8</v>
      </c>
      <c r="U15" s="11">
        <v>0</v>
      </c>
      <c r="V15" s="11">
        <v>0</v>
      </c>
      <c r="W15" s="11">
        <v>6</v>
      </c>
      <c r="X15" s="11">
        <v>0</v>
      </c>
    </row>
    <row r="16" spans="1:24" x14ac:dyDescent="0.3">
      <c r="A16" s="11">
        <v>14</v>
      </c>
      <c r="B16" s="11">
        <v>10</v>
      </c>
      <c r="C16" s="19" t="s">
        <v>208</v>
      </c>
      <c r="D16" s="19" t="s">
        <v>211</v>
      </c>
      <c r="E16" s="6" t="s">
        <v>212</v>
      </c>
      <c r="F16" s="6" t="s">
        <v>197</v>
      </c>
      <c r="G16" s="6" t="s">
        <v>213</v>
      </c>
      <c r="H16" s="6" t="s">
        <v>199</v>
      </c>
      <c r="I16" s="11">
        <v>3</v>
      </c>
      <c r="J16" s="11">
        <v>3</v>
      </c>
      <c r="K16" s="11" t="s">
        <v>164</v>
      </c>
      <c r="L16" s="11" t="s">
        <v>165</v>
      </c>
      <c r="M16" s="11" t="s">
        <v>166</v>
      </c>
      <c r="N16" s="11" t="s">
        <v>167</v>
      </c>
      <c r="O16" s="11">
        <v>3</v>
      </c>
      <c r="P16" s="11">
        <v>3</v>
      </c>
      <c r="Q16" s="11" t="s">
        <v>168</v>
      </c>
      <c r="R16" s="11">
        <v>3</v>
      </c>
      <c r="S16" s="11">
        <v>0</v>
      </c>
      <c r="T16" s="11">
        <v>8</v>
      </c>
      <c r="U16" s="11">
        <v>0</v>
      </c>
      <c r="V16" s="11">
        <v>0</v>
      </c>
      <c r="W16" s="11">
        <v>6</v>
      </c>
      <c r="X16" s="11">
        <v>0</v>
      </c>
    </row>
    <row r="17" spans="1:24" x14ac:dyDescent="0.3">
      <c r="A17" s="11">
        <v>15</v>
      </c>
      <c r="B17" s="11">
        <v>5</v>
      </c>
      <c r="C17" s="19" t="s">
        <v>208</v>
      </c>
      <c r="D17" s="19" t="s">
        <v>211</v>
      </c>
      <c r="E17" s="6" t="s">
        <v>214</v>
      </c>
      <c r="F17" s="6" t="s">
        <v>197</v>
      </c>
      <c r="G17" s="6" t="s">
        <v>185</v>
      </c>
      <c r="H17" s="6" t="s">
        <v>199</v>
      </c>
      <c r="I17" s="11">
        <v>3</v>
      </c>
      <c r="J17" s="11">
        <v>3</v>
      </c>
      <c r="K17" s="11" t="s">
        <v>164</v>
      </c>
      <c r="L17" s="11" t="s">
        <v>165</v>
      </c>
      <c r="M17" s="11" t="s">
        <v>166</v>
      </c>
      <c r="N17" s="11" t="s">
        <v>167</v>
      </c>
      <c r="O17" s="11">
        <v>3</v>
      </c>
      <c r="P17" s="11">
        <v>3</v>
      </c>
      <c r="Q17" s="11" t="s">
        <v>168</v>
      </c>
      <c r="R17" s="11">
        <v>3</v>
      </c>
      <c r="S17" s="11">
        <v>0</v>
      </c>
      <c r="T17" s="11">
        <v>8</v>
      </c>
      <c r="U17" s="11">
        <v>0</v>
      </c>
      <c r="V17" s="11">
        <v>0</v>
      </c>
      <c r="W17" s="11">
        <v>6</v>
      </c>
      <c r="X17" s="11">
        <v>0</v>
      </c>
    </row>
    <row r="18" spans="1:24" x14ac:dyDescent="0.3">
      <c r="A18" s="11">
        <v>16</v>
      </c>
      <c r="B18" s="11">
        <v>3600</v>
      </c>
      <c r="C18" s="19" t="s">
        <v>215</v>
      </c>
      <c r="D18" s="19" t="s">
        <v>216</v>
      </c>
      <c r="E18" s="6" t="s">
        <v>217</v>
      </c>
      <c r="F18" s="6" t="s">
        <v>197</v>
      </c>
      <c r="G18" s="6" t="s">
        <v>218</v>
      </c>
      <c r="H18" s="6" t="s">
        <v>199</v>
      </c>
      <c r="I18" s="11">
        <v>3</v>
      </c>
      <c r="J18" s="11">
        <v>3</v>
      </c>
      <c r="K18" s="11" t="s">
        <v>186</v>
      </c>
      <c r="L18" s="11" t="s">
        <v>165</v>
      </c>
      <c r="M18" s="11" t="s">
        <v>166</v>
      </c>
      <c r="N18" s="11" t="s">
        <v>187</v>
      </c>
      <c r="O18" s="11">
        <v>3</v>
      </c>
      <c r="P18" s="11">
        <v>3</v>
      </c>
      <c r="Q18" s="11" t="s">
        <v>168</v>
      </c>
      <c r="R18" s="11">
        <v>3</v>
      </c>
      <c r="S18" s="11">
        <v>0</v>
      </c>
      <c r="T18" s="11">
        <v>8</v>
      </c>
      <c r="U18" s="11">
        <v>0</v>
      </c>
      <c r="V18" s="11">
        <v>0</v>
      </c>
      <c r="W18" s="11">
        <v>6</v>
      </c>
      <c r="X18" s="11">
        <v>0</v>
      </c>
    </row>
  </sheetData>
  <phoneticPr fontId="5" type="noConversion"/>
  <pageMargins left="0.7" right="0.7" top="0.75" bottom="0.75" header="0.3" footer="0.3"/>
  <pageSetup paperSize="9" orientation="portrait" horizontalDpi="1200" verticalDpi="120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86"/>
  <sheetViews>
    <sheetView tabSelected="1" topLeftCell="A20" workbookViewId="0">
      <selection activeCell="K47" sqref="K47:K48"/>
    </sheetView>
  </sheetViews>
  <sheetFormatPr defaultColWidth="9" defaultRowHeight="16.5" x14ac:dyDescent="0.3"/>
  <cols>
    <col min="1" max="1" width="12.33203125" style="21" customWidth="1"/>
    <col min="2" max="2" width="12.83203125" style="11" customWidth="1"/>
    <col min="3" max="3" width="7.75" style="11" customWidth="1"/>
    <col min="4" max="5" width="12.75" style="11" customWidth="1"/>
    <col min="6" max="7" width="19.33203125" style="11" customWidth="1"/>
    <col min="8" max="8" width="29.33203125" style="11" customWidth="1"/>
    <col min="9" max="9" width="46.33203125" style="11" customWidth="1"/>
    <col min="10" max="10" width="23" style="11" customWidth="1"/>
    <col min="11" max="11" width="22.33203125" style="11" customWidth="1"/>
    <col min="12" max="12" width="29.08203125" style="11" customWidth="1"/>
    <col min="13" max="13" width="34.33203125" style="11" customWidth="1"/>
    <col min="14" max="14" width="14.33203125" style="11" customWidth="1"/>
    <col min="15" max="15" width="9" style="11" customWidth="1"/>
    <col min="16" max="16384" width="9" style="11"/>
  </cols>
  <sheetData>
    <row r="1" spans="1:14" s="2" customFormat="1" ht="15" customHeight="1" x14ac:dyDescent="0.3">
      <c r="A1" s="27" t="s">
        <v>219</v>
      </c>
    </row>
    <row r="2" spans="1:14" s="3" customFormat="1" ht="15" customHeight="1" x14ac:dyDescent="0.3">
      <c r="A2" s="22" t="s">
        <v>220</v>
      </c>
      <c r="B2" s="3" t="s">
        <v>2</v>
      </c>
      <c r="C2" s="3" t="s">
        <v>221</v>
      </c>
      <c r="D2" s="3" t="s">
        <v>222</v>
      </c>
      <c r="E2" s="3" t="s">
        <v>223</v>
      </c>
      <c r="F2" s="3" t="s">
        <v>224</v>
      </c>
      <c r="G2" s="3" t="s">
        <v>225</v>
      </c>
      <c r="H2" s="3" t="s">
        <v>226</v>
      </c>
      <c r="I2" s="3" t="s">
        <v>227</v>
      </c>
      <c r="J2" s="3" t="s">
        <v>228</v>
      </c>
      <c r="K2" s="3" t="s">
        <v>229</v>
      </c>
      <c r="L2" s="3" t="s">
        <v>230</v>
      </c>
      <c r="M2" s="3" t="s">
        <v>231</v>
      </c>
      <c r="N2" s="3" t="s">
        <v>232</v>
      </c>
    </row>
    <row r="3" spans="1:14" s="4" customFormat="1" x14ac:dyDescent="0.3">
      <c r="A3" s="28" t="s">
        <v>233</v>
      </c>
      <c r="B3" s="4" t="s">
        <v>234</v>
      </c>
      <c r="C3" s="4" t="s">
        <v>235</v>
      </c>
      <c r="D3" s="4" t="s">
        <v>236</v>
      </c>
      <c r="E3" s="4" t="s">
        <v>237</v>
      </c>
      <c r="F3" s="4" t="s">
        <v>238</v>
      </c>
      <c r="G3" s="4" t="s">
        <v>239</v>
      </c>
      <c r="H3" s="4" t="s">
        <v>240</v>
      </c>
      <c r="I3" s="4" t="s">
        <v>241</v>
      </c>
      <c r="J3" s="4" t="s">
        <v>242</v>
      </c>
      <c r="K3" s="4" t="s">
        <v>243</v>
      </c>
      <c r="L3" s="4" t="s">
        <v>244</v>
      </c>
      <c r="M3" s="4" t="s">
        <v>245</v>
      </c>
      <c r="N3" s="4" t="s">
        <v>246</v>
      </c>
    </row>
    <row r="4" spans="1:14" x14ac:dyDescent="0.3">
      <c r="A4" s="21">
        <v>101001001</v>
      </c>
      <c r="B4" s="11" t="s">
        <v>247</v>
      </c>
      <c r="C4" s="11">
        <v>47</v>
      </c>
      <c r="D4" s="11">
        <v>0</v>
      </c>
      <c r="E4" s="11">
        <v>150.05000000000001</v>
      </c>
      <c r="F4" s="11" t="s">
        <v>248</v>
      </c>
      <c r="G4" s="47" t="s">
        <v>249</v>
      </c>
      <c r="H4" s="11" t="s">
        <v>250</v>
      </c>
      <c r="I4" s="43" t="s">
        <v>687</v>
      </c>
      <c r="J4" s="11" t="s">
        <v>251</v>
      </c>
      <c r="K4" s="11" t="s">
        <v>252</v>
      </c>
      <c r="L4" s="11" t="s">
        <v>253</v>
      </c>
      <c r="M4" s="11" t="s">
        <v>254</v>
      </c>
      <c r="N4" s="11">
        <v>3.2</v>
      </c>
    </row>
    <row r="5" spans="1:14" x14ac:dyDescent="0.3">
      <c r="A5" s="21">
        <v>101001002</v>
      </c>
      <c r="B5" s="11" t="s">
        <v>255</v>
      </c>
      <c r="C5" s="11">
        <v>48</v>
      </c>
      <c r="D5" s="11">
        <v>0</v>
      </c>
      <c r="E5" s="11">
        <v>51.67</v>
      </c>
      <c r="F5" s="11" t="s">
        <v>248</v>
      </c>
      <c r="G5" s="47" t="s">
        <v>256</v>
      </c>
      <c r="H5" s="11" t="s">
        <v>250</v>
      </c>
      <c r="I5" s="43" t="s">
        <v>688</v>
      </c>
      <c r="J5" s="11" t="s">
        <v>251</v>
      </c>
      <c r="K5" s="11" t="s">
        <v>252</v>
      </c>
      <c r="L5" s="11" t="s">
        <v>253</v>
      </c>
      <c r="M5" s="11" t="s">
        <v>257</v>
      </c>
      <c r="N5" s="11">
        <v>3.2</v>
      </c>
    </row>
    <row r="6" spans="1:14" x14ac:dyDescent="0.3">
      <c r="A6" s="21">
        <v>101001003</v>
      </c>
      <c r="B6" s="11" t="s">
        <v>258</v>
      </c>
      <c r="C6" s="11">
        <v>48</v>
      </c>
      <c r="D6" s="11">
        <v>0</v>
      </c>
      <c r="E6" s="11">
        <v>51.67</v>
      </c>
      <c r="F6" s="11" t="s">
        <v>248</v>
      </c>
      <c r="G6" s="47" t="s">
        <v>259</v>
      </c>
      <c r="H6" s="11" t="s">
        <v>250</v>
      </c>
      <c r="I6" s="43" t="s">
        <v>688</v>
      </c>
      <c r="J6" s="11" t="s">
        <v>251</v>
      </c>
      <c r="K6" s="11" t="s">
        <v>252</v>
      </c>
      <c r="L6" s="11" t="s">
        <v>253</v>
      </c>
      <c r="M6" s="11" t="s">
        <v>260</v>
      </c>
      <c r="N6" s="11">
        <v>2.5</v>
      </c>
    </row>
    <row r="7" spans="1:14" s="1" customFormat="1" x14ac:dyDescent="0.3">
      <c r="A7" s="23">
        <v>101001004</v>
      </c>
      <c r="B7" s="1" t="s">
        <v>261</v>
      </c>
      <c r="C7" s="11">
        <v>49</v>
      </c>
      <c r="D7" s="1">
        <v>0</v>
      </c>
      <c r="E7" s="11">
        <v>71</v>
      </c>
      <c r="F7" s="11" t="s">
        <v>248</v>
      </c>
      <c r="G7" s="23" t="s">
        <v>262</v>
      </c>
      <c r="H7" s="14" t="s">
        <v>250</v>
      </c>
      <c r="I7" s="43" t="s">
        <v>689</v>
      </c>
      <c r="J7" s="1" t="s">
        <v>251</v>
      </c>
      <c r="K7" s="1" t="s">
        <v>252</v>
      </c>
      <c r="L7" s="11" t="s">
        <v>253</v>
      </c>
      <c r="M7" s="11" t="s">
        <v>260</v>
      </c>
      <c r="N7" s="11">
        <v>4</v>
      </c>
    </row>
    <row r="8" spans="1:14" s="1" customFormat="1" x14ac:dyDescent="0.3">
      <c r="A8" s="23">
        <v>101001005</v>
      </c>
      <c r="B8" s="1" t="s">
        <v>263</v>
      </c>
      <c r="C8" s="11">
        <v>49</v>
      </c>
      <c r="D8" s="1">
        <v>0</v>
      </c>
      <c r="E8" s="11">
        <v>71</v>
      </c>
      <c r="F8" s="11" t="s">
        <v>248</v>
      </c>
      <c r="G8" s="23" t="s">
        <v>264</v>
      </c>
      <c r="H8" s="14" t="s">
        <v>250</v>
      </c>
      <c r="I8" s="43" t="s">
        <v>689</v>
      </c>
      <c r="J8" s="1" t="s">
        <v>251</v>
      </c>
      <c r="K8" s="1" t="s">
        <v>252</v>
      </c>
      <c r="L8" s="11" t="s">
        <v>253</v>
      </c>
      <c r="M8" s="11" t="s">
        <v>260</v>
      </c>
      <c r="N8" s="11">
        <v>3</v>
      </c>
    </row>
    <row r="9" spans="1:14" s="1" customFormat="1" x14ac:dyDescent="0.3">
      <c r="A9" s="23">
        <v>101001006</v>
      </c>
      <c r="B9" s="1" t="s">
        <v>670</v>
      </c>
      <c r="C9" s="11">
        <v>50</v>
      </c>
      <c r="D9" s="1">
        <v>0</v>
      </c>
      <c r="E9" s="1">
        <v>0</v>
      </c>
      <c r="F9" s="11" t="s">
        <v>248</v>
      </c>
      <c r="G9" s="23" t="s">
        <v>678</v>
      </c>
      <c r="H9" s="14" t="s">
        <v>250</v>
      </c>
      <c r="I9" s="43" t="s">
        <v>690</v>
      </c>
      <c r="J9" s="1" t="s">
        <v>251</v>
      </c>
      <c r="K9" s="1" t="s">
        <v>252</v>
      </c>
      <c r="L9" s="11" t="s">
        <v>253</v>
      </c>
      <c r="M9" s="43" t="s">
        <v>686</v>
      </c>
      <c r="N9" s="11">
        <v>3</v>
      </c>
    </row>
    <row r="10" spans="1:14" s="1" customFormat="1" x14ac:dyDescent="0.3">
      <c r="A10" s="23">
        <v>101001007</v>
      </c>
      <c r="B10" s="1" t="s">
        <v>671</v>
      </c>
      <c r="C10" s="11">
        <v>50</v>
      </c>
      <c r="D10" s="1">
        <v>0</v>
      </c>
      <c r="E10" s="1">
        <v>0</v>
      </c>
      <c r="F10" s="11" t="s">
        <v>248</v>
      </c>
      <c r="G10" s="23" t="s">
        <v>679</v>
      </c>
      <c r="H10" s="14" t="s">
        <v>250</v>
      </c>
      <c r="I10" s="43" t="s">
        <v>690</v>
      </c>
      <c r="J10" s="1" t="s">
        <v>251</v>
      </c>
      <c r="K10" s="1" t="s">
        <v>252</v>
      </c>
      <c r="L10" s="11" t="s">
        <v>253</v>
      </c>
      <c r="M10" s="43" t="s">
        <v>686</v>
      </c>
      <c r="N10" s="11">
        <v>3</v>
      </c>
    </row>
    <row r="11" spans="1:14" x14ac:dyDescent="0.3">
      <c r="A11" s="21">
        <v>102001001</v>
      </c>
      <c r="B11" s="11" t="s">
        <v>265</v>
      </c>
      <c r="C11" s="11">
        <v>52</v>
      </c>
      <c r="D11" s="11">
        <v>0</v>
      </c>
      <c r="E11" s="11">
        <v>158.4</v>
      </c>
      <c r="F11" s="11" t="s">
        <v>248</v>
      </c>
      <c r="G11" s="21" t="s">
        <v>266</v>
      </c>
      <c r="H11" s="11" t="s">
        <v>250</v>
      </c>
      <c r="I11" s="43" t="s">
        <v>691</v>
      </c>
      <c r="J11" s="11" t="s">
        <v>251</v>
      </c>
      <c r="K11" s="11" t="s">
        <v>267</v>
      </c>
      <c r="L11" s="11" t="s">
        <v>253</v>
      </c>
      <c r="M11" s="11" t="s">
        <v>268</v>
      </c>
      <c r="N11" s="11">
        <v>4.5</v>
      </c>
    </row>
    <row r="12" spans="1:14" x14ac:dyDescent="0.3">
      <c r="A12" s="21">
        <v>102001002</v>
      </c>
      <c r="B12" s="11" t="s">
        <v>269</v>
      </c>
      <c r="C12" s="11">
        <v>53</v>
      </c>
      <c r="D12" s="11">
        <v>0</v>
      </c>
      <c r="E12" s="11">
        <v>44.7</v>
      </c>
      <c r="F12" s="11" t="s">
        <v>248</v>
      </c>
      <c r="G12" s="21" t="s">
        <v>270</v>
      </c>
      <c r="H12" s="11" t="s">
        <v>250</v>
      </c>
      <c r="I12" s="43" t="s">
        <v>692</v>
      </c>
      <c r="J12" s="11" t="s">
        <v>251</v>
      </c>
      <c r="K12" s="11" t="s">
        <v>267</v>
      </c>
      <c r="L12" s="11" t="s">
        <v>253</v>
      </c>
      <c r="M12" s="11" t="s">
        <v>271</v>
      </c>
      <c r="N12" s="11">
        <v>3</v>
      </c>
    </row>
    <row r="13" spans="1:14" x14ac:dyDescent="0.3">
      <c r="A13" s="21">
        <v>102001003</v>
      </c>
      <c r="B13" s="11" t="s">
        <v>272</v>
      </c>
      <c r="C13" s="11">
        <v>53</v>
      </c>
      <c r="D13" s="11">
        <v>-30</v>
      </c>
      <c r="E13" s="11">
        <v>44.7</v>
      </c>
      <c r="F13" s="11" t="s">
        <v>248</v>
      </c>
      <c r="G13" s="21" t="s">
        <v>273</v>
      </c>
      <c r="H13" s="11" t="s">
        <v>250</v>
      </c>
      <c r="I13" s="43" t="s">
        <v>692</v>
      </c>
      <c r="J13" s="11" t="s">
        <v>251</v>
      </c>
      <c r="K13" s="11" t="s">
        <v>267</v>
      </c>
      <c r="L13" s="11" t="s">
        <v>253</v>
      </c>
      <c r="M13" s="11" t="s">
        <v>274</v>
      </c>
      <c r="N13" s="11">
        <v>3</v>
      </c>
    </row>
    <row r="14" spans="1:14" s="1" customFormat="1" x14ac:dyDescent="0.3">
      <c r="A14" s="23">
        <v>102001004</v>
      </c>
      <c r="B14" s="1" t="s">
        <v>275</v>
      </c>
      <c r="C14" s="11">
        <v>54</v>
      </c>
      <c r="D14" s="1">
        <v>0</v>
      </c>
      <c r="E14" s="11">
        <v>164.4</v>
      </c>
      <c r="F14" s="11" t="s">
        <v>248</v>
      </c>
      <c r="G14" s="23" t="s">
        <v>276</v>
      </c>
      <c r="H14" s="11" t="s">
        <v>250</v>
      </c>
      <c r="I14" s="43" t="s">
        <v>693</v>
      </c>
      <c r="J14" s="1" t="s">
        <v>251</v>
      </c>
      <c r="K14" s="1" t="s">
        <v>267</v>
      </c>
      <c r="L14" s="11" t="s">
        <v>253</v>
      </c>
      <c r="M14" s="11" t="s">
        <v>274</v>
      </c>
      <c r="N14" s="1">
        <v>3</v>
      </c>
    </row>
    <row r="15" spans="1:14" s="1" customFormat="1" x14ac:dyDescent="0.3">
      <c r="A15" s="23">
        <v>102001005</v>
      </c>
      <c r="B15" s="1" t="s">
        <v>277</v>
      </c>
      <c r="C15" s="11">
        <v>54</v>
      </c>
      <c r="D15" s="1">
        <v>0</v>
      </c>
      <c r="E15" s="11">
        <v>164.4</v>
      </c>
      <c r="F15" s="11" t="s">
        <v>248</v>
      </c>
      <c r="G15" s="23" t="s">
        <v>278</v>
      </c>
      <c r="H15" s="11" t="s">
        <v>250</v>
      </c>
      <c r="I15" s="43" t="s">
        <v>693</v>
      </c>
      <c r="J15" s="1" t="s">
        <v>251</v>
      </c>
      <c r="K15" s="1" t="s">
        <v>267</v>
      </c>
      <c r="L15" s="11" t="s">
        <v>253</v>
      </c>
      <c r="M15" s="11" t="s">
        <v>274</v>
      </c>
      <c r="N15" s="1">
        <v>3</v>
      </c>
    </row>
    <row r="16" spans="1:14" s="1" customFormat="1" x14ac:dyDescent="0.3">
      <c r="A16" s="23">
        <v>102001006</v>
      </c>
      <c r="B16" s="1" t="s">
        <v>672</v>
      </c>
      <c r="C16" s="11">
        <v>55</v>
      </c>
      <c r="D16" s="1">
        <v>0</v>
      </c>
      <c r="E16" s="1">
        <v>0</v>
      </c>
      <c r="F16" s="11" t="s">
        <v>248</v>
      </c>
      <c r="G16" s="23" t="s">
        <v>680</v>
      </c>
      <c r="H16" s="11" t="s">
        <v>250</v>
      </c>
      <c r="I16" s="43" t="s">
        <v>694</v>
      </c>
      <c r="J16" s="1" t="s">
        <v>251</v>
      </c>
      <c r="K16" s="1" t="s">
        <v>267</v>
      </c>
      <c r="L16" s="11" t="s">
        <v>253</v>
      </c>
      <c r="M16" s="11" t="s">
        <v>274</v>
      </c>
      <c r="N16" s="1">
        <v>3</v>
      </c>
    </row>
    <row r="17" spans="1:14" s="1" customFormat="1" x14ac:dyDescent="0.3">
      <c r="A17" s="23">
        <v>102001007</v>
      </c>
      <c r="B17" s="1" t="s">
        <v>673</v>
      </c>
      <c r="C17" s="11">
        <v>55</v>
      </c>
      <c r="D17" s="1">
        <v>0</v>
      </c>
      <c r="E17" s="1">
        <v>0</v>
      </c>
      <c r="F17" s="11" t="s">
        <v>248</v>
      </c>
      <c r="G17" s="23" t="s">
        <v>681</v>
      </c>
      <c r="H17" s="11" t="s">
        <v>250</v>
      </c>
      <c r="I17" s="43" t="s">
        <v>694</v>
      </c>
      <c r="J17" s="1" t="s">
        <v>251</v>
      </c>
      <c r="K17" s="1" t="s">
        <v>267</v>
      </c>
      <c r="L17" s="11" t="s">
        <v>253</v>
      </c>
      <c r="M17" s="11" t="s">
        <v>274</v>
      </c>
      <c r="N17" s="1">
        <v>3</v>
      </c>
    </row>
    <row r="18" spans="1:14" x14ac:dyDescent="0.3">
      <c r="A18" s="21">
        <v>103001001</v>
      </c>
      <c r="B18" s="11" t="s">
        <v>279</v>
      </c>
      <c r="C18" s="11">
        <v>57</v>
      </c>
      <c r="D18" s="11">
        <v>0</v>
      </c>
      <c r="E18" s="11">
        <v>17.940000000000001</v>
      </c>
      <c r="F18" s="11" t="s">
        <v>248</v>
      </c>
      <c r="G18" s="21" t="s">
        <v>280</v>
      </c>
      <c r="H18" s="11" t="s">
        <v>250</v>
      </c>
      <c r="I18" s="43" t="s">
        <v>695</v>
      </c>
      <c r="J18" s="11" t="s">
        <v>251</v>
      </c>
      <c r="K18" s="11" t="s">
        <v>281</v>
      </c>
      <c r="L18" s="11" t="s">
        <v>253</v>
      </c>
      <c r="M18" s="11" t="s">
        <v>282</v>
      </c>
      <c r="N18" s="11">
        <v>3</v>
      </c>
    </row>
    <row r="19" spans="1:14" x14ac:dyDescent="0.3">
      <c r="A19" s="21">
        <v>103001002</v>
      </c>
      <c r="B19" s="11" t="s">
        <v>283</v>
      </c>
      <c r="C19" s="11">
        <v>58</v>
      </c>
      <c r="D19" s="11">
        <v>0</v>
      </c>
      <c r="E19" s="11">
        <v>0</v>
      </c>
      <c r="F19" s="11" t="s">
        <v>248</v>
      </c>
      <c r="G19" s="21" t="s">
        <v>284</v>
      </c>
      <c r="H19" s="11" t="s">
        <v>250</v>
      </c>
      <c r="I19" s="43" t="s">
        <v>696</v>
      </c>
      <c r="J19" s="11" t="s">
        <v>251</v>
      </c>
      <c r="K19" s="11" t="s">
        <v>281</v>
      </c>
      <c r="L19" s="11" t="s">
        <v>253</v>
      </c>
      <c r="M19" s="11" t="s">
        <v>285</v>
      </c>
      <c r="N19" s="11">
        <v>3</v>
      </c>
    </row>
    <row r="20" spans="1:14" x14ac:dyDescent="0.3">
      <c r="A20" s="21">
        <v>103001003</v>
      </c>
      <c r="B20" s="11" t="s">
        <v>286</v>
      </c>
      <c r="C20" s="11">
        <v>58</v>
      </c>
      <c r="D20" s="11">
        <v>0</v>
      </c>
      <c r="E20" s="11">
        <v>0</v>
      </c>
      <c r="F20" s="11" t="s">
        <v>248</v>
      </c>
      <c r="G20" s="21" t="s">
        <v>287</v>
      </c>
      <c r="H20" s="11" t="s">
        <v>250</v>
      </c>
      <c r="I20" s="43" t="s">
        <v>696</v>
      </c>
      <c r="J20" s="11" t="s">
        <v>251</v>
      </c>
      <c r="K20" s="11" t="s">
        <v>281</v>
      </c>
      <c r="L20" s="11" t="s">
        <v>253</v>
      </c>
      <c r="M20" s="11" t="s">
        <v>288</v>
      </c>
      <c r="N20" s="11">
        <v>3</v>
      </c>
    </row>
    <row r="21" spans="1:14" s="1" customFormat="1" x14ac:dyDescent="0.3">
      <c r="A21" s="23">
        <v>103001004</v>
      </c>
      <c r="B21" s="1" t="s">
        <v>289</v>
      </c>
      <c r="C21" s="11">
        <v>59</v>
      </c>
      <c r="D21" s="1">
        <v>0</v>
      </c>
      <c r="E21" s="11">
        <v>136.94</v>
      </c>
      <c r="F21" s="11" t="s">
        <v>248</v>
      </c>
      <c r="G21" s="23" t="s">
        <v>290</v>
      </c>
      <c r="H21" s="14" t="s">
        <v>250</v>
      </c>
      <c r="I21" s="43" t="s">
        <v>697</v>
      </c>
      <c r="J21" s="1" t="s">
        <v>251</v>
      </c>
      <c r="K21" s="1" t="s">
        <v>281</v>
      </c>
      <c r="L21" s="11" t="s">
        <v>253</v>
      </c>
      <c r="M21" s="11" t="s">
        <v>288</v>
      </c>
      <c r="N21" s="1">
        <v>3</v>
      </c>
    </row>
    <row r="22" spans="1:14" s="1" customFormat="1" x14ac:dyDescent="0.3">
      <c r="A22" s="23">
        <v>103001005</v>
      </c>
      <c r="B22" s="1" t="s">
        <v>291</v>
      </c>
      <c r="C22" s="11">
        <v>59</v>
      </c>
      <c r="D22" s="1">
        <v>0</v>
      </c>
      <c r="E22" s="11">
        <v>136.94</v>
      </c>
      <c r="F22" s="11" t="s">
        <v>248</v>
      </c>
      <c r="G22" s="23" t="s">
        <v>292</v>
      </c>
      <c r="H22" s="14" t="s">
        <v>250</v>
      </c>
      <c r="I22" s="43" t="s">
        <v>697</v>
      </c>
      <c r="J22" s="1" t="s">
        <v>251</v>
      </c>
      <c r="K22" s="1" t="s">
        <v>281</v>
      </c>
      <c r="L22" s="11" t="s">
        <v>253</v>
      </c>
      <c r="M22" s="11" t="s">
        <v>288</v>
      </c>
      <c r="N22" s="1">
        <v>3</v>
      </c>
    </row>
    <row r="23" spans="1:14" s="1" customFormat="1" x14ac:dyDescent="0.3">
      <c r="A23" s="23">
        <v>103001006</v>
      </c>
      <c r="B23" s="1" t="s">
        <v>674</v>
      </c>
      <c r="C23" s="11">
        <v>60</v>
      </c>
      <c r="D23" s="1">
        <v>0</v>
      </c>
      <c r="E23" s="1">
        <v>0</v>
      </c>
      <c r="F23" s="11" t="s">
        <v>248</v>
      </c>
      <c r="G23" s="23" t="s">
        <v>682</v>
      </c>
      <c r="H23" s="14" t="s">
        <v>250</v>
      </c>
      <c r="I23" s="43" t="s">
        <v>698</v>
      </c>
      <c r="J23" s="1" t="s">
        <v>251</v>
      </c>
      <c r="K23" s="1" t="s">
        <v>281</v>
      </c>
      <c r="L23" s="11" t="s">
        <v>253</v>
      </c>
      <c r="M23" s="11" t="s">
        <v>288</v>
      </c>
      <c r="N23" s="1">
        <v>3</v>
      </c>
    </row>
    <row r="24" spans="1:14" s="1" customFormat="1" x14ac:dyDescent="0.3">
      <c r="A24" s="23">
        <v>103001007</v>
      </c>
      <c r="B24" s="1" t="s">
        <v>675</v>
      </c>
      <c r="C24" s="11">
        <v>60</v>
      </c>
      <c r="D24" s="1">
        <v>0</v>
      </c>
      <c r="E24" s="1">
        <v>0</v>
      </c>
      <c r="F24" s="11" t="s">
        <v>248</v>
      </c>
      <c r="G24" s="23" t="s">
        <v>683</v>
      </c>
      <c r="H24" s="14" t="s">
        <v>250</v>
      </c>
      <c r="I24" s="43" t="s">
        <v>698</v>
      </c>
      <c r="J24" s="1" t="s">
        <v>251</v>
      </c>
      <c r="K24" s="1" t="s">
        <v>281</v>
      </c>
      <c r="L24" s="11" t="s">
        <v>253</v>
      </c>
      <c r="M24" s="11" t="s">
        <v>288</v>
      </c>
      <c r="N24" s="1">
        <v>3</v>
      </c>
    </row>
    <row r="25" spans="1:14" x14ac:dyDescent="0.3">
      <c r="A25" s="21">
        <v>104001001</v>
      </c>
      <c r="B25" s="11" t="s">
        <v>293</v>
      </c>
      <c r="C25" s="11">
        <v>62</v>
      </c>
      <c r="D25" s="11">
        <v>0</v>
      </c>
      <c r="E25" s="11">
        <v>0</v>
      </c>
      <c r="F25" s="11" t="s">
        <v>248</v>
      </c>
      <c r="G25" s="21" t="s">
        <v>294</v>
      </c>
      <c r="H25" s="11" t="s">
        <v>250</v>
      </c>
      <c r="I25" s="43" t="s">
        <v>699</v>
      </c>
      <c r="J25" s="11" t="s">
        <v>251</v>
      </c>
      <c r="K25" s="11" t="s">
        <v>295</v>
      </c>
      <c r="L25" s="11" t="s">
        <v>253</v>
      </c>
      <c r="M25" s="11" t="s">
        <v>296</v>
      </c>
      <c r="N25" s="11">
        <v>3</v>
      </c>
    </row>
    <row r="26" spans="1:14" x14ac:dyDescent="0.3">
      <c r="A26" s="21">
        <v>104001002</v>
      </c>
      <c r="B26" s="11" t="s">
        <v>297</v>
      </c>
      <c r="C26" s="11">
        <v>63</v>
      </c>
      <c r="D26" s="11">
        <v>100</v>
      </c>
      <c r="E26" s="11">
        <v>57.89</v>
      </c>
      <c r="F26" s="11" t="s">
        <v>248</v>
      </c>
      <c r="G26" s="21" t="s">
        <v>298</v>
      </c>
      <c r="H26" s="11" t="s">
        <v>250</v>
      </c>
      <c r="I26" s="43" t="s">
        <v>700</v>
      </c>
      <c r="J26" s="11" t="s">
        <v>251</v>
      </c>
      <c r="K26" s="11" t="s">
        <v>295</v>
      </c>
      <c r="L26" s="11" t="s">
        <v>253</v>
      </c>
      <c r="M26" s="11" t="s">
        <v>299</v>
      </c>
      <c r="N26" s="11">
        <v>3</v>
      </c>
    </row>
    <row r="27" spans="1:14" x14ac:dyDescent="0.3">
      <c r="A27" s="21">
        <v>104001003</v>
      </c>
      <c r="B27" s="11" t="s">
        <v>300</v>
      </c>
      <c r="C27" s="11">
        <v>63</v>
      </c>
      <c r="D27" s="11">
        <v>0</v>
      </c>
      <c r="E27" s="11">
        <v>57.89</v>
      </c>
      <c r="F27" s="11" t="s">
        <v>248</v>
      </c>
      <c r="G27" s="21" t="s">
        <v>301</v>
      </c>
      <c r="H27" s="11" t="s">
        <v>250</v>
      </c>
      <c r="I27" s="43" t="s">
        <v>700</v>
      </c>
      <c r="J27" s="11" t="s">
        <v>251</v>
      </c>
      <c r="K27" s="11" t="s">
        <v>295</v>
      </c>
      <c r="L27" s="11" t="s">
        <v>253</v>
      </c>
      <c r="M27" s="11" t="s">
        <v>302</v>
      </c>
      <c r="N27" s="11">
        <v>4</v>
      </c>
    </row>
    <row r="28" spans="1:14" s="1" customFormat="1" x14ac:dyDescent="0.3">
      <c r="A28" s="23">
        <v>104001004</v>
      </c>
      <c r="B28" s="1" t="s">
        <v>303</v>
      </c>
      <c r="C28" s="11">
        <v>64</v>
      </c>
      <c r="D28" s="1">
        <v>0</v>
      </c>
      <c r="E28" s="11">
        <v>114.5</v>
      </c>
      <c r="F28" s="11" t="s">
        <v>248</v>
      </c>
      <c r="G28" s="23" t="s">
        <v>304</v>
      </c>
      <c r="H28" s="11" t="s">
        <v>250</v>
      </c>
      <c r="I28" s="43" t="s">
        <v>701</v>
      </c>
      <c r="J28" s="1" t="s">
        <v>251</v>
      </c>
      <c r="K28" s="1" t="s">
        <v>295</v>
      </c>
      <c r="L28" s="11" t="s">
        <v>253</v>
      </c>
      <c r="M28" s="11" t="s">
        <v>302</v>
      </c>
      <c r="N28" s="1">
        <v>3</v>
      </c>
    </row>
    <row r="29" spans="1:14" s="1" customFormat="1" x14ac:dyDescent="0.3">
      <c r="A29" s="23">
        <v>104001005</v>
      </c>
      <c r="B29" s="1" t="s">
        <v>305</v>
      </c>
      <c r="C29" s="11">
        <v>64</v>
      </c>
      <c r="D29" s="1">
        <v>0</v>
      </c>
      <c r="E29" s="11">
        <v>114.5</v>
      </c>
      <c r="F29" s="11" t="s">
        <v>248</v>
      </c>
      <c r="G29" s="23" t="s">
        <v>306</v>
      </c>
      <c r="H29" s="11" t="s">
        <v>250</v>
      </c>
      <c r="I29" s="43" t="s">
        <v>701</v>
      </c>
      <c r="J29" s="1" t="s">
        <v>251</v>
      </c>
      <c r="K29" s="1" t="s">
        <v>295</v>
      </c>
      <c r="L29" s="11" t="s">
        <v>253</v>
      </c>
      <c r="M29" s="11" t="s">
        <v>302</v>
      </c>
      <c r="N29" s="1">
        <v>3.8</v>
      </c>
    </row>
    <row r="30" spans="1:14" s="1" customFormat="1" x14ac:dyDescent="0.3">
      <c r="A30" s="23">
        <v>104001006</v>
      </c>
      <c r="B30" s="1" t="s">
        <v>676</v>
      </c>
      <c r="C30" s="11">
        <v>65</v>
      </c>
      <c r="D30" s="1">
        <v>0</v>
      </c>
      <c r="E30" s="1">
        <v>0</v>
      </c>
      <c r="F30" s="11" t="s">
        <v>248</v>
      </c>
      <c r="G30" s="23" t="s">
        <v>684</v>
      </c>
      <c r="H30" s="11" t="s">
        <v>250</v>
      </c>
      <c r="I30" s="43" t="s">
        <v>702</v>
      </c>
      <c r="J30" s="1" t="s">
        <v>251</v>
      </c>
      <c r="K30" s="1" t="s">
        <v>295</v>
      </c>
      <c r="L30" s="11" t="s">
        <v>253</v>
      </c>
      <c r="M30" s="11" t="s">
        <v>302</v>
      </c>
      <c r="N30" s="1">
        <v>3.8</v>
      </c>
    </row>
    <row r="31" spans="1:14" s="1" customFormat="1" x14ac:dyDescent="0.3">
      <c r="A31" s="23">
        <v>104001007</v>
      </c>
      <c r="B31" s="1" t="s">
        <v>677</v>
      </c>
      <c r="C31" s="11">
        <v>65</v>
      </c>
      <c r="D31" s="1">
        <v>0</v>
      </c>
      <c r="E31" s="1">
        <v>0</v>
      </c>
      <c r="F31" s="11" t="s">
        <v>248</v>
      </c>
      <c r="G31" s="23" t="s">
        <v>685</v>
      </c>
      <c r="H31" s="11" t="s">
        <v>250</v>
      </c>
      <c r="I31" s="43" t="s">
        <v>702</v>
      </c>
      <c r="J31" s="1" t="s">
        <v>251</v>
      </c>
      <c r="K31" s="1" t="s">
        <v>295</v>
      </c>
      <c r="L31" s="11" t="s">
        <v>253</v>
      </c>
      <c r="M31" s="11" t="s">
        <v>302</v>
      </c>
      <c r="N31" s="1">
        <v>3.8</v>
      </c>
    </row>
    <row r="32" spans="1:14" x14ac:dyDescent="0.3">
      <c r="A32" s="21">
        <v>103003003</v>
      </c>
      <c r="B32" s="24" t="s">
        <v>307</v>
      </c>
      <c r="C32" s="11">
        <v>67</v>
      </c>
      <c r="D32" s="11">
        <v>0</v>
      </c>
      <c r="E32" s="11">
        <v>0</v>
      </c>
      <c r="F32" s="11" t="s">
        <v>248</v>
      </c>
      <c r="G32" s="21" t="s">
        <v>308</v>
      </c>
      <c r="H32" s="11" t="s">
        <v>250</v>
      </c>
      <c r="I32" s="11" t="s">
        <v>309</v>
      </c>
      <c r="J32" s="11" t="s">
        <v>251</v>
      </c>
      <c r="K32" s="11" t="s">
        <v>281</v>
      </c>
      <c r="L32" s="11" t="s">
        <v>253</v>
      </c>
      <c r="M32" s="11" t="s">
        <v>296</v>
      </c>
      <c r="N32" s="11">
        <v>3</v>
      </c>
    </row>
    <row r="33" spans="1:14" x14ac:dyDescent="0.3">
      <c r="A33" s="21">
        <v>103003004</v>
      </c>
      <c r="B33" s="24" t="s">
        <v>310</v>
      </c>
      <c r="C33" s="11">
        <v>68</v>
      </c>
      <c r="D33" s="11">
        <v>100</v>
      </c>
      <c r="E33" s="11">
        <v>57.89</v>
      </c>
      <c r="F33" s="11" t="s">
        <v>248</v>
      </c>
      <c r="G33" s="21" t="s">
        <v>311</v>
      </c>
      <c r="H33" s="14" t="s">
        <v>250</v>
      </c>
      <c r="I33" s="11" t="s">
        <v>312</v>
      </c>
      <c r="J33" s="11" t="s">
        <v>251</v>
      </c>
      <c r="K33" s="11" t="s">
        <v>281</v>
      </c>
      <c r="L33" s="11" t="s">
        <v>253</v>
      </c>
      <c r="M33" s="11" t="s">
        <v>299</v>
      </c>
      <c r="N33" s="11">
        <v>3</v>
      </c>
    </row>
    <row r="34" spans="1:14" x14ac:dyDescent="0.3">
      <c r="A34" s="21">
        <v>103003005</v>
      </c>
      <c r="B34" s="24" t="s">
        <v>313</v>
      </c>
      <c r="C34" s="11">
        <v>69</v>
      </c>
      <c r="D34" s="11">
        <v>0</v>
      </c>
      <c r="E34" s="11">
        <v>114.5</v>
      </c>
      <c r="F34" s="11" t="s">
        <v>248</v>
      </c>
      <c r="G34" s="21" t="s">
        <v>314</v>
      </c>
      <c r="H34" s="14" t="s">
        <v>250</v>
      </c>
      <c r="I34" s="11" t="s">
        <v>315</v>
      </c>
      <c r="J34" s="11" t="s">
        <v>251</v>
      </c>
      <c r="K34" s="11" t="s">
        <v>281</v>
      </c>
      <c r="L34" s="11" t="s">
        <v>253</v>
      </c>
      <c r="M34" s="11" t="s">
        <v>302</v>
      </c>
      <c r="N34" s="11">
        <v>3</v>
      </c>
    </row>
    <row r="35" spans="1:14" s="43" customFormat="1" x14ac:dyDescent="0.3">
      <c r="A35" s="47">
        <v>104003003</v>
      </c>
      <c r="B35" s="43" t="s">
        <v>316</v>
      </c>
      <c r="C35" s="43">
        <v>44</v>
      </c>
      <c r="D35" s="43">
        <v>0</v>
      </c>
      <c r="E35" s="43">
        <v>0</v>
      </c>
      <c r="F35" s="43" t="s">
        <v>248</v>
      </c>
      <c r="G35" s="47" t="s">
        <v>317</v>
      </c>
      <c r="H35" s="43" t="s">
        <v>253</v>
      </c>
      <c r="I35" s="43" t="s">
        <v>318</v>
      </c>
      <c r="J35" s="43" t="s">
        <v>251</v>
      </c>
      <c r="K35" s="43" t="s">
        <v>295</v>
      </c>
      <c r="L35" s="43" t="s">
        <v>253</v>
      </c>
      <c r="M35" s="43" t="s">
        <v>296</v>
      </c>
      <c r="N35" s="43">
        <v>3</v>
      </c>
    </row>
    <row r="36" spans="1:14" s="43" customFormat="1" x14ac:dyDescent="0.3">
      <c r="A36" s="47">
        <v>104003004</v>
      </c>
      <c r="B36" s="43" t="s">
        <v>319</v>
      </c>
      <c r="C36" s="43">
        <v>45</v>
      </c>
      <c r="D36" s="43">
        <v>100</v>
      </c>
      <c r="E36" s="43">
        <v>57.89</v>
      </c>
      <c r="F36" s="43" t="s">
        <v>248</v>
      </c>
      <c r="G36" s="47" t="s">
        <v>320</v>
      </c>
      <c r="H36" s="43" t="s">
        <v>253</v>
      </c>
      <c r="I36" s="43" t="s">
        <v>321</v>
      </c>
      <c r="J36" s="43" t="s">
        <v>251</v>
      </c>
      <c r="K36" s="43" t="s">
        <v>295</v>
      </c>
      <c r="L36" s="43" t="s">
        <v>253</v>
      </c>
      <c r="M36" s="43" t="s">
        <v>299</v>
      </c>
      <c r="N36" s="43">
        <v>3</v>
      </c>
    </row>
    <row r="37" spans="1:14" s="43" customFormat="1" x14ac:dyDescent="0.3">
      <c r="A37" s="47">
        <v>104003005</v>
      </c>
      <c r="B37" s="43" t="s">
        <v>322</v>
      </c>
      <c r="C37" s="43">
        <v>46</v>
      </c>
      <c r="D37" s="43">
        <v>0</v>
      </c>
      <c r="E37" s="43">
        <v>114.5</v>
      </c>
      <c r="F37" s="43" t="s">
        <v>248</v>
      </c>
      <c r="G37" s="47" t="s">
        <v>323</v>
      </c>
      <c r="H37" s="43" t="s">
        <v>253</v>
      </c>
      <c r="I37" s="43" t="s">
        <v>321</v>
      </c>
      <c r="J37" s="43" t="s">
        <v>251</v>
      </c>
      <c r="K37" s="43" t="s">
        <v>295</v>
      </c>
      <c r="L37" s="43" t="s">
        <v>253</v>
      </c>
      <c r="M37" s="43" t="s">
        <v>302</v>
      </c>
      <c r="N37" s="43">
        <v>3</v>
      </c>
    </row>
    <row r="38" spans="1:14" s="43" customFormat="1" x14ac:dyDescent="0.45">
      <c r="A38" s="48">
        <v>102003003</v>
      </c>
      <c r="B38" s="49" t="s">
        <v>324</v>
      </c>
      <c r="C38" s="43">
        <v>11</v>
      </c>
      <c r="D38" s="43">
        <v>0</v>
      </c>
      <c r="E38" s="43">
        <v>0</v>
      </c>
      <c r="F38" s="50" t="s">
        <v>248</v>
      </c>
      <c r="G38" s="48" t="s">
        <v>325</v>
      </c>
      <c r="H38" s="51" t="s">
        <v>326</v>
      </c>
      <c r="I38" s="51" t="s">
        <v>327</v>
      </c>
      <c r="J38" s="51" t="s">
        <v>251</v>
      </c>
      <c r="K38" s="51" t="s">
        <v>252</v>
      </c>
      <c r="L38" s="43" t="s">
        <v>328</v>
      </c>
      <c r="M38" s="51" t="s">
        <v>329</v>
      </c>
      <c r="N38" s="43">
        <v>3</v>
      </c>
    </row>
    <row r="39" spans="1:14" s="43" customFormat="1" x14ac:dyDescent="0.45">
      <c r="A39" s="48">
        <v>102003004</v>
      </c>
      <c r="B39" s="49" t="s">
        <v>330</v>
      </c>
      <c r="C39" s="43">
        <v>12</v>
      </c>
      <c r="D39" s="43">
        <v>0</v>
      </c>
      <c r="E39" s="43">
        <v>0</v>
      </c>
      <c r="F39" s="50" t="s">
        <v>248</v>
      </c>
      <c r="G39" s="48" t="s">
        <v>331</v>
      </c>
      <c r="H39" s="51" t="s">
        <v>326</v>
      </c>
      <c r="I39" s="51" t="s">
        <v>332</v>
      </c>
      <c r="J39" s="51" t="s">
        <v>251</v>
      </c>
      <c r="K39" s="51" t="s">
        <v>252</v>
      </c>
      <c r="L39" s="43" t="s">
        <v>328</v>
      </c>
      <c r="M39" s="43" t="s">
        <v>329</v>
      </c>
      <c r="N39" s="43">
        <v>3</v>
      </c>
    </row>
    <row r="40" spans="1:14" s="43" customFormat="1" x14ac:dyDescent="0.45">
      <c r="A40" s="48">
        <v>102003005</v>
      </c>
      <c r="B40" s="49" t="s">
        <v>333</v>
      </c>
      <c r="C40" s="43">
        <v>13</v>
      </c>
      <c r="D40" s="43">
        <v>0</v>
      </c>
      <c r="E40" s="43">
        <v>0</v>
      </c>
      <c r="F40" s="50" t="s">
        <v>248</v>
      </c>
      <c r="G40" s="48" t="s">
        <v>334</v>
      </c>
      <c r="H40" s="51" t="s">
        <v>326</v>
      </c>
      <c r="I40" s="51" t="s">
        <v>332</v>
      </c>
      <c r="J40" s="51" t="s">
        <v>251</v>
      </c>
      <c r="K40" s="51" t="s">
        <v>252</v>
      </c>
      <c r="L40" s="43" t="s">
        <v>328</v>
      </c>
      <c r="M40" s="43" t="s">
        <v>329</v>
      </c>
      <c r="N40" s="43">
        <v>3</v>
      </c>
    </row>
    <row r="41" spans="1:14" s="43" customFormat="1" x14ac:dyDescent="0.3">
      <c r="A41" s="47" t="s">
        <v>335</v>
      </c>
      <c r="B41" s="52" t="s">
        <v>336</v>
      </c>
      <c r="C41" s="43">
        <v>80</v>
      </c>
      <c r="D41" s="43">
        <v>0</v>
      </c>
      <c r="E41" s="43">
        <v>0</v>
      </c>
      <c r="F41" s="43" t="s">
        <v>248</v>
      </c>
      <c r="G41" s="47" t="s">
        <v>325</v>
      </c>
      <c r="H41" s="43" t="s">
        <v>337</v>
      </c>
      <c r="I41" s="43" t="s">
        <v>338</v>
      </c>
      <c r="J41" s="43" t="s">
        <v>251</v>
      </c>
      <c r="K41" s="43" t="s">
        <v>267</v>
      </c>
      <c r="L41" s="43" t="s">
        <v>328</v>
      </c>
      <c r="M41" s="43" t="s">
        <v>329</v>
      </c>
      <c r="N41" s="43">
        <v>3</v>
      </c>
    </row>
    <row r="42" spans="1:14" s="43" customFormat="1" x14ac:dyDescent="0.3">
      <c r="A42" s="47" t="s">
        <v>339</v>
      </c>
      <c r="B42" s="52" t="s">
        <v>340</v>
      </c>
      <c r="C42" s="43">
        <v>81</v>
      </c>
      <c r="D42" s="43">
        <v>0</v>
      </c>
      <c r="E42" s="43">
        <v>0</v>
      </c>
      <c r="F42" s="43" t="s">
        <v>248</v>
      </c>
      <c r="G42" s="47" t="s">
        <v>331</v>
      </c>
      <c r="H42" s="43" t="s">
        <v>337</v>
      </c>
      <c r="I42" s="43" t="s">
        <v>341</v>
      </c>
      <c r="J42" s="43" t="s">
        <v>251</v>
      </c>
      <c r="K42" s="43" t="s">
        <v>267</v>
      </c>
      <c r="L42" s="43" t="s">
        <v>328</v>
      </c>
      <c r="M42" s="43" t="s">
        <v>329</v>
      </c>
      <c r="N42" s="43">
        <v>3</v>
      </c>
    </row>
    <row r="43" spans="1:14" s="43" customFormat="1" x14ac:dyDescent="0.3">
      <c r="A43" s="47" t="s">
        <v>342</v>
      </c>
      <c r="B43" s="52" t="s">
        <v>343</v>
      </c>
      <c r="C43" s="43">
        <v>82</v>
      </c>
      <c r="D43" s="43">
        <v>0</v>
      </c>
      <c r="E43" s="43">
        <v>0</v>
      </c>
      <c r="F43" s="43" t="s">
        <v>248</v>
      </c>
      <c r="G43" s="47" t="s">
        <v>334</v>
      </c>
      <c r="H43" s="43" t="s">
        <v>337</v>
      </c>
      <c r="I43" s="43" t="s">
        <v>341</v>
      </c>
      <c r="J43" s="43" t="s">
        <v>251</v>
      </c>
      <c r="K43" s="43" t="s">
        <v>267</v>
      </c>
      <c r="L43" s="43" t="s">
        <v>328</v>
      </c>
      <c r="M43" s="43" t="s">
        <v>329</v>
      </c>
      <c r="N43" s="43">
        <v>3</v>
      </c>
    </row>
    <row r="44" spans="1:14" x14ac:dyDescent="0.3">
      <c r="A44" s="11">
        <v>101002001</v>
      </c>
      <c r="B44" s="11" t="s">
        <v>344</v>
      </c>
      <c r="J44" s="25" t="s">
        <v>251</v>
      </c>
      <c r="K44" s="25" t="s">
        <v>252</v>
      </c>
    </row>
    <row r="45" spans="1:14" x14ac:dyDescent="0.3">
      <c r="A45" s="11">
        <v>101002002</v>
      </c>
      <c r="B45" s="11" t="s">
        <v>345</v>
      </c>
      <c r="J45" s="25" t="s">
        <v>251</v>
      </c>
      <c r="K45" s="25" t="s">
        <v>252</v>
      </c>
    </row>
    <row r="46" spans="1:14" x14ac:dyDescent="0.3">
      <c r="A46" s="11">
        <v>101002003</v>
      </c>
      <c r="B46" s="11" t="s">
        <v>346</v>
      </c>
      <c r="J46" s="25" t="s">
        <v>251</v>
      </c>
      <c r="K46" s="25" t="s">
        <v>252</v>
      </c>
    </row>
    <row r="47" spans="1:14" x14ac:dyDescent="0.3">
      <c r="A47" s="11">
        <v>101002004</v>
      </c>
      <c r="B47" s="11" t="s">
        <v>347</v>
      </c>
      <c r="J47" s="25" t="s">
        <v>251</v>
      </c>
      <c r="K47" s="25" t="s">
        <v>252</v>
      </c>
    </row>
    <row r="48" spans="1:14" x14ac:dyDescent="0.3">
      <c r="A48" s="11">
        <v>101002005</v>
      </c>
      <c r="B48" s="11" t="s">
        <v>348</v>
      </c>
      <c r="J48" s="25" t="s">
        <v>251</v>
      </c>
      <c r="K48" s="25" t="s">
        <v>252</v>
      </c>
    </row>
    <row r="49" spans="1:11" x14ac:dyDescent="0.3">
      <c r="A49" s="11">
        <v>102002001</v>
      </c>
      <c r="B49" s="11" t="s">
        <v>349</v>
      </c>
      <c r="J49" s="25" t="s">
        <v>251</v>
      </c>
      <c r="K49" s="25" t="s">
        <v>267</v>
      </c>
    </row>
    <row r="50" spans="1:11" x14ac:dyDescent="0.3">
      <c r="A50" s="11">
        <v>102002002</v>
      </c>
      <c r="B50" s="11" t="s">
        <v>350</v>
      </c>
      <c r="J50" s="25" t="s">
        <v>251</v>
      </c>
      <c r="K50" s="25" t="s">
        <v>267</v>
      </c>
    </row>
    <row r="51" spans="1:11" x14ac:dyDescent="0.3">
      <c r="A51" s="11">
        <v>102002003</v>
      </c>
      <c r="B51" s="11" t="s">
        <v>351</v>
      </c>
      <c r="J51" s="25" t="s">
        <v>251</v>
      </c>
      <c r="K51" s="25" t="s">
        <v>267</v>
      </c>
    </row>
    <row r="52" spans="1:11" x14ac:dyDescent="0.3">
      <c r="A52" s="11">
        <v>102002004</v>
      </c>
      <c r="B52" s="11" t="s">
        <v>352</v>
      </c>
      <c r="J52" s="25" t="s">
        <v>251</v>
      </c>
      <c r="K52" s="25" t="s">
        <v>267</v>
      </c>
    </row>
    <row r="53" spans="1:11" x14ac:dyDescent="0.3">
      <c r="A53" s="11">
        <v>102002005</v>
      </c>
      <c r="B53" s="11" t="s">
        <v>353</v>
      </c>
      <c r="J53" s="25" t="s">
        <v>251</v>
      </c>
      <c r="K53" s="25" t="s">
        <v>267</v>
      </c>
    </row>
    <row r="54" spans="1:11" x14ac:dyDescent="0.3">
      <c r="A54" s="11">
        <v>103002001</v>
      </c>
      <c r="B54" s="11" t="s">
        <v>354</v>
      </c>
      <c r="J54" s="25" t="s">
        <v>251</v>
      </c>
      <c r="K54" s="25" t="s">
        <v>281</v>
      </c>
    </row>
    <row r="55" spans="1:11" x14ac:dyDescent="0.3">
      <c r="A55" s="11">
        <v>103002002</v>
      </c>
      <c r="B55" s="11" t="s">
        <v>355</v>
      </c>
      <c r="J55" s="25" t="s">
        <v>251</v>
      </c>
      <c r="K55" s="25" t="s">
        <v>281</v>
      </c>
    </row>
    <row r="56" spans="1:11" x14ac:dyDescent="0.3">
      <c r="A56" s="11">
        <v>103002003</v>
      </c>
      <c r="B56" s="11" t="s">
        <v>356</v>
      </c>
      <c r="J56" s="25" t="s">
        <v>251</v>
      </c>
      <c r="K56" s="25" t="s">
        <v>281</v>
      </c>
    </row>
    <row r="57" spans="1:11" ht="16.5" customHeight="1" x14ac:dyDescent="0.3">
      <c r="A57" s="11">
        <v>103002004</v>
      </c>
      <c r="B57" s="11" t="s">
        <v>357</v>
      </c>
      <c r="J57" s="25" t="s">
        <v>251</v>
      </c>
      <c r="K57" s="25" t="s">
        <v>281</v>
      </c>
    </row>
    <row r="58" spans="1:11" x14ac:dyDescent="0.3">
      <c r="A58" s="11">
        <v>103002005</v>
      </c>
      <c r="B58" s="11" t="s">
        <v>358</v>
      </c>
      <c r="J58" s="25" t="s">
        <v>251</v>
      </c>
      <c r="K58" s="25" t="s">
        <v>281</v>
      </c>
    </row>
    <row r="59" spans="1:11" x14ac:dyDescent="0.3">
      <c r="A59" s="11">
        <v>104002001</v>
      </c>
      <c r="B59" s="11" t="s">
        <v>359</v>
      </c>
      <c r="J59" s="25" t="s">
        <v>251</v>
      </c>
      <c r="K59" s="25" t="s">
        <v>295</v>
      </c>
    </row>
    <row r="60" spans="1:11" x14ac:dyDescent="0.3">
      <c r="A60" s="11">
        <v>104002002</v>
      </c>
      <c r="B60" s="11" t="s">
        <v>360</v>
      </c>
      <c r="J60" s="25" t="s">
        <v>251</v>
      </c>
      <c r="K60" s="25" t="s">
        <v>295</v>
      </c>
    </row>
    <row r="61" spans="1:11" x14ac:dyDescent="0.3">
      <c r="A61" s="11">
        <v>104002003</v>
      </c>
      <c r="B61" s="11" t="s">
        <v>361</v>
      </c>
      <c r="J61" s="25" t="s">
        <v>251</v>
      </c>
      <c r="K61" s="25" t="s">
        <v>295</v>
      </c>
    </row>
    <row r="62" spans="1:11" x14ac:dyDescent="0.3">
      <c r="A62" s="11">
        <v>104002004</v>
      </c>
      <c r="B62" s="11" t="s">
        <v>362</v>
      </c>
      <c r="J62" s="25" t="s">
        <v>251</v>
      </c>
      <c r="K62" s="25" t="s">
        <v>295</v>
      </c>
    </row>
    <row r="63" spans="1:11" x14ac:dyDescent="0.3">
      <c r="A63" s="11">
        <v>104002005</v>
      </c>
      <c r="B63" s="11" t="s">
        <v>363</v>
      </c>
      <c r="J63" s="25" t="s">
        <v>251</v>
      </c>
      <c r="K63" s="25" t="s">
        <v>295</v>
      </c>
    </row>
    <row r="64" spans="1:11" x14ac:dyDescent="0.3">
      <c r="A64" s="1">
        <v>101002006</v>
      </c>
      <c r="B64" s="26" t="s">
        <v>364</v>
      </c>
      <c r="J64" s="25" t="s">
        <v>251</v>
      </c>
      <c r="K64" s="25" t="s">
        <v>252</v>
      </c>
    </row>
    <row r="65" spans="1:11" x14ac:dyDescent="0.3">
      <c r="A65" s="11">
        <v>101002007</v>
      </c>
      <c r="B65" s="11" t="s">
        <v>346</v>
      </c>
      <c r="J65" s="25" t="s">
        <v>251</v>
      </c>
      <c r="K65" s="25" t="s">
        <v>252</v>
      </c>
    </row>
    <row r="66" spans="1:11" x14ac:dyDescent="0.3">
      <c r="A66" s="11">
        <v>104002007</v>
      </c>
      <c r="B66" s="11" t="s">
        <v>361</v>
      </c>
      <c r="J66" s="25" t="s">
        <v>251</v>
      </c>
      <c r="K66" s="25" t="s">
        <v>295</v>
      </c>
    </row>
    <row r="67" spans="1:11" x14ac:dyDescent="0.3">
      <c r="A67" s="11"/>
      <c r="K67"/>
    </row>
    <row r="68" spans="1:11" x14ac:dyDescent="0.3">
      <c r="A68" s="11"/>
    </row>
    <row r="69" spans="1:11" x14ac:dyDescent="0.3">
      <c r="A69" s="11"/>
    </row>
    <row r="70" spans="1:11" x14ac:dyDescent="0.3">
      <c r="A70" s="11"/>
    </row>
    <row r="71" spans="1:11" x14ac:dyDescent="0.3">
      <c r="A71" s="11"/>
    </row>
    <row r="72" spans="1:11" x14ac:dyDescent="0.3">
      <c r="A72" s="11"/>
      <c r="K72"/>
    </row>
    <row r="73" spans="1:11" x14ac:dyDescent="0.3">
      <c r="A73" s="11"/>
    </row>
    <row r="74" spans="1:11" x14ac:dyDescent="0.3">
      <c r="A74" s="11"/>
    </row>
    <row r="75" spans="1:11" x14ac:dyDescent="0.3">
      <c r="A75" s="11"/>
    </row>
    <row r="76" spans="1:11" x14ac:dyDescent="0.3">
      <c r="A76" s="11"/>
    </row>
    <row r="77" spans="1:11" x14ac:dyDescent="0.3">
      <c r="A77" s="11"/>
    </row>
    <row r="78" spans="1:11" x14ac:dyDescent="0.3">
      <c r="A78" s="11"/>
    </row>
    <row r="79" spans="1:11" x14ac:dyDescent="0.3">
      <c r="A79" s="11"/>
    </row>
    <row r="80" spans="1:11" x14ac:dyDescent="0.3">
      <c r="A80" s="11"/>
    </row>
    <row r="81" spans="1:1" x14ac:dyDescent="0.3">
      <c r="A81" s="11"/>
    </row>
    <row r="82" spans="1:1" x14ac:dyDescent="0.3">
      <c r="A82" s="11"/>
    </row>
    <row r="83" spans="1:1" x14ac:dyDescent="0.3">
      <c r="A83" s="11"/>
    </row>
    <row r="84" spans="1:1" x14ac:dyDescent="0.3">
      <c r="A84" s="11"/>
    </row>
    <row r="85" spans="1:1" x14ac:dyDescent="0.3">
      <c r="A85" s="11"/>
    </row>
    <row r="86" spans="1:1" ht="16.5" customHeight="1" x14ac:dyDescent="0.3">
      <c r="A86" s="11"/>
    </row>
  </sheetData>
  <phoneticPr fontId="5" type="noConversion"/>
  <conditionalFormatting sqref="A1">
    <cfRule type="duplicateValues" dxfId="33" priority="33"/>
  </conditionalFormatting>
  <conditionalFormatting sqref="A4:A17">
    <cfRule type="duplicateValues" dxfId="32" priority="50"/>
  </conditionalFormatting>
  <conditionalFormatting sqref="A18:A31">
    <cfRule type="duplicateValues" dxfId="31" priority="60"/>
    <cfRule type="duplicateValues" dxfId="30" priority="61"/>
  </conditionalFormatting>
  <conditionalFormatting sqref="A32:A34">
    <cfRule type="duplicateValues" dxfId="29" priority="64"/>
  </conditionalFormatting>
  <conditionalFormatting sqref="A35:A37">
    <cfRule type="duplicateValues" dxfId="28" priority="8"/>
    <cfRule type="duplicateValues" dxfId="27" priority="9"/>
  </conditionalFormatting>
  <conditionalFormatting sqref="A38:A40">
    <cfRule type="duplicateValues" dxfId="26" priority="6"/>
  </conditionalFormatting>
  <conditionalFormatting sqref="A41:A43">
    <cfRule type="duplicateValues" dxfId="25" priority="3"/>
  </conditionalFormatting>
  <conditionalFormatting sqref="A44:A63">
    <cfRule type="duplicateValues" dxfId="24" priority="22"/>
    <cfRule type="duplicateValues" dxfId="23" priority="21"/>
    <cfRule type="duplicateValues" dxfId="22" priority="23"/>
  </conditionalFormatting>
  <conditionalFormatting sqref="A64">
    <cfRule type="duplicateValues" dxfId="21" priority="18"/>
    <cfRule type="duplicateValues" dxfId="20" priority="20"/>
    <cfRule type="duplicateValues" dxfId="19" priority="19"/>
  </conditionalFormatting>
  <conditionalFormatting sqref="A65">
    <cfRule type="duplicateValues" dxfId="18" priority="17"/>
    <cfRule type="duplicateValues" dxfId="17" priority="15"/>
    <cfRule type="duplicateValues" dxfId="16" priority="16"/>
  </conditionalFormatting>
  <conditionalFormatting sqref="A66">
    <cfRule type="duplicateValues" dxfId="15" priority="12"/>
    <cfRule type="duplicateValues" dxfId="14" priority="13"/>
    <cfRule type="duplicateValues" dxfId="13" priority="14"/>
  </conditionalFormatting>
  <conditionalFormatting sqref="A87:A1048576 A2:A34">
    <cfRule type="duplicateValues" dxfId="12" priority="34"/>
  </conditionalFormatting>
  <conditionalFormatting sqref="B38:B40">
    <cfRule type="duplicateValues" dxfId="11" priority="5"/>
  </conditionalFormatting>
  <conditionalFormatting sqref="G4:G10">
    <cfRule type="duplicateValues" dxfId="10" priority="1"/>
    <cfRule type="duplicateValues" dxfId="9" priority="2"/>
  </conditionalFormatting>
  <conditionalFormatting sqref="G11:G17">
    <cfRule type="duplicateValues" dxfId="8" priority="67"/>
  </conditionalFormatting>
  <conditionalFormatting sqref="G11:G34">
    <cfRule type="duplicateValues" dxfId="7" priority="66"/>
  </conditionalFormatting>
  <conditionalFormatting sqref="G18:G31">
    <cfRule type="duplicateValues" dxfId="6" priority="57"/>
    <cfRule type="duplicateValues" dxfId="5" priority="58"/>
  </conditionalFormatting>
  <conditionalFormatting sqref="G32:G34">
    <cfRule type="duplicateValues" dxfId="4" priority="65"/>
  </conditionalFormatting>
  <conditionalFormatting sqref="G35:G37">
    <cfRule type="duplicateValues" dxfId="3" priority="11"/>
    <cfRule type="duplicateValues" dxfId="2" priority="10"/>
  </conditionalFormatting>
  <conditionalFormatting sqref="G38:G40">
    <cfRule type="duplicateValues" dxfId="1" priority="7"/>
  </conditionalFormatting>
  <conditionalFormatting sqref="G41:G43">
    <cfRule type="duplicateValues" dxfId="0" priority="4"/>
  </conditionalFormatting>
  <dataValidations count="1">
    <dataValidation showInputMessage="1" showErrorMessage="1" sqref="G32:G43 A32:A43 A4:A17 G4:G17" xr:uid="{00000000-0002-0000-0700-000001000000}"/>
  </dataValidations>
  <pageMargins left="0.7" right="0.7" top="0.75" bottom="0.75" header="0.3" footer="0.3"/>
  <pageSetup paperSize="9" orientation="portrait" horizontalDpi="300" verticalDpi="30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2"/>
  <sheetViews>
    <sheetView zoomScale="115" zoomScaleNormal="115" workbookViewId="0">
      <selection activeCell="C5" sqref="C5"/>
    </sheetView>
  </sheetViews>
  <sheetFormatPr defaultColWidth="9" defaultRowHeight="16.5" x14ac:dyDescent="0.3"/>
  <cols>
    <col min="1" max="1" width="12.75" style="35" customWidth="1"/>
    <col min="2" max="2" width="11.33203125" style="35" customWidth="1"/>
    <col min="3" max="3" width="13.58203125" style="35" customWidth="1"/>
    <col min="4" max="4" width="17.08203125" style="36" customWidth="1"/>
    <col min="5" max="5" width="9" style="35" customWidth="1"/>
    <col min="6" max="16384" width="9" style="35"/>
  </cols>
  <sheetData>
    <row r="1" spans="1:7" s="29" customFormat="1" ht="15" customHeight="1" x14ac:dyDescent="0.3">
      <c r="A1" s="2" t="s">
        <v>365</v>
      </c>
      <c r="D1" s="30"/>
    </row>
    <row r="2" spans="1:7" s="31" customFormat="1" ht="15" customHeight="1" x14ac:dyDescent="0.3">
      <c r="A2" s="31" t="s">
        <v>366</v>
      </c>
      <c r="B2" s="31" t="s">
        <v>367</v>
      </c>
      <c r="C2" s="31" t="s">
        <v>368</v>
      </c>
      <c r="D2" s="32" t="s">
        <v>369</v>
      </c>
    </row>
    <row r="3" spans="1:7" s="33" customFormat="1" x14ac:dyDescent="0.3">
      <c r="A3" s="33" t="s">
        <v>104</v>
      </c>
      <c r="B3" s="33" t="s">
        <v>370</v>
      </c>
      <c r="C3" s="33" t="s">
        <v>371</v>
      </c>
      <c r="D3" s="34" t="s">
        <v>372</v>
      </c>
    </row>
    <row r="4" spans="1:7" x14ac:dyDescent="0.3">
      <c r="A4" s="35">
        <v>101</v>
      </c>
      <c r="B4" s="35">
        <v>-1</v>
      </c>
      <c r="C4" s="35">
        <v>45</v>
      </c>
      <c r="D4" s="35" t="str">
        <f t="shared" ref="D4:D35" si="0">E4&amp;":"&amp;F4&amp;":"&amp;G4</f>
        <v>45:0:2.5</v>
      </c>
      <c r="E4" s="36">
        <v>45</v>
      </c>
      <c r="F4" s="35">
        <v>0</v>
      </c>
      <c r="G4" s="35">
        <v>2.5</v>
      </c>
    </row>
    <row r="5" spans="1:7" x14ac:dyDescent="0.3">
      <c r="A5" s="35">
        <v>101</v>
      </c>
      <c r="B5" s="35">
        <v>-1</v>
      </c>
      <c r="C5" s="35">
        <v>45</v>
      </c>
      <c r="D5" s="35" t="str">
        <f t="shared" si="0"/>
        <v>47:0:2.5</v>
      </c>
      <c r="E5" s="36">
        <v>47</v>
      </c>
      <c r="F5" s="35">
        <v>0</v>
      </c>
      <c r="G5" s="35">
        <v>2.5</v>
      </c>
    </row>
    <row r="6" spans="1:7" x14ac:dyDescent="0.3">
      <c r="A6" s="35">
        <v>101</v>
      </c>
      <c r="B6" s="35">
        <v>-1</v>
      </c>
      <c r="C6" s="35">
        <v>45</v>
      </c>
      <c r="D6" s="35" t="str">
        <f t="shared" si="0"/>
        <v>49:0:2.5</v>
      </c>
      <c r="E6" s="36">
        <v>49</v>
      </c>
      <c r="F6" s="35">
        <v>0</v>
      </c>
      <c r="G6" s="35">
        <v>2.5</v>
      </c>
    </row>
    <row r="7" spans="1:7" x14ac:dyDescent="0.3">
      <c r="A7" s="35">
        <v>102</v>
      </c>
      <c r="B7" s="35">
        <v>-1</v>
      </c>
      <c r="C7" s="35">
        <v>45</v>
      </c>
      <c r="D7" s="35" t="str">
        <f t="shared" si="0"/>
        <v>45:0:0</v>
      </c>
      <c r="E7" s="36">
        <v>45</v>
      </c>
      <c r="F7" s="35">
        <v>0</v>
      </c>
      <c r="G7" s="35">
        <v>0</v>
      </c>
    </row>
    <row r="8" spans="1:7" x14ac:dyDescent="0.3">
      <c r="A8" s="35">
        <v>102</v>
      </c>
      <c r="B8" s="35">
        <v>-1</v>
      </c>
      <c r="C8" s="35">
        <v>45</v>
      </c>
      <c r="D8" s="35" t="str">
        <f t="shared" si="0"/>
        <v>47:0:0</v>
      </c>
      <c r="E8" s="36">
        <v>47</v>
      </c>
      <c r="F8" s="35">
        <v>0</v>
      </c>
      <c r="G8" s="35">
        <v>0</v>
      </c>
    </row>
    <row r="9" spans="1:7" x14ac:dyDescent="0.3">
      <c r="A9" s="35">
        <v>102</v>
      </c>
      <c r="B9" s="35">
        <v>-1</v>
      </c>
      <c r="C9" s="35">
        <v>45</v>
      </c>
      <c r="D9" s="35" t="str">
        <f t="shared" si="0"/>
        <v>49:0:0</v>
      </c>
      <c r="E9" s="36">
        <v>49</v>
      </c>
      <c r="F9" s="35">
        <v>0</v>
      </c>
      <c r="G9" s="35">
        <v>0</v>
      </c>
    </row>
    <row r="10" spans="1:7" x14ac:dyDescent="0.3">
      <c r="A10" s="35">
        <v>101</v>
      </c>
      <c r="B10" s="35">
        <v>1</v>
      </c>
      <c r="C10" s="35">
        <v>45</v>
      </c>
      <c r="D10" s="35" t="str">
        <f t="shared" si="0"/>
        <v>50:0:-13.5</v>
      </c>
      <c r="E10" s="36">
        <v>50</v>
      </c>
      <c r="F10" s="35">
        <v>0</v>
      </c>
      <c r="G10" s="35">
        <v>-13.5</v>
      </c>
    </row>
    <row r="11" spans="1:7" x14ac:dyDescent="0.3">
      <c r="A11" s="35">
        <v>101</v>
      </c>
      <c r="B11" s="35">
        <v>1</v>
      </c>
      <c r="C11" s="35">
        <v>45</v>
      </c>
      <c r="D11" s="35" t="str">
        <f t="shared" si="0"/>
        <v>52:0:-13.5</v>
      </c>
      <c r="E11" s="36">
        <v>52</v>
      </c>
      <c r="F11" s="35">
        <v>0</v>
      </c>
      <c r="G11" s="35">
        <v>-13.5</v>
      </c>
    </row>
    <row r="12" spans="1:7" x14ac:dyDescent="0.3">
      <c r="A12" s="35">
        <v>101</v>
      </c>
      <c r="B12" s="35">
        <v>1</v>
      </c>
      <c r="C12" s="35">
        <v>45</v>
      </c>
      <c r="D12" s="35" t="str">
        <f t="shared" si="0"/>
        <v>54:0:-13.5</v>
      </c>
      <c r="E12" s="36">
        <v>54</v>
      </c>
      <c r="F12" s="35">
        <v>0</v>
      </c>
      <c r="G12" s="35">
        <v>-13.5</v>
      </c>
    </row>
    <row r="13" spans="1:7" x14ac:dyDescent="0.3">
      <c r="A13" s="35">
        <v>101</v>
      </c>
      <c r="B13" s="35">
        <v>1</v>
      </c>
      <c r="C13" s="35">
        <v>45</v>
      </c>
      <c r="D13" s="35" t="str">
        <f t="shared" si="0"/>
        <v>56:0:-13.5</v>
      </c>
      <c r="E13" s="36">
        <v>56</v>
      </c>
      <c r="F13" s="35">
        <v>0</v>
      </c>
      <c r="G13" s="35">
        <v>-13.5</v>
      </c>
    </row>
    <row r="14" spans="1:7" x14ac:dyDescent="0.3">
      <c r="A14" s="35">
        <v>101</v>
      </c>
      <c r="B14" s="35">
        <v>1</v>
      </c>
      <c r="C14" s="35">
        <v>45</v>
      </c>
      <c r="D14" s="35" t="str">
        <f t="shared" si="0"/>
        <v>58:0:-13.5</v>
      </c>
      <c r="E14" s="36">
        <v>58</v>
      </c>
      <c r="F14" s="35">
        <v>0</v>
      </c>
      <c r="G14" s="35">
        <v>-13.5</v>
      </c>
    </row>
    <row r="15" spans="1:7" x14ac:dyDescent="0.3">
      <c r="A15" s="35">
        <v>101</v>
      </c>
      <c r="B15" s="35">
        <v>1</v>
      </c>
      <c r="C15" s="35">
        <v>45</v>
      </c>
      <c r="D15" s="35" t="str">
        <f t="shared" si="0"/>
        <v>60:0:-13.5</v>
      </c>
      <c r="E15" s="36">
        <v>60</v>
      </c>
      <c r="F15" s="35">
        <v>0</v>
      </c>
      <c r="G15" s="35">
        <v>-13.5</v>
      </c>
    </row>
    <row r="16" spans="1:7" x14ac:dyDescent="0.3">
      <c r="A16" s="35">
        <v>101</v>
      </c>
      <c r="B16" s="35">
        <v>1</v>
      </c>
      <c r="C16" s="35">
        <v>45</v>
      </c>
      <c r="D16" s="35" t="str">
        <f t="shared" si="0"/>
        <v>62:0:-13.5</v>
      </c>
      <c r="E16" s="36">
        <v>62</v>
      </c>
      <c r="F16" s="35">
        <v>0</v>
      </c>
      <c r="G16" s="35">
        <v>-13.5</v>
      </c>
    </row>
    <row r="17" spans="1:7" x14ac:dyDescent="0.3">
      <c r="A17" s="35">
        <v>101</v>
      </c>
      <c r="B17" s="35">
        <v>1</v>
      </c>
      <c r="C17" s="35">
        <v>45</v>
      </c>
      <c r="D17" s="35" t="str">
        <f t="shared" si="0"/>
        <v>50:0:-11</v>
      </c>
      <c r="E17" s="36">
        <v>50</v>
      </c>
      <c r="F17" s="35">
        <v>0</v>
      </c>
      <c r="G17" s="35">
        <v>-11</v>
      </c>
    </row>
    <row r="18" spans="1:7" x14ac:dyDescent="0.3">
      <c r="A18" s="35">
        <v>101</v>
      </c>
      <c r="B18" s="35">
        <v>1</v>
      </c>
      <c r="C18" s="35">
        <v>45</v>
      </c>
      <c r="D18" s="35" t="str">
        <f t="shared" si="0"/>
        <v>52:0:-11</v>
      </c>
      <c r="E18" s="36">
        <v>52</v>
      </c>
      <c r="F18" s="35">
        <v>0</v>
      </c>
      <c r="G18" s="35">
        <v>-11</v>
      </c>
    </row>
    <row r="19" spans="1:7" x14ac:dyDescent="0.3">
      <c r="A19" s="35">
        <v>101</v>
      </c>
      <c r="B19" s="35">
        <v>1</v>
      </c>
      <c r="C19" s="35">
        <v>45</v>
      </c>
      <c r="D19" s="35" t="str">
        <f t="shared" si="0"/>
        <v>54:0:-11</v>
      </c>
      <c r="E19" s="36">
        <v>54</v>
      </c>
      <c r="F19" s="35">
        <v>0</v>
      </c>
      <c r="G19" s="35">
        <v>-11</v>
      </c>
    </row>
    <row r="20" spans="1:7" x14ac:dyDescent="0.3">
      <c r="A20" s="35">
        <v>101</v>
      </c>
      <c r="B20" s="35">
        <v>1</v>
      </c>
      <c r="C20" s="35">
        <v>45</v>
      </c>
      <c r="D20" s="35" t="str">
        <f t="shared" si="0"/>
        <v>56:0:-11</v>
      </c>
      <c r="E20" s="36">
        <v>56</v>
      </c>
      <c r="F20" s="35">
        <v>0</v>
      </c>
      <c r="G20" s="35">
        <v>-11</v>
      </c>
    </row>
    <row r="21" spans="1:7" x14ac:dyDescent="0.3">
      <c r="A21" s="35">
        <v>101</v>
      </c>
      <c r="B21" s="35">
        <v>1</v>
      </c>
      <c r="C21" s="35">
        <v>45</v>
      </c>
      <c r="D21" s="35" t="str">
        <f t="shared" si="0"/>
        <v>58:0:-11</v>
      </c>
      <c r="E21" s="36">
        <v>58</v>
      </c>
      <c r="F21" s="35">
        <v>0</v>
      </c>
      <c r="G21" s="35">
        <v>-11</v>
      </c>
    </row>
    <row r="22" spans="1:7" x14ac:dyDescent="0.3">
      <c r="A22" s="35">
        <v>101</v>
      </c>
      <c r="B22" s="35">
        <v>1</v>
      </c>
      <c r="C22" s="35">
        <v>45</v>
      </c>
      <c r="D22" s="35" t="str">
        <f t="shared" si="0"/>
        <v>60:0:-11</v>
      </c>
      <c r="E22" s="36">
        <v>60</v>
      </c>
      <c r="F22" s="35">
        <v>0</v>
      </c>
      <c r="G22" s="35">
        <v>-11</v>
      </c>
    </row>
    <row r="23" spans="1:7" x14ac:dyDescent="0.3">
      <c r="A23" s="35">
        <v>101</v>
      </c>
      <c r="B23" s="35">
        <v>1</v>
      </c>
      <c r="C23" s="35">
        <v>45</v>
      </c>
      <c r="D23" s="35" t="str">
        <f t="shared" si="0"/>
        <v>62:0:-11</v>
      </c>
      <c r="E23" s="36">
        <v>62</v>
      </c>
      <c r="F23" s="35">
        <v>0</v>
      </c>
      <c r="G23" s="35">
        <v>-11</v>
      </c>
    </row>
    <row r="24" spans="1:7" x14ac:dyDescent="0.3">
      <c r="A24" s="35">
        <v>101</v>
      </c>
      <c r="B24" s="35">
        <v>1</v>
      </c>
      <c r="C24" s="35">
        <v>45</v>
      </c>
      <c r="D24" s="35" t="str">
        <f t="shared" si="0"/>
        <v>50:0:-8.5</v>
      </c>
      <c r="E24" s="36">
        <v>50</v>
      </c>
      <c r="F24" s="35">
        <v>0</v>
      </c>
      <c r="G24" s="35">
        <v>-8.5</v>
      </c>
    </row>
    <row r="25" spans="1:7" x14ac:dyDescent="0.3">
      <c r="A25" s="35">
        <v>101</v>
      </c>
      <c r="B25" s="35">
        <v>1</v>
      </c>
      <c r="C25" s="35">
        <v>45</v>
      </c>
      <c r="D25" s="35" t="str">
        <f t="shared" si="0"/>
        <v>52:0:-8.5</v>
      </c>
      <c r="E25" s="36">
        <v>52</v>
      </c>
      <c r="F25" s="35">
        <v>0</v>
      </c>
      <c r="G25" s="35">
        <v>-8.5</v>
      </c>
    </row>
    <row r="26" spans="1:7" x14ac:dyDescent="0.3">
      <c r="A26" s="35">
        <v>101</v>
      </c>
      <c r="B26" s="35">
        <v>1</v>
      </c>
      <c r="C26" s="35">
        <v>45</v>
      </c>
      <c r="D26" s="35" t="str">
        <f t="shared" si="0"/>
        <v>54:0:-8.5</v>
      </c>
      <c r="E26" s="36">
        <v>54</v>
      </c>
      <c r="F26" s="35">
        <v>0</v>
      </c>
      <c r="G26" s="35">
        <v>-8.5</v>
      </c>
    </row>
    <row r="27" spans="1:7" x14ac:dyDescent="0.3">
      <c r="A27" s="35">
        <v>101</v>
      </c>
      <c r="B27" s="35">
        <v>1</v>
      </c>
      <c r="C27" s="35">
        <v>45</v>
      </c>
      <c r="D27" s="35" t="str">
        <f t="shared" si="0"/>
        <v>56:0:-8.5</v>
      </c>
      <c r="E27" s="36">
        <v>56</v>
      </c>
      <c r="F27" s="35">
        <v>0</v>
      </c>
      <c r="G27" s="35">
        <v>-8.5</v>
      </c>
    </row>
    <row r="28" spans="1:7" x14ac:dyDescent="0.3">
      <c r="A28" s="35">
        <v>101</v>
      </c>
      <c r="B28" s="35">
        <v>1</v>
      </c>
      <c r="C28" s="35">
        <v>45</v>
      </c>
      <c r="D28" s="35" t="str">
        <f t="shared" si="0"/>
        <v>58:0:-8.5</v>
      </c>
      <c r="E28" s="36">
        <v>58</v>
      </c>
      <c r="F28" s="35">
        <v>0</v>
      </c>
      <c r="G28" s="35">
        <v>-8.5</v>
      </c>
    </row>
    <row r="29" spans="1:7" x14ac:dyDescent="0.3">
      <c r="A29" s="35">
        <v>101</v>
      </c>
      <c r="B29" s="35">
        <v>1</v>
      </c>
      <c r="C29" s="35">
        <v>45</v>
      </c>
      <c r="D29" s="35" t="str">
        <f t="shared" si="0"/>
        <v>60:0:-8.5</v>
      </c>
      <c r="E29" s="36">
        <v>60</v>
      </c>
      <c r="F29" s="35">
        <v>0</v>
      </c>
      <c r="G29" s="35">
        <v>-8.5</v>
      </c>
    </row>
    <row r="30" spans="1:7" x14ac:dyDescent="0.3">
      <c r="A30" s="35">
        <v>101</v>
      </c>
      <c r="B30" s="35">
        <v>1</v>
      </c>
      <c r="C30" s="35">
        <v>45</v>
      </c>
      <c r="D30" s="35" t="str">
        <f t="shared" si="0"/>
        <v>62:0:-8.5</v>
      </c>
      <c r="E30" s="36">
        <v>62</v>
      </c>
      <c r="F30" s="35">
        <v>0</v>
      </c>
      <c r="G30" s="35">
        <v>-8.5</v>
      </c>
    </row>
    <row r="31" spans="1:7" x14ac:dyDescent="0.3">
      <c r="A31" s="35">
        <v>101</v>
      </c>
      <c r="B31" s="35">
        <v>1</v>
      </c>
      <c r="C31" s="35">
        <v>45</v>
      </c>
      <c r="D31" s="35" t="str">
        <f t="shared" si="0"/>
        <v>50:0:-6</v>
      </c>
      <c r="E31" s="36">
        <v>50</v>
      </c>
      <c r="F31" s="35">
        <v>0</v>
      </c>
      <c r="G31" s="35">
        <v>-6</v>
      </c>
    </row>
    <row r="32" spans="1:7" x14ac:dyDescent="0.3">
      <c r="A32" s="35">
        <v>101</v>
      </c>
      <c r="B32" s="35">
        <v>1</v>
      </c>
      <c r="C32" s="35">
        <v>45</v>
      </c>
      <c r="D32" s="35" t="str">
        <f t="shared" si="0"/>
        <v>52:0:-6</v>
      </c>
      <c r="E32" s="36">
        <v>52</v>
      </c>
      <c r="F32" s="35">
        <v>0</v>
      </c>
      <c r="G32" s="35">
        <v>-6</v>
      </c>
    </row>
    <row r="33" spans="1:7" x14ac:dyDescent="0.3">
      <c r="A33" s="35">
        <v>101</v>
      </c>
      <c r="B33" s="35">
        <v>1</v>
      </c>
      <c r="C33" s="35">
        <v>45</v>
      </c>
      <c r="D33" s="35" t="str">
        <f t="shared" si="0"/>
        <v>54:0:-6</v>
      </c>
      <c r="E33" s="36">
        <v>54</v>
      </c>
      <c r="F33" s="35">
        <v>0</v>
      </c>
      <c r="G33" s="35">
        <v>-6</v>
      </c>
    </row>
    <row r="34" spans="1:7" x14ac:dyDescent="0.3">
      <c r="A34" s="35">
        <v>101</v>
      </c>
      <c r="B34" s="35">
        <v>1</v>
      </c>
      <c r="C34" s="35">
        <v>45</v>
      </c>
      <c r="D34" s="35" t="str">
        <f t="shared" si="0"/>
        <v>56:0:-6</v>
      </c>
      <c r="E34" s="36">
        <v>56</v>
      </c>
      <c r="F34" s="35">
        <v>0</v>
      </c>
      <c r="G34" s="35">
        <v>-6</v>
      </c>
    </row>
    <row r="35" spans="1:7" x14ac:dyDescent="0.3">
      <c r="A35" s="35">
        <v>101</v>
      </c>
      <c r="B35" s="35">
        <v>1</v>
      </c>
      <c r="C35" s="35">
        <v>45</v>
      </c>
      <c r="D35" s="35" t="str">
        <f t="shared" si="0"/>
        <v>58:0:-6</v>
      </c>
      <c r="E35" s="36">
        <v>58</v>
      </c>
      <c r="F35" s="35">
        <v>0</v>
      </c>
      <c r="G35" s="35">
        <v>-6</v>
      </c>
    </row>
    <row r="36" spans="1:7" x14ac:dyDescent="0.3">
      <c r="A36" s="35">
        <v>101</v>
      </c>
      <c r="B36" s="35">
        <v>1</v>
      </c>
      <c r="C36" s="35">
        <v>45</v>
      </c>
      <c r="D36" s="35" t="str">
        <f t="shared" ref="D36:D67" si="1">E36&amp;":"&amp;F36&amp;":"&amp;G36</f>
        <v>60:0:-6</v>
      </c>
      <c r="E36" s="36">
        <v>60</v>
      </c>
      <c r="F36" s="35">
        <v>0</v>
      </c>
      <c r="G36" s="35">
        <v>-6</v>
      </c>
    </row>
    <row r="37" spans="1:7" x14ac:dyDescent="0.3">
      <c r="A37" s="35">
        <v>101</v>
      </c>
      <c r="B37" s="35">
        <v>1</v>
      </c>
      <c r="C37" s="35">
        <v>45</v>
      </c>
      <c r="D37" s="35" t="str">
        <f t="shared" si="1"/>
        <v>62:0:-6</v>
      </c>
      <c r="E37" s="36">
        <v>62</v>
      </c>
      <c r="F37" s="35">
        <v>0</v>
      </c>
      <c r="G37" s="35">
        <v>-6</v>
      </c>
    </row>
    <row r="38" spans="1:7" x14ac:dyDescent="0.3">
      <c r="A38" s="35">
        <v>102</v>
      </c>
      <c r="B38" s="35">
        <v>2</v>
      </c>
      <c r="C38" s="35">
        <v>45</v>
      </c>
      <c r="D38" s="35" t="str">
        <f t="shared" si="1"/>
        <v>50:0:-2.5</v>
      </c>
      <c r="E38" s="36">
        <v>50</v>
      </c>
      <c r="F38" s="35">
        <v>0</v>
      </c>
      <c r="G38" s="35">
        <v>-2.5</v>
      </c>
    </row>
    <row r="39" spans="1:7" x14ac:dyDescent="0.3">
      <c r="A39" s="35">
        <v>102</v>
      </c>
      <c r="B39" s="35">
        <v>2</v>
      </c>
      <c r="C39" s="35">
        <v>45</v>
      </c>
      <c r="D39" s="35" t="str">
        <f t="shared" si="1"/>
        <v>52:0:-2.5</v>
      </c>
      <c r="E39" s="36">
        <v>52</v>
      </c>
      <c r="F39" s="35">
        <v>0</v>
      </c>
      <c r="G39" s="35">
        <v>-2.5</v>
      </c>
    </row>
    <row r="40" spans="1:7" x14ac:dyDescent="0.3">
      <c r="A40" s="35">
        <v>102</v>
      </c>
      <c r="B40" s="35">
        <v>2</v>
      </c>
      <c r="C40" s="35">
        <v>45</v>
      </c>
      <c r="D40" s="35" t="str">
        <f t="shared" si="1"/>
        <v>54:0:-2.5</v>
      </c>
      <c r="E40" s="36">
        <v>54</v>
      </c>
      <c r="F40" s="35">
        <v>0</v>
      </c>
      <c r="G40" s="35">
        <v>-2.5</v>
      </c>
    </row>
    <row r="41" spans="1:7" x14ac:dyDescent="0.3">
      <c r="A41" s="35">
        <v>102</v>
      </c>
      <c r="B41" s="35">
        <v>2</v>
      </c>
      <c r="C41" s="35">
        <v>45</v>
      </c>
      <c r="D41" s="35" t="str">
        <f t="shared" si="1"/>
        <v>56:0:-2.5</v>
      </c>
      <c r="E41" s="36">
        <v>56</v>
      </c>
      <c r="F41" s="35">
        <v>0</v>
      </c>
      <c r="G41" s="35">
        <v>-2.5</v>
      </c>
    </row>
    <row r="42" spans="1:7" x14ac:dyDescent="0.3">
      <c r="A42" s="35">
        <v>102</v>
      </c>
      <c r="B42" s="35">
        <v>2</v>
      </c>
      <c r="C42" s="35">
        <v>45</v>
      </c>
      <c r="D42" s="35" t="str">
        <f t="shared" si="1"/>
        <v>58:0:-2.5</v>
      </c>
      <c r="E42" s="36">
        <v>58</v>
      </c>
      <c r="F42" s="35">
        <v>0</v>
      </c>
      <c r="G42" s="35">
        <v>-2.5</v>
      </c>
    </row>
    <row r="43" spans="1:7" x14ac:dyDescent="0.3">
      <c r="A43" s="35">
        <v>102</v>
      </c>
      <c r="B43" s="35">
        <v>2</v>
      </c>
      <c r="C43" s="35">
        <v>45</v>
      </c>
      <c r="D43" s="35" t="str">
        <f t="shared" si="1"/>
        <v>60:0:-2.5</v>
      </c>
      <c r="E43" s="36">
        <v>60</v>
      </c>
      <c r="F43" s="35">
        <v>0</v>
      </c>
      <c r="G43" s="35">
        <v>-2.5</v>
      </c>
    </row>
    <row r="44" spans="1:7" x14ac:dyDescent="0.3">
      <c r="A44" s="35">
        <v>102</v>
      </c>
      <c r="B44" s="35">
        <v>2</v>
      </c>
      <c r="C44" s="35">
        <v>45</v>
      </c>
      <c r="D44" s="35" t="str">
        <f t="shared" si="1"/>
        <v>62:0:-2.5</v>
      </c>
      <c r="E44" s="36">
        <v>62</v>
      </c>
      <c r="F44" s="35">
        <v>0</v>
      </c>
      <c r="G44" s="35">
        <v>-2.5</v>
      </c>
    </row>
    <row r="45" spans="1:7" x14ac:dyDescent="0.3">
      <c r="A45" s="35">
        <v>102</v>
      </c>
      <c r="B45" s="35">
        <v>2</v>
      </c>
      <c r="C45" s="35">
        <v>45</v>
      </c>
      <c r="D45" s="35" t="str">
        <f t="shared" si="1"/>
        <v>50:0:0</v>
      </c>
      <c r="E45" s="36">
        <v>50</v>
      </c>
      <c r="F45" s="35">
        <v>0</v>
      </c>
      <c r="G45" s="35">
        <v>0</v>
      </c>
    </row>
    <row r="46" spans="1:7" x14ac:dyDescent="0.3">
      <c r="A46" s="35">
        <v>102</v>
      </c>
      <c r="B46" s="35">
        <v>2</v>
      </c>
      <c r="C46" s="35">
        <v>45</v>
      </c>
      <c r="D46" s="35" t="str">
        <f t="shared" si="1"/>
        <v>52:0:0</v>
      </c>
      <c r="E46" s="36">
        <v>52</v>
      </c>
      <c r="F46" s="35">
        <v>0</v>
      </c>
      <c r="G46" s="35">
        <v>0</v>
      </c>
    </row>
    <row r="47" spans="1:7" x14ac:dyDescent="0.3">
      <c r="A47" s="35">
        <v>102</v>
      </c>
      <c r="B47" s="35">
        <v>2</v>
      </c>
      <c r="C47" s="35">
        <v>45</v>
      </c>
      <c r="D47" s="35" t="str">
        <f t="shared" si="1"/>
        <v>54:0:0</v>
      </c>
      <c r="E47" s="36">
        <v>54</v>
      </c>
      <c r="F47" s="35">
        <v>0</v>
      </c>
      <c r="G47" s="35">
        <v>0</v>
      </c>
    </row>
    <row r="48" spans="1:7" x14ac:dyDescent="0.3">
      <c r="A48" s="35">
        <v>102</v>
      </c>
      <c r="B48" s="35">
        <v>2</v>
      </c>
      <c r="C48" s="35">
        <v>45</v>
      </c>
      <c r="D48" s="35" t="str">
        <f t="shared" si="1"/>
        <v>56:0:0</v>
      </c>
      <c r="E48" s="36">
        <v>56</v>
      </c>
      <c r="F48" s="35">
        <v>0</v>
      </c>
      <c r="G48" s="35">
        <v>0</v>
      </c>
    </row>
    <row r="49" spans="1:7" x14ac:dyDescent="0.3">
      <c r="A49" s="35">
        <v>102</v>
      </c>
      <c r="B49" s="35">
        <v>2</v>
      </c>
      <c r="C49" s="35">
        <v>45</v>
      </c>
      <c r="D49" s="35" t="str">
        <f t="shared" si="1"/>
        <v>58:0:0</v>
      </c>
      <c r="E49" s="36">
        <v>58</v>
      </c>
      <c r="F49" s="35">
        <v>0</v>
      </c>
      <c r="G49" s="35">
        <v>0</v>
      </c>
    </row>
    <row r="50" spans="1:7" x14ac:dyDescent="0.3">
      <c r="A50" s="35">
        <v>102</v>
      </c>
      <c r="B50" s="35">
        <v>2</v>
      </c>
      <c r="C50" s="35">
        <v>45</v>
      </c>
      <c r="D50" s="35" t="str">
        <f t="shared" si="1"/>
        <v>60:0:0</v>
      </c>
      <c r="E50" s="36">
        <v>60</v>
      </c>
      <c r="F50" s="35">
        <v>0</v>
      </c>
      <c r="G50" s="35">
        <v>0</v>
      </c>
    </row>
    <row r="51" spans="1:7" x14ac:dyDescent="0.3">
      <c r="A51" s="35">
        <v>102</v>
      </c>
      <c r="B51" s="35">
        <v>2</v>
      </c>
      <c r="C51" s="35">
        <v>45</v>
      </c>
      <c r="D51" s="35" t="str">
        <f t="shared" si="1"/>
        <v>62:0:0</v>
      </c>
      <c r="E51" s="36">
        <v>62</v>
      </c>
      <c r="F51" s="35">
        <v>0</v>
      </c>
      <c r="G51" s="35">
        <v>0</v>
      </c>
    </row>
    <row r="52" spans="1:7" x14ac:dyDescent="0.3">
      <c r="A52" s="35">
        <v>102</v>
      </c>
      <c r="B52" s="35">
        <v>2</v>
      </c>
      <c r="C52" s="35">
        <v>45</v>
      </c>
      <c r="D52" s="35" t="str">
        <f t="shared" si="1"/>
        <v>50:0:2.5</v>
      </c>
      <c r="E52" s="36">
        <v>50</v>
      </c>
      <c r="F52" s="35">
        <v>0</v>
      </c>
      <c r="G52" s="35">
        <v>2.5</v>
      </c>
    </row>
    <row r="53" spans="1:7" x14ac:dyDescent="0.3">
      <c r="A53" s="35">
        <v>102</v>
      </c>
      <c r="B53" s="35">
        <v>2</v>
      </c>
      <c r="C53" s="35">
        <v>45</v>
      </c>
      <c r="D53" s="35" t="str">
        <f t="shared" si="1"/>
        <v>52:0:2.5</v>
      </c>
      <c r="E53" s="36">
        <v>52</v>
      </c>
      <c r="F53" s="35">
        <v>0</v>
      </c>
      <c r="G53" s="35">
        <v>2.5</v>
      </c>
    </row>
    <row r="54" spans="1:7" x14ac:dyDescent="0.3">
      <c r="A54" s="35">
        <v>102</v>
      </c>
      <c r="B54" s="35">
        <v>2</v>
      </c>
      <c r="C54" s="35">
        <v>45</v>
      </c>
      <c r="D54" s="35" t="str">
        <f t="shared" si="1"/>
        <v>54:0:2.5</v>
      </c>
      <c r="E54" s="36">
        <v>54</v>
      </c>
      <c r="F54" s="35">
        <v>0</v>
      </c>
      <c r="G54" s="35">
        <v>2.5</v>
      </c>
    </row>
    <row r="55" spans="1:7" x14ac:dyDescent="0.3">
      <c r="A55" s="35">
        <v>102</v>
      </c>
      <c r="B55" s="35">
        <v>2</v>
      </c>
      <c r="C55" s="35">
        <v>45</v>
      </c>
      <c r="D55" s="35" t="str">
        <f t="shared" si="1"/>
        <v>56:0:2.5</v>
      </c>
      <c r="E55" s="36">
        <v>56</v>
      </c>
      <c r="F55" s="35">
        <v>0</v>
      </c>
      <c r="G55" s="35">
        <v>2.5</v>
      </c>
    </row>
    <row r="56" spans="1:7" x14ac:dyDescent="0.3">
      <c r="A56" s="35">
        <v>102</v>
      </c>
      <c r="B56" s="35">
        <v>2</v>
      </c>
      <c r="C56" s="35">
        <v>45</v>
      </c>
      <c r="D56" s="35" t="str">
        <f t="shared" si="1"/>
        <v>58:0:2.5</v>
      </c>
      <c r="E56" s="36">
        <v>58</v>
      </c>
      <c r="F56" s="35">
        <v>0</v>
      </c>
      <c r="G56" s="35">
        <v>2.5</v>
      </c>
    </row>
    <row r="57" spans="1:7" x14ac:dyDescent="0.3">
      <c r="A57" s="35">
        <v>102</v>
      </c>
      <c r="B57" s="35">
        <v>2</v>
      </c>
      <c r="C57" s="35">
        <v>45</v>
      </c>
      <c r="D57" s="35" t="str">
        <f t="shared" si="1"/>
        <v>60:0:2.5</v>
      </c>
      <c r="E57" s="36">
        <v>60</v>
      </c>
      <c r="F57" s="35">
        <v>0</v>
      </c>
      <c r="G57" s="35">
        <v>2.5</v>
      </c>
    </row>
    <row r="58" spans="1:7" x14ac:dyDescent="0.3">
      <c r="A58" s="35">
        <v>102</v>
      </c>
      <c r="B58" s="35">
        <v>2</v>
      </c>
      <c r="C58" s="35">
        <v>45</v>
      </c>
      <c r="D58" s="35" t="str">
        <f t="shared" si="1"/>
        <v>62:0:2.5</v>
      </c>
      <c r="E58" s="36">
        <v>62</v>
      </c>
      <c r="F58" s="35">
        <v>0</v>
      </c>
      <c r="G58" s="35">
        <v>2.5</v>
      </c>
    </row>
    <row r="59" spans="1:7" x14ac:dyDescent="0.3">
      <c r="A59" s="35">
        <v>102</v>
      </c>
      <c r="B59" s="35">
        <v>2</v>
      </c>
      <c r="C59" s="35">
        <v>45</v>
      </c>
      <c r="D59" s="35" t="str">
        <f t="shared" si="1"/>
        <v>50:0:5</v>
      </c>
      <c r="E59" s="36">
        <v>50</v>
      </c>
      <c r="F59" s="35">
        <v>0</v>
      </c>
      <c r="G59" s="35">
        <v>5</v>
      </c>
    </row>
    <row r="60" spans="1:7" x14ac:dyDescent="0.3">
      <c r="A60" s="35">
        <v>102</v>
      </c>
      <c r="B60" s="35">
        <v>2</v>
      </c>
      <c r="C60" s="35">
        <v>45</v>
      </c>
      <c r="D60" s="35" t="str">
        <f t="shared" si="1"/>
        <v>52:0:5</v>
      </c>
      <c r="E60" s="36">
        <v>52</v>
      </c>
      <c r="F60" s="35">
        <v>0</v>
      </c>
      <c r="G60" s="35">
        <v>5</v>
      </c>
    </row>
    <row r="61" spans="1:7" x14ac:dyDescent="0.3">
      <c r="A61" s="35">
        <v>102</v>
      </c>
      <c r="B61" s="35">
        <v>2</v>
      </c>
      <c r="C61" s="35">
        <v>45</v>
      </c>
      <c r="D61" s="35" t="str">
        <f t="shared" si="1"/>
        <v>54:0:5</v>
      </c>
      <c r="E61" s="36">
        <v>54</v>
      </c>
      <c r="F61" s="35">
        <v>0</v>
      </c>
      <c r="G61" s="35">
        <v>5</v>
      </c>
    </row>
    <row r="62" spans="1:7" x14ac:dyDescent="0.3">
      <c r="A62" s="35">
        <v>102</v>
      </c>
      <c r="B62" s="35">
        <v>2</v>
      </c>
      <c r="C62" s="35">
        <v>45</v>
      </c>
      <c r="D62" s="35" t="str">
        <f t="shared" si="1"/>
        <v>56:0:5</v>
      </c>
      <c r="E62" s="36">
        <v>56</v>
      </c>
      <c r="F62" s="35">
        <v>0</v>
      </c>
      <c r="G62" s="35">
        <v>5</v>
      </c>
    </row>
    <row r="63" spans="1:7" x14ac:dyDescent="0.3">
      <c r="A63" s="35">
        <v>102</v>
      </c>
      <c r="B63" s="35">
        <v>2</v>
      </c>
      <c r="C63" s="35">
        <v>45</v>
      </c>
      <c r="D63" s="35" t="str">
        <f t="shared" si="1"/>
        <v>58:0:5</v>
      </c>
      <c r="E63" s="36">
        <v>58</v>
      </c>
      <c r="F63" s="35">
        <v>0</v>
      </c>
      <c r="G63" s="35">
        <v>5</v>
      </c>
    </row>
    <row r="64" spans="1:7" x14ac:dyDescent="0.3">
      <c r="A64" s="35">
        <v>102</v>
      </c>
      <c r="B64" s="35">
        <v>2</v>
      </c>
      <c r="C64" s="35">
        <v>45</v>
      </c>
      <c r="D64" s="35" t="str">
        <f t="shared" si="1"/>
        <v>60:0:5</v>
      </c>
      <c r="E64" s="36">
        <v>60</v>
      </c>
      <c r="F64" s="35">
        <v>0</v>
      </c>
      <c r="G64" s="35">
        <v>5</v>
      </c>
    </row>
    <row r="65" spans="1:7" x14ac:dyDescent="0.3">
      <c r="A65" s="35">
        <v>102</v>
      </c>
      <c r="B65" s="35">
        <v>2</v>
      </c>
      <c r="C65" s="35">
        <v>45</v>
      </c>
      <c r="D65" s="35" t="str">
        <f t="shared" si="1"/>
        <v>62:0:5</v>
      </c>
      <c r="E65" s="36">
        <v>62</v>
      </c>
      <c r="F65" s="35">
        <v>0</v>
      </c>
      <c r="G65" s="35">
        <v>5</v>
      </c>
    </row>
    <row r="66" spans="1:7" x14ac:dyDescent="0.3">
      <c r="A66" s="35">
        <v>102</v>
      </c>
      <c r="B66" s="35">
        <v>2</v>
      </c>
      <c r="C66" s="35">
        <v>45</v>
      </c>
      <c r="D66" s="35" t="str">
        <f t="shared" si="1"/>
        <v>50:0:12.5</v>
      </c>
      <c r="E66" s="36">
        <v>50</v>
      </c>
      <c r="F66" s="35">
        <v>0</v>
      </c>
      <c r="G66" s="35">
        <v>12.5</v>
      </c>
    </row>
    <row r="67" spans="1:7" x14ac:dyDescent="0.3">
      <c r="A67" s="35">
        <v>102</v>
      </c>
      <c r="B67" s="35">
        <v>2</v>
      </c>
      <c r="C67" s="35">
        <v>45</v>
      </c>
      <c r="D67" s="35" t="str">
        <f t="shared" si="1"/>
        <v>52:0:12.5</v>
      </c>
      <c r="E67" s="36">
        <v>52</v>
      </c>
      <c r="F67" s="35">
        <v>0</v>
      </c>
      <c r="G67" s="35">
        <v>12.5</v>
      </c>
    </row>
    <row r="68" spans="1:7" x14ac:dyDescent="0.3">
      <c r="A68" s="35">
        <v>102</v>
      </c>
      <c r="B68" s="35">
        <v>2</v>
      </c>
      <c r="C68" s="35">
        <v>45</v>
      </c>
      <c r="D68" s="35" t="str">
        <f t="shared" ref="D68:D72" si="2">E68&amp;":"&amp;F68&amp;":"&amp;G68</f>
        <v>54:0:12.5</v>
      </c>
      <c r="E68" s="36">
        <v>54</v>
      </c>
      <c r="F68" s="35">
        <v>0</v>
      </c>
      <c r="G68" s="35">
        <v>12.5</v>
      </c>
    </row>
    <row r="69" spans="1:7" x14ac:dyDescent="0.3">
      <c r="A69" s="35">
        <v>102</v>
      </c>
      <c r="B69" s="35">
        <v>2</v>
      </c>
      <c r="C69" s="35">
        <v>45</v>
      </c>
      <c r="D69" s="35" t="str">
        <f t="shared" si="2"/>
        <v>56:0:12.5</v>
      </c>
      <c r="E69" s="36">
        <v>56</v>
      </c>
      <c r="F69" s="35">
        <v>0</v>
      </c>
      <c r="G69" s="35">
        <v>12.5</v>
      </c>
    </row>
    <row r="70" spans="1:7" x14ac:dyDescent="0.3">
      <c r="A70" s="35">
        <v>102</v>
      </c>
      <c r="B70" s="35">
        <v>2</v>
      </c>
      <c r="C70" s="35">
        <v>45</v>
      </c>
      <c r="D70" s="35" t="str">
        <f t="shared" si="2"/>
        <v>58:0:12.5</v>
      </c>
      <c r="E70" s="36">
        <v>58</v>
      </c>
      <c r="F70" s="35">
        <v>0</v>
      </c>
      <c r="G70" s="35">
        <v>12.5</v>
      </c>
    </row>
    <row r="71" spans="1:7" x14ac:dyDescent="0.3">
      <c r="A71" s="35">
        <v>102</v>
      </c>
      <c r="B71" s="35">
        <v>2</v>
      </c>
      <c r="C71" s="35">
        <v>45</v>
      </c>
      <c r="D71" s="35" t="str">
        <f t="shared" si="2"/>
        <v>60:0:12.5</v>
      </c>
      <c r="E71" s="36">
        <v>60</v>
      </c>
      <c r="F71" s="35">
        <v>0</v>
      </c>
      <c r="G71" s="35">
        <v>12.5</v>
      </c>
    </row>
    <row r="72" spans="1:7" x14ac:dyDescent="0.3">
      <c r="A72" s="35">
        <v>102</v>
      </c>
      <c r="B72" s="35">
        <v>2</v>
      </c>
      <c r="C72" s="35">
        <v>45</v>
      </c>
      <c r="D72" s="35" t="str">
        <f t="shared" si="2"/>
        <v>62:0:12.5</v>
      </c>
      <c r="E72" s="36">
        <v>62</v>
      </c>
      <c r="F72" s="35">
        <v>0</v>
      </c>
      <c r="G72" s="35">
        <v>12.5</v>
      </c>
    </row>
  </sheetData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默认资源路径配置</vt:lpstr>
      <vt:lpstr>智能推荐吸附</vt:lpstr>
      <vt:lpstr>建筑资源l路径配置表</vt:lpstr>
      <vt:lpstr>地形路径资源配置表</vt:lpstr>
      <vt:lpstr>预设建筑配置</vt:lpstr>
      <vt:lpstr>内城角色资源配置表</vt:lpstr>
      <vt:lpstr>遗迹表现配置</vt:lpstr>
      <vt:lpstr>士兵表现配置</vt:lpstr>
      <vt:lpstr>黑暗时代校场</vt:lpstr>
      <vt:lpstr>封建时代校场</vt:lpstr>
      <vt:lpstr>校场表现配置表</vt:lpstr>
      <vt:lpstr>#遗迹表现配置 (2)</vt:lpstr>
      <vt:lpstr>杂项配置</vt:lpstr>
      <vt:lpstr>#TID_base_up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cherylxyliu(刘欣宜)</cp:lastModifiedBy>
  <dcterms:created xsi:type="dcterms:W3CDTF">2015-06-05T18:19:00Z</dcterms:created>
  <dcterms:modified xsi:type="dcterms:W3CDTF">2025-03-28T03:59:53Z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E00A2F29A1414B02887CFC86A7249901</vt:lpwstr>
  </property>
</Properties>
</file>