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Trunk\common\excel\xls\Main\survivor\"/>
    </mc:Choice>
  </mc:AlternateContent>
  <xr:revisionPtr revIDLastSave="0" documentId="13_ncr:1_{762E7C04-245D-4448-AB4C-2F78CC1326AD}" xr6:coauthVersionLast="47" xr6:coauthVersionMax="47" xr10:uidLastSave="{00000000-0000-0000-0000-000000000000}"/>
  <bookViews>
    <workbookView xWindow="39200" yWindow="1370" windowWidth="37880" windowHeight="21400" xr2:uid="{00000000-000D-0000-FFFF-FFFF00000000}"/>
  </bookViews>
  <sheets>
    <sheet name="副玩法天赋配置" sheetId="1" r:id="rId1"/>
    <sheet name="天赋效果表" sheetId="3" r:id="rId2"/>
    <sheet name="#天赋配置" sheetId="4" r:id="rId3"/>
    <sheet name="#天赋效果说明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2" i="1" l="1"/>
  <c r="G49" i="1"/>
  <c r="F31" i="4" l="1"/>
  <c r="E31" i="4" a="1"/>
  <c r="E31" i="4"/>
  <c r="D31" i="4"/>
  <c r="F30" i="4"/>
  <c r="E30" i="4" a="1"/>
  <c r="E30" i="4"/>
  <c r="D30" i="4"/>
  <c r="F29" i="4"/>
  <c r="E29" i="4" a="1"/>
  <c r="E29" i="4"/>
  <c r="D29" i="4"/>
  <c r="F28" i="4"/>
  <c r="E28" i="4" a="1"/>
  <c r="E28" i="4"/>
  <c r="D28" i="4"/>
  <c r="F27" i="4"/>
  <c r="E27" i="4" a="1"/>
  <c r="E27" i="4"/>
  <c r="D27" i="4"/>
  <c r="F26" i="4"/>
  <c r="E26" i="4" a="1"/>
  <c r="E26" i="4"/>
  <c r="D26" i="4"/>
  <c r="F25" i="4"/>
  <c r="E25" i="4" a="1"/>
  <c r="E25" i="4"/>
  <c r="D25" i="4"/>
  <c r="F24" i="4"/>
  <c r="E24" i="4" a="1"/>
  <c r="E24" i="4"/>
  <c r="D24" i="4"/>
  <c r="F23" i="4"/>
  <c r="E23" i="4" a="1"/>
  <c r="E23" i="4"/>
  <c r="D23" i="4"/>
  <c r="F22" i="4"/>
  <c r="E22" i="4" a="1"/>
  <c r="E22" i="4"/>
  <c r="D22" i="4"/>
  <c r="F21" i="4"/>
  <c r="E21" i="4" a="1"/>
  <c r="E21" i="4"/>
  <c r="D21" i="4"/>
  <c r="F20" i="4"/>
  <c r="E20" i="4" a="1"/>
  <c r="E20" i="4"/>
  <c r="D20" i="4"/>
  <c r="F19" i="4"/>
  <c r="E19" i="4" a="1"/>
  <c r="E19" i="4"/>
  <c r="D19" i="4"/>
  <c r="F18" i="4"/>
  <c r="E18" i="4" a="1"/>
  <c r="E18" i="4"/>
  <c r="D18" i="4"/>
  <c r="F17" i="4"/>
  <c r="E17" i="4" a="1"/>
  <c r="E17" i="4"/>
  <c r="D17" i="4"/>
  <c r="F16" i="4"/>
  <c r="E16" i="4" a="1"/>
  <c r="E16" i="4"/>
  <c r="D16" i="4"/>
  <c r="F15" i="4"/>
  <c r="E15" i="4" a="1"/>
  <c r="E15" i="4"/>
  <c r="D15" i="4"/>
  <c r="F14" i="4"/>
  <c r="E14" i="4" a="1"/>
  <c r="E14" i="4"/>
  <c r="D14" i="4"/>
  <c r="F13" i="4"/>
  <c r="E13" i="4" a="1"/>
  <c r="E13" i="4"/>
  <c r="D13" i="4"/>
  <c r="F12" i="4"/>
  <c r="E12" i="4" a="1"/>
  <c r="E12" i="4"/>
  <c r="D12" i="4"/>
  <c r="F11" i="4"/>
  <c r="E11" i="4" a="1"/>
  <c r="E11" i="4"/>
  <c r="D11" i="4"/>
  <c r="F10" i="4"/>
  <c r="E10" i="4" a="1"/>
  <c r="E10" i="4"/>
  <c r="D10" i="4"/>
  <c r="F9" i="4"/>
  <c r="E9" i="4" a="1"/>
  <c r="E9" i="4"/>
  <c r="D9" i="4"/>
  <c r="F8" i="4"/>
  <c r="E8" i="4" a="1"/>
  <c r="E8" i="4"/>
  <c r="D8" i="4"/>
  <c r="F7" i="4"/>
  <c r="E7" i="4" a="1"/>
  <c r="E7" i="4"/>
  <c r="D7" i="4"/>
  <c r="F6" i="4"/>
  <c r="E6" i="4" a="1"/>
  <c r="E6" i="4"/>
  <c r="D6" i="4"/>
  <c r="F5" i="4"/>
  <c r="E5" i="4" a="1"/>
  <c r="E5" i="4"/>
  <c r="D5" i="4"/>
  <c r="F4" i="4"/>
  <c r="E4" i="4" a="1"/>
  <c r="E4" i="4"/>
  <c r="D4" i="4"/>
  <c r="F3" i="4"/>
  <c r="E3" i="4" a="1"/>
  <c r="E3" i="4"/>
  <c r="D3" i="4"/>
  <c r="V87" i="1"/>
  <c r="V86" i="1"/>
  <c r="V85" i="1"/>
  <c r="T85" i="1"/>
  <c r="T86" i="1" s="1"/>
  <c r="S85" i="1"/>
  <c r="S87" i="1" s="1"/>
  <c r="V84" i="1"/>
  <c r="V83" i="1"/>
  <c r="V82" i="1"/>
  <c r="T82" i="1"/>
  <c r="T84" i="1" s="1"/>
  <c r="S82" i="1"/>
  <c r="S84" i="1" s="1"/>
  <c r="V81" i="1"/>
  <c r="V80" i="1"/>
  <c r="V79" i="1"/>
  <c r="T79" i="1"/>
  <c r="T80" i="1" s="1"/>
  <c r="S79" i="1"/>
  <c r="S81" i="1" s="1"/>
  <c r="V78" i="1"/>
  <c r="V77" i="1"/>
  <c r="V76" i="1"/>
  <c r="T76" i="1"/>
  <c r="T78" i="1" s="1"/>
  <c r="S76" i="1"/>
  <c r="S78" i="1" s="1"/>
  <c r="V75" i="1"/>
  <c r="V74" i="1"/>
  <c r="V73" i="1"/>
  <c r="T73" i="1"/>
  <c r="T75" i="1" s="1"/>
  <c r="S73" i="1"/>
  <c r="S74" i="1" s="1"/>
  <c r="V72" i="1"/>
  <c r="V71" i="1"/>
  <c r="V70" i="1"/>
  <c r="T70" i="1"/>
  <c r="T72" i="1" s="1"/>
  <c r="S70" i="1"/>
  <c r="S71" i="1" s="1"/>
  <c r="V69" i="1"/>
  <c r="V68" i="1"/>
  <c r="V67" i="1"/>
  <c r="T67" i="1"/>
  <c r="T68" i="1" s="1"/>
  <c r="S67" i="1"/>
  <c r="S69" i="1" s="1"/>
  <c r="V66" i="1"/>
  <c r="V65" i="1"/>
  <c r="V64" i="1"/>
  <c r="T64" i="1"/>
  <c r="T66" i="1" s="1"/>
  <c r="S64" i="1"/>
  <c r="S65" i="1" s="1"/>
  <c r="V63" i="1"/>
  <c r="V62" i="1"/>
  <c r="V61" i="1"/>
  <c r="T61" i="1"/>
  <c r="T62" i="1" s="1"/>
  <c r="S61" i="1"/>
  <c r="S63" i="1" s="1"/>
  <c r="V60" i="1"/>
  <c r="V59" i="1"/>
  <c r="V58" i="1"/>
  <c r="T58" i="1"/>
  <c r="T59" i="1" s="1"/>
  <c r="S58" i="1"/>
  <c r="S60" i="1" s="1"/>
  <c r="V57" i="1"/>
  <c r="V56" i="1"/>
  <c r="V55" i="1"/>
  <c r="T55" i="1"/>
  <c r="T57" i="1" s="1"/>
  <c r="S55" i="1"/>
  <c r="S57" i="1" s="1"/>
  <c r="V54" i="1"/>
  <c r="V53" i="1"/>
  <c r="V52" i="1"/>
  <c r="T52" i="1"/>
  <c r="T54" i="1" s="1"/>
  <c r="S52" i="1"/>
  <c r="S53" i="1" s="1"/>
  <c r="V51" i="1"/>
  <c r="V50" i="1"/>
  <c r="V49" i="1"/>
  <c r="T49" i="1"/>
  <c r="T51" i="1" s="1"/>
  <c r="S49" i="1"/>
  <c r="S51" i="1" s="1"/>
  <c r="V48" i="1"/>
  <c r="V47" i="1"/>
  <c r="V46" i="1"/>
  <c r="T46" i="1"/>
  <c r="T48" i="1" s="1"/>
  <c r="S46" i="1"/>
  <c r="S48" i="1" s="1"/>
  <c r="V45" i="1"/>
  <c r="V44" i="1"/>
  <c r="V43" i="1"/>
  <c r="T43" i="1"/>
  <c r="T45" i="1" s="1"/>
  <c r="S43" i="1"/>
  <c r="S44" i="1" s="1"/>
  <c r="V42" i="1"/>
  <c r="V41" i="1"/>
  <c r="V40" i="1"/>
  <c r="T40" i="1"/>
  <c r="T42" i="1" s="1"/>
  <c r="S40" i="1"/>
  <c r="S41" i="1" s="1"/>
  <c r="V39" i="1"/>
  <c r="V38" i="1"/>
  <c r="V37" i="1"/>
  <c r="T37" i="1"/>
  <c r="T38" i="1" s="1"/>
  <c r="S37" i="1"/>
  <c r="S39" i="1" s="1"/>
  <c r="V36" i="1"/>
  <c r="V35" i="1"/>
  <c r="V34" i="1"/>
  <c r="T34" i="1"/>
  <c r="T36" i="1" s="1"/>
  <c r="S34" i="1"/>
  <c r="S36" i="1" s="1"/>
  <c r="V33" i="1"/>
  <c r="V32" i="1"/>
  <c r="V31" i="1"/>
  <c r="T31" i="1"/>
  <c r="T33" i="1" s="1"/>
  <c r="S31" i="1"/>
  <c r="S32" i="1" s="1"/>
  <c r="G31" i="1"/>
  <c r="V30" i="1"/>
  <c r="V29" i="1"/>
  <c r="V28" i="1"/>
  <c r="T28" i="1"/>
  <c r="T29" i="1" s="1"/>
  <c r="S28" i="1"/>
  <c r="S30" i="1" s="1"/>
  <c r="V27" i="1"/>
  <c r="V26" i="1"/>
  <c r="V25" i="1"/>
  <c r="T25" i="1"/>
  <c r="T27" i="1" s="1"/>
  <c r="S25" i="1"/>
  <c r="S26" i="1" s="1"/>
  <c r="V24" i="1"/>
  <c r="V23" i="1"/>
  <c r="V22" i="1"/>
  <c r="T22" i="1"/>
  <c r="T23" i="1" s="1"/>
  <c r="S22" i="1"/>
  <c r="S23" i="1" s="1"/>
  <c r="V21" i="1"/>
  <c r="V20" i="1"/>
  <c r="V19" i="1"/>
  <c r="T19" i="1"/>
  <c r="T20" i="1" s="1"/>
  <c r="S19" i="1"/>
  <c r="S20" i="1" s="1"/>
  <c r="V18" i="1"/>
  <c r="V17" i="1"/>
  <c r="V16" i="1"/>
  <c r="T16" i="1"/>
  <c r="T18" i="1" s="1"/>
  <c r="S16" i="1"/>
  <c r="S18" i="1" s="1"/>
  <c r="V15" i="1"/>
  <c r="V14" i="1"/>
  <c r="V13" i="1"/>
  <c r="T13" i="1"/>
  <c r="T15" i="1" s="1"/>
  <c r="S13" i="1"/>
  <c r="S15" i="1" s="1"/>
  <c r="V12" i="1"/>
  <c r="V11" i="1"/>
  <c r="V10" i="1"/>
  <c r="T10" i="1"/>
  <c r="T12" i="1" s="1"/>
  <c r="S10" i="1"/>
  <c r="S12" i="1" s="1"/>
  <c r="V9" i="1"/>
  <c r="V8" i="1"/>
  <c r="V7" i="1"/>
  <c r="T7" i="1"/>
  <c r="T9" i="1" s="1"/>
  <c r="S7" i="1"/>
  <c r="S8" i="1" s="1"/>
  <c r="V6" i="1"/>
  <c r="V5" i="1"/>
  <c r="V4" i="1"/>
  <c r="T4" i="1"/>
  <c r="T5" i="1" s="1"/>
  <c r="S4" i="1"/>
  <c r="S6" i="1" s="1"/>
  <c r="T69" i="1" l="1"/>
  <c r="S42" i="1"/>
  <c r="S24" i="1"/>
  <c r="T6" i="1"/>
  <c r="T30" i="1"/>
  <c r="S75" i="1"/>
  <c r="S27" i="1"/>
  <c r="S5" i="1"/>
  <c r="S72" i="1"/>
  <c r="S47" i="1"/>
  <c r="T11" i="1"/>
  <c r="T44" i="1"/>
  <c r="T47" i="1"/>
  <c r="T50" i="1"/>
  <c r="S21" i="1"/>
  <c r="T41" i="1"/>
  <c r="S54" i="1"/>
  <c r="S50" i="1"/>
  <c r="S33" i="1"/>
  <c r="S45" i="1"/>
  <c r="S68" i="1"/>
  <c r="T71" i="1"/>
  <c r="T21" i="1"/>
  <c r="T24" i="1"/>
  <c r="T65" i="1"/>
  <c r="S14" i="1"/>
  <c r="S62" i="1"/>
  <c r="S83" i="1"/>
  <c r="S11" i="1"/>
  <c r="T39" i="1"/>
  <c r="T8" i="1"/>
  <c r="S29" i="1"/>
  <c r="T60" i="1"/>
  <c r="T81" i="1"/>
  <c r="S9" i="1"/>
  <c r="T26" i="1"/>
  <c r="T63" i="1"/>
  <c r="S66" i="1"/>
  <c r="T14" i="1"/>
  <c r="S17" i="1"/>
  <c r="T32" i="1"/>
  <c r="S35" i="1"/>
  <c r="T53" i="1"/>
  <c r="S56" i="1"/>
  <c r="T74" i="1"/>
  <c r="S77" i="1"/>
  <c r="T87" i="1"/>
  <c r="T17" i="1"/>
  <c r="T35" i="1"/>
  <c r="S38" i="1"/>
  <c r="T56" i="1"/>
  <c r="S59" i="1"/>
  <c r="T77" i="1"/>
  <c r="S80" i="1"/>
  <c r="T83" i="1"/>
  <c r="S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linkazhang(张林)</author>
  </authors>
  <commentList>
    <comment ref="M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linkazhang(张林):</t>
        </r>
        <r>
          <rPr>
            <sz val="9"/>
            <rFont val="宋体"/>
            <family val="3"/>
            <charset val="134"/>
          </rPr>
          <t xml:space="preserve">
增加金币池容量  incCapacity 参数1：容量增加值
增加金币池倍率  incFactor  参数1：倍率增加值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naturetan(谭天然)</author>
    <author>jasonwwu(吴存勇)</author>
    <author>yanhaoyhli(李炎昊)</author>
  </authors>
  <commentList>
    <comment ref="J2" authorId="0" shapeId="0" xr:uid="{F7D33382-AB71-4371-8130-D230F28E1A94}">
      <text>
        <r>
          <rPr>
            <b/>
            <sz val="9"/>
            <color indexed="81"/>
            <rFont val="宋体"/>
            <family val="3"/>
            <charset val="134"/>
          </rPr>
          <t>naturetan(谭天然):</t>
        </r>
        <r>
          <rPr>
            <sz val="9"/>
            <color indexed="81"/>
            <rFont val="宋体"/>
            <family val="3"/>
            <charset val="134"/>
          </rPr>
          <t xml:space="preserve">
这里填要增加的属性ID
条件参数1是每级加多少
条件参数2是增加最高上限
血量：1
最大血量：2
攻击：4
防御：5
暴击概率：6
攻击系数：9
减伤系数：10</t>
        </r>
      </text>
    </comment>
    <comment ref="L2" authorId="1" shapeId="0" xr:uid="{00000000-0006-0000-0100-000001000000}">
      <text>
        <r>
          <rPr>
            <b/>
            <sz val="9"/>
            <rFont val="宋体"/>
            <family val="3"/>
            <charset val="134"/>
          </rPr>
          <t>jasonwwu(吴存勇):</t>
        </r>
        <r>
          <rPr>
            <sz val="9"/>
            <rFont val="宋体"/>
            <family val="3"/>
            <charset val="134"/>
          </rPr>
          <t xml:space="preserve">
1-复活后触发 
2-升级后触发 
3-杀怪后触发  
4-血量低于百分比触发
</t>
        </r>
        <r>
          <rPr>
            <sz val="9"/>
            <rFont val="宋体"/>
            <family val="3"/>
            <charset val="134"/>
          </rPr>
          <t>5-血量高于百分比触发</t>
        </r>
        <r>
          <rPr>
            <sz val="9"/>
            <rFont val="宋体"/>
            <family val="3"/>
            <charset val="134"/>
          </rPr>
          <t xml:space="preserve"> </t>
        </r>
      </text>
    </comment>
    <comment ref="V2" authorId="2" shapeId="0" xr:uid="{00000000-0006-0000-0100-000002000000}">
      <text>
        <r>
          <rPr>
            <b/>
            <sz val="9"/>
            <rFont val="宋体"/>
            <family val="3"/>
            <charset val="134"/>
          </rPr>
          <t>yanhaoyhli(李炎昊):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每次升级可叠加
当局内一直生效
上限和血量同时增加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<sst xmlns="http://schemas.openxmlformats.org/spreadsheetml/2006/main" count="965" uniqueCount="339">
  <si>
    <t>convert(ResSurvival.proto, table_SurvivalInbornAbilityBasicConf, SurvivalInbornAbilityBasicConf.pbin)</t>
  </si>
  <si>
    <t>levelConfig.svrEffect.&amp;SurvivalSvrEffectOneOf.&amp;1</t>
  </si>
  <si>
    <t>天赋id</t>
  </si>
  <si>
    <t>说明</t>
  </si>
  <si>
    <t>天赋类型</t>
  </si>
  <si>
    <t>层级</t>
  </si>
  <si>
    <t>所属组id</t>
  </si>
  <si>
    <t>前置天赋</t>
  </si>
  <si>
    <t>前置天赋逻辑与</t>
  </si>
  <si>
    <t>天赋最大层级</t>
  </si>
  <si>
    <t>天赋等级</t>
  </si>
  <si>
    <t>消耗道具类型</t>
  </si>
  <si>
    <t>消耗道具数量</t>
  </si>
  <si>
    <t>服务端效果</t>
  </si>
  <si>
    <t>服务端效果参数1</t>
  </si>
  <si>
    <t>图集</t>
  </si>
  <si>
    <t>图标</t>
  </si>
  <si>
    <t>激活后的天赋图集</t>
  </si>
  <si>
    <t>激活后的天赋图标</t>
  </si>
  <si>
    <t>天赋名称</t>
  </si>
  <si>
    <t>天赋描述</t>
  </si>
  <si>
    <t>客户端绘制节点坐标</t>
  </si>
  <si>
    <t>增加天赋效果</t>
  </si>
  <si>
    <t>描述显示用的参数</t>
  </si>
  <si>
    <t>id</t>
  </si>
  <si>
    <t>type</t>
  </si>
  <si>
    <t>belongGroupId</t>
  </si>
  <si>
    <t>preInbornAbilityId[;]</t>
  </si>
  <si>
    <t>isRelationAnd</t>
  </si>
  <si>
    <t>inbornAbilityLayer</t>
  </si>
  <si>
    <t>levelConfig.level</t>
  </si>
  <si>
    <t>levelConfig.itemType</t>
  </si>
  <si>
    <t>levelConfig.itemAmount</t>
  </si>
  <si>
    <t>levelConfig.svrEffect.&amp;SurvivalSvrEffectOneOf</t>
  </si>
  <si>
    <t>levelConfig.atlas</t>
  </si>
  <si>
    <t>levelConfig.icon</t>
  </si>
  <si>
    <t>levelConfig.activeAtlas</t>
  </si>
  <si>
    <t>levelConfig.activeIcon</t>
  </si>
  <si>
    <t>levelConfig.talentName</t>
  </si>
  <si>
    <t>levelConfig.talentDesc</t>
  </si>
  <si>
    <t>listCoord[;]</t>
  </si>
  <si>
    <t>levelConfig.talnetEffId</t>
  </si>
  <si>
    <t>levelConfig.descStrParams[|]</t>
  </si>
  <si>
    <t>攻击</t>
  </si>
  <si>
    <t>基础</t>
  </si>
  <si>
    <t>星星</t>
  </si>
  <si>
    <t>icon_nationalstrategy</t>
  </si>
  <si>
    <t>1;3</t>
  </si>
  <si>
    <t>金币</t>
  </si>
  <si>
    <t>血量</t>
  </si>
  <si>
    <t>拾取范围</t>
  </si>
  <si>
    <t>3;3</t>
  </si>
  <si>
    <t>武器伤害</t>
  </si>
  <si>
    <t>金币获取速度</t>
  </si>
  <si>
    <t>防御</t>
  </si>
  <si>
    <t>6;2</t>
  </si>
  <si>
    <t>血包治疗量</t>
  </si>
  <si>
    <t>移动速度</t>
  </si>
  <si>
    <t>生命恢复</t>
  </si>
  <si>
    <t>12;2</t>
  </si>
  <si>
    <t>13;3</t>
  </si>
  <si>
    <t>14;3</t>
  </si>
  <si>
    <t>15;3</t>
  </si>
  <si>
    <t>16;3</t>
  </si>
  <si>
    <t>17;3</t>
  </si>
  <si>
    <t>19;3</t>
  </si>
  <si>
    <t>20;3</t>
  </si>
  <si>
    <t>进阶</t>
  </si>
  <si>
    <t>TID_Survivor_Talent_Spec_Desc_1</t>
  </si>
  <si>
    <t>TID_Survivor_Talent_Spec_Desc_2</t>
  </si>
  <si>
    <t>TID_Survivor_Talent_Spec_Desc_3</t>
  </si>
  <si>
    <t>TID_Survivor_Talent_Spec_Desc_4</t>
  </si>
  <si>
    <t>TID_Survivor_Talent_Spec_Desc_7</t>
  </si>
  <si>
    <t>TID_Survivor_Talent_Spec_Desc_8</t>
  </si>
  <si>
    <t>TID_Survivor_Talent_Spec_Desc_5</t>
  </si>
  <si>
    <t>直接获得buffId</t>
  </si>
  <si>
    <t>是否解锁英雄数量血量加成</t>
  </si>
  <si>
    <t>增加复活次数</t>
  </si>
  <si>
    <t>触发条件</t>
  </si>
  <si>
    <t xml:space="preserve"> 条件参数1</t>
  </si>
  <si>
    <t xml:space="preserve"> 条件参数2</t>
  </si>
  <si>
    <t>触发后获得buff id</t>
  </si>
  <si>
    <t>获取buffid;持续时间;延迟时间</t>
  </si>
  <si>
    <t>buff持续时间</t>
  </si>
  <si>
    <t>触发获得金币数量</t>
  </si>
  <si>
    <t>触发恢复生命值比例</t>
  </si>
  <si>
    <t>触发后生命值上限提升</t>
  </si>
  <si>
    <t>触发时释放技能id</t>
  </si>
  <si>
    <t>杀怪后掉落副玩法道具id</t>
  </si>
  <si>
    <t>initBuffId</t>
  </si>
  <si>
    <t>unlockAddHeroHpCoef</t>
  </si>
  <si>
    <t>addRebornTimes</t>
  </si>
  <si>
    <t>condition.arg2</t>
  </si>
  <si>
    <t>triggerBuffs[1]{buffId;duration;delay}</t>
  </si>
  <si>
    <t>triggerBuffs[2]{buffId;duration;delay}</t>
  </si>
  <si>
    <t>triggerBuffs[3]{buffId;duration;delay}</t>
  </si>
  <si>
    <t>addBuff.duration</t>
  </si>
  <si>
    <t>addGold</t>
  </si>
  <si>
    <t>addHp</t>
  </si>
  <si>
    <t>launchSkillId</t>
  </si>
  <si>
    <t>killMonsterDropItemId</t>
  </si>
  <si>
    <t>TID_Survivor_Talent_Name_001</t>
  </si>
  <si>
    <t>TID_Survivor_Talent_Desc_001</t>
  </si>
  <si>
    <t>Ⅰ</t>
  </si>
  <si>
    <t>幸存者攻击提升+{0}</t>
  </si>
  <si>
    <t>TID_Survivor_Talent_Name_011</t>
  </si>
  <si>
    <t>TID_Survivor_Talent_Desc_011</t>
  </si>
  <si>
    <t>Ⅱ</t>
  </si>
  <si>
    <t>护佑</t>
  </si>
  <si>
    <t>幸存者防御提升+{0}</t>
  </si>
  <si>
    <t>TID_Survivor_Talent_Name_012</t>
  </si>
  <si>
    <t>TID_Survivor_Talent_Desc_012</t>
  </si>
  <si>
    <t>Ⅲ</t>
  </si>
  <si>
    <t>生命</t>
  </si>
  <si>
    <t>幸存者生命上限提升+{0}</t>
  </si>
  <si>
    <t>TID_Survivor_Talent_Name_021</t>
  </si>
  <si>
    <t>TID_Survivor_Talent_Desc_021</t>
  </si>
  <si>
    <t>Ⅳ</t>
  </si>
  <si>
    <t>伤害</t>
  </si>
  <si>
    <t>幸存者所有战法伤害提升+{0}%</t>
  </si>
  <si>
    <t>TID_Survivor_Talent_Name_031</t>
  </si>
  <si>
    <t>TID_Survivor_Talent_Desc_031</t>
  </si>
  <si>
    <t>Ⅴ</t>
  </si>
  <si>
    <t>财富</t>
  </si>
  <si>
    <t>幸存者所获得的金币量提升+{0}%</t>
  </si>
  <si>
    <t>TID_Survivor_Talent_Name_041</t>
  </si>
  <si>
    <t>TID_Survivor_Talent_Desc_041</t>
  </si>
  <si>
    <t>Ⅵ</t>
  </si>
  <si>
    <t>祝福</t>
  </si>
  <si>
    <t>幸存者在战场中拾取治疗药剂时，所受到的恢复效果提升+{0}%</t>
  </si>
  <si>
    <t>TID_Survivor_Talent_Name_042</t>
  </si>
  <si>
    <t>TID_Survivor_Talent_Desc_042</t>
  </si>
  <si>
    <t>Ⅶ</t>
  </si>
  <si>
    <t>道具概率</t>
  </si>
  <si>
    <t>幸运</t>
  </si>
  <si>
    <t>幸存者拾取的宝箱额外掉落奖励的概率+{0}%</t>
  </si>
  <si>
    <t>TID_Survivor_Talent_Name_051</t>
  </si>
  <si>
    <t>TID_Survivor_Talent_Desc_051</t>
  </si>
  <si>
    <t>Ⅷ</t>
  </si>
  <si>
    <t>迅敏</t>
  </si>
  <si>
    <t>幸存者移动速度+{0}%</t>
  </si>
  <si>
    <t>TID_Survivor_Talent_Name_052</t>
  </si>
  <si>
    <t>TID_Survivor_Talent_Desc_052</t>
  </si>
  <si>
    <t>Ⅸ</t>
  </si>
  <si>
    <t>拾取</t>
  </si>
  <si>
    <t>幸存者拾取范围+{0}%</t>
  </si>
  <si>
    <t>TID_Survivor_Talent_Name_061</t>
  </si>
  <si>
    <t>TID_Survivor_Talent_Desc_061</t>
  </si>
  <si>
    <t>Ⅹ</t>
  </si>
  <si>
    <t>恢复</t>
  </si>
  <si>
    <t>幸存者每3秒自然恢复的生命值+{0}</t>
  </si>
  <si>
    <t>TID_Survivor_Talent_Name_071</t>
  </si>
  <si>
    <t>TID_Survivor_Talent_Desc_071</t>
  </si>
  <si>
    <t>TID_Survivor_Talent_Name_072</t>
  </si>
  <si>
    <t>TID_Survivor_Talent_Desc_072</t>
  </si>
  <si>
    <t>TID_Survivor_Talent_Name_081</t>
  </si>
  <si>
    <t>TID_Survivor_Talent_Desc_081</t>
  </si>
  <si>
    <t>TID_Survivor_Talent_Name_091</t>
  </si>
  <si>
    <t>TID_Survivor_Talent_Desc_091</t>
  </si>
  <si>
    <t>TID_Survivor_Talent_Name_092</t>
  </si>
  <si>
    <t>TID_Survivor_Talent_Desc_092</t>
  </si>
  <si>
    <t>TID_Survivor_Talent_Name_101</t>
  </si>
  <si>
    <t>TID_Survivor_Talent_Desc_101</t>
  </si>
  <si>
    <t>TID_Survivor_Talent_Name_102</t>
  </si>
  <si>
    <t>TID_Survivor_Talent_Desc_102</t>
  </si>
  <si>
    <t>TID_Survivor_Talent_Name_111</t>
  </si>
  <si>
    <t>TID_Survivor_Talent_Desc_111</t>
  </si>
  <si>
    <t>TID_Survivor_Talent_Name_112</t>
  </si>
  <si>
    <t>TID_Survivor_Talent_Desc_112</t>
  </si>
  <si>
    <t>TID_Survivor_Talent_Name_121</t>
  </si>
  <si>
    <t>TID_Survivor_Talent_Desc_121</t>
  </si>
  <si>
    <t>TID_Survivor_Talent_Name_131</t>
  </si>
  <si>
    <t>TID_Survivor_Talent_Desc_131</t>
  </si>
  <si>
    <t>TID_Survivor_Talent_Name_141</t>
  </si>
  <si>
    <t>TID_Survivor_Talent_Desc_141</t>
  </si>
  <si>
    <t>TID_Survivor_Talent_Name_142</t>
  </si>
  <si>
    <t>TID_Survivor_Talent_Desc_142</t>
  </si>
  <si>
    <t>TID_Survivor_Talent_Name_151</t>
  </si>
  <si>
    <t>TID_Survivor_Talent_Desc_151</t>
  </si>
  <si>
    <t>TID_Survivor_Talent_Name_161</t>
  </si>
  <si>
    <t>TID_Survivor_Talent_Desc_161</t>
  </si>
  <si>
    <t>TID_Survivor_Talent_Name_171</t>
  </si>
  <si>
    <t>TID_Survivor_Talent_Desc_171</t>
  </si>
  <si>
    <t>TID_Survivor_Talent_Name_172</t>
  </si>
  <si>
    <t>TID_Survivor_Talent_Desc_172</t>
  </si>
  <si>
    <t>TID_Survivor_Talent_Name_191</t>
  </si>
  <si>
    <t>TID_Survivor_Talent_Desc_191</t>
  </si>
  <si>
    <t>TID_Survivor_Talent_Name_201</t>
  </si>
  <si>
    <t>TID_Survivor_Talent_Desc_201</t>
  </si>
  <si>
    <t>触发获得副玩法道具id</t>
  </si>
  <si>
    <t>杀怪后掉落概率</t>
  </si>
  <si>
    <t>血量检测</t>
  </si>
  <si>
    <t>buff id</t>
  </si>
  <si>
    <t>Y</t>
  </si>
  <si>
    <t>0.8-1</t>
  </si>
  <si>
    <t>1：复活后触发</t>
  </si>
  <si>
    <t>2：升级后触发</t>
  </si>
  <si>
    <t>3：杀怪后触发</t>
  </si>
  <si>
    <t>4：血量检测触发</t>
  </si>
  <si>
    <t>convert(ResSurvival.proto, table_SurvivalTalentEffConf, SurvivalTalentEffConf.pbin)</t>
    <phoneticPr fontId="4" type="noConversion"/>
  </si>
  <si>
    <t>触发技能</t>
    <phoneticPr fontId="4" type="noConversion"/>
  </si>
  <si>
    <t>condition.arg1</t>
    <phoneticPr fontId="4" type="noConversion"/>
  </si>
  <si>
    <t>condition.type</t>
    <phoneticPr fontId="4" type="noConversion"/>
  </si>
  <si>
    <t>addRemoveSkillTimes</t>
    <phoneticPr fontId="4" type="noConversion"/>
  </si>
  <si>
    <t>addLockSkillTimes</t>
    <phoneticPr fontId="4" type="noConversion"/>
  </si>
  <si>
    <t>增加剔除卡牌次数(当局立即生效)</t>
    <phoneticPr fontId="4" type="noConversion"/>
  </si>
  <si>
    <t>增加锁定卡牌次数(当局立即生效)</t>
    <phoneticPr fontId="4" type="noConversion"/>
  </si>
  <si>
    <t>触发后主将技能量提升(提升比例)</t>
    <phoneticPr fontId="4" type="noConversion"/>
  </si>
  <si>
    <t>addHpMax</t>
    <phoneticPr fontId="4" type="noConversion"/>
  </si>
  <si>
    <t>addMainSkillEnergyRatio</t>
    <phoneticPr fontId="4" type="noConversion"/>
  </si>
  <si>
    <t>addBuff.buffId</t>
    <phoneticPr fontId="4" type="noConversion"/>
  </si>
  <si>
    <t>复活Ⅰ</t>
    <phoneticPr fontId="4" type="noConversion"/>
  </si>
  <si>
    <t>顿悟Ⅰ</t>
    <phoneticPr fontId="4" type="noConversion"/>
  </si>
  <si>
    <t>复活Ⅱ</t>
    <phoneticPr fontId="4" type="noConversion"/>
  </si>
  <si>
    <t>顿悟Ⅱ</t>
    <phoneticPr fontId="4" type="noConversion"/>
  </si>
  <si>
    <t>顿悟Ⅲ</t>
    <phoneticPr fontId="4" type="noConversion"/>
  </si>
  <si>
    <t>抉择Ⅰ</t>
    <phoneticPr fontId="4" type="noConversion"/>
  </si>
  <si>
    <t>附魔Ⅰ</t>
    <phoneticPr fontId="4" type="noConversion"/>
  </si>
  <si>
    <t>血源Ⅰ</t>
    <phoneticPr fontId="4" type="noConversion"/>
  </si>
  <si>
    <t>血源Ⅱ</t>
    <phoneticPr fontId="4" type="noConversion"/>
  </si>
  <si>
    <t>TID_Survivor_Talent_Spec_Desc_6</t>
  </si>
  <si>
    <t>TID_Survivor_Talent_Spec_Desc_9</t>
  </si>
  <si>
    <t>TID_Survivor_Talent_Spec_Desc_10</t>
  </si>
  <si>
    <t>TID_Survivor_Talent_Spec_Desc_11</t>
  </si>
  <si>
    <t>TID_Survivor_Talent_Spec_Desc_12</t>
  </si>
  <si>
    <t>TID_Survivor_Talent_Spec_Desc_13</t>
  </si>
  <si>
    <t>TID_Survivor_Talent_Spec_Desc_14</t>
  </si>
  <si>
    <t>TID_Survivor_Talent_Spec_Desc_15</t>
  </si>
  <si>
    <t>TID_Survivor_Talent_Spec_Desc_16</t>
  </si>
  <si>
    <t>TID_Survivor_Talent_Spec_Desc_17</t>
  </si>
  <si>
    <t>TID_Survivor_Talent_Spec_Desc_18</t>
  </si>
  <si>
    <t>addKillExtraDropID</t>
    <phoneticPr fontId="4" type="noConversion"/>
  </si>
  <si>
    <t>addKillExtraDropProp</t>
    <phoneticPr fontId="4" type="noConversion"/>
  </si>
  <si>
    <t>增加击杀额外掉落概率</t>
    <phoneticPr fontId="4" type="noConversion"/>
  </si>
  <si>
    <t>增加击杀额外掉落道具ID</t>
  </si>
  <si>
    <t>额外经验加成比例</t>
    <phoneticPr fontId="4" type="noConversion"/>
  </si>
  <si>
    <t>IsExtraExpAdd</t>
    <phoneticPr fontId="4" type="noConversion"/>
  </si>
  <si>
    <t>升级触发额外叠加属性ID</t>
    <phoneticPr fontId="4" type="noConversion"/>
  </si>
  <si>
    <t>ExtraAddAttrIDWhenLvUp</t>
    <phoneticPr fontId="4" type="noConversion"/>
  </si>
  <si>
    <t>复活后触发主将技能额外增伤系数</t>
    <phoneticPr fontId="4" type="noConversion"/>
  </si>
  <si>
    <t>ExtraMainSkillAtkCoefWhenReborn</t>
    <phoneticPr fontId="4" type="noConversion"/>
  </si>
  <si>
    <t>2;3</t>
  </si>
  <si>
    <t/>
  </si>
  <si>
    <t>4;3</t>
  </si>
  <si>
    <t>7;2</t>
  </si>
  <si>
    <t>8;3</t>
  </si>
  <si>
    <t>9;3</t>
  </si>
  <si>
    <t>10;3</t>
  </si>
  <si>
    <t>18;3</t>
  </si>
  <si>
    <t>21;3</t>
  </si>
  <si>
    <t>22;2</t>
  </si>
  <si>
    <t>23;3</t>
  </si>
  <si>
    <t>24;3</t>
  </si>
  <si>
    <t>6;4</t>
    <phoneticPr fontId="4" type="noConversion"/>
  </si>
  <si>
    <t>7;4</t>
    <phoneticPr fontId="4" type="noConversion"/>
  </si>
  <si>
    <t>12;4</t>
    <phoneticPr fontId="4" type="noConversion"/>
  </si>
  <si>
    <t>22;4</t>
    <phoneticPr fontId="4" type="noConversion"/>
  </si>
  <si>
    <t>vice_selected_01</t>
    <phoneticPr fontId="4" type="noConversion"/>
  </si>
  <si>
    <t>vice_gray_01</t>
    <phoneticPr fontId="4" type="noConversion"/>
  </si>
  <si>
    <t>vice_gray_04</t>
    <phoneticPr fontId="4" type="noConversion"/>
  </si>
  <si>
    <t>vice_selected_04</t>
    <phoneticPr fontId="4" type="noConversion"/>
  </si>
  <si>
    <t>vice_gray_09</t>
  </si>
  <si>
    <t>vice_gray_10</t>
  </si>
  <si>
    <t>vice_selected_09</t>
  </si>
  <si>
    <t>vice_selected_10</t>
  </si>
  <si>
    <t>vice_gray_11</t>
  </si>
  <si>
    <t>vice_gray_12</t>
  </si>
  <si>
    <t>vice_selected_11</t>
  </si>
  <si>
    <t>vice_selected_12</t>
  </si>
  <si>
    <t>icon_nationalstrategy</t>
    <phoneticPr fontId="4" type="noConversion"/>
  </si>
  <si>
    <t>vice_gray_05</t>
    <phoneticPr fontId="4" type="noConversion"/>
  </si>
  <si>
    <t>vice_gray_06</t>
    <phoneticPr fontId="4" type="noConversion"/>
  </si>
  <si>
    <t>vice_gray_02</t>
    <phoneticPr fontId="4" type="noConversion"/>
  </si>
  <si>
    <t>vice_gray_07</t>
    <phoneticPr fontId="4" type="noConversion"/>
  </si>
  <si>
    <t>vice_gray_03</t>
    <phoneticPr fontId="4" type="noConversion"/>
  </si>
  <si>
    <t>vice_selected_05</t>
    <phoneticPr fontId="4" type="noConversion"/>
  </si>
  <si>
    <t>vice_selected_06</t>
    <phoneticPr fontId="4" type="noConversion"/>
  </si>
  <si>
    <t>vice_selected_02</t>
    <phoneticPr fontId="4" type="noConversion"/>
  </si>
  <si>
    <t>vice_selected_07</t>
    <phoneticPr fontId="4" type="noConversion"/>
  </si>
  <si>
    <t>vice_selected_03</t>
    <phoneticPr fontId="4" type="noConversion"/>
  </si>
  <si>
    <t>vice_gray_08</t>
    <phoneticPr fontId="4" type="noConversion"/>
  </si>
  <si>
    <t>vice_selected_08</t>
    <phoneticPr fontId="4" type="noConversion"/>
  </si>
  <si>
    <t>TID_Survivor_Talent_Spec_Name_1</t>
    <phoneticPr fontId="4" type="noConversion"/>
  </si>
  <si>
    <t>TID_Survivor_Talent_Spec_Name_2</t>
    <phoneticPr fontId="4" type="noConversion"/>
  </si>
  <si>
    <t>TID_Survivor_Talent_Spec_Name_3</t>
    <phoneticPr fontId="4" type="noConversion"/>
  </si>
  <si>
    <t>TID_Survivor_Talent_Spec_Name_4</t>
    <phoneticPr fontId="4" type="noConversion"/>
  </si>
  <si>
    <t>TID_Survivor_Talent_Spec_Name_7</t>
    <phoneticPr fontId="4" type="noConversion"/>
  </si>
  <si>
    <t>TID_Survivor_Talent_Spec_Name_8</t>
    <phoneticPr fontId="4" type="noConversion"/>
  </si>
  <si>
    <t>TID_Survivor_Talent_Spec_Name_5</t>
    <phoneticPr fontId="4" type="noConversion"/>
  </si>
  <si>
    <t>TID_Survivor_Talent_Spec_Name_6</t>
    <phoneticPr fontId="4" type="noConversion"/>
  </si>
  <si>
    <t>TID_Survivor_Talent_Spec_Name_9</t>
    <phoneticPr fontId="4" type="noConversion"/>
  </si>
  <si>
    <t>TID_Survivor_Talent_Spec_Name_10</t>
    <phoneticPr fontId="4" type="noConversion"/>
  </si>
  <si>
    <t>TID_Survivor_Talent_Spec_Name_11</t>
    <phoneticPr fontId="4" type="noConversion"/>
  </si>
  <si>
    <t>TID_Survivor_Talent_Spec_Name_12</t>
    <phoneticPr fontId="4" type="noConversion"/>
  </si>
  <si>
    <t>TID_Survivor_Talent_Spec_Name_13</t>
    <phoneticPr fontId="4" type="noConversion"/>
  </si>
  <si>
    <t>TID_Survivor_Talent_Spec_Name_14</t>
    <phoneticPr fontId="4" type="noConversion"/>
  </si>
  <si>
    <t>TID_Survivor_Talent_Spec_Name_15</t>
    <phoneticPr fontId="4" type="noConversion"/>
  </si>
  <si>
    <t>TID_Survivor_Talent_Spec_Name_16</t>
    <phoneticPr fontId="4" type="noConversion"/>
  </si>
  <si>
    <t>TID_Survivor_Talent_Spec_Name_17</t>
    <phoneticPr fontId="4" type="noConversion"/>
  </si>
  <si>
    <t>TID_Survivor_Talent_Spec_Name_18</t>
    <phoneticPr fontId="4" type="noConversion"/>
  </si>
  <si>
    <t>tech_normal_09b</t>
    <phoneticPr fontId="4" type="noConversion"/>
  </si>
  <si>
    <t>tech_normal_06a</t>
    <phoneticPr fontId="4" type="noConversion"/>
  </si>
  <si>
    <t>tech_normal_08a</t>
  </si>
  <si>
    <t>tech_normal_08a</t>
    <phoneticPr fontId="4" type="noConversion"/>
  </si>
  <si>
    <t>tech_normal_10a</t>
  </si>
  <si>
    <t>tech_normal_10a</t>
    <phoneticPr fontId="4" type="noConversion"/>
  </si>
  <si>
    <t>tech_normal_08b</t>
  </si>
  <si>
    <t>tech_normal_08b</t>
    <phoneticPr fontId="4" type="noConversion"/>
  </si>
  <si>
    <t>tech_normal_04b</t>
    <phoneticPr fontId="4" type="noConversion"/>
  </si>
  <si>
    <t>tech_normal_02a</t>
    <phoneticPr fontId="4" type="noConversion"/>
  </si>
  <si>
    <t>tech_normal_06b</t>
    <phoneticPr fontId="4" type="noConversion"/>
  </si>
  <si>
    <t>tech_normal_02b</t>
  </si>
  <si>
    <t>tech_select_08a</t>
  </si>
  <si>
    <t>tech_select_09b</t>
  </si>
  <si>
    <t>tech_select_06a</t>
  </si>
  <si>
    <t>tech_select_06b</t>
  </si>
  <si>
    <t>tech_select_08b</t>
  </si>
  <si>
    <t>tech_select_04b</t>
  </si>
  <si>
    <t>tech_select_02a</t>
  </si>
  <si>
    <t>tech_select_10a</t>
  </si>
  <si>
    <t>tech_select_02b</t>
  </si>
  <si>
    <t>tech_normal_05b</t>
  </si>
  <si>
    <t>tech_select_05b</t>
  </si>
  <si>
    <t>vice_gray_13</t>
    <phoneticPr fontId="4" type="noConversion"/>
  </si>
  <si>
    <t>vice_gray_15</t>
    <phoneticPr fontId="4" type="noConversion"/>
  </si>
  <si>
    <t>vice_gray_17</t>
    <phoneticPr fontId="4" type="noConversion"/>
  </si>
  <si>
    <t>vice_gray_18</t>
    <phoneticPr fontId="4" type="noConversion"/>
  </si>
  <si>
    <t>vice_gray_14</t>
    <phoneticPr fontId="4" type="noConversion"/>
  </si>
  <si>
    <t>vice_gray_16</t>
    <phoneticPr fontId="4" type="noConversion"/>
  </si>
  <si>
    <t>vice_selected_15</t>
    <phoneticPr fontId="4" type="noConversion"/>
  </si>
  <si>
    <t>vice_selected_13</t>
    <phoneticPr fontId="4" type="noConversion"/>
  </si>
  <si>
    <t>vice_selected_17</t>
    <phoneticPr fontId="4" type="noConversion"/>
  </si>
  <si>
    <t>vice_selected_18</t>
    <phoneticPr fontId="4" type="noConversion"/>
  </si>
  <si>
    <t>vice_selected_14</t>
    <phoneticPr fontId="4" type="noConversion"/>
  </si>
  <si>
    <t>vice_selected_16</t>
    <phoneticPr fontId="4" type="noConversion"/>
  </si>
  <si>
    <t>5;3</t>
    <phoneticPr fontId="4" type="noConversion"/>
  </si>
  <si>
    <t>100001;5;0</t>
    <phoneticPr fontId="4" type="noConversion"/>
  </si>
  <si>
    <t>11;3</t>
    <phoneticPr fontId="4" type="noConversion"/>
  </si>
  <si>
    <t>100002;3;0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</si>
</sst>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20" fontId="7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1298438</xdr:colOff>
      <xdr:row>10</xdr:row>
      <xdr:rowOff>152400</xdr:rowOff>
    </xdr:from>
    <xdr:to>
      <xdr:col>16</xdr:col>
      <xdr:colOff>520699</xdr:colOff>
      <xdr:row>64</xdr:row>
      <xdr:rowOff>27024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8740" y="1993900"/>
          <a:ext cx="8988425" cy="947547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317501</xdr:colOff>
      <xdr:row>23</xdr:row>
      <xdr:rowOff>95250</xdr:rowOff>
    </xdr:from>
    <xdr:to>
      <xdr:col>6</xdr:col>
      <xdr:colOff>467481</xdr:colOff>
      <xdr:row>45</xdr:row>
      <xdr:rowOff>85102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4248150"/>
          <a:ext cx="7325360" cy="3901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153"/>
  <sheetViews>
    <sheetView tabSelected="1" zoomScale="90" zoomScaleNormal="90" workbookViewId="0">
      <pane xSplit="4" ySplit="4" topLeftCell="E53" activePane="bottomRight" state="frozenSplit"/>
      <selection pane="topRight"/>
      <selection pane="bottomLeft"/>
      <selection pane="bottomRight" activeCell="K111" sqref="K111"/>
    </sheetView>
  </sheetViews>
  <sheetFormatPr defaultColWidth="9" defaultRowHeight="14" x14ac:dyDescent="0.3"/>
  <cols>
    <col min="1" max="1" width="12.5" style="14" customWidth="1"/>
    <col min="2" max="2" width="11.33203125" style="14" customWidth="1"/>
    <col min="3" max="3" width="9.08203125" style="14" customWidth="1"/>
    <col min="4" max="4" width="8" style="14" customWidth="1"/>
    <col min="5" max="5" width="4.75" style="14" customWidth="1"/>
    <col min="6" max="6" width="14.75" style="14" customWidth="1"/>
    <col min="7" max="7" width="19.5" style="14" customWidth="1"/>
    <col min="8" max="8" width="13.33203125" style="14" customWidth="1"/>
    <col min="9" max="9" width="17.58203125" style="14" customWidth="1"/>
    <col min="10" max="10" width="16.08203125" style="14" customWidth="1"/>
    <col min="11" max="11" width="20.25" style="14" customWidth="1"/>
    <col min="12" max="12" width="23.08203125" style="14" customWidth="1"/>
    <col min="13" max="13" width="43.33203125" style="14" customWidth="1"/>
    <col min="14" max="14" width="43.08203125" style="14" customWidth="1"/>
    <col min="15" max="15" width="18.75" style="14" customWidth="1"/>
    <col min="16" max="16" width="18.33203125" style="14" customWidth="1"/>
    <col min="17" max="17" width="21.75" style="14" customWidth="1"/>
    <col min="18" max="18" width="21.08203125" style="14" customWidth="1"/>
    <col min="19" max="20" width="31.25" style="14" customWidth="1"/>
    <col min="21" max="21" width="16.75" style="14" customWidth="1"/>
    <col min="22" max="22" width="30.58203125" style="14" customWidth="1"/>
    <col min="23" max="23" width="26.75" style="14" customWidth="1"/>
    <col min="24" max="34" width="9" style="13"/>
    <col min="35" max="16384" width="9" style="14"/>
  </cols>
  <sheetData>
    <row r="1" spans="1:24" x14ac:dyDescent="0.3">
      <c r="A1" s="10" t="s">
        <v>0</v>
      </c>
      <c r="B1" s="10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</v>
      </c>
      <c r="O1" s="11"/>
      <c r="P1" s="11"/>
      <c r="Q1" s="11"/>
      <c r="R1" s="11"/>
      <c r="S1" s="11"/>
      <c r="T1" s="11"/>
      <c r="U1" s="11"/>
      <c r="V1" s="11"/>
      <c r="W1" s="11"/>
    </row>
    <row r="2" spans="1:24" s="15" customFormat="1" ht="13" x14ac:dyDescent="0.3">
      <c r="A2" s="24" t="s">
        <v>2</v>
      </c>
      <c r="B2" s="24" t="s">
        <v>3</v>
      </c>
      <c r="C2" s="24"/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 t="s">
        <v>9</v>
      </c>
      <c r="J2" s="24" t="s">
        <v>10</v>
      </c>
      <c r="K2" s="24" t="s">
        <v>11</v>
      </c>
      <c r="L2" s="24" t="s">
        <v>12</v>
      </c>
      <c r="M2" s="24" t="s">
        <v>13</v>
      </c>
      <c r="N2" s="24" t="s">
        <v>14</v>
      </c>
      <c r="O2" s="24" t="s">
        <v>15</v>
      </c>
      <c r="P2" s="24" t="s">
        <v>16</v>
      </c>
      <c r="Q2" s="24" t="s">
        <v>17</v>
      </c>
      <c r="R2" s="24" t="s">
        <v>18</v>
      </c>
      <c r="S2" s="24" t="s">
        <v>19</v>
      </c>
      <c r="T2" s="24" t="s">
        <v>20</v>
      </c>
      <c r="U2" s="24" t="s">
        <v>21</v>
      </c>
      <c r="V2" s="24" t="s">
        <v>22</v>
      </c>
      <c r="W2" s="24" t="s">
        <v>23</v>
      </c>
      <c r="X2" s="16"/>
    </row>
    <row r="3" spans="1:24" s="21" customFormat="1" ht="13" x14ac:dyDescent="0.3">
      <c r="A3" s="22" t="s">
        <v>24</v>
      </c>
      <c r="B3" s="22"/>
      <c r="C3" s="22"/>
      <c r="D3" s="22" t="s">
        <v>25</v>
      </c>
      <c r="E3" s="22"/>
      <c r="F3" s="22" t="s">
        <v>26</v>
      </c>
      <c r="G3" s="22" t="s">
        <v>27</v>
      </c>
      <c r="H3" s="22" t="s">
        <v>28</v>
      </c>
      <c r="I3" s="22" t="s">
        <v>29</v>
      </c>
      <c r="J3" s="22" t="s">
        <v>30</v>
      </c>
      <c r="K3" s="22" t="s">
        <v>31</v>
      </c>
      <c r="L3" s="22" t="s">
        <v>32</v>
      </c>
      <c r="M3" s="22" t="s">
        <v>33</v>
      </c>
      <c r="N3" s="22"/>
      <c r="O3" s="22" t="s">
        <v>34</v>
      </c>
      <c r="P3" s="22" t="s">
        <v>35</v>
      </c>
      <c r="Q3" s="22" t="s">
        <v>36</v>
      </c>
      <c r="R3" s="22" t="s">
        <v>37</v>
      </c>
      <c r="S3" s="22" t="s">
        <v>38</v>
      </c>
      <c r="T3" s="22" t="s">
        <v>39</v>
      </c>
      <c r="U3" s="22" t="s">
        <v>40</v>
      </c>
      <c r="V3" s="22" t="s">
        <v>41</v>
      </c>
      <c r="W3" s="22" t="s">
        <v>42</v>
      </c>
      <c r="X3" s="23"/>
    </row>
    <row r="4" spans="1:24" s="21" customFormat="1" ht="13" x14ac:dyDescent="0.3">
      <c r="A4" s="21">
        <v>800001</v>
      </c>
      <c r="B4" s="21" t="s">
        <v>43</v>
      </c>
      <c r="D4" s="21" t="s">
        <v>44</v>
      </c>
      <c r="E4" s="21">
        <v>1</v>
      </c>
      <c r="I4" s="21">
        <v>3</v>
      </c>
      <c r="J4" s="21">
        <v>1</v>
      </c>
      <c r="K4" s="21" t="s">
        <v>45</v>
      </c>
      <c r="L4" s="21">
        <v>1</v>
      </c>
      <c r="O4" s="21" t="s">
        <v>46</v>
      </c>
      <c r="P4" s="21" t="s">
        <v>303</v>
      </c>
      <c r="Q4" s="21" t="s">
        <v>46</v>
      </c>
      <c r="R4" s="21" t="s">
        <v>312</v>
      </c>
      <c r="S4" s="21" t="str">
        <f>"TID_Survivor_Talent_Name_"&amp;RIGHT(A4,3)</f>
        <v>TID_Survivor_Talent_Name_001</v>
      </c>
      <c r="T4" s="21" t="str">
        <f>"TID_Survivor_Talent_Desc_"&amp;RIGHT(A4,3)</f>
        <v>TID_Survivor_Talent_Desc_001</v>
      </c>
      <c r="U4" s="21" t="s">
        <v>47</v>
      </c>
      <c r="V4" s="25" t="str">
        <f>A4&amp;1</f>
        <v>8000011</v>
      </c>
      <c r="W4" s="21">
        <v>0.1</v>
      </c>
      <c r="X4" s="23"/>
    </row>
    <row r="5" spans="1:24" s="21" customFormat="1" ht="13" x14ac:dyDescent="0.3">
      <c r="E5" s="21">
        <v>1</v>
      </c>
      <c r="J5" s="21">
        <v>2</v>
      </c>
      <c r="K5" s="21" t="s">
        <v>48</v>
      </c>
      <c r="L5" s="21">
        <v>500</v>
      </c>
      <c r="O5" s="21" t="s">
        <v>46</v>
      </c>
      <c r="P5" s="21" t="s">
        <v>303</v>
      </c>
      <c r="Q5" s="21" t="s">
        <v>46</v>
      </c>
      <c r="R5" s="21" t="s">
        <v>312</v>
      </c>
      <c r="S5" s="21" t="str">
        <f>S4</f>
        <v>TID_Survivor_Talent_Name_001</v>
      </c>
      <c r="T5" s="21" t="str">
        <f>T4</f>
        <v>TID_Survivor_Talent_Desc_001</v>
      </c>
      <c r="U5" s="21" t="s">
        <v>242</v>
      </c>
      <c r="V5" s="25" t="str">
        <f>A4&amp;2</f>
        <v>8000012</v>
      </c>
      <c r="W5" s="21">
        <v>0.2</v>
      </c>
      <c r="X5" s="23"/>
    </row>
    <row r="6" spans="1:24" s="21" customFormat="1" ht="13" x14ac:dyDescent="0.3">
      <c r="E6" s="21">
        <v>1</v>
      </c>
      <c r="J6" s="21">
        <v>3</v>
      </c>
      <c r="K6" s="21" t="s">
        <v>48</v>
      </c>
      <c r="L6" s="21">
        <v>1000</v>
      </c>
      <c r="O6" s="21" t="s">
        <v>46</v>
      </c>
      <c r="P6" s="21" t="s">
        <v>303</v>
      </c>
      <c r="Q6" s="21" t="s">
        <v>46</v>
      </c>
      <c r="R6" s="21" t="s">
        <v>312</v>
      </c>
      <c r="S6" s="26" t="str">
        <f>S4</f>
        <v>TID_Survivor_Talent_Name_001</v>
      </c>
      <c r="T6" s="26" t="str">
        <f>T4</f>
        <v>TID_Survivor_Talent_Desc_001</v>
      </c>
      <c r="U6" s="21" t="s">
        <v>242</v>
      </c>
      <c r="V6" s="25" t="str">
        <f>A4&amp;3</f>
        <v>8000013</v>
      </c>
      <c r="W6" s="21">
        <v>0.3</v>
      </c>
      <c r="X6" s="23"/>
    </row>
    <row r="7" spans="1:24" s="21" customFormat="1" ht="13" x14ac:dyDescent="0.3">
      <c r="A7" s="21">
        <v>800011</v>
      </c>
      <c r="B7" s="21" t="s">
        <v>49</v>
      </c>
      <c r="D7" s="21" t="s">
        <v>44</v>
      </c>
      <c r="E7" s="21">
        <v>2</v>
      </c>
      <c r="G7" s="21">
        <v>800001</v>
      </c>
      <c r="I7" s="21">
        <v>3</v>
      </c>
      <c r="J7" s="21">
        <v>1</v>
      </c>
      <c r="K7" s="21" t="s">
        <v>45</v>
      </c>
      <c r="L7" s="21">
        <v>1</v>
      </c>
      <c r="O7" s="21" t="s">
        <v>46</v>
      </c>
      <c r="P7" s="21" t="s">
        <v>300</v>
      </c>
      <c r="Q7" s="21" t="s">
        <v>46</v>
      </c>
      <c r="R7" s="21" t="s">
        <v>313</v>
      </c>
      <c r="S7" s="21" t="str">
        <f t="shared" ref="S7" si="0">"TID_Survivor_Talent_Name_"&amp;RIGHT(A7,3)</f>
        <v>TID_Survivor_Talent_Name_011</v>
      </c>
      <c r="T7" s="21" t="str">
        <f t="shared" ref="T7" si="1">"TID_Survivor_Talent_Desc_"&amp;RIGHT(A7,3)</f>
        <v>TID_Survivor_Talent_Desc_011</v>
      </c>
      <c r="U7" s="21" t="s">
        <v>241</v>
      </c>
      <c r="V7" s="25" t="str">
        <f>A7&amp;1</f>
        <v>8000111</v>
      </c>
      <c r="W7" s="21">
        <v>20</v>
      </c>
      <c r="X7" s="23"/>
    </row>
    <row r="8" spans="1:24" s="21" customFormat="1" ht="13" x14ac:dyDescent="0.3">
      <c r="E8" s="21">
        <v>2</v>
      </c>
      <c r="J8" s="21">
        <v>2</v>
      </c>
      <c r="K8" s="21" t="s">
        <v>48</v>
      </c>
      <c r="L8" s="21">
        <v>800</v>
      </c>
      <c r="O8" s="21" t="s">
        <v>46</v>
      </c>
      <c r="P8" s="21" t="s">
        <v>300</v>
      </c>
      <c r="Q8" s="21" t="s">
        <v>46</v>
      </c>
      <c r="R8" s="21" t="s">
        <v>313</v>
      </c>
      <c r="S8" s="21" t="str">
        <f t="shared" ref="S8" si="2">S7</f>
        <v>TID_Survivor_Talent_Name_011</v>
      </c>
      <c r="T8" s="21" t="str">
        <f t="shared" ref="T8" si="3">T7</f>
        <v>TID_Survivor_Talent_Desc_011</v>
      </c>
      <c r="U8" s="21" t="s">
        <v>242</v>
      </c>
      <c r="V8" s="25" t="str">
        <f>A7&amp;2</f>
        <v>8000112</v>
      </c>
      <c r="W8" s="21">
        <v>40</v>
      </c>
      <c r="X8" s="23"/>
    </row>
    <row r="9" spans="1:24" s="21" customFormat="1" ht="13" x14ac:dyDescent="0.3">
      <c r="E9" s="21">
        <v>2</v>
      </c>
      <c r="J9" s="21">
        <v>3</v>
      </c>
      <c r="K9" s="21" t="s">
        <v>48</v>
      </c>
      <c r="L9" s="21">
        <v>1500</v>
      </c>
      <c r="O9" s="21" t="s">
        <v>46</v>
      </c>
      <c r="P9" s="21" t="s">
        <v>300</v>
      </c>
      <c r="Q9" s="21" t="s">
        <v>46</v>
      </c>
      <c r="R9" s="21" t="s">
        <v>313</v>
      </c>
      <c r="S9" s="26" t="str">
        <f t="shared" ref="S9:T9" si="4">S7</f>
        <v>TID_Survivor_Talent_Name_011</v>
      </c>
      <c r="T9" s="26" t="str">
        <f t="shared" si="4"/>
        <v>TID_Survivor_Talent_Desc_011</v>
      </c>
      <c r="U9" s="21" t="s">
        <v>242</v>
      </c>
      <c r="V9" s="25" t="str">
        <f>A7&amp;3</f>
        <v>8000113</v>
      </c>
      <c r="W9" s="21">
        <v>60</v>
      </c>
      <c r="X9" s="23"/>
    </row>
    <row r="10" spans="1:24" s="21" customFormat="1" ht="13" x14ac:dyDescent="0.3">
      <c r="A10" s="21">
        <v>800012</v>
      </c>
      <c r="B10" s="21" t="s">
        <v>50</v>
      </c>
      <c r="D10" s="21" t="s">
        <v>44</v>
      </c>
      <c r="E10" s="21">
        <v>3</v>
      </c>
      <c r="G10" s="21">
        <v>800011</v>
      </c>
      <c r="I10" s="21">
        <v>3</v>
      </c>
      <c r="J10" s="21">
        <v>1</v>
      </c>
      <c r="K10" s="21" t="s">
        <v>45</v>
      </c>
      <c r="L10" s="21">
        <v>1</v>
      </c>
      <c r="O10" s="21" t="s">
        <v>46</v>
      </c>
      <c r="P10" s="21" t="s">
        <v>301</v>
      </c>
      <c r="Q10" s="21" t="s">
        <v>46</v>
      </c>
      <c r="R10" s="21" t="s">
        <v>314</v>
      </c>
      <c r="S10" s="21" t="str">
        <f t="shared" ref="S10" si="5">"TID_Survivor_Talent_Name_"&amp;RIGHT(A10,3)</f>
        <v>TID_Survivor_Talent_Name_012</v>
      </c>
      <c r="T10" s="21" t="str">
        <f t="shared" ref="T10" si="6">"TID_Survivor_Talent_Desc_"&amp;RIGHT(A10,3)</f>
        <v>TID_Survivor_Talent_Desc_012</v>
      </c>
      <c r="U10" s="21" t="s">
        <v>51</v>
      </c>
      <c r="V10" s="25" t="str">
        <f t="shared" ref="V10" si="7">A10&amp;1</f>
        <v>8000121</v>
      </c>
      <c r="W10" s="21">
        <v>5</v>
      </c>
      <c r="X10" s="23"/>
    </row>
    <row r="11" spans="1:24" s="21" customFormat="1" ht="13" x14ac:dyDescent="0.3">
      <c r="E11" s="21">
        <v>3</v>
      </c>
      <c r="J11" s="21">
        <v>2</v>
      </c>
      <c r="K11" s="21" t="s">
        <v>48</v>
      </c>
      <c r="L11" s="21">
        <v>1000</v>
      </c>
      <c r="O11" s="21" t="s">
        <v>46</v>
      </c>
      <c r="P11" s="21" t="s">
        <v>301</v>
      </c>
      <c r="Q11" s="21" t="s">
        <v>46</v>
      </c>
      <c r="R11" s="21" t="s">
        <v>314</v>
      </c>
      <c r="S11" s="21" t="str">
        <f t="shared" ref="S11" si="8">S10</f>
        <v>TID_Survivor_Talent_Name_012</v>
      </c>
      <c r="T11" s="21" t="str">
        <f t="shared" ref="T11" si="9">T10</f>
        <v>TID_Survivor_Talent_Desc_012</v>
      </c>
      <c r="U11" s="21" t="s">
        <v>242</v>
      </c>
      <c r="V11" s="25" t="str">
        <f t="shared" ref="V11" si="10">A10&amp;2</f>
        <v>8000122</v>
      </c>
      <c r="W11" s="21">
        <v>10</v>
      </c>
      <c r="X11" s="23"/>
    </row>
    <row r="12" spans="1:24" s="21" customFormat="1" ht="13" x14ac:dyDescent="0.3">
      <c r="E12" s="21">
        <v>3</v>
      </c>
      <c r="J12" s="21">
        <v>3</v>
      </c>
      <c r="K12" s="21" t="s">
        <v>48</v>
      </c>
      <c r="L12" s="21">
        <v>2000</v>
      </c>
      <c r="O12" s="21" t="s">
        <v>46</v>
      </c>
      <c r="P12" s="21" t="s">
        <v>301</v>
      </c>
      <c r="Q12" s="21" t="s">
        <v>46</v>
      </c>
      <c r="R12" s="21" t="s">
        <v>314</v>
      </c>
      <c r="S12" s="26" t="str">
        <f t="shared" ref="S12:T12" si="11">S10</f>
        <v>TID_Survivor_Talent_Name_012</v>
      </c>
      <c r="T12" s="26" t="str">
        <f t="shared" si="11"/>
        <v>TID_Survivor_Talent_Desc_012</v>
      </c>
      <c r="U12" s="21" t="s">
        <v>242</v>
      </c>
      <c r="V12" s="25" t="str">
        <f t="shared" ref="V12" si="12">A10&amp;3</f>
        <v>8000123</v>
      </c>
      <c r="W12" s="21">
        <v>15</v>
      </c>
      <c r="X12" s="23"/>
    </row>
    <row r="13" spans="1:24" s="21" customFormat="1" ht="13" x14ac:dyDescent="0.3">
      <c r="A13" s="21">
        <v>800021</v>
      </c>
      <c r="B13" s="21" t="s">
        <v>43</v>
      </c>
      <c r="D13" s="21" t="s">
        <v>44</v>
      </c>
      <c r="E13" s="21">
        <v>4</v>
      </c>
      <c r="G13" s="21">
        <v>800012</v>
      </c>
      <c r="I13" s="21">
        <v>3</v>
      </c>
      <c r="J13" s="21">
        <v>1</v>
      </c>
      <c r="K13" s="21" t="s">
        <v>45</v>
      </c>
      <c r="L13" s="21">
        <v>1</v>
      </c>
      <c r="O13" s="21" t="s">
        <v>46</v>
      </c>
      <c r="P13" s="21" t="s">
        <v>303</v>
      </c>
      <c r="Q13" s="21" t="s">
        <v>46</v>
      </c>
      <c r="R13" s="21" t="s">
        <v>312</v>
      </c>
      <c r="S13" s="21" t="str">
        <f t="shared" ref="S13" si="13">"TID_Survivor_Talent_Name_"&amp;RIGHT(A13,3)</f>
        <v>TID_Survivor_Talent_Name_021</v>
      </c>
      <c r="T13" s="21" t="str">
        <f t="shared" ref="T13" si="14">"TID_Survivor_Talent_Desc_"&amp;RIGHT(A13,3)</f>
        <v>TID_Survivor_Talent_Desc_021</v>
      </c>
      <c r="U13" s="21" t="s">
        <v>243</v>
      </c>
      <c r="V13" s="25" t="str">
        <f t="shared" ref="V13" si="15">A13&amp;1</f>
        <v>8000211</v>
      </c>
      <c r="W13" s="21">
        <v>0.1</v>
      </c>
      <c r="X13" s="23"/>
    </row>
    <row r="14" spans="1:24" s="21" customFormat="1" ht="13" x14ac:dyDescent="0.3">
      <c r="E14" s="21">
        <v>4</v>
      </c>
      <c r="J14" s="21">
        <v>2</v>
      </c>
      <c r="K14" s="21" t="s">
        <v>48</v>
      </c>
      <c r="L14" s="21">
        <v>2000</v>
      </c>
      <c r="O14" s="21" t="s">
        <v>46</v>
      </c>
      <c r="P14" s="21" t="s">
        <v>303</v>
      </c>
      <c r="Q14" s="21" t="s">
        <v>46</v>
      </c>
      <c r="R14" s="21" t="s">
        <v>312</v>
      </c>
      <c r="S14" s="21" t="str">
        <f t="shared" ref="S14" si="16">S13</f>
        <v>TID_Survivor_Talent_Name_021</v>
      </c>
      <c r="T14" s="21" t="str">
        <f t="shared" ref="T14" si="17">T13</f>
        <v>TID_Survivor_Talent_Desc_021</v>
      </c>
      <c r="U14" s="21" t="s">
        <v>242</v>
      </c>
      <c r="V14" s="25" t="str">
        <f t="shared" ref="V14" si="18">A13&amp;2</f>
        <v>8000212</v>
      </c>
      <c r="W14" s="21">
        <v>0.2</v>
      </c>
      <c r="X14" s="23"/>
    </row>
    <row r="15" spans="1:24" s="21" customFormat="1" ht="13" x14ac:dyDescent="0.3">
      <c r="E15" s="21">
        <v>4</v>
      </c>
      <c r="J15" s="21">
        <v>3</v>
      </c>
      <c r="K15" s="21" t="s">
        <v>48</v>
      </c>
      <c r="L15" s="21">
        <v>4000</v>
      </c>
      <c r="O15" s="21" t="s">
        <v>46</v>
      </c>
      <c r="P15" s="21" t="s">
        <v>303</v>
      </c>
      <c r="Q15" s="21" t="s">
        <v>46</v>
      </c>
      <c r="R15" s="21" t="s">
        <v>312</v>
      </c>
      <c r="S15" s="26" t="str">
        <f t="shared" ref="S15:T15" si="19">S13</f>
        <v>TID_Survivor_Talent_Name_021</v>
      </c>
      <c r="T15" s="26" t="str">
        <f t="shared" si="19"/>
        <v>TID_Survivor_Talent_Desc_021</v>
      </c>
      <c r="U15" s="21" t="s">
        <v>242</v>
      </c>
      <c r="V15" s="25" t="str">
        <f t="shared" ref="V15" si="20">A13&amp;3</f>
        <v>8000213</v>
      </c>
      <c r="W15" s="21">
        <v>0.3</v>
      </c>
      <c r="X15" s="23"/>
    </row>
    <row r="16" spans="1:24" s="21" customFormat="1" ht="13" x14ac:dyDescent="0.3">
      <c r="A16" s="21">
        <v>800031</v>
      </c>
      <c r="B16" s="21" t="s">
        <v>52</v>
      </c>
      <c r="D16" s="21" t="s">
        <v>44</v>
      </c>
      <c r="E16" s="21">
        <v>5</v>
      </c>
      <c r="G16" s="21">
        <v>800021</v>
      </c>
      <c r="I16" s="21">
        <v>3</v>
      </c>
      <c r="J16" s="21">
        <v>1</v>
      </c>
      <c r="K16" s="21" t="s">
        <v>45</v>
      </c>
      <c r="L16" s="21">
        <v>1</v>
      </c>
      <c r="O16" s="21" t="s">
        <v>46</v>
      </c>
      <c r="P16" s="21" t="s">
        <v>321</v>
      </c>
      <c r="Q16" s="21" t="s">
        <v>46</v>
      </c>
      <c r="R16" s="21" t="s">
        <v>322</v>
      </c>
      <c r="S16" s="21" t="str">
        <f t="shared" ref="S16" si="21">"TID_Survivor_Talent_Name_"&amp;RIGHT(A16,3)</f>
        <v>TID_Survivor_Talent_Name_031</v>
      </c>
      <c r="T16" s="21" t="str">
        <f t="shared" ref="T16" si="22">"TID_Survivor_Talent_Desc_"&amp;RIGHT(A16,3)</f>
        <v>TID_Survivor_Talent_Desc_031</v>
      </c>
      <c r="U16" s="21" t="s">
        <v>335</v>
      </c>
      <c r="V16" s="25" t="str">
        <f t="shared" ref="V16" si="23">A16&amp;1</f>
        <v>8000311</v>
      </c>
      <c r="W16" s="21">
        <v>1</v>
      </c>
      <c r="X16" s="23"/>
    </row>
    <row r="17" spans="1:24" s="21" customFormat="1" ht="13" x14ac:dyDescent="0.3">
      <c r="E17" s="21">
        <v>5</v>
      </c>
      <c r="J17" s="21">
        <v>2</v>
      </c>
      <c r="K17" s="21" t="s">
        <v>48</v>
      </c>
      <c r="L17" s="21">
        <v>3000</v>
      </c>
      <c r="O17" s="21" t="s">
        <v>46</v>
      </c>
      <c r="P17" s="21" t="s">
        <v>321</v>
      </c>
      <c r="Q17" s="21" t="s">
        <v>46</v>
      </c>
      <c r="R17" s="21" t="s">
        <v>322</v>
      </c>
      <c r="S17" s="21" t="str">
        <f t="shared" ref="S17" si="24">S16</f>
        <v>TID_Survivor_Talent_Name_031</v>
      </c>
      <c r="T17" s="21" t="str">
        <f t="shared" ref="T17" si="25">T16</f>
        <v>TID_Survivor_Talent_Desc_031</v>
      </c>
      <c r="U17" s="21" t="s">
        <v>242</v>
      </c>
      <c r="V17" s="25" t="str">
        <f t="shared" ref="V17" si="26">A16&amp;2</f>
        <v>8000312</v>
      </c>
      <c r="W17" s="21">
        <v>2</v>
      </c>
      <c r="X17" s="23"/>
    </row>
    <row r="18" spans="1:24" s="21" customFormat="1" ht="13" x14ac:dyDescent="0.3">
      <c r="E18" s="21">
        <v>5</v>
      </c>
      <c r="J18" s="21">
        <v>3</v>
      </c>
      <c r="K18" s="21" t="s">
        <v>48</v>
      </c>
      <c r="L18" s="21">
        <v>6000</v>
      </c>
      <c r="O18" s="21" t="s">
        <v>46</v>
      </c>
      <c r="P18" s="21" t="s">
        <v>321</v>
      </c>
      <c r="Q18" s="21" t="s">
        <v>46</v>
      </c>
      <c r="R18" s="21" t="s">
        <v>322</v>
      </c>
      <c r="S18" s="26" t="str">
        <f t="shared" ref="S18:T18" si="27">S16</f>
        <v>TID_Survivor_Talent_Name_031</v>
      </c>
      <c r="T18" s="26" t="str">
        <f t="shared" si="27"/>
        <v>TID_Survivor_Talent_Desc_031</v>
      </c>
      <c r="U18" s="21" t="s">
        <v>242</v>
      </c>
      <c r="V18" s="25" t="str">
        <f t="shared" ref="V18" si="28">A16&amp;3</f>
        <v>8000313</v>
      </c>
      <c r="W18" s="21">
        <v>3</v>
      </c>
      <c r="X18" s="23"/>
    </row>
    <row r="19" spans="1:24" s="21" customFormat="1" ht="13" x14ac:dyDescent="0.3">
      <c r="A19" s="21">
        <v>800041</v>
      </c>
      <c r="B19" s="21" t="s">
        <v>43</v>
      </c>
      <c r="D19" s="21" t="s">
        <v>44</v>
      </c>
      <c r="E19" s="21">
        <v>6</v>
      </c>
      <c r="G19" s="21">
        <v>800031</v>
      </c>
      <c r="I19" s="21">
        <v>3</v>
      </c>
      <c r="J19" s="21">
        <v>1</v>
      </c>
      <c r="K19" s="21" t="s">
        <v>45</v>
      </c>
      <c r="L19" s="21">
        <v>2</v>
      </c>
      <c r="O19" s="21" t="s">
        <v>46</v>
      </c>
      <c r="P19" s="21" t="s">
        <v>303</v>
      </c>
      <c r="Q19" s="21" t="s">
        <v>46</v>
      </c>
      <c r="R19" s="21" t="s">
        <v>312</v>
      </c>
      <c r="S19" s="21" t="str">
        <f t="shared" ref="S19" si="29">"TID_Survivor_Talent_Name_"&amp;RIGHT(A19,3)</f>
        <v>TID_Survivor_Talent_Name_041</v>
      </c>
      <c r="T19" s="21" t="str">
        <f t="shared" ref="T19" si="30">"TID_Survivor_Talent_Desc_"&amp;RIGHT(A19,3)</f>
        <v>TID_Survivor_Talent_Desc_041</v>
      </c>
      <c r="U19" s="21" t="s">
        <v>55</v>
      </c>
      <c r="V19" s="25" t="str">
        <f t="shared" ref="V19" si="31">A19&amp;1</f>
        <v>8000411</v>
      </c>
      <c r="W19" s="21">
        <v>0.1</v>
      </c>
      <c r="X19" s="23"/>
    </row>
    <row r="20" spans="1:24" s="21" customFormat="1" ht="13" x14ac:dyDescent="0.3">
      <c r="E20" s="21">
        <v>6</v>
      </c>
      <c r="J20" s="21">
        <v>2</v>
      </c>
      <c r="K20" s="21" t="s">
        <v>48</v>
      </c>
      <c r="L20" s="21">
        <v>5000</v>
      </c>
      <c r="O20" s="21" t="s">
        <v>46</v>
      </c>
      <c r="P20" s="21" t="s">
        <v>303</v>
      </c>
      <c r="Q20" s="21" t="s">
        <v>46</v>
      </c>
      <c r="R20" s="21" t="s">
        <v>312</v>
      </c>
      <c r="S20" s="21" t="str">
        <f t="shared" ref="S20" si="32">S19</f>
        <v>TID_Survivor_Talent_Name_041</v>
      </c>
      <c r="T20" s="21" t="str">
        <f t="shared" ref="T20" si="33">T19</f>
        <v>TID_Survivor_Talent_Desc_041</v>
      </c>
      <c r="U20" s="21" t="s">
        <v>242</v>
      </c>
      <c r="V20" s="25" t="str">
        <f t="shared" ref="V20" si="34">A19&amp;2</f>
        <v>8000412</v>
      </c>
      <c r="W20" s="21">
        <v>0.2</v>
      </c>
      <c r="X20" s="23"/>
    </row>
    <row r="21" spans="1:24" s="21" customFormat="1" ht="13" x14ac:dyDescent="0.3">
      <c r="E21" s="21">
        <v>6</v>
      </c>
      <c r="J21" s="21">
        <v>3</v>
      </c>
      <c r="K21" s="21" t="s">
        <v>48</v>
      </c>
      <c r="L21" s="21">
        <v>10000</v>
      </c>
      <c r="O21" s="21" t="s">
        <v>46</v>
      </c>
      <c r="P21" s="21" t="s">
        <v>303</v>
      </c>
      <c r="Q21" s="21" t="s">
        <v>46</v>
      </c>
      <c r="R21" s="21" t="s">
        <v>312</v>
      </c>
      <c r="S21" s="26" t="str">
        <f t="shared" ref="S21:T21" si="35">S19</f>
        <v>TID_Survivor_Talent_Name_041</v>
      </c>
      <c r="T21" s="26" t="str">
        <f t="shared" si="35"/>
        <v>TID_Survivor_Talent_Desc_041</v>
      </c>
      <c r="U21" s="21" t="s">
        <v>242</v>
      </c>
      <c r="V21" s="25" t="str">
        <f t="shared" ref="V21" si="36">A19&amp;3</f>
        <v>8000413</v>
      </c>
      <c r="W21" s="21">
        <v>0.3</v>
      </c>
      <c r="X21" s="23"/>
    </row>
    <row r="22" spans="1:24" s="21" customFormat="1" ht="13" x14ac:dyDescent="0.3">
      <c r="A22" s="21">
        <v>800042</v>
      </c>
      <c r="B22" s="25" t="s">
        <v>53</v>
      </c>
      <c r="D22" s="21" t="s">
        <v>44</v>
      </c>
      <c r="E22" s="21">
        <v>6</v>
      </c>
      <c r="G22" s="21">
        <v>800031</v>
      </c>
      <c r="I22" s="21">
        <v>3</v>
      </c>
      <c r="J22" s="21">
        <v>1</v>
      </c>
      <c r="K22" s="21" t="s">
        <v>45</v>
      </c>
      <c r="L22" s="21">
        <v>2</v>
      </c>
      <c r="O22" s="21" t="s">
        <v>46</v>
      </c>
      <c r="P22" s="21" t="s">
        <v>310</v>
      </c>
      <c r="Q22" s="21" t="s">
        <v>46</v>
      </c>
      <c r="R22" s="21" t="s">
        <v>315</v>
      </c>
      <c r="S22" s="21" t="str">
        <f t="shared" ref="S22" si="37">"TID_Survivor_Talent_Name_"&amp;RIGHT(A22,3)</f>
        <v>TID_Survivor_Talent_Name_042</v>
      </c>
      <c r="T22" s="21" t="str">
        <f t="shared" ref="T22" si="38">"TID_Survivor_Talent_Desc_"&amp;RIGHT(A22,3)</f>
        <v>TID_Survivor_Talent_Desc_042</v>
      </c>
      <c r="U22" s="21" t="s">
        <v>253</v>
      </c>
      <c r="V22" s="25" t="str">
        <f t="shared" ref="V22" si="39">A22&amp;1</f>
        <v>8000421</v>
      </c>
      <c r="W22" s="21">
        <v>10</v>
      </c>
      <c r="X22" s="23"/>
    </row>
    <row r="23" spans="1:24" s="21" customFormat="1" ht="13" x14ac:dyDescent="0.3">
      <c r="E23" s="21">
        <v>6</v>
      </c>
      <c r="J23" s="21">
        <v>2</v>
      </c>
      <c r="K23" s="21" t="s">
        <v>48</v>
      </c>
      <c r="L23" s="21">
        <v>5000</v>
      </c>
      <c r="O23" s="21" t="s">
        <v>46</v>
      </c>
      <c r="P23" s="21" t="s">
        <v>310</v>
      </c>
      <c r="Q23" s="21" t="s">
        <v>46</v>
      </c>
      <c r="R23" s="21" t="s">
        <v>315</v>
      </c>
      <c r="S23" s="21" t="str">
        <f t="shared" ref="S23" si="40">S22</f>
        <v>TID_Survivor_Talent_Name_042</v>
      </c>
      <c r="T23" s="21" t="str">
        <f t="shared" ref="T23" si="41">T22</f>
        <v>TID_Survivor_Talent_Desc_042</v>
      </c>
      <c r="U23" s="21" t="s">
        <v>242</v>
      </c>
      <c r="V23" s="25" t="str">
        <f t="shared" ref="V23" si="42">A22&amp;2</f>
        <v>8000422</v>
      </c>
      <c r="W23" s="21">
        <v>20</v>
      </c>
      <c r="X23" s="23"/>
    </row>
    <row r="24" spans="1:24" s="21" customFormat="1" ht="13" x14ac:dyDescent="0.3">
      <c r="E24" s="21">
        <v>6</v>
      </c>
      <c r="J24" s="21">
        <v>3</v>
      </c>
      <c r="K24" s="21" t="s">
        <v>48</v>
      </c>
      <c r="L24" s="21">
        <v>10000</v>
      </c>
      <c r="O24" s="21" t="s">
        <v>46</v>
      </c>
      <c r="P24" s="21" t="s">
        <v>310</v>
      </c>
      <c r="Q24" s="21" t="s">
        <v>46</v>
      </c>
      <c r="R24" s="21" t="s">
        <v>315</v>
      </c>
      <c r="S24" s="26" t="str">
        <f t="shared" ref="S24:T24" si="43">S22</f>
        <v>TID_Survivor_Talent_Name_042</v>
      </c>
      <c r="T24" s="26" t="str">
        <f t="shared" si="43"/>
        <v>TID_Survivor_Talent_Desc_042</v>
      </c>
      <c r="U24" s="21" t="s">
        <v>242</v>
      </c>
      <c r="V24" s="25" t="str">
        <f t="shared" ref="V24" si="44">A22&amp;3</f>
        <v>8000423</v>
      </c>
      <c r="W24" s="21">
        <v>30</v>
      </c>
      <c r="X24" s="23"/>
    </row>
    <row r="25" spans="1:24" s="21" customFormat="1" ht="13" x14ac:dyDescent="0.3">
      <c r="A25" s="21">
        <v>800051</v>
      </c>
      <c r="B25" s="21" t="s">
        <v>54</v>
      </c>
      <c r="D25" s="21" t="s">
        <v>44</v>
      </c>
      <c r="E25" s="21">
        <v>7</v>
      </c>
      <c r="G25" s="21">
        <v>800041</v>
      </c>
      <c r="I25" s="21">
        <v>3</v>
      </c>
      <c r="J25" s="21">
        <v>1</v>
      </c>
      <c r="K25" s="21" t="s">
        <v>45</v>
      </c>
      <c r="L25" s="21">
        <v>2</v>
      </c>
      <c r="O25" s="21" t="s">
        <v>46</v>
      </c>
      <c r="P25" s="21" t="s">
        <v>307</v>
      </c>
      <c r="Q25" s="21" t="s">
        <v>46</v>
      </c>
      <c r="R25" s="21" t="s">
        <v>316</v>
      </c>
      <c r="S25" s="21" t="str">
        <f t="shared" ref="S25" si="45">"TID_Survivor_Talent_Name_"&amp;RIGHT(A25,3)</f>
        <v>TID_Survivor_Talent_Name_051</v>
      </c>
      <c r="T25" s="21" t="str">
        <f t="shared" ref="T25" si="46">"TID_Survivor_Talent_Desc_"&amp;RIGHT(A25,3)</f>
        <v>TID_Survivor_Talent_Desc_051</v>
      </c>
      <c r="U25" s="21" t="s">
        <v>244</v>
      </c>
      <c r="V25" s="25" t="str">
        <f t="shared" ref="V25" si="47">A25&amp;1</f>
        <v>8000511</v>
      </c>
      <c r="W25" s="21">
        <v>1</v>
      </c>
      <c r="X25" s="23"/>
    </row>
    <row r="26" spans="1:24" s="21" customFormat="1" ht="13" x14ac:dyDescent="0.3">
      <c r="E26" s="21">
        <v>7</v>
      </c>
      <c r="J26" s="21">
        <v>2</v>
      </c>
      <c r="K26" s="21" t="s">
        <v>48</v>
      </c>
      <c r="L26" s="21">
        <v>7000</v>
      </c>
      <c r="O26" s="21" t="s">
        <v>46</v>
      </c>
      <c r="P26" s="21" t="s">
        <v>307</v>
      </c>
      <c r="Q26" s="21" t="s">
        <v>46</v>
      </c>
      <c r="R26" s="21" t="s">
        <v>316</v>
      </c>
      <c r="S26" s="21" t="str">
        <f t="shared" ref="S26" si="48">S25</f>
        <v>TID_Survivor_Talent_Name_051</v>
      </c>
      <c r="T26" s="21" t="str">
        <f t="shared" ref="T26" si="49">T25</f>
        <v>TID_Survivor_Talent_Desc_051</v>
      </c>
      <c r="U26" s="21" t="s">
        <v>242</v>
      </c>
      <c r="V26" s="25" t="str">
        <f t="shared" ref="V26" si="50">A25&amp;2</f>
        <v>8000512</v>
      </c>
      <c r="W26" s="21">
        <v>2</v>
      </c>
      <c r="X26" s="23"/>
    </row>
    <row r="27" spans="1:24" s="21" customFormat="1" ht="13" x14ac:dyDescent="0.3">
      <c r="E27" s="21">
        <v>7</v>
      </c>
      <c r="J27" s="21">
        <v>3</v>
      </c>
      <c r="K27" s="21" t="s">
        <v>48</v>
      </c>
      <c r="L27" s="21">
        <v>14000</v>
      </c>
      <c r="O27" s="21" t="s">
        <v>46</v>
      </c>
      <c r="P27" s="21" t="s">
        <v>307</v>
      </c>
      <c r="Q27" s="21" t="s">
        <v>46</v>
      </c>
      <c r="R27" s="21" t="s">
        <v>316</v>
      </c>
      <c r="S27" s="26" t="str">
        <f t="shared" ref="S27:T27" si="51">S25</f>
        <v>TID_Survivor_Talent_Name_051</v>
      </c>
      <c r="T27" s="26" t="str">
        <f t="shared" si="51"/>
        <v>TID_Survivor_Talent_Desc_051</v>
      </c>
      <c r="U27" s="21" t="s">
        <v>242</v>
      </c>
      <c r="V27" s="25" t="str">
        <f t="shared" ref="V27" si="52">A25&amp;3</f>
        <v>8000513</v>
      </c>
      <c r="W27" s="21">
        <v>3</v>
      </c>
      <c r="X27" s="23"/>
    </row>
    <row r="28" spans="1:24" s="21" customFormat="1" ht="13" x14ac:dyDescent="0.3">
      <c r="A28" s="21">
        <v>800052</v>
      </c>
      <c r="B28" s="25" t="s">
        <v>56</v>
      </c>
      <c r="D28" s="21" t="s">
        <v>44</v>
      </c>
      <c r="E28" s="21">
        <v>7</v>
      </c>
      <c r="G28" s="21">
        <v>800042</v>
      </c>
      <c r="I28" s="21">
        <v>3</v>
      </c>
      <c r="J28" s="21">
        <v>1</v>
      </c>
      <c r="K28" s="21" t="s">
        <v>45</v>
      </c>
      <c r="L28" s="21">
        <v>2</v>
      </c>
      <c r="O28" s="21" t="s">
        <v>46</v>
      </c>
      <c r="P28" s="21" t="s">
        <v>308</v>
      </c>
      <c r="Q28" s="21" t="s">
        <v>46</v>
      </c>
      <c r="R28" s="21" t="s">
        <v>317</v>
      </c>
      <c r="S28" s="21" t="str">
        <f t="shared" ref="S28" si="53">"TID_Survivor_Talent_Name_"&amp;RIGHT(A28,3)</f>
        <v>TID_Survivor_Talent_Name_052</v>
      </c>
      <c r="T28" s="21" t="str">
        <f t="shared" ref="T28" si="54">"TID_Survivor_Talent_Desc_"&amp;RIGHT(A28,3)</f>
        <v>TID_Survivor_Talent_Desc_052</v>
      </c>
      <c r="U28" s="21" t="s">
        <v>254</v>
      </c>
      <c r="V28" s="25" t="str">
        <f t="shared" ref="V28" si="55">A28&amp;1</f>
        <v>8000521</v>
      </c>
      <c r="W28" s="21">
        <v>5</v>
      </c>
      <c r="X28" s="23"/>
    </row>
    <row r="29" spans="1:24" s="21" customFormat="1" ht="13" x14ac:dyDescent="0.3">
      <c r="E29" s="21">
        <v>7</v>
      </c>
      <c r="J29" s="21">
        <v>2</v>
      </c>
      <c r="K29" s="21" t="s">
        <v>48</v>
      </c>
      <c r="L29" s="21">
        <v>7000</v>
      </c>
      <c r="O29" s="21" t="s">
        <v>46</v>
      </c>
      <c r="P29" s="21" t="s">
        <v>308</v>
      </c>
      <c r="Q29" s="21" t="s">
        <v>46</v>
      </c>
      <c r="R29" s="21" t="s">
        <v>317</v>
      </c>
      <c r="S29" s="21" t="str">
        <f t="shared" ref="S29" si="56">S28</f>
        <v>TID_Survivor_Talent_Name_052</v>
      </c>
      <c r="T29" s="21" t="str">
        <f t="shared" ref="T29" si="57">T28</f>
        <v>TID_Survivor_Talent_Desc_052</v>
      </c>
      <c r="U29" s="21" t="s">
        <v>242</v>
      </c>
      <c r="V29" s="25" t="str">
        <f t="shared" ref="V29" si="58">A28&amp;2</f>
        <v>8000522</v>
      </c>
      <c r="W29" s="21">
        <v>10</v>
      </c>
      <c r="X29" s="23"/>
    </row>
    <row r="30" spans="1:24" s="21" customFormat="1" ht="13" x14ac:dyDescent="0.3">
      <c r="E30" s="21">
        <v>7</v>
      </c>
      <c r="J30" s="21">
        <v>3</v>
      </c>
      <c r="K30" s="21" t="s">
        <v>48</v>
      </c>
      <c r="L30" s="21">
        <v>14000</v>
      </c>
      <c r="O30" s="21" t="s">
        <v>46</v>
      </c>
      <c r="P30" s="21" t="s">
        <v>308</v>
      </c>
      <c r="Q30" s="21" t="s">
        <v>46</v>
      </c>
      <c r="R30" s="21" t="s">
        <v>317</v>
      </c>
      <c r="S30" s="26" t="str">
        <f t="shared" ref="S30:T30" si="59">S28</f>
        <v>TID_Survivor_Talent_Name_052</v>
      </c>
      <c r="T30" s="26" t="str">
        <f t="shared" si="59"/>
        <v>TID_Survivor_Talent_Desc_052</v>
      </c>
      <c r="U30" s="21" t="s">
        <v>242</v>
      </c>
      <c r="V30" s="25" t="str">
        <f t="shared" ref="V30" si="60">A28&amp;3</f>
        <v>8000523</v>
      </c>
      <c r="W30" s="21">
        <v>15</v>
      </c>
      <c r="X30" s="23"/>
    </row>
    <row r="31" spans="1:24" s="21" customFormat="1" ht="13" x14ac:dyDescent="0.3">
      <c r="A31" s="21">
        <v>800061</v>
      </c>
      <c r="B31" s="25" t="s">
        <v>49</v>
      </c>
      <c r="D31" s="21" t="s">
        <v>44</v>
      </c>
      <c r="E31" s="21">
        <v>8</v>
      </c>
      <c r="G31" s="21" t="str">
        <f>_xlfn.TEXTJOIN(";",TRUE,A25,A28)</f>
        <v>800051;800052</v>
      </c>
      <c r="I31" s="21">
        <v>3</v>
      </c>
      <c r="J31" s="21">
        <v>1</v>
      </c>
      <c r="K31" s="21" t="s">
        <v>45</v>
      </c>
      <c r="L31" s="21">
        <v>2</v>
      </c>
      <c r="O31" s="21" t="s">
        <v>46</v>
      </c>
      <c r="P31" s="21" t="s">
        <v>309</v>
      </c>
      <c r="Q31" s="21" t="s">
        <v>46</v>
      </c>
      <c r="R31" s="21" t="s">
        <v>318</v>
      </c>
      <c r="S31" s="21" t="str">
        <f t="shared" ref="S31" si="61">"TID_Survivor_Talent_Name_"&amp;RIGHT(A31,3)</f>
        <v>TID_Survivor_Talent_Name_061</v>
      </c>
      <c r="T31" s="21" t="str">
        <f t="shared" ref="T31" si="62">"TID_Survivor_Talent_Desc_"&amp;RIGHT(A31,3)</f>
        <v>TID_Survivor_Talent_Desc_061</v>
      </c>
      <c r="U31" s="21" t="s">
        <v>245</v>
      </c>
      <c r="V31" s="25" t="str">
        <f t="shared" ref="V31" si="63">A31&amp;1</f>
        <v>8000611</v>
      </c>
      <c r="W31" s="21">
        <v>20</v>
      </c>
      <c r="X31" s="23"/>
    </row>
    <row r="32" spans="1:24" s="21" customFormat="1" ht="13" x14ac:dyDescent="0.3">
      <c r="E32" s="21">
        <v>8</v>
      </c>
      <c r="J32" s="21">
        <v>2</v>
      </c>
      <c r="K32" s="21" t="s">
        <v>48</v>
      </c>
      <c r="L32" s="21">
        <v>9000</v>
      </c>
      <c r="O32" s="21" t="s">
        <v>46</v>
      </c>
      <c r="P32" s="21" t="s">
        <v>309</v>
      </c>
      <c r="Q32" s="21" t="s">
        <v>46</v>
      </c>
      <c r="R32" s="21" t="s">
        <v>318</v>
      </c>
      <c r="S32" s="21" t="str">
        <f t="shared" ref="S32" si="64">S31</f>
        <v>TID_Survivor_Talent_Name_061</v>
      </c>
      <c r="T32" s="21" t="str">
        <f t="shared" ref="T32" si="65">T31</f>
        <v>TID_Survivor_Talent_Desc_061</v>
      </c>
      <c r="U32" s="21" t="s">
        <v>242</v>
      </c>
      <c r="V32" s="25" t="str">
        <f t="shared" ref="V32" si="66">A31&amp;2</f>
        <v>8000612</v>
      </c>
      <c r="W32" s="21">
        <v>40</v>
      </c>
      <c r="X32" s="23"/>
    </row>
    <row r="33" spans="1:24" s="21" customFormat="1" ht="13" x14ac:dyDescent="0.3">
      <c r="E33" s="21">
        <v>8</v>
      </c>
      <c r="J33" s="21">
        <v>3</v>
      </c>
      <c r="K33" s="21" t="s">
        <v>48</v>
      </c>
      <c r="L33" s="21">
        <v>18000</v>
      </c>
      <c r="O33" s="21" t="s">
        <v>46</v>
      </c>
      <c r="P33" s="21" t="s">
        <v>309</v>
      </c>
      <c r="Q33" s="21" t="s">
        <v>46</v>
      </c>
      <c r="R33" s="21" t="s">
        <v>318</v>
      </c>
      <c r="S33" s="26" t="str">
        <f t="shared" ref="S33:T33" si="67">S31</f>
        <v>TID_Survivor_Talent_Name_061</v>
      </c>
      <c r="T33" s="26" t="str">
        <f t="shared" si="67"/>
        <v>TID_Survivor_Talent_Desc_061</v>
      </c>
      <c r="U33" s="21" t="s">
        <v>242</v>
      </c>
      <c r="V33" s="25" t="str">
        <f t="shared" ref="V33" si="68">A31&amp;3</f>
        <v>8000613</v>
      </c>
      <c r="W33" s="21">
        <v>60</v>
      </c>
      <c r="X33" s="23"/>
    </row>
    <row r="34" spans="1:24" s="21" customFormat="1" ht="13" x14ac:dyDescent="0.3">
      <c r="A34" s="21">
        <v>800071</v>
      </c>
      <c r="B34" s="21" t="s">
        <v>43</v>
      </c>
      <c r="D34" s="21" t="s">
        <v>44</v>
      </c>
      <c r="E34" s="21">
        <v>9</v>
      </c>
      <c r="G34" s="21">
        <v>800061</v>
      </c>
      <c r="I34" s="21">
        <v>3</v>
      </c>
      <c r="J34" s="21">
        <v>1</v>
      </c>
      <c r="K34" s="21" t="s">
        <v>45</v>
      </c>
      <c r="L34" s="21">
        <v>2</v>
      </c>
      <c r="O34" s="21" t="s">
        <v>46</v>
      </c>
      <c r="P34" s="21" t="s">
        <v>303</v>
      </c>
      <c r="Q34" s="21" t="s">
        <v>46</v>
      </c>
      <c r="R34" s="21" t="s">
        <v>312</v>
      </c>
      <c r="S34" s="21" t="str">
        <f t="shared" ref="S34" si="69">"TID_Survivor_Talent_Name_"&amp;RIGHT(A34,3)</f>
        <v>TID_Survivor_Talent_Name_071</v>
      </c>
      <c r="T34" s="21" t="str">
        <f t="shared" ref="T34" si="70">"TID_Survivor_Talent_Desc_"&amp;RIGHT(A34,3)</f>
        <v>TID_Survivor_Talent_Desc_071</v>
      </c>
      <c r="U34" s="21" t="s">
        <v>246</v>
      </c>
      <c r="V34" s="25" t="str">
        <f t="shared" ref="V34" si="71">A34&amp;1</f>
        <v>8000711</v>
      </c>
      <c r="W34" s="21">
        <v>0.1</v>
      </c>
      <c r="X34" s="23"/>
    </row>
    <row r="35" spans="1:24" s="21" customFormat="1" ht="13" x14ac:dyDescent="0.3">
      <c r="E35" s="21">
        <v>9</v>
      </c>
      <c r="J35" s="21">
        <v>2</v>
      </c>
      <c r="K35" s="21" t="s">
        <v>48</v>
      </c>
      <c r="L35" s="21">
        <v>11000</v>
      </c>
      <c r="O35" s="21" t="s">
        <v>46</v>
      </c>
      <c r="P35" s="21" t="s">
        <v>303</v>
      </c>
      <c r="Q35" s="21" t="s">
        <v>46</v>
      </c>
      <c r="R35" s="21" t="s">
        <v>312</v>
      </c>
      <c r="S35" s="21" t="str">
        <f t="shared" ref="S35" si="72">S34</f>
        <v>TID_Survivor_Talent_Name_071</v>
      </c>
      <c r="T35" s="21" t="str">
        <f t="shared" ref="T35" si="73">T34</f>
        <v>TID_Survivor_Talent_Desc_071</v>
      </c>
      <c r="U35" s="21" t="s">
        <v>242</v>
      </c>
      <c r="V35" s="25" t="str">
        <f t="shared" ref="V35" si="74">A34&amp;2</f>
        <v>8000712</v>
      </c>
      <c r="W35" s="21">
        <v>0.2</v>
      </c>
      <c r="X35" s="23"/>
    </row>
    <row r="36" spans="1:24" s="21" customFormat="1" ht="13" x14ac:dyDescent="0.3">
      <c r="E36" s="21">
        <v>9</v>
      </c>
      <c r="J36" s="21">
        <v>3</v>
      </c>
      <c r="K36" s="21" t="s">
        <v>48</v>
      </c>
      <c r="L36" s="21">
        <v>22000</v>
      </c>
      <c r="O36" s="21" t="s">
        <v>46</v>
      </c>
      <c r="P36" s="21" t="s">
        <v>303</v>
      </c>
      <c r="Q36" s="21" t="s">
        <v>46</v>
      </c>
      <c r="R36" s="21" t="s">
        <v>312</v>
      </c>
      <c r="S36" s="26" t="str">
        <f t="shared" ref="S36:T36" si="75">S34</f>
        <v>TID_Survivor_Talent_Name_071</v>
      </c>
      <c r="T36" s="26" t="str">
        <f t="shared" si="75"/>
        <v>TID_Survivor_Talent_Desc_071</v>
      </c>
      <c r="U36" s="21" t="s">
        <v>242</v>
      </c>
      <c r="V36" s="25" t="str">
        <f t="shared" ref="V36" si="76">A34&amp;3</f>
        <v>8000713</v>
      </c>
      <c r="W36" s="21">
        <v>0.3</v>
      </c>
      <c r="X36" s="23"/>
    </row>
    <row r="37" spans="1:24" s="21" customFormat="1" ht="13" x14ac:dyDescent="0.3">
      <c r="A37" s="21">
        <v>800072</v>
      </c>
      <c r="B37" s="21" t="s">
        <v>52</v>
      </c>
      <c r="D37" s="21" t="s">
        <v>44</v>
      </c>
      <c r="E37" s="21">
        <v>10</v>
      </c>
      <c r="G37" s="21">
        <v>800071</v>
      </c>
      <c r="I37" s="21">
        <v>3</v>
      </c>
      <c r="J37" s="21">
        <v>1</v>
      </c>
      <c r="K37" s="21" t="s">
        <v>45</v>
      </c>
      <c r="L37" s="21">
        <v>2</v>
      </c>
      <c r="O37" s="21" t="s">
        <v>46</v>
      </c>
      <c r="P37" s="21" t="s">
        <v>321</v>
      </c>
      <c r="Q37" s="21" t="s">
        <v>46</v>
      </c>
      <c r="R37" s="21" t="s">
        <v>322</v>
      </c>
      <c r="S37" s="21" t="str">
        <f t="shared" ref="S37" si="77">"TID_Survivor_Talent_Name_"&amp;RIGHT(A37,3)</f>
        <v>TID_Survivor_Talent_Name_072</v>
      </c>
      <c r="T37" s="21" t="str">
        <f t="shared" ref="T37" si="78">"TID_Survivor_Talent_Desc_"&amp;RIGHT(A37,3)</f>
        <v>TID_Survivor_Talent_Desc_072</v>
      </c>
      <c r="U37" s="21" t="s">
        <v>247</v>
      </c>
      <c r="V37" s="25" t="str">
        <f t="shared" ref="V37" si="79">A37&amp;1</f>
        <v>8000721</v>
      </c>
      <c r="W37" s="21">
        <v>1</v>
      </c>
      <c r="X37" s="23"/>
    </row>
    <row r="38" spans="1:24" s="21" customFormat="1" ht="13" x14ac:dyDescent="0.3">
      <c r="E38" s="21">
        <v>10</v>
      </c>
      <c r="J38" s="21">
        <v>2</v>
      </c>
      <c r="K38" s="21" t="s">
        <v>48</v>
      </c>
      <c r="L38" s="21">
        <v>13000</v>
      </c>
      <c r="O38" s="21" t="s">
        <v>46</v>
      </c>
      <c r="P38" s="21" t="s">
        <v>321</v>
      </c>
      <c r="Q38" s="21" t="s">
        <v>46</v>
      </c>
      <c r="R38" s="21" t="s">
        <v>322</v>
      </c>
      <c r="S38" s="21" t="str">
        <f t="shared" ref="S38" si="80">S37</f>
        <v>TID_Survivor_Talent_Name_072</v>
      </c>
      <c r="T38" s="21" t="str">
        <f t="shared" ref="T38" si="81">T37</f>
        <v>TID_Survivor_Talent_Desc_072</v>
      </c>
      <c r="U38" s="21" t="s">
        <v>242</v>
      </c>
      <c r="V38" s="25" t="str">
        <f t="shared" ref="V38" si="82">A37&amp;2</f>
        <v>8000722</v>
      </c>
      <c r="W38" s="21">
        <v>2</v>
      </c>
      <c r="X38" s="23"/>
    </row>
    <row r="39" spans="1:24" s="21" customFormat="1" ht="13" x14ac:dyDescent="0.3">
      <c r="E39" s="21">
        <v>10</v>
      </c>
      <c r="J39" s="21">
        <v>3</v>
      </c>
      <c r="K39" s="21" t="s">
        <v>48</v>
      </c>
      <c r="L39" s="21">
        <v>26000</v>
      </c>
      <c r="O39" s="21" t="s">
        <v>46</v>
      </c>
      <c r="P39" s="21" t="s">
        <v>321</v>
      </c>
      <c r="Q39" s="21" t="s">
        <v>46</v>
      </c>
      <c r="R39" s="21" t="s">
        <v>322</v>
      </c>
      <c r="S39" s="26" t="str">
        <f t="shared" ref="S39:T39" si="83">S37</f>
        <v>TID_Survivor_Talent_Name_072</v>
      </c>
      <c r="T39" s="26" t="str">
        <f t="shared" si="83"/>
        <v>TID_Survivor_Talent_Desc_072</v>
      </c>
      <c r="U39" s="21" t="s">
        <v>242</v>
      </c>
      <c r="V39" s="25" t="str">
        <f t="shared" ref="V39" si="84">A37&amp;3</f>
        <v>8000723</v>
      </c>
      <c r="W39" s="21">
        <v>3</v>
      </c>
      <c r="X39" s="23"/>
    </row>
    <row r="40" spans="1:24" s="21" customFormat="1" ht="13" x14ac:dyDescent="0.3">
      <c r="A40" s="21">
        <v>800081</v>
      </c>
      <c r="B40" s="21" t="s">
        <v>57</v>
      </c>
      <c r="D40" s="21" t="s">
        <v>44</v>
      </c>
      <c r="E40" s="21">
        <v>11</v>
      </c>
      <c r="G40" s="21">
        <v>800072</v>
      </c>
      <c r="I40" s="21">
        <v>3</v>
      </c>
      <c r="J40" s="21">
        <v>1</v>
      </c>
      <c r="K40" s="21" t="s">
        <v>45</v>
      </c>
      <c r="L40" s="21">
        <v>2</v>
      </c>
      <c r="O40" s="21" t="s">
        <v>46</v>
      </c>
      <c r="P40" s="21" t="s">
        <v>305</v>
      </c>
      <c r="Q40" s="21" t="s">
        <v>46</v>
      </c>
      <c r="R40" s="21" t="s">
        <v>319</v>
      </c>
      <c r="S40" s="21" t="str">
        <f t="shared" ref="S40" si="85">"TID_Survivor_Talent_Name_"&amp;RIGHT(A40,3)</f>
        <v>TID_Survivor_Talent_Name_081</v>
      </c>
      <c r="T40" s="21" t="str">
        <f t="shared" ref="T40" si="86">"TID_Survivor_Talent_Desc_"&amp;RIGHT(A40,3)</f>
        <v>TID_Survivor_Talent_Desc_081</v>
      </c>
      <c r="U40" s="21" t="s">
        <v>337</v>
      </c>
      <c r="V40" s="25" t="str">
        <f t="shared" ref="V40" si="87">A40&amp;1</f>
        <v>8000811</v>
      </c>
      <c r="W40" s="21">
        <v>5</v>
      </c>
      <c r="X40" s="23"/>
    </row>
    <row r="41" spans="1:24" s="21" customFormat="1" ht="13" x14ac:dyDescent="0.3">
      <c r="E41" s="21">
        <v>11</v>
      </c>
      <c r="J41" s="21">
        <v>2</v>
      </c>
      <c r="K41" s="21" t="s">
        <v>48</v>
      </c>
      <c r="L41" s="21">
        <v>15000</v>
      </c>
      <c r="O41" s="21" t="s">
        <v>46</v>
      </c>
      <c r="P41" s="21" t="s">
        <v>305</v>
      </c>
      <c r="Q41" s="21" t="s">
        <v>46</v>
      </c>
      <c r="R41" s="21" t="s">
        <v>319</v>
      </c>
      <c r="S41" s="21" t="str">
        <f t="shared" ref="S41" si="88">S40</f>
        <v>TID_Survivor_Talent_Name_081</v>
      </c>
      <c r="T41" s="21" t="str">
        <f t="shared" ref="T41" si="89">T40</f>
        <v>TID_Survivor_Talent_Desc_081</v>
      </c>
      <c r="U41" s="21" t="s">
        <v>242</v>
      </c>
      <c r="V41" s="25" t="str">
        <f t="shared" ref="V41" si="90">A40&amp;2</f>
        <v>8000812</v>
      </c>
      <c r="W41" s="21">
        <v>10</v>
      </c>
      <c r="X41" s="23"/>
    </row>
    <row r="42" spans="1:24" s="21" customFormat="1" ht="13" x14ac:dyDescent="0.3">
      <c r="E42" s="21">
        <v>11</v>
      </c>
      <c r="J42" s="21">
        <v>3</v>
      </c>
      <c r="K42" s="21" t="s">
        <v>48</v>
      </c>
      <c r="L42" s="21">
        <v>30000</v>
      </c>
      <c r="O42" s="21" t="s">
        <v>46</v>
      </c>
      <c r="P42" s="21" t="s">
        <v>305</v>
      </c>
      <c r="Q42" s="21" t="s">
        <v>46</v>
      </c>
      <c r="R42" s="21" t="s">
        <v>319</v>
      </c>
      <c r="S42" s="26" t="str">
        <f t="shared" ref="S42:T42" si="91">S40</f>
        <v>TID_Survivor_Talent_Name_081</v>
      </c>
      <c r="T42" s="26" t="str">
        <f t="shared" si="91"/>
        <v>TID_Survivor_Talent_Desc_081</v>
      </c>
      <c r="U42" s="21" t="s">
        <v>242</v>
      </c>
      <c r="V42" s="25" t="str">
        <f t="shared" ref="V42" si="92">A40&amp;3</f>
        <v>8000813</v>
      </c>
      <c r="W42" s="21">
        <v>15</v>
      </c>
      <c r="X42" s="23"/>
    </row>
    <row r="43" spans="1:24" s="21" customFormat="1" ht="13" x14ac:dyDescent="0.3">
      <c r="A43" s="21">
        <v>800091</v>
      </c>
      <c r="B43" s="25" t="s">
        <v>53</v>
      </c>
      <c r="D43" s="21" t="s">
        <v>44</v>
      </c>
      <c r="E43" s="21">
        <v>12</v>
      </c>
      <c r="G43" s="21">
        <v>800081</v>
      </c>
      <c r="I43" s="21">
        <v>3</v>
      </c>
      <c r="J43" s="21">
        <v>1</v>
      </c>
      <c r="K43" s="21" t="s">
        <v>45</v>
      </c>
      <c r="L43" s="21">
        <v>2</v>
      </c>
      <c r="O43" s="21" t="s">
        <v>46</v>
      </c>
      <c r="P43" s="21" t="s">
        <v>310</v>
      </c>
      <c r="Q43" s="21" t="s">
        <v>46</v>
      </c>
      <c r="R43" s="21" t="s">
        <v>315</v>
      </c>
      <c r="S43" s="21" t="str">
        <f t="shared" ref="S43" si="93">"TID_Survivor_Talent_Name_"&amp;RIGHT(A43,3)</f>
        <v>TID_Survivor_Talent_Name_091</v>
      </c>
      <c r="T43" s="21" t="str">
        <f t="shared" ref="T43" si="94">"TID_Survivor_Talent_Desc_"&amp;RIGHT(A43,3)</f>
        <v>TID_Survivor_Talent_Desc_091</v>
      </c>
      <c r="U43" s="21" t="s">
        <v>59</v>
      </c>
      <c r="V43" s="25" t="str">
        <f t="shared" ref="V43" si="95">A43&amp;1</f>
        <v>8000911</v>
      </c>
      <c r="W43" s="21">
        <v>10</v>
      </c>
      <c r="X43" s="23"/>
    </row>
    <row r="44" spans="1:24" s="21" customFormat="1" ht="13" x14ac:dyDescent="0.3">
      <c r="E44" s="21">
        <v>12</v>
      </c>
      <c r="J44" s="21">
        <v>2</v>
      </c>
      <c r="K44" s="21" t="s">
        <v>48</v>
      </c>
      <c r="L44" s="21">
        <v>17000</v>
      </c>
      <c r="O44" s="21" t="s">
        <v>46</v>
      </c>
      <c r="P44" s="21" t="s">
        <v>310</v>
      </c>
      <c r="Q44" s="21" t="s">
        <v>46</v>
      </c>
      <c r="R44" s="21" t="s">
        <v>315</v>
      </c>
      <c r="S44" s="21" t="str">
        <f t="shared" ref="S44" si="96">S43</f>
        <v>TID_Survivor_Talent_Name_091</v>
      </c>
      <c r="T44" s="21" t="str">
        <f t="shared" ref="T44" si="97">T43</f>
        <v>TID_Survivor_Talent_Desc_091</v>
      </c>
      <c r="U44" s="21" t="s">
        <v>242</v>
      </c>
      <c r="V44" s="25" t="str">
        <f t="shared" ref="V44" si="98">A43&amp;2</f>
        <v>8000912</v>
      </c>
      <c r="W44" s="21">
        <v>20</v>
      </c>
      <c r="X44" s="23"/>
    </row>
    <row r="45" spans="1:24" s="21" customFormat="1" ht="13" x14ac:dyDescent="0.3">
      <c r="E45" s="21">
        <v>12</v>
      </c>
      <c r="J45" s="21">
        <v>3</v>
      </c>
      <c r="K45" s="21" t="s">
        <v>48</v>
      </c>
      <c r="L45" s="21">
        <v>34000</v>
      </c>
      <c r="O45" s="21" t="s">
        <v>46</v>
      </c>
      <c r="P45" s="21" t="s">
        <v>310</v>
      </c>
      <c r="Q45" s="21" t="s">
        <v>46</v>
      </c>
      <c r="R45" s="21" t="s">
        <v>315</v>
      </c>
      <c r="S45" s="26" t="str">
        <f t="shared" ref="S45:T45" si="99">S43</f>
        <v>TID_Survivor_Talent_Name_091</v>
      </c>
      <c r="T45" s="26" t="str">
        <f t="shared" si="99"/>
        <v>TID_Survivor_Talent_Desc_091</v>
      </c>
      <c r="U45" s="21" t="s">
        <v>242</v>
      </c>
      <c r="V45" s="25" t="str">
        <f t="shared" ref="V45" si="100">A43&amp;3</f>
        <v>8000913</v>
      </c>
      <c r="W45" s="21">
        <v>30</v>
      </c>
      <c r="X45" s="23"/>
    </row>
    <row r="46" spans="1:24" s="21" customFormat="1" ht="13" x14ac:dyDescent="0.3">
      <c r="A46" s="21">
        <v>800092</v>
      </c>
      <c r="B46" s="21" t="s">
        <v>58</v>
      </c>
      <c r="D46" s="21" t="s">
        <v>44</v>
      </c>
      <c r="E46" s="21">
        <v>12</v>
      </c>
      <c r="G46" s="21">
        <v>800081</v>
      </c>
      <c r="I46" s="21">
        <v>3</v>
      </c>
      <c r="J46" s="21">
        <v>1</v>
      </c>
      <c r="K46" s="21" t="s">
        <v>45</v>
      </c>
      <c r="L46" s="21">
        <v>2</v>
      </c>
      <c r="O46" s="21" t="s">
        <v>46</v>
      </c>
      <c r="P46" s="21" t="s">
        <v>311</v>
      </c>
      <c r="Q46" s="21" t="s">
        <v>46</v>
      </c>
      <c r="R46" s="21" t="s">
        <v>320</v>
      </c>
      <c r="S46" s="21" t="str">
        <f t="shared" ref="S46" si="101">"TID_Survivor_Talent_Name_"&amp;RIGHT(A46,3)</f>
        <v>TID_Survivor_Talent_Name_092</v>
      </c>
      <c r="T46" s="21" t="str">
        <f t="shared" ref="T46" si="102">"TID_Survivor_Talent_Desc_"&amp;RIGHT(A46,3)</f>
        <v>TID_Survivor_Talent_Desc_092</v>
      </c>
      <c r="U46" s="21" t="s">
        <v>255</v>
      </c>
      <c r="V46" s="25" t="str">
        <f t="shared" ref="V46" si="103">A46&amp;1</f>
        <v>8000921</v>
      </c>
      <c r="W46" s="21">
        <v>3</v>
      </c>
      <c r="X46" s="23"/>
    </row>
    <row r="47" spans="1:24" s="21" customFormat="1" ht="13" x14ac:dyDescent="0.3">
      <c r="E47" s="21">
        <v>12</v>
      </c>
      <c r="J47" s="21">
        <v>2</v>
      </c>
      <c r="K47" s="21" t="s">
        <v>48</v>
      </c>
      <c r="L47" s="21">
        <v>17000</v>
      </c>
      <c r="O47" s="21" t="s">
        <v>46</v>
      </c>
      <c r="P47" s="21" t="s">
        <v>311</v>
      </c>
      <c r="Q47" s="21" t="s">
        <v>46</v>
      </c>
      <c r="R47" s="21" t="s">
        <v>320</v>
      </c>
      <c r="S47" s="21" t="str">
        <f t="shared" ref="S47" si="104">S46</f>
        <v>TID_Survivor_Talent_Name_092</v>
      </c>
      <c r="T47" s="21" t="str">
        <f t="shared" ref="T47" si="105">T46</f>
        <v>TID_Survivor_Talent_Desc_092</v>
      </c>
      <c r="U47" s="21" t="s">
        <v>242</v>
      </c>
      <c r="V47" s="25" t="str">
        <f t="shared" ref="V47" si="106">A46&amp;2</f>
        <v>8000922</v>
      </c>
      <c r="W47" s="21">
        <v>6</v>
      </c>
      <c r="X47" s="23"/>
    </row>
    <row r="48" spans="1:24" s="21" customFormat="1" ht="13" x14ac:dyDescent="0.3">
      <c r="E48" s="21">
        <v>12</v>
      </c>
      <c r="J48" s="21">
        <v>3</v>
      </c>
      <c r="K48" s="21" t="s">
        <v>48</v>
      </c>
      <c r="L48" s="21">
        <v>34000</v>
      </c>
      <c r="O48" s="21" t="s">
        <v>46</v>
      </c>
      <c r="P48" s="21" t="s">
        <v>311</v>
      </c>
      <c r="Q48" s="21" t="s">
        <v>46</v>
      </c>
      <c r="R48" s="21" t="s">
        <v>320</v>
      </c>
      <c r="S48" s="26" t="str">
        <f t="shared" ref="S48:T48" si="107">S46</f>
        <v>TID_Survivor_Talent_Name_092</v>
      </c>
      <c r="T48" s="26" t="str">
        <f t="shared" si="107"/>
        <v>TID_Survivor_Talent_Desc_092</v>
      </c>
      <c r="U48" s="21" t="s">
        <v>242</v>
      </c>
      <c r="V48" s="25" t="str">
        <f t="shared" ref="V48" si="108">A46&amp;3</f>
        <v>8000923</v>
      </c>
      <c r="W48" s="21">
        <v>9</v>
      </c>
      <c r="X48" s="23"/>
    </row>
    <row r="49" spans="1:24" s="21" customFormat="1" ht="13" x14ac:dyDescent="0.3">
      <c r="A49" s="21">
        <v>800101</v>
      </c>
      <c r="B49" s="21" t="s">
        <v>43</v>
      </c>
      <c r="D49" s="21" t="s">
        <v>44</v>
      </c>
      <c r="E49" s="21">
        <v>13</v>
      </c>
      <c r="G49" s="21" t="str">
        <f>_xlfn.TEXTJOIN(";",TRUE,A43,A46)</f>
        <v>800091;800092</v>
      </c>
      <c r="I49" s="21">
        <v>3</v>
      </c>
      <c r="J49" s="21">
        <v>1</v>
      </c>
      <c r="K49" s="21" t="s">
        <v>45</v>
      </c>
      <c r="L49" s="21">
        <v>2</v>
      </c>
      <c r="O49" s="21" t="s">
        <v>46</v>
      </c>
      <c r="P49" s="21" t="s">
        <v>303</v>
      </c>
      <c r="Q49" s="21" t="s">
        <v>46</v>
      </c>
      <c r="R49" s="21" t="s">
        <v>312</v>
      </c>
      <c r="S49" s="21" t="str">
        <f t="shared" ref="S49" si="109">"TID_Survivor_Talent_Name_"&amp;RIGHT(A49,3)</f>
        <v>TID_Survivor_Talent_Name_101</v>
      </c>
      <c r="T49" s="21" t="str">
        <f t="shared" ref="T49" si="110">"TID_Survivor_Talent_Desc_"&amp;RIGHT(A49,3)</f>
        <v>TID_Survivor_Talent_Desc_101</v>
      </c>
      <c r="U49" s="21" t="s">
        <v>60</v>
      </c>
      <c r="V49" s="25" t="str">
        <f t="shared" ref="V49" si="111">A49&amp;1</f>
        <v>8001011</v>
      </c>
      <c r="W49" s="21">
        <v>0.1</v>
      </c>
      <c r="X49" s="23"/>
    </row>
    <row r="50" spans="1:24" s="21" customFormat="1" ht="13" x14ac:dyDescent="0.3">
      <c r="E50" s="21">
        <v>13</v>
      </c>
      <c r="J50" s="21">
        <v>2</v>
      </c>
      <c r="K50" s="21" t="s">
        <v>48</v>
      </c>
      <c r="L50" s="21">
        <v>19000</v>
      </c>
      <c r="O50" s="21" t="s">
        <v>46</v>
      </c>
      <c r="P50" s="21" t="s">
        <v>303</v>
      </c>
      <c r="Q50" s="21" t="s">
        <v>46</v>
      </c>
      <c r="R50" s="21" t="s">
        <v>312</v>
      </c>
      <c r="S50" s="21" t="str">
        <f t="shared" ref="S50" si="112">S49</f>
        <v>TID_Survivor_Talent_Name_101</v>
      </c>
      <c r="T50" s="21" t="str">
        <f t="shared" ref="T50" si="113">T49</f>
        <v>TID_Survivor_Talent_Desc_101</v>
      </c>
      <c r="U50" s="21" t="s">
        <v>242</v>
      </c>
      <c r="V50" s="25" t="str">
        <f t="shared" ref="V50" si="114">A49&amp;2</f>
        <v>8001012</v>
      </c>
      <c r="W50" s="21">
        <v>0.2</v>
      </c>
      <c r="X50" s="23"/>
    </row>
    <row r="51" spans="1:24" s="21" customFormat="1" ht="13" x14ac:dyDescent="0.3">
      <c r="E51" s="21">
        <v>13</v>
      </c>
      <c r="J51" s="21">
        <v>3</v>
      </c>
      <c r="K51" s="21" t="s">
        <v>48</v>
      </c>
      <c r="L51" s="21">
        <v>38000</v>
      </c>
      <c r="O51" s="21" t="s">
        <v>46</v>
      </c>
      <c r="P51" s="21" t="s">
        <v>303</v>
      </c>
      <c r="Q51" s="21" t="s">
        <v>46</v>
      </c>
      <c r="R51" s="21" t="s">
        <v>312</v>
      </c>
      <c r="S51" s="26" t="str">
        <f t="shared" ref="S51:T51" si="115">S49</f>
        <v>TID_Survivor_Talent_Name_101</v>
      </c>
      <c r="T51" s="26" t="str">
        <f t="shared" si="115"/>
        <v>TID_Survivor_Talent_Desc_101</v>
      </c>
      <c r="U51" s="21" t="s">
        <v>242</v>
      </c>
      <c r="V51" s="25" t="str">
        <f t="shared" ref="V51" si="116">A49&amp;3</f>
        <v>8001013</v>
      </c>
      <c r="W51" s="21">
        <v>0.3</v>
      </c>
      <c r="X51" s="23"/>
    </row>
    <row r="52" spans="1:24" s="21" customFormat="1" ht="13" x14ac:dyDescent="0.3">
      <c r="A52" s="21">
        <v>800102</v>
      </c>
      <c r="B52" s="21" t="s">
        <v>52</v>
      </c>
      <c r="D52" s="21" t="s">
        <v>44</v>
      </c>
      <c r="E52" s="21">
        <v>14</v>
      </c>
      <c r="G52" s="21">
        <v>800101</v>
      </c>
      <c r="I52" s="21">
        <v>3</v>
      </c>
      <c r="J52" s="21">
        <v>1</v>
      </c>
      <c r="K52" s="21" t="s">
        <v>45</v>
      </c>
      <c r="L52" s="21">
        <v>2</v>
      </c>
      <c r="O52" s="21" t="s">
        <v>46</v>
      </c>
      <c r="P52" s="21" t="s">
        <v>321</v>
      </c>
      <c r="Q52" s="21" t="s">
        <v>46</v>
      </c>
      <c r="R52" s="21" t="s">
        <v>322</v>
      </c>
      <c r="S52" s="21" t="str">
        <f t="shared" ref="S52" si="117">"TID_Survivor_Talent_Name_"&amp;RIGHT(A52,3)</f>
        <v>TID_Survivor_Talent_Name_102</v>
      </c>
      <c r="T52" s="21" t="str">
        <f t="shared" ref="T52" si="118">"TID_Survivor_Talent_Desc_"&amp;RIGHT(A52,3)</f>
        <v>TID_Survivor_Talent_Desc_102</v>
      </c>
      <c r="U52" s="21" t="s">
        <v>61</v>
      </c>
      <c r="V52" s="25" t="str">
        <f t="shared" ref="V52" si="119">A52&amp;1</f>
        <v>8001021</v>
      </c>
      <c r="W52" s="21">
        <v>1</v>
      </c>
      <c r="X52" s="23"/>
    </row>
    <row r="53" spans="1:24" s="21" customFormat="1" ht="13" x14ac:dyDescent="0.3">
      <c r="E53" s="21">
        <v>14</v>
      </c>
      <c r="J53" s="21">
        <v>2</v>
      </c>
      <c r="K53" s="21" t="s">
        <v>48</v>
      </c>
      <c r="L53" s="21">
        <v>21000</v>
      </c>
      <c r="O53" s="21" t="s">
        <v>46</v>
      </c>
      <c r="P53" s="21" t="s">
        <v>321</v>
      </c>
      <c r="Q53" s="21" t="s">
        <v>46</v>
      </c>
      <c r="R53" s="21" t="s">
        <v>322</v>
      </c>
      <c r="S53" s="21" t="str">
        <f t="shared" ref="S53" si="120">S52</f>
        <v>TID_Survivor_Talent_Name_102</v>
      </c>
      <c r="T53" s="21" t="str">
        <f t="shared" ref="T53" si="121">T52</f>
        <v>TID_Survivor_Talent_Desc_102</v>
      </c>
      <c r="U53" s="21" t="s">
        <v>242</v>
      </c>
      <c r="V53" s="25" t="str">
        <f t="shared" ref="V53" si="122">A52&amp;2</f>
        <v>8001022</v>
      </c>
      <c r="W53" s="21">
        <v>2</v>
      </c>
      <c r="X53" s="23"/>
    </row>
    <row r="54" spans="1:24" s="21" customFormat="1" ht="13" x14ac:dyDescent="0.3">
      <c r="E54" s="21">
        <v>14</v>
      </c>
      <c r="J54" s="21">
        <v>3</v>
      </c>
      <c r="K54" s="21" t="s">
        <v>48</v>
      </c>
      <c r="L54" s="21">
        <v>42000</v>
      </c>
      <c r="O54" s="21" t="s">
        <v>46</v>
      </c>
      <c r="P54" s="21" t="s">
        <v>321</v>
      </c>
      <c r="Q54" s="21" t="s">
        <v>46</v>
      </c>
      <c r="R54" s="21" t="s">
        <v>322</v>
      </c>
      <c r="S54" s="26" t="str">
        <f t="shared" ref="S54:T54" si="123">S52</f>
        <v>TID_Survivor_Talent_Name_102</v>
      </c>
      <c r="T54" s="26" t="str">
        <f t="shared" si="123"/>
        <v>TID_Survivor_Talent_Desc_102</v>
      </c>
      <c r="U54" s="21" t="s">
        <v>242</v>
      </c>
      <c r="V54" s="25" t="str">
        <f t="shared" ref="V54" si="124">A52&amp;3</f>
        <v>8001023</v>
      </c>
      <c r="W54" s="21">
        <v>3</v>
      </c>
      <c r="X54" s="23"/>
    </row>
    <row r="55" spans="1:24" s="21" customFormat="1" ht="13" x14ac:dyDescent="0.3">
      <c r="A55" s="21">
        <v>800111</v>
      </c>
      <c r="B55" s="21" t="s">
        <v>43</v>
      </c>
      <c r="D55" s="21" t="s">
        <v>44</v>
      </c>
      <c r="E55" s="21">
        <v>15</v>
      </c>
      <c r="G55" s="21">
        <v>800102</v>
      </c>
      <c r="I55" s="21">
        <v>3</v>
      </c>
      <c r="J55" s="21">
        <v>1</v>
      </c>
      <c r="K55" s="21" t="s">
        <v>45</v>
      </c>
      <c r="L55" s="21">
        <v>2</v>
      </c>
      <c r="O55" s="21" t="s">
        <v>46</v>
      </c>
      <c r="P55" s="21" t="s">
        <v>303</v>
      </c>
      <c r="Q55" s="21" t="s">
        <v>46</v>
      </c>
      <c r="R55" s="21" t="s">
        <v>312</v>
      </c>
      <c r="S55" s="21" t="str">
        <f t="shared" ref="S55" si="125">"TID_Survivor_Talent_Name_"&amp;RIGHT(A55,3)</f>
        <v>TID_Survivor_Talent_Name_111</v>
      </c>
      <c r="T55" s="21" t="str">
        <f t="shared" ref="T55" si="126">"TID_Survivor_Talent_Desc_"&amp;RIGHT(A55,3)</f>
        <v>TID_Survivor_Talent_Desc_111</v>
      </c>
      <c r="U55" s="21" t="s">
        <v>62</v>
      </c>
      <c r="V55" s="25" t="str">
        <f t="shared" ref="V55" si="127">A55&amp;1</f>
        <v>8001111</v>
      </c>
      <c r="W55" s="21">
        <v>0.1</v>
      </c>
      <c r="X55" s="23"/>
    </row>
    <row r="56" spans="1:24" s="21" customFormat="1" ht="13" x14ac:dyDescent="0.3">
      <c r="E56" s="21">
        <v>15</v>
      </c>
      <c r="J56" s="21">
        <v>2</v>
      </c>
      <c r="K56" s="21" t="s">
        <v>48</v>
      </c>
      <c r="L56" s="21">
        <v>23000</v>
      </c>
      <c r="O56" s="21" t="s">
        <v>46</v>
      </c>
      <c r="P56" s="21" t="s">
        <v>303</v>
      </c>
      <c r="Q56" s="21" t="s">
        <v>46</v>
      </c>
      <c r="R56" s="21" t="s">
        <v>312</v>
      </c>
      <c r="S56" s="21" t="str">
        <f t="shared" ref="S56" si="128">S55</f>
        <v>TID_Survivor_Talent_Name_111</v>
      </c>
      <c r="T56" s="21" t="str">
        <f t="shared" ref="T56" si="129">T55</f>
        <v>TID_Survivor_Talent_Desc_111</v>
      </c>
      <c r="U56" s="21" t="s">
        <v>242</v>
      </c>
      <c r="V56" s="25" t="str">
        <f t="shared" ref="V56" si="130">A55&amp;2</f>
        <v>8001112</v>
      </c>
      <c r="W56" s="21">
        <v>0.2</v>
      </c>
      <c r="X56" s="23"/>
    </row>
    <row r="57" spans="1:24" s="21" customFormat="1" ht="13" x14ac:dyDescent="0.3">
      <c r="E57" s="21">
        <v>15</v>
      </c>
      <c r="J57" s="21">
        <v>3</v>
      </c>
      <c r="K57" s="21" t="s">
        <v>48</v>
      </c>
      <c r="L57" s="21">
        <v>46000</v>
      </c>
      <c r="O57" s="21" t="s">
        <v>46</v>
      </c>
      <c r="P57" s="21" t="s">
        <v>303</v>
      </c>
      <c r="Q57" s="21" t="s">
        <v>46</v>
      </c>
      <c r="R57" s="21" t="s">
        <v>312</v>
      </c>
      <c r="S57" s="26" t="str">
        <f t="shared" ref="S57:T57" si="131">S55</f>
        <v>TID_Survivor_Talent_Name_111</v>
      </c>
      <c r="T57" s="26" t="str">
        <f t="shared" si="131"/>
        <v>TID_Survivor_Talent_Desc_111</v>
      </c>
      <c r="U57" s="21" t="s">
        <v>242</v>
      </c>
      <c r="V57" s="25" t="str">
        <f t="shared" ref="V57" si="132">A55&amp;3</f>
        <v>8001113</v>
      </c>
      <c r="W57" s="21">
        <v>0.3</v>
      </c>
      <c r="X57" s="23"/>
    </row>
    <row r="58" spans="1:24" s="21" customFormat="1" ht="13" x14ac:dyDescent="0.3">
      <c r="A58" s="21">
        <v>800112</v>
      </c>
      <c r="B58" s="25" t="s">
        <v>49</v>
      </c>
      <c r="D58" s="21" t="s">
        <v>44</v>
      </c>
      <c r="E58" s="21">
        <v>16</v>
      </c>
      <c r="G58" s="21">
        <v>800111</v>
      </c>
      <c r="I58" s="21">
        <v>3</v>
      </c>
      <c r="J58" s="21">
        <v>1</v>
      </c>
      <c r="K58" s="21" t="s">
        <v>45</v>
      </c>
      <c r="L58" s="21">
        <v>2</v>
      </c>
      <c r="O58" s="21" t="s">
        <v>46</v>
      </c>
      <c r="P58" s="21" t="s">
        <v>309</v>
      </c>
      <c r="Q58" s="21" t="s">
        <v>46</v>
      </c>
      <c r="R58" s="21" t="s">
        <v>318</v>
      </c>
      <c r="S58" s="21" t="str">
        <f t="shared" ref="S58" si="133">"TID_Survivor_Talent_Name_"&amp;RIGHT(A58,3)</f>
        <v>TID_Survivor_Talent_Name_112</v>
      </c>
      <c r="T58" s="21" t="str">
        <f t="shared" ref="T58" si="134">"TID_Survivor_Talent_Desc_"&amp;RIGHT(A58,3)</f>
        <v>TID_Survivor_Talent_Desc_112</v>
      </c>
      <c r="U58" s="21" t="s">
        <v>63</v>
      </c>
      <c r="V58" s="25" t="str">
        <f t="shared" ref="V58" si="135">A58&amp;1</f>
        <v>8001121</v>
      </c>
      <c r="W58" s="21">
        <v>20</v>
      </c>
      <c r="X58" s="23"/>
    </row>
    <row r="59" spans="1:24" s="21" customFormat="1" ht="13" x14ac:dyDescent="0.3">
      <c r="E59" s="21">
        <v>16</v>
      </c>
      <c r="J59" s="21">
        <v>2</v>
      </c>
      <c r="K59" s="21" t="s">
        <v>48</v>
      </c>
      <c r="L59" s="21">
        <v>25000</v>
      </c>
      <c r="O59" s="21" t="s">
        <v>46</v>
      </c>
      <c r="P59" s="21" t="s">
        <v>309</v>
      </c>
      <c r="Q59" s="21" t="s">
        <v>46</v>
      </c>
      <c r="R59" s="21" t="s">
        <v>318</v>
      </c>
      <c r="S59" s="21" t="str">
        <f t="shared" ref="S59" si="136">S58</f>
        <v>TID_Survivor_Talent_Name_112</v>
      </c>
      <c r="T59" s="21" t="str">
        <f t="shared" ref="T59" si="137">T58</f>
        <v>TID_Survivor_Talent_Desc_112</v>
      </c>
      <c r="U59" s="21" t="s">
        <v>242</v>
      </c>
      <c r="V59" s="25" t="str">
        <f t="shared" ref="V59" si="138">A58&amp;2</f>
        <v>8001122</v>
      </c>
      <c r="W59" s="21">
        <v>40</v>
      </c>
      <c r="X59" s="23"/>
    </row>
    <row r="60" spans="1:24" s="21" customFormat="1" ht="13" x14ac:dyDescent="0.3">
      <c r="E60" s="21">
        <v>16</v>
      </c>
      <c r="J60" s="21">
        <v>3</v>
      </c>
      <c r="K60" s="21" t="s">
        <v>48</v>
      </c>
      <c r="L60" s="21">
        <v>50000</v>
      </c>
      <c r="O60" s="21" t="s">
        <v>46</v>
      </c>
      <c r="P60" s="21" t="s">
        <v>309</v>
      </c>
      <c r="Q60" s="21" t="s">
        <v>46</v>
      </c>
      <c r="R60" s="21" t="s">
        <v>318</v>
      </c>
      <c r="S60" s="26" t="str">
        <f t="shared" ref="S60:T60" si="139">S58</f>
        <v>TID_Survivor_Talent_Name_112</v>
      </c>
      <c r="T60" s="26" t="str">
        <f t="shared" si="139"/>
        <v>TID_Survivor_Talent_Desc_112</v>
      </c>
      <c r="U60" s="21" t="s">
        <v>242</v>
      </c>
      <c r="V60" s="25" t="str">
        <f t="shared" ref="V60" si="140">A58&amp;3</f>
        <v>8001123</v>
      </c>
      <c r="W60" s="21">
        <v>60</v>
      </c>
      <c r="X60" s="23"/>
    </row>
    <row r="61" spans="1:24" s="21" customFormat="1" ht="13" x14ac:dyDescent="0.3">
      <c r="A61" s="21">
        <v>800121</v>
      </c>
      <c r="B61" s="21" t="s">
        <v>52</v>
      </c>
      <c r="D61" s="21" t="s">
        <v>44</v>
      </c>
      <c r="E61" s="21">
        <v>17</v>
      </c>
      <c r="G61" s="21">
        <v>800112</v>
      </c>
      <c r="I61" s="21">
        <v>3</v>
      </c>
      <c r="J61" s="21">
        <v>1</v>
      </c>
      <c r="K61" s="21" t="s">
        <v>45</v>
      </c>
      <c r="L61" s="21">
        <v>2</v>
      </c>
      <c r="O61" s="21" t="s">
        <v>46</v>
      </c>
      <c r="P61" s="21" t="s">
        <v>321</v>
      </c>
      <c r="Q61" s="21" t="s">
        <v>46</v>
      </c>
      <c r="R61" s="21" t="s">
        <v>322</v>
      </c>
      <c r="S61" s="21" t="str">
        <f t="shared" ref="S61" si="141">"TID_Survivor_Talent_Name_"&amp;RIGHT(A61,3)</f>
        <v>TID_Survivor_Talent_Name_121</v>
      </c>
      <c r="T61" s="21" t="str">
        <f t="shared" ref="T61" si="142">"TID_Survivor_Talent_Desc_"&amp;RIGHT(A61,3)</f>
        <v>TID_Survivor_Talent_Desc_121</v>
      </c>
      <c r="U61" s="21" t="s">
        <v>64</v>
      </c>
      <c r="V61" s="25" t="str">
        <f t="shared" ref="V61" si="143">A61&amp;1</f>
        <v>8001211</v>
      </c>
      <c r="W61" s="21">
        <v>1</v>
      </c>
      <c r="X61" s="23"/>
    </row>
    <row r="62" spans="1:24" s="21" customFormat="1" ht="13" x14ac:dyDescent="0.3">
      <c r="E62" s="21">
        <v>17</v>
      </c>
      <c r="J62" s="21">
        <v>2</v>
      </c>
      <c r="K62" s="21" t="s">
        <v>48</v>
      </c>
      <c r="L62" s="21">
        <v>27000</v>
      </c>
      <c r="O62" s="21" t="s">
        <v>46</v>
      </c>
      <c r="P62" s="21" t="s">
        <v>321</v>
      </c>
      <c r="Q62" s="21" t="s">
        <v>46</v>
      </c>
      <c r="R62" s="21" t="s">
        <v>322</v>
      </c>
      <c r="S62" s="21" t="str">
        <f t="shared" ref="S62" si="144">S61</f>
        <v>TID_Survivor_Talent_Name_121</v>
      </c>
      <c r="T62" s="21" t="str">
        <f t="shared" ref="T62" si="145">T61</f>
        <v>TID_Survivor_Talent_Desc_121</v>
      </c>
      <c r="U62" s="21" t="s">
        <v>242</v>
      </c>
      <c r="V62" s="25" t="str">
        <f t="shared" ref="V62" si="146">A61&amp;2</f>
        <v>8001212</v>
      </c>
      <c r="W62" s="21">
        <v>2</v>
      </c>
      <c r="X62" s="23"/>
    </row>
    <row r="63" spans="1:24" s="21" customFormat="1" ht="13" x14ac:dyDescent="0.3">
      <c r="E63" s="21">
        <v>17</v>
      </c>
      <c r="J63" s="21">
        <v>3</v>
      </c>
      <c r="K63" s="21" t="s">
        <v>48</v>
      </c>
      <c r="L63" s="21">
        <v>54000</v>
      </c>
      <c r="O63" s="21" t="s">
        <v>46</v>
      </c>
      <c r="P63" s="21" t="s">
        <v>321</v>
      </c>
      <c r="Q63" s="21" t="s">
        <v>46</v>
      </c>
      <c r="R63" s="21" t="s">
        <v>322</v>
      </c>
      <c r="S63" s="26" t="str">
        <f t="shared" ref="S63:T63" si="147">S61</f>
        <v>TID_Survivor_Talent_Name_121</v>
      </c>
      <c r="T63" s="26" t="str">
        <f t="shared" si="147"/>
        <v>TID_Survivor_Talent_Desc_121</v>
      </c>
      <c r="U63" s="21" t="s">
        <v>242</v>
      </c>
      <c r="V63" s="25" t="str">
        <f t="shared" ref="V63" si="148">A61&amp;3</f>
        <v>8001213</v>
      </c>
      <c r="W63" s="21">
        <v>3</v>
      </c>
      <c r="X63" s="23"/>
    </row>
    <row r="64" spans="1:24" s="21" customFormat="1" ht="13" x14ac:dyDescent="0.3">
      <c r="A64" s="21">
        <v>800131</v>
      </c>
      <c r="B64" s="21" t="s">
        <v>54</v>
      </c>
      <c r="D64" s="21" t="s">
        <v>44</v>
      </c>
      <c r="E64" s="21">
        <v>18</v>
      </c>
      <c r="G64" s="21">
        <v>800121</v>
      </c>
      <c r="I64" s="21">
        <v>3</v>
      </c>
      <c r="J64" s="21">
        <v>1</v>
      </c>
      <c r="K64" s="21" t="s">
        <v>45</v>
      </c>
      <c r="L64" s="21">
        <v>2</v>
      </c>
      <c r="O64" s="21" t="s">
        <v>46</v>
      </c>
      <c r="P64" s="21" t="s">
        <v>306</v>
      </c>
      <c r="Q64" s="21" t="s">
        <v>46</v>
      </c>
      <c r="R64" s="21" t="s">
        <v>316</v>
      </c>
      <c r="S64" s="21" t="str">
        <f t="shared" ref="S64" si="149">"TID_Survivor_Talent_Name_"&amp;RIGHT(A64,3)</f>
        <v>TID_Survivor_Talent_Name_131</v>
      </c>
      <c r="T64" s="21" t="str">
        <f t="shared" ref="T64" si="150">"TID_Survivor_Talent_Desc_"&amp;RIGHT(A64,3)</f>
        <v>TID_Survivor_Talent_Desc_131</v>
      </c>
      <c r="U64" s="21" t="s">
        <v>248</v>
      </c>
      <c r="V64" s="25" t="str">
        <f t="shared" ref="V64" si="151">A64&amp;1</f>
        <v>8001311</v>
      </c>
      <c r="W64" s="21">
        <v>1</v>
      </c>
      <c r="X64" s="23"/>
    </row>
    <row r="65" spans="1:24" s="21" customFormat="1" ht="13" x14ac:dyDescent="0.3">
      <c r="E65" s="21">
        <v>18</v>
      </c>
      <c r="J65" s="21">
        <v>2</v>
      </c>
      <c r="K65" s="21" t="s">
        <v>48</v>
      </c>
      <c r="L65" s="21">
        <v>29000</v>
      </c>
      <c r="O65" s="21" t="s">
        <v>46</v>
      </c>
      <c r="P65" s="21" t="s">
        <v>306</v>
      </c>
      <c r="Q65" s="21" t="s">
        <v>46</v>
      </c>
      <c r="R65" s="21" t="s">
        <v>316</v>
      </c>
      <c r="S65" s="21" t="str">
        <f t="shared" ref="S65" si="152">S64</f>
        <v>TID_Survivor_Talent_Name_131</v>
      </c>
      <c r="T65" s="21" t="str">
        <f t="shared" ref="T65" si="153">T64</f>
        <v>TID_Survivor_Talent_Desc_131</v>
      </c>
      <c r="U65" s="21" t="s">
        <v>242</v>
      </c>
      <c r="V65" s="25" t="str">
        <f t="shared" ref="V65" si="154">A64&amp;2</f>
        <v>8001312</v>
      </c>
      <c r="W65" s="21">
        <v>2</v>
      </c>
      <c r="X65" s="23"/>
    </row>
    <row r="66" spans="1:24" s="21" customFormat="1" ht="13" x14ac:dyDescent="0.3">
      <c r="E66" s="21">
        <v>18</v>
      </c>
      <c r="J66" s="21">
        <v>3</v>
      </c>
      <c r="K66" s="21" t="s">
        <v>48</v>
      </c>
      <c r="L66" s="21">
        <v>58000</v>
      </c>
      <c r="O66" s="21" t="s">
        <v>46</v>
      </c>
      <c r="P66" s="21" t="s">
        <v>306</v>
      </c>
      <c r="Q66" s="21" t="s">
        <v>46</v>
      </c>
      <c r="R66" s="21" t="s">
        <v>316</v>
      </c>
      <c r="S66" s="26" t="str">
        <f t="shared" ref="S66:T66" si="155">S64</f>
        <v>TID_Survivor_Talent_Name_131</v>
      </c>
      <c r="T66" s="26" t="str">
        <f t="shared" si="155"/>
        <v>TID_Survivor_Talent_Desc_131</v>
      </c>
      <c r="U66" s="21" t="s">
        <v>242</v>
      </c>
      <c r="V66" s="25" t="str">
        <f t="shared" ref="V66" si="156">A64&amp;3</f>
        <v>8001313</v>
      </c>
      <c r="W66" s="21">
        <v>3</v>
      </c>
      <c r="X66" s="23"/>
    </row>
    <row r="67" spans="1:24" s="21" customFormat="1" ht="13" x14ac:dyDescent="0.3">
      <c r="A67" s="21">
        <v>800141</v>
      </c>
      <c r="B67" s="21" t="s">
        <v>43</v>
      </c>
      <c r="D67" s="21" t="s">
        <v>44</v>
      </c>
      <c r="E67" s="21">
        <v>19</v>
      </c>
      <c r="G67" s="21">
        <v>800131</v>
      </c>
      <c r="I67" s="21">
        <v>3</v>
      </c>
      <c r="J67" s="21">
        <v>1</v>
      </c>
      <c r="K67" s="21" t="s">
        <v>45</v>
      </c>
      <c r="L67" s="21">
        <v>2</v>
      </c>
      <c r="O67" s="21" t="s">
        <v>46</v>
      </c>
      <c r="P67" s="21" t="s">
        <v>303</v>
      </c>
      <c r="Q67" s="21" t="s">
        <v>46</v>
      </c>
      <c r="R67" s="21" t="s">
        <v>312</v>
      </c>
      <c r="S67" s="21" t="str">
        <f t="shared" ref="S67" si="157">"TID_Survivor_Talent_Name_"&amp;RIGHT(A67,3)</f>
        <v>TID_Survivor_Talent_Name_141</v>
      </c>
      <c r="T67" s="21" t="str">
        <f t="shared" ref="T67" si="158">"TID_Survivor_Talent_Desc_"&amp;RIGHT(A67,3)</f>
        <v>TID_Survivor_Talent_Desc_141</v>
      </c>
      <c r="U67" s="21" t="s">
        <v>65</v>
      </c>
      <c r="V67" s="25" t="str">
        <f t="shared" ref="V67" si="159">A67&amp;1</f>
        <v>8001411</v>
      </c>
      <c r="W67" s="21">
        <v>0.1</v>
      </c>
      <c r="X67" s="23"/>
    </row>
    <row r="68" spans="1:24" s="21" customFormat="1" ht="13" x14ac:dyDescent="0.3">
      <c r="E68" s="21">
        <v>19</v>
      </c>
      <c r="J68" s="21">
        <v>2</v>
      </c>
      <c r="K68" s="21" t="s">
        <v>48</v>
      </c>
      <c r="L68" s="21">
        <v>31000</v>
      </c>
      <c r="O68" s="21" t="s">
        <v>46</v>
      </c>
      <c r="P68" s="21" t="s">
        <v>303</v>
      </c>
      <c r="Q68" s="21" t="s">
        <v>46</v>
      </c>
      <c r="R68" s="21" t="s">
        <v>312</v>
      </c>
      <c r="S68" s="21" t="str">
        <f t="shared" ref="S68" si="160">S67</f>
        <v>TID_Survivor_Talent_Name_141</v>
      </c>
      <c r="T68" s="21" t="str">
        <f t="shared" ref="T68" si="161">T67</f>
        <v>TID_Survivor_Talent_Desc_141</v>
      </c>
      <c r="U68" s="21" t="s">
        <v>242</v>
      </c>
      <c r="V68" s="25" t="str">
        <f t="shared" ref="V68" si="162">A67&amp;2</f>
        <v>8001412</v>
      </c>
      <c r="W68" s="21">
        <v>0.2</v>
      </c>
      <c r="X68" s="23"/>
    </row>
    <row r="69" spans="1:24" s="21" customFormat="1" ht="13" x14ac:dyDescent="0.3">
      <c r="E69" s="21">
        <v>19</v>
      </c>
      <c r="J69" s="21">
        <v>3</v>
      </c>
      <c r="K69" s="21" t="s">
        <v>48</v>
      </c>
      <c r="L69" s="21">
        <v>62000</v>
      </c>
      <c r="O69" s="21" t="s">
        <v>46</v>
      </c>
      <c r="P69" s="21" t="s">
        <v>303</v>
      </c>
      <c r="Q69" s="21" t="s">
        <v>46</v>
      </c>
      <c r="R69" s="21" t="s">
        <v>312</v>
      </c>
      <c r="S69" s="26" t="str">
        <f t="shared" ref="S69:T69" si="163">S67</f>
        <v>TID_Survivor_Talent_Name_141</v>
      </c>
      <c r="T69" s="26" t="str">
        <f t="shared" si="163"/>
        <v>TID_Survivor_Talent_Desc_141</v>
      </c>
      <c r="U69" s="21" t="s">
        <v>242</v>
      </c>
      <c r="V69" s="25" t="str">
        <f t="shared" ref="V69" si="164">A67&amp;3</f>
        <v>8001413</v>
      </c>
      <c r="W69" s="21">
        <v>0.3</v>
      </c>
      <c r="X69" s="23"/>
    </row>
    <row r="70" spans="1:24" s="21" customFormat="1" ht="13" x14ac:dyDescent="0.3">
      <c r="A70" s="21">
        <v>800151</v>
      </c>
      <c r="B70" s="25" t="s">
        <v>49</v>
      </c>
      <c r="D70" s="21" t="s">
        <v>44</v>
      </c>
      <c r="E70" s="21">
        <v>20</v>
      </c>
      <c r="G70" s="21">
        <v>800141</v>
      </c>
      <c r="I70" s="21">
        <v>3</v>
      </c>
      <c r="J70" s="21">
        <v>1</v>
      </c>
      <c r="K70" s="21" t="s">
        <v>45</v>
      </c>
      <c r="L70" s="21">
        <v>2</v>
      </c>
      <c r="O70" s="21" t="s">
        <v>46</v>
      </c>
      <c r="P70" s="21" t="s">
        <v>309</v>
      </c>
      <c r="Q70" s="21" t="s">
        <v>46</v>
      </c>
      <c r="R70" s="21" t="s">
        <v>318</v>
      </c>
      <c r="S70" s="21" t="str">
        <f t="shared" ref="S70" si="165">"TID_Survivor_Talent_Name_"&amp;RIGHT(A70,3)</f>
        <v>TID_Survivor_Talent_Name_151</v>
      </c>
      <c r="T70" s="21" t="str">
        <f t="shared" ref="T70" si="166">"TID_Survivor_Talent_Desc_"&amp;RIGHT(A70,3)</f>
        <v>TID_Survivor_Talent_Desc_151</v>
      </c>
      <c r="U70" s="21" t="s">
        <v>66</v>
      </c>
      <c r="V70" s="25" t="str">
        <f t="shared" ref="V70" si="167">A70&amp;1</f>
        <v>8001511</v>
      </c>
      <c r="W70" s="21">
        <v>20</v>
      </c>
      <c r="X70" s="23"/>
    </row>
    <row r="71" spans="1:24" s="21" customFormat="1" ht="13" x14ac:dyDescent="0.3">
      <c r="E71" s="21">
        <v>20</v>
      </c>
      <c r="J71" s="21">
        <v>2</v>
      </c>
      <c r="K71" s="21" t="s">
        <v>48</v>
      </c>
      <c r="L71" s="21">
        <v>33000</v>
      </c>
      <c r="O71" s="21" t="s">
        <v>46</v>
      </c>
      <c r="P71" s="21" t="s">
        <v>309</v>
      </c>
      <c r="Q71" s="21" t="s">
        <v>46</v>
      </c>
      <c r="R71" s="21" t="s">
        <v>318</v>
      </c>
      <c r="S71" s="21" t="str">
        <f t="shared" ref="S71" si="168">S70</f>
        <v>TID_Survivor_Talent_Name_151</v>
      </c>
      <c r="T71" s="21" t="str">
        <f t="shared" ref="T71" si="169">T70</f>
        <v>TID_Survivor_Talent_Desc_151</v>
      </c>
      <c r="U71" s="21" t="s">
        <v>242</v>
      </c>
      <c r="V71" s="25" t="str">
        <f t="shared" ref="V71" si="170">A70&amp;2</f>
        <v>8001512</v>
      </c>
      <c r="W71" s="21">
        <v>40</v>
      </c>
      <c r="X71" s="23"/>
    </row>
    <row r="72" spans="1:24" s="21" customFormat="1" ht="13" x14ac:dyDescent="0.3">
      <c r="E72" s="21">
        <v>20</v>
      </c>
      <c r="J72" s="21">
        <v>3</v>
      </c>
      <c r="K72" s="21" t="s">
        <v>48</v>
      </c>
      <c r="L72" s="21">
        <v>66000</v>
      </c>
      <c r="O72" s="21" t="s">
        <v>46</v>
      </c>
      <c r="P72" s="21" t="s">
        <v>309</v>
      </c>
      <c r="Q72" s="21" t="s">
        <v>46</v>
      </c>
      <c r="R72" s="21" t="s">
        <v>318</v>
      </c>
      <c r="S72" s="26" t="str">
        <f t="shared" ref="S72:T72" si="171">S70</f>
        <v>TID_Survivor_Talent_Name_151</v>
      </c>
      <c r="T72" s="26" t="str">
        <f t="shared" si="171"/>
        <v>TID_Survivor_Talent_Desc_151</v>
      </c>
      <c r="U72" s="21" t="s">
        <v>242</v>
      </c>
      <c r="V72" s="25" t="str">
        <f t="shared" ref="V72" si="172">A70&amp;3</f>
        <v>8001513</v>
      </c>
      <c r="W72" s="21">
        <v>60</v>
      </c>
      <c r="X72" s="23"/>
    </row>
    <row r="73" spans="1:24" s="21" customFormat="1" ht="13" x14ac:dyDescent="0.3">
      <c r="A73" s="21">
        <v>800161</v>
      </c>
      <c r="B73" s="25" t="s">
        <v>53</v>
      </c>
      <c r="D73" s="21" t="s">
        <v>44</v>
      </c>
      <c r="E73" s="21">
        <v>21</v>
      </c>
      <c r="G73" s="21">
        <v>800151</v>
      </c>
      <c r="I73" s="21">
        <v>3</v>
      </c>
      <c r="J73" s="21">
        <v>1</v>
      </c>
      <c r="K73" s="21" t="s">
        <v>45</v>
      </c>
      <c r="L73" s="21">
        <v>2</v>
      </c>
      <c r="O73" s="21" t="s">
        <v>46</v>
      </c>
      <c r="P73" s="21" t="s">
        <v>310</v>
      </c>
      <c r="Q73" s="21" t="s">
        <v>46</v>
      </c>
      <c r="R73" s="21" t="s">
        <v>315</v>
      </c>
      <c r="S73" s="21" t="str">
        <f t="shared" ref="S73" si="173">"TID_Survivor_Talent_Name_"&amp;RIGHT(A73,3)</f>
        <v>TID_Survivor_Talent_Name_161</v>
      </c>
      <c r="T73" s="21" t="str">
        <f t="shared" ref="T73" si="174">"TID_Survivor_Talent_Desc_"&amp;RIGHT(A73,3)</f>
        <v>TID_Survivor_Talent_Desc_161</v>
      </c>
      <c r="U73" s="21" t="s">
        <v>249</v>
      </c>
      <c r="V73" s="25" t="str">
        <f t="shared" ref="V73" si="175">A73&amp;1</f>
        <v>8001611</v>
      </c>
      <c r="W73" s="21">
        <v>10</v>
      </c>
      <c r="X73" s="23"/>
    </row>
    <row r="74" spans="1:24" s="21" customFormat="1" ht="13" x14ac:dyDescent="0.3">
      <c r="E74" s="21">
        <v>21</v>
      </c>
      <c r="J74" s="21">
        <v>2</v>
      </c>
      <c r="K74" s="21" t="s">
        <v>48</v>
      </c>
      <c r="L74" s="21">
        <v>35000</v>
      </c>
      <c r="O74" s="21" t="s">
        <v>46</v>
      </c>
      <c r="P74" s="21" t="s">
        <v>310</v>
      </c>
      <c r="Q74" s="21" t="s">
        <v>46</v>
      </c>
      <c r="R74" s="21" t="s">
        <v>315</v>
      </c>
      <c r="S74" s="21" t="str">
        <f t="shared" ref="S74" si="176">S73</f>
        <v>TID_Survivor_Talent_Name_161</v>
      </c>
      <c r="T74" s="21" t="str">
        <f t="shared" ref="T74" si="177">T73</f>
        <v>TID_Survivor_Talent_Desc_161</v>
      </c>
      <c r="U74" s="21" t="s">
        <v>242</v>
      </c>
      <c r="V74" s="25" t="str">
        <f t="shared" ref="V74" si="178">A73&amp;2</f>
        <v>8001612</v>
      </c>
      <c r="W74" s="21">
        <v>20</v>
      </c>
      <c r="X74" s="23"/>
    </row>
    <row r="75" spans="1:24" s="21" customFormat="1" ht="13" x14ac:dyDescent="0.3">
      <c r="E75" s="21">
        <v>21</v>
      </c>
      <c r="J75" s="21">
        <v>3</v>
      </c>
      <c r="K75" s="21" t="s">
        <v>48</v>
      </c>
      <c r="L75" s="21">
        <v>70000</v>
      </c>
      <c r="O75" s="21" t="s">
        <v>46</v>
      </c>
      <c r="P75" s="21" t="s">
        <v>310</v>
      </c>
      <c r="Q75" s="21" t="s">
        <v>46</v>
      </c>
      <c r="R75" s="21" t="s">
        <v>315</v>
      </c>
      <c r="S75" s="26" t="str">
        <f t="shared" ref="S75:T75" si="179">S73</f>
        <v>TID_Survivor_Talent_Name_161</v>
      </c>
      <c r="T75" s="26" t="str">
        <f t="shared" si="179"/>
        <v>TID_Survivor_Talent_Desc_161</v>
      </c>
      <c r="U75" s="21" t="s">
        <v>242</v>
      </c>
      <c r="V75" s="25" t="str">
        <f t="shared" ref="V75" si="180">A73&amp;3</f>
        <v>8001613</v>
      </c>
      <c r="W75" s="21">
        <v>30</v>
      </c>
      <c r="X75" s="23"/>
    </row>
    <row r="76" spans="1:24" s="21" customFormat="1" ht="13" x14ac:dyDescent="0.3">
      <c r="A76" s="21">
        <v>800171</v>
      </c>
      <c r="B76" s="21" t="s">
        <v>52</v>
      </c>
      <c r="D76" s="21" t="s">
        <v>44</v>
      </c>
      <c r="E76" s="21">
        <v>22</v>
      </c>
      <c r="G76" s="21">
        <v>800161</v>
      </c>
      <c r="I76" s="21">
        <v>3</v>
      </c>
      <c r="J76" s="21">
        <v>1</v>
      </c>
      <c r="K76" s="21" t="s">
        <v>45</v>
      </c>
      <c r="L76" s="21">
        <v>2</v>
      </c>
      <c r="O76" s="21" t="s">
        <v>46</v>
      </c>
      <c r="P76" s="21" t="s">
        <v>321</v>
      </c>
      <c r="Q76" s="21" t="s">
        <v>46</v>
      </c>
      <c r="R76" s="21" t="s">
        <v>322</v>
      </c>
      <c r="S76" s="21" t="str">
        <f t="shared" ref="S76" si="181">"TID_Survivor_Talent_Name_"&amp;RIGHT(A76,3)</f>
        <v>TID_Survivor_Talent_Name_171</v>
      </c>
      <c r="T76" s="21" t="str">
        <f t="shared" ref="T76" si="182">"TID_Survivor_Talent_Desc_"&amp;RIGHT(A76,3)</f>
        <v>TID_Survivor_Talent_Desc_171</v>
      </c>
      <c r="U76" s="21" t="s">
        <v>250</v>
      </c>
      <c r="V76" s="25" t="str">
        <f t="shared" ref="V76" si="183">A76&amp;1</f>
        <v>8001711</v>
      </c>
      <c r="W76" s="21">
        <v>1</v>
      </c>
      <c r="X76" s="23"/>
    </row>
    <row r="77" spans="1:24" s="21" customFormat="1" ht="13" x14ac:dyDescent="0.3">
      <c r="E77" s="21">
        <v>22</v>
      </c>
      <c r="J77" s="21">
        <v>2</v>
      </c>
      <c r="K77" s="21" t="s">
        <v>48</v>
      </c>
      <c r="L77" s="21">
        <v>37000</v>
      </c>
      <c r="O77" s="21" t="s">
        <v>46</v>
      </c>
      <c r="P77" s="21" t="s">
        <v>321</v>
      </c>
      <c r="Q77" s="21" t="s">
        <v>46</v>
      </c>
      <c r="R77" s="21" t="s">
        <v>322</v>
      </c>
      <c r="S77" s="21" t="str">
        <f t="shared" ref="S77" si="184">S76</f>
        <v>TID_Survivor_Talent_Name_171</v>
      </c>
      <c r="T77" s="21" t="str">
        <f t="shared" ref="T77" si="185">T76</f>
        <v>TID_Survivor_Talent_Desc_171</v>
      </c>
      <c r="U77" s="21" t="s">
        <v>242</v>
      </c>
      <c r="V77" s="25" t="str">
        <f t="shared" ref="V77" si="186">A76&amp;2</f>
        <v>8001712</v>
      </c>
      <c r="W77" s="21">
        <v>2</v>
      </c>
      <c r="X77" s="23"/>
    </row>
    <row r="78" spans="1:24" s="21" customFormat="1" ht="13" x14ac:dyDescent="0.3">
      <c r="E78" s="21">
        <v>22</v>
      </c>
      <c r="J78" s="21">
        <v>3</v>
      </c>
      <c r="K78" s="21" t="s">
        <v>48</v>
      </c>
      <c r="L78" s="21">
        <v>74000</v>
      </c>
      <c r="O78" s="21" t="s">
        <v>46</v>
      </c>
      <c r="P78" s="21" t="s">
        <v>321</v>
      </c>
      <c r="Q78" s="21" t="s">
        <v>46</v>
      </c>
      <c r="R78" s="21" t="s">
        <v>322</v>
      </c>
      <c r="S78" s="26" t="str">
        <f t="shared" ref="S78:T78" si="187">S76</f>
        <v>TID_Survivor_Talent_Name_171</v>
      </c>
      <c r="T78" s="26" t="str">
        <f t="shared" si="187"/>
        <v>TID_Survivor_Talent_Desc_171</v>
      </c>
      <c r="U78" s="21" t="s">
        <v>242</v>
      </c>
      <c r="V78" s="25" t="str">
        <f t="shared" ref="V78" si="188">A76&amp;3</f>
        <v>8001713</v>
      </c>
      <c r="W78" s="21">
        <v>3</v>
      </c>
      <c r="X78" s="23"/>
    </row>
    <row r="79" spans="1:24" s="21" customFormat="1" ht="13" x14ac:dyDescent="0.3">
      <c r="A79" s="21">
        <v>800172</v>
      </c>
      <c r="B79" s="21" t="s">
        <v>56</v>
      </c>
      <c r="D79" s="21" t="s">
        <v>44</v>
      </c>
      <c r="E79" s="21">
        <v>22</v>
      </c>
      <c r="G79" s="21">
        <v>800161</v>
      </c>
      <c r="I79" s="21">
        <v>3</v>
      </c>
      <c r="J79" s="21">
        <v>1</v>
      </c>
      <c r="K79" s="21" t="s">
        <v>45</v>
      </c>
      <c r="L79" s="21">
        <v>2</v>
      </c>
      <c r="O79" s="21" t="s">
        <v>46</v>
      </c>
      <c r="P79" s="21" t="s">
        <v>308</v>
      </c>
      <c r="Q79" s="21" t="s">
        <v>46</v>
      </c>
      <c r="R79" s="21" t="s">
        <v>317</v>
      </c>
      <c r="S79" s="21" t="str">
        <f t="shared" ref="S79" si="189">"TID_Survivor_Talent_Name_"&amp;RIGHT(A79,3)</f>
        <v>TID_Survivor_Talent_Name_172</v>
      </c>
      <c r="T79" s="21" t="str">
        <f t="shared" ref="T79" si="190">"TID_Survivor_Talent_Desc_"&amp;RIGHT(A79,3)</f>
        <v>TID_Survivor_Talent_Desc_172</v>
      </c>
      <c r="U79" s="21" t="s">
        <v>256</v>
      </c>
      <c r="V79" s="25" t="str">
        <f t="shared" ref="V79" si="191">A79&amp;1</f>
        <v>8001721</v>
      </c>
      <c r="W79" s="21">
        <v>5</v>
      </c>
      <c r="X79" s="23"/>
    </row>
    <row r="80" spans="1:24" s="21" customFormat="1" ht="13" x14ac:dyDescent="0.3">
      <c r="E80" s="21">
        <v>22</v>
      </c>
      <c r="J80" s="21">
        <v>2</v>
      </c>
      <c r="K80" s="21" t="s">
        <v>48</v>
      </c>
      <c r="L80" s="21">
        <v>37000</v>
      </c>
      <c r="O80" s="21" t="s">
        <v>46</v>
      </c>
      <c r="P80" s="21" t="s">
        <v>308</v>
      </c>
      <c r="Q80" s="21" t="s">
        <v>46</v>
      </c>
      <c r="R80" s="21" t="s">
        <v>317</v>
      </c>
      <c r="S80" s="21" t="str">
        <f t="shared" ref="S80" si="192">S79</f>
        <v>TID_Survivor_Talent_Name_172</v>
      </c>
      <c r="T80" s="21" t="str">
        <f t="shared" ref="T80" si="193">T79</f>
        <v>TID_Survivor_Talent_Desc_172</v>
      </c>
      <c r="U80" s="21" t="s">
        <v>242</v>
      </c>
      <c r="V80" s="25" t="str">
        <f t="shared" ref="V80" si="194">A79&amp;2</f>
        <v>8001722</v>
      </c>
      <c r="W80" s="21">
        <v>10</v>
      </c>
      <c r="X80" s="23"/>
    </row>
    <row r="81" spans="1:24" s="21" customFormat="1" ht="13" x14ac:dyDescent="0.3">
      <c r="E81" s="21">
        <v>22</v>
      </c>
      <c r="J81" s="21">
        <v>3</v>
      </c>
      <c r="K81" s="21" t="s">
        <v>48</v>
      </c>
      <c r="L81" s="21">
        <v>74000</v>
      </c>
      <c r="O81" s="21" t="s">
        <v>46</v>
      </c>
      <c r="P81" s="21" t="s">
        <v>308</v>
      </c>
      <c r="Q81" s="21" t="s">
        <v>46</v>
      </c>
      <c r="R81" s="21" t="s">
        <v>317</v>
      </c>
      <c r="S81" s="26" t="str">
        <f t="shared" ref="S81:T81" si="195">S79</f>
        <v>TID_Survivor_Talent_Name_172</v>
      </c>
      <c r="T81" s="26" t="str">
        <f t="shared" si="195"/>
        <v>TID_Survivor_Talent_Desc_172</v>
      </c>
      <c r="U81" s="21" t="s">
        <v>242</v>
      </c>
      <c r="V81" s="25" t="str">
        <f t="shared" ref="V81" si="196">A79&amp;3</f>
        <v>8001723</v>
      </c>
      <c r="W81" s="21">
        <v>15</v>
      </c>
      <c r="X81" s="23"/>
    </row>
    <row r="82" spans="1:24" s="21" customFormat="1" ht="13" x14ac:dyDescent="0.3">
      <c r="A82" s="21">
        <v>800191</v>
      </c>
      <c r="B82" s="21" t="s">
        <v>43</v>
      </c>
      <c r="D82" s="21" t="s">
        <v>44</v>
      </c>
      <c r="E82" s="21">
        <v>23</v>
      </c>
      <c r="G82" s="21" t="str">
        <f>_xlfn.TEXTJOIN(";",TRUE,A76,A79)</f>
        <v>800171;800172</v>
      </c>
      <c r="I82" s="21">
        <v>3</v>
      </c>
      <c r="J82" s="21">
        <v>1</v>
      </c>
      <c r="K82" s="21" t="s">
        <v>45</v>
      </c>
      <c r="L82" s="21">
        <v>3</v>
      </c>
      <c r="O82" s="21" t="s">
        <v>46</v>
      </c>
      <c r="P82" s="21" t="s">
        <v>302</v>
      </c>
      <c r="Q82" s="21" t="s">
        <v>46</v>
      </c>
      <c r="R82" s="21" t="s">
        <v>312</v>
      </c>
      <c r="S82" s="21" t="str">
        <f t="shared" ref="S82" si="197">"TID_Survivor_Talent_Name_"&amp;RIGHT(A82,3)</f>
        <v>TID_Survivor_Talent_Name_191</v>
      </c>
      <c r="T82" s="21" t="str">
        <f t="shared" ref="T82" si="198">"TID_Survivor_Talent_Desc_"&amp;RIGHT(A82,3)</f>
        <v>TID_Survivor_Talent_Desc_191</v>
      </c>
      <c r="U82" s="21" t="s">
        <v>251</v>
      </c>
      <c r="V82" s="25" t="str">
        <f t="shared" ref="V82" si="199">A82&amp;1</f>
        <v>8001911</v>
      </c>
      <c r="W82" s="21">
        <v>0.1</v>
      </c>
      <c r="X82" s="23"/>
    </row>
    <row r="83" spans="1:24" s="21" customFormat="1" ht="13" x14ac:dyDescent="0.3">
      <c r="E83" s="21">
        <v>23</v>
      </c>
      <c r="J83" s="21">
        <v>2</v>
      </c>
      <c r="K83" s="21" t="s">
        <v>48</v>
      </c>
      <c r="L83" s="21">
        <v>39000</v>
      </c>
      <c r="O83" s="21" t="s">
        <v>46</v>
      </c>
      <c r="P83" s="21" t="s">
        <v>302</v>
      </c>
      <c r="Q83" s="21" t="s">
        <v>46</v>
      </c>
      <c r="R83" s="21" t="s">
        <v>312</v>
      </c>
      <c r="S83" s="21" t="str">
        <f t="shared" ref="S83" si="200">S82</f>
        <v>TID_Survivor_Talent_Name_191</v>
      </c>
      <c r="T83" s="21" t="str">
        <f t="shared" ref="T83" si="201">T82</f>
        <v>TID_Survivor_Talent_Desc_191</v>
      </c>
      <c r="U83" s="21" t="s">
        <v>242</v>
      </c>
      <c r="V83" s="25" t="str">
        <f t="shared" ref="V83" si="202">A82&amp;2</f>
        <v>8001912</v>
      </c>
      <c r="W83" s="21">
        <v>0.2</v>
      </c>
      <c r="X83" s="23"/>
    </row>
    <row r="84" spans="1:24" s="21" customFormat="1" ht="13" x14ac:dyDescent="0.3">
      <c r="E84" s="21">
        <v>23</v>
      </c>
      <c r="J84" s="21">
        <v>3</v>
      </c>
      <c r="K84" s="21" t="s">
        <v>48</v>
      </c>
      <c r="L84" s="21">
        <v>78000</v>
      </c>
      <c r="O84" s="21" t="s">
        <v>46</v>
      </c>
      <c r="P84" s="21" t="s">
        <v>302</v>
      </c>
      <c r="Q84" s="21" t="s">
        <v>46</v>
      </c>
      <c r="R84" s="21" t="s">
        <v>312</v>
      </c>
      <c r="S84" s="26" t="str">
        <f t="shared" ref="S84:T84" si="203">S82</f>
        <v>TID_Survivor_Talent_Name_191</v>
      </c>
      <c r="T84" s="26" t="str">
        <f t="shared" si="203"/>
        <v>TID_Survivor_Talent_Desc_191</v>
      </c>
      <c r="U84" s="21" t="s">
        <v>242</v>
      </c>
      <c r="V84" s="25" t="str">
        <f t="shared" ref="V84" si="204">A82&amp;3</f>
        <v>8001913</v>
      </c>
      <c r="W84" s="21">
        <v>0.3</v>
      </c>
      <c r="X84" s="23"/>
    </row>
    <row r="85" spans="1:24" s="21" customFormat="1" ht="13" x14ac:dyDescent="0.3">
      <c r="A85" s="21">
        <v>800201</v>
      </c>
      <c r="B85" s="21" t="s">
        <v>57</v>
      </c>
      <c r="D85" s="21" t="s">
        <v>44</v>
      </c>
      <c r="E85" s="21">
        <v>24</v>
      </c>
      <c r="G85" s="21">
        <v>800191</v>
      </c>
      <c r="I85" s="21">
        <v>3</v>
      </c>
      <c r="J85" s="21">
        <v>1</v>
      </c>
      <c r="K85" s="21" t="s">
        <v>45</v>
      </c>
      <c r="L85" s="21">
        <v>3</v>
      </c>
      <c r="O85" s="21" t="s">
        <v>46</v>
      </c>
      <c r="P85" s="21" t="s">
        <v>304</v>
      </c>
      <c r="Q85" s="21" t="s">
        <v>46</v>
      </c>
      <c r="R85" s="21" t="s">
        <v>319</v>
      </c>
      <c r="S85" s="21" t="str">
        <f t="shared" ref="S85" si="205">"TID_Survivor_Talent_Name_"&amp;RIGHT(A85,3)</f>
        <v>TID_Survivor_Talent_Name_201</v>
      </c>
      <c r="T85" s="21" t="str">
        <f t="shared" ref="T85" si="206">"TID_Survivor_Talent_Desc_"&amp;RIGHT(A85,3)</f>
        <v>TID_Survivor_Talent_Desc_201</v>
      </c>
      <c r="U85" s="21" t="s">
        <v>252</v>
      </c>
      <c r="V85" s="25" t="str">
        <f t="shared" ref="V85" si="207">A85&amp;1</f>
        <v>8002011</v>
      </c>
      <c r="W85" s="21">
        <v>5</v>
      </c>
      <c r="X85" s="23"/>
    </row>
    <row r="86" spans="1:24" s="21" customFormat="1" ht="13" x14ac:dyDescent="0.3">
      <c r="E86" s="21">
        <v>24</v>
      </c>
      <c r="J86" s="21">
        <v>2</v>
      </c>
      <c r="K86" s="21" t="s">
        <v>48</v>
      </c>
      <c r="L86" s="21">
        <v>41000</v>
      </c>
      <c r="O86" s="21" t="s">
        <v>46</v>
      </c>
      <c r="P86" s="21" t="s">
        <v>304</v>
      </c>
      <c r="Q86" s="21" t="s">
        <v>46</v>
      </c>
      <c r="R86" s="21" t="s">
        <v>319</v>
      </c>
      <c r="S86" s="21" t="str">
        <f t="shared" ref="S86" si="208">S85</f>
        <v>TID_Survivor_Talent_Name_201</v>
      </c>
      <c r="T86" s="21" t="str">
        <f t="shared" ref="T86" si="209">T85</f>
        <v>TID_Survivor_Talent_Desc_201</v>
      </c>
      <c r="U86" s="21" t="s">
        <v>242</v>
      </c>
      <c r="V86" s="25" t="str">
        <f t="shared" ref="V86" si="210">A85&amp;2</f>
        <v>8002012</v>
      </c>
      <c r="W86" s="21">
        <v>10</v>
      </c>
      <c r="X86" s="23"/>
    </row>
    <row r="87" spans="1:24" s="21" customFormat="1" ht="13" x14ac:dyDescent="0.3">
      <c r="E87" s="21">
        <v>24</v>
      </c>
      <c r="J87" s="21">
        <v>3</v>
      </c>
      <c r="K87" s="21" t="s">
        <v>48</v>
      </c>
      <c r="L87" s="21">
        <v>82000</v>
      </c>
      <c r="O87" s="21" t="s">
        <v>46</v>
      </c>
      <c r="P87" s="21" t="s">
        <v>304</v>
      </c>
      <c r="Q87" s="21" t="s">
        <v>46</v>
      </c>
      <c r="R87" s="21" t="s">
        <v>319</v>
      </c>
      <c r="S87" s="26" t="str">
        <f t="shared" ref="S87:T87" si="211">S85</f>
        <v>TID_Survivor_Talent_Name_201</v>
      </c>
      <c r="T87" s="26" t="str">
        <f t="shared" si="211"/>
        <v>TID_Survivor_Talent_Desc_201</v>
      </c>
      <c r="U87" s="21" t="s">
        <v>242</v>
      </c>
      <c r="V87" s="25" t="str">
        <f t="shared" ref="V87" si="212">A85&amp;3</f>
        <v>8002013</v>
      </c>
      <c r="W87" s="21">
        <v>15</v>
      </c>
      <c r="X87" s="23"/>
    </row>
    <row r="88" spans="1:24" s="11" customFormat="1" ht="13" x14ac:dyDescent="0.3">
      <c r="A88" s="11">
        <v>100001</v>
      </c>
      <c r="B88" s="11" t="s">
        <v>211</v>
      </c>
      <c r="D88" s="11" t="s">
        <v>67</v>
      </c>
      <c r="F88" s="11">
        <v>1</v>
      </c>
      <c r="G88" s="11">
        <v>800021</v>
      </c>
      <c r="I88" s="11">
        <v>1</v>
      </c>
      <c r="J88" s="11">
        <v>1</v>
      </c>
      <c r="K88" s="11" t="s">
        <v>48</v>
      </c>
      <c r="L88" s="21">
        <v>4800</v>
      </c>
      <c r="O88" s="11" t="s">
        <v>46</v>
      </c>
      <c r="P88" s="11" t="s">
        <v>323</v>
      </c>
      <c r="Q88" s="11" t="s">
        <v>46</v>
      </c>
      <c r="R88" s="11" t="s">
        <v>330</v>
      </c>
      <c r="S88" s="19" t="s">
        <v>282</v>
      </c>
      <c r="T88" s="11" t="s">
        <v>68</v>
      </c>
      <c r="U88" s="20"/>
      <c r="V88" s="11">
        <v>100001</v>
      </c>
      <c r="X88" s="17"/>
    </row>
    <row r="89" spans="1:24" s="11" customFormat="1" ht="13" x14ac:dyDescent="0.3">
      <c r="A89" s="11">
        <v>100002</v>
      </c>
      <c r="B89" s="11" t="s">
        <v>211</v>
      </c>
      <c r="D89" s="11" t="s">
        <v>67</v>
      </c>
      <c r="F89" s="11">
        <v>1</v>
      </c>
      <c r="G89" s="11">
        <v>800021</v>
      </c>
      <c r="I89" s="11">
        <v>1</v>
      </c>
      <c r="J89" s="11">
        <v>1</v>
      </c>
      <c r="K89" s="11" t="s">
        <v>48</v>
      </c>
      <c r="L89" s="21">
        <v>4800</v>
      </c>
      <c r="O89" s="11" t="s">
        <v>46</v>
      </c>
      <c r="P89" s="11" t="s">
        <v>324</v>
      </c>
      <c r="Q89" s="11" t="s">
        <v>46</v>
      </c>
      <c r="R89" s="11" t="s">
        <v>329</v>
      </c>
      <c r="S89" s="19" t="s">
        <v>283</v>
      </c>
      <c r="T89" s="11" t="s">
        <v>69</v>
      </c>
      <c r="U89" s="20"/>
      <c r="V89" s="11">
        <v>100002</v>
      </c>
      <c r="X89" s="17"/>
    </row>
    <row r="90" spans="1:24" s="11" customFormat="1" ht="13" x14ac:dyDescent="0.3">
      <c r="A90" s="11">
        <v>100003</v>
      </c>
      <c r="B90" s="11" t="s">
        <v>212</v>
      </c>
      <c r="D90" s="11" t="s">
        <v>67</v>
      </c>
      <c r="F90" s="11">
        <v>2</v>
      </c>
      <c r="G90" s="11">
        <v>800061</v>
      </c>
      <c r="I90" s="11">
        <v>1</v>
      </c>
      <c r="J90" s="11">
        <v>1</v>
      </c>
      <c r="K90" s="11" t="s">
        <v>48</v>
      </c>
      <c r="L90" s="21">
        <v>21600</v>
      </c>
      <c r="O90" s="11" t="s">
        <v>46</v>
      </c>
      <c r="P90" s="11" t="s">
        <v>325</v>
      </c>
      <c r="Q90" s="11" t="s">
        <v>46</v>
      </c>
      <c r="R90" s="11" t="s">
        <v>331</v>
      </c>
      <c r="S90" s="19" t="s">
        <v>284</v>
      </c>
      <c r="T90" s="11" t="s">
        <v>70</v>
      </c>
      <c r="U90" s="20"/>
      <c r="V90" s="11">
        <v>100003</v>
      </c>
      <c r="X90" s="17"/>
    </row>
    <row r="91" spans="1:24" s="11" customFormat="1" ht="13" x14ac:dyDescent="0.3">
      <c r="A91" s="11">
        <v>100004</v>
      </c>
      <c r="B91" s="11" t="s">
        <v>212</v>
      </c>
      <c r="D91" s="11" t="s">
        <v>67</v>
      </c>
      <c r="F91" s="11">
        <v>2</v>
      </c>
      <c r="G91" s="11">
        <v>800061</v>
      </c>
      <c r="I91" s="11">
        <v>1</v>
      </c>
      <c r="J91" s="11">
        <v>1</v>
      </c>
      <c r="K91" s="11" t="s">
        <v>48</v>
      </c>
      <c r="L91" s="21">
        <v>21600</v>
      </c>
      <c r="O91" s="11" t="s">
        <v>269</v>
      </c>
      <c r="P91" s="11" t="s">
        <v>326</v>
      </c>
      <c r="Q91" s="11" t="s">
        <v>46</v>
      </c>
      <c r="R91" s="11" t="s">
        <v>332</v>
      </c>
      <c r="S91" s="19" t="s">
        <v>285</v>
      </c>
      <c r="T91" s="11" t="s">
        <v>71</v>
      </c>
      <c r="U91" s="20"/>
      <c r="V91" s="11">
        <v>100004</v>
      </c>
      <c r="X91" s="17"/>
    </row>
    <row r="92" spans="1:24" s="11" customFormat="1" ht="13" x14ac:dyDescent="0.3">
      <c r="A92" s="11">
        <v>100005</v>
      </c>
      <c r="B92" s="11" t="s">
        <v>213</v>
      </c>
      <c r="D92" s="11" t="s">
        <v>67</v>
      </c>
      <c r="F92" s="11">
        <v>3</v>
      </c>
      <c r="G92" s="11">
        <v>800072</v>
      </c>
      <c r="I92" s="11">
        <v>1</v>
      </c>
      <c r="J92" s="11">
        <v>1</v>
      </c>
      <c r="K92" s="11" t="s">
        <v>48</v>
      </c>
      <c r="L92" s="21">
        <v>31200</v>
      </c>
      <c r="O92" s="11" t="s">
        <v>46</v>
      </c>
      <c r="P92" s="11" t="s">
        <v>270</v>
      </c>
      <c r="Q92" s="11" t="s">
        <v>46</v>
      </c>
      <c r="R92" s="11" t="s">
        <v>275</v>
      </c>
      <c r="S92" s="19" t="s">
        <v>286</v>
      </c>
      <c r="T92" s="11" t="s">
        <v>72</v>
      </c>
      <c r="U92" s="20"/>
      <c r="V92" s="11">
        <v>100005</v>
      </c>
      <c r="X92" s="17"/>
    </row>
    <row r="93" spans="1:24" s="11" customFormat="1" ht="13" x14ac:dyDescent="0.3">
      <c r="A93" s="11">
        <v>100006</v>
      </c>
      <c r="B93" s="11" t="s">
        <v>213</v>
      </c>
      <c r="D93" s="11" t="s">
        <v>67</v>
      </c>
      <c r="F93" s="11">
        <v>3</v>
      </c>
      <c r="G93" s="11">
        <v>800072</v>
      </c>
      <c r="I93" s="11">
        <v>1</v>
      </c>
      <c r="J93" s="11">
        <v>1</v>
      </c>
      <c r="K93" s="11" t="s">
        <v>48</v>
      </c>
      <c r="L93" s="21">
        <v>31200</v>
      </c>
      <c r="O93" s="11" t="s">
        <v>46</v>
      </c>
      <c r="P93" s="11" t="s">
        <v>271</v>
      </c>
      <c r="Q93" s="11" t="s">
        <v>46</v>
      </c>
      <c r="R93" s="11" t="s">
        <v>276</v>
      </c>
      <c r="S93" s="19" t="s">
        <v>287</v>
      </c>
      <c r="T93" s="11" t="s">
        <v>73</v>
      </c>
      <c r="U93" s="20"/>
      <c r="V93" s="11">
        <v>100006</v>
      </c>
      <c r="X93" s="17"/>
    </row>
    <row r="94" spans="1:24" s="11" customFormat="1" ht="13" x14ac:dyDescent="0.3">
      <c r="A94" s="11">
        <v>100007</v>
      </c>
      <c r="B94" s="11" t="s">
        <v>214</v>
      </c>
      <c r="D94" s="11" t="s">
        <v>67</v>
      </c>
      <c r="F94" s="11">
        <v>4</v>
      </c>
      <c r="G94" s="11">
        <v>800121</v>
      </c>
      <c r="I94" s="11">
        <v>1</v>
      </c>
      <c r="J94" s="11">
        <v>1</v>
      </c>
      <c r="K94" s="11" t="s">
        <v>48</v>
      </c>
      <c r="L94" s="21">
        <v>64800</v>
      </c>
      <c r="O94" s="11" t="s">
        <v>46</v>
      </c>
      <c r="P94" s="11" t="s">
        <v>327</v>
      </c>
      <c r="Q94" s="11" t="s">
        <v>46</v>
      </c>
      <c r="R94" s="11" t="s">
        <v>333</v>
      </c>
      <c r="S94" s="19" t="s">
        <v>288</v>
      </c>
      <c r="T94" s="11" t="s">
        <v>74</v>
      </c>
      <c r="U94" s="20"/>
      <c r="V94" s="11">
        <v>100007</v>
      </c>
      <c r="X94" s="17"/>
    </row>
    <row r="95" spans="1:24" s="11" customFormat="1" ht="13" x14ac:dyDescent="0.3">
      <c r="A95" s="11">
        <v>100008</v>
      </c>
      <c r="B95" s="11" t="s">
        <v>214</v>
      </c>
      <c r="D95" s="11" t="s">
        <v>67</v>
      </c>
      <c r="F95" s="11">
        <v>4</v>
      </c>
      <c r="G95" s="11">
        <v>800121</v>
      </c>
      <c r="I95" s="11">
        <v>1</v>
      </c>
      <c r="J95" s="11">
        <v>1</v>
      </c>
      <c r="K95" s="11" t="s">
        <v>48</v>
      </c>
      <c r="L95" s="21">
        <v>64800</v>
      </c>
      <c r="O95" s="11" t="s">
        <v>46</v>
      </c>
      <c r="P95" s="11" t="s">
        <v>328</v>
      </c>
      <c r="Q95" s="11" t="s">
        <v>46</v>
      </c>
      <c r="R95" s="11" t="s">
        <v>334</v>
      </c>
      <c r="S95" s="19" t="s">
        <v>289</v>
      </c>
      <c r="T95" s="11" t="s">
        <v>220</v>
      </c>
      <c r="U95" s="20"/>
      <c r="V95" s="11">
        <v>100008</v>
      </c>
      <c r="X95" s="17"/>
    </row>
    <row r="96" spans="1:24" s="11" customFormat="1" ht="13" x14ac:dyDescent="0.3">
      <c r="A96" s="11">
        <v>100009</v>
      </c>
      <c r="B96" s="11" t="s">
        <v>215</v>
      </c>
      <c r="D96" s="11" t="s">
        <v>67</v>
      </c>
      <c r="F96" s="11">
        <v>5</v>
      </c>
      <c r="G96" s="11">
        <v>800191</v>
      </c>
      <c r="I96" s="11">
        <v>1</v>
      </c>
      <c r="J96" s="11">
        <v>1</v>
      </c>
      <c r="K96" s="11" t="s">
        <v>48</v>
      </c>
      <c r="L96" s="21">
        <v>93600</v>
      </c>
      <c r="O96" s="11" t="s">
        <v>46</v>
      </c>
      <c r="P96" s="11" t="s">
        <v>258</v>
      </c>
      <c r="Q96" s="11" t="s">
        <v>46</v>
      </c>
      <c r="R96" s="11" t="s">
        <v>257</v>
      </c>
      <c r="S96" s="19" t="s">
        <v>290</v>
      </c>
      <c r="T96" s="11" t="s">
        <v>221</v>
      </c>
      <c r="U96" s="20"/>
      <c r="V96" s="11">
        <v>100009</v>
      </c>
      <c r="X96" s="17"/>
    </row>
    <row r="97" spans="1:24" s="11" customFormat="1" ht="13" x14ac:dyDescent="0.3">
      <c r="A97" s="11">
        <v>100010</v>
      </c>
      <c r="B97" s="11" t="s">
        <v>215</v>
      </c>
      <c r="D97" s="11" t="s">
        <v>67</v>
      </c>
      <c r="F97" s="11">
        <v>5</v>
      </c>
      <c r="G97" s="11">
        <v>800191</v>
      </c>
      <c r="I97" s="11">
        <v>1</v>
      </c>
      <c r="J97" s="11">
        <v>1</v>
      </c>
      <c r="K97" s="11" t="s">
        <v>48</v>
      </c>
      <c r="L97" s="21">
        <v>93600</v>
      </c>
      <c r="O97" s="11" t="s">
        <v>46</v>
      </c>
      <c r="P97" s="11" t="s">
        <v>272</v>
      </c>
      <c r="Q97" s="11" t="s">
        <v>46</v>
      </c>
      <c r="R97" s="11" t="s">
        <v>277</v>
      </c>
      <c r="S97" s="19" t="s">
        <v>291</v>
      </c>
      <c r="T97" s="11" t="s">
        <v>222</v>
      </c>
      <c r="U97" s="20"/>
      <c r="V97" s="11">
        <v>100010</v>
      </c>
      <c r="X97" s="17"/>
    </row>
    <row r="98" spans="1:24" s="11" customFormat="1" ht="13" x14ac:dyDescent="0.3">
      <c r="A98" s="11">
        <v>100011</v>
      </c>
      <c r="B98" s="11" t="s">
        <v>216</v>
      </c>
      <c r="D98" s="11" t="s">
        <v>67</v>
      </c>
      <c r="F98" s="11">
        <v>6</v>
      </c>
      <c r="G98" s="11">
        <v>800111</v>
      </c>
      <c r="I98" s="11">
        <v>1</v>
      </c>
      <c r="J98" s="11">
        <v>1</v>
      </c>
      <c r="K98" s="11" t="s">
        <v>48</v>
      </c>
      <c r="L98" s="21">
        <v>55200</v>
      </c>
      <c r="O98" s="11" t="s">
        <v>46</v>
      </c>
      <c r="P98" s="11" t="s">
        <v>273</v>
      </c>
      <c r="Q98" s="11" t="s">
        <v>46</v>
      </c>
      <c r="R98" s="11" t="s">
        <v>278</v>
      </c>
      <c r="S98" s="19" t="s">
        <v>292</v>
      </c>
      <c r="T98" s="11" t="s">
        <v>223</v>
      </c>
      <c r="U98" s="20"/>
      <c r="V98" s="11">
        <v>100011</v>
      </c>
      <c r="X98" s="17"/>
    </row>
    <row r="99" spans="1:24" s="11" customFormat="1" ht="13" x14ac:dyDescent="0.3">
      <c r="A99" s="11">
        <v>100012</v>
      </c>
      <c r="B99" s="11" t="s">
        <v>216</v>
      </c>
      <c r="D99" s="11" t="s">
        <v>67</v>
      </c>
      <c r="F99" s="11">
        <v>6</v>
      </c>
      <c r="G99" s="11">
        <v>800111</v>
      </c>
      <c r="I99" s="11">
        <v>1</v>
      </c>
      <c r="J99" s="11">
        <v>1</v>
      </c>
      <c r="K99" s="11" t="s">
        <v>48</v>
      </c>
      <c r="L99" s="21">
        <v>55200</v>
      </c>
      <c r="O99" s="11" t="s">
        <v>46</v>
      </c>
      <c r="P99" s="11" t="s">
        <v>280</v>
      </c>
      <c r="Q99" s="11" t="s">
        <v>46</v>
      </c>
      <c r="R99" s="11" t="s">
        <v>281</v>
      </c>
      <c r="S99" s="19" t="s">
        <v>293</v>
      </c>
      <c r="T99" s="11" t="s">
        <v>224</v>
      </c>
      <c r="U99" s="20"/>
      <c r="V99" s="11">
        <v>100012</v>
      </c>
      <c r="X99" s="17"/>
    </row>
    <row r="100" spans="1:24" s="11" customFormat="1" ht="13" x14ac:dyDescent="0.3">
      <c r="A100" s="11">
        <v>100013</v>
      </c>
      <c r="B100" s="11" t="s">
        <v>217</v>
      </c>
      <c r="D100" s="11" t="s">
        <v>67</v>
      </c>
      <c r="F100" s="11">
        <v>7</v>
      </c>
      <c r="G100" s="11">
        <v>800151</v>
      </c>
      <c r="I100" s="11">
        <v>1</v>
      </c>
      <c r="J100" s="11">
        <v>1</v>
      </c>
      <c r="K100" s="11" t="s">
        <v>48</v>
      </c>
      <c r="L100" s="21">
        <v>79200</v>
      </c>
      <c r="O100" s="11" t="s">
        <v>46</v>
      </c>
      <c r="P100" s="11" t="s">
        <v>274</v>
      </c>
      <c r="Q100" s="11" t="s">
        <v>46</v>
      </c>
      <c r="R100" s="11" t="s">
        <v>279</v>
      </c>
      <c r="S100" s="19" t="s">
        <v>294</v>
      </c>
      <c r="T100" s="11" t="s">
        <v>225</v>
      </c>
      <c r="U100" s="20"/>
      <c r="V100" s="11">
        <v>100013</v>
      </c>
      <c r="X100" s="17"/>
    </row>
    <row r="101" spans="1:24" s="11" customFormat="1" ht="13" x14ac:dyDescent="0.3">
      <c r="A101" s="11">
        <v>100014</v>
      </c>
      <c r="B101" s="11" t="s">
        <v>217</v>
      </c>
      <c r="D101" s="11" t="s">
        <v>67</v>
      </c>
      <c r="F101" s="11">
        <v>7</v>
      </c>
      <c r="G101" s="11">
        <v>800151</v>
      </c>
      <c r="I101" s="11">
        <v>1</v>
      </c>
      <c r="J101" s="11">
        <v>1</v>
      </c>
      <c r="K101" s="11" t="s">
        <v>48</v>
      </c>
      <c r="L101" s="21">
        <v>79200</v>
      </c>
      <c r="O101" s="11" t="s">
        <v>46</v>
      </c>
      <c r="P101" s="11" t="s">
        <v>259</v>
      </c>
      <c r="Q101" s="11" t="s">
        <v>46</v>
      </c>
      <c r="R101" s="11" t="s">
        <v>260</v>
      </c>
      <c r="S101" s="19" t="s">
        <v>295</v>
      </c>
      <c r="T101" s="11" t="s">
        <v>226</v>
      </c>
      <c r="U101" s="20"/>
      <c r="V101" s="11">
        <v>100014</v>
      </c>
      <c r="X101" s="17"/>
    </row>
    <row r="102" spans="1:24" s="11" customFormat="1" ht="13" x14ac:dyDescent="0.3">
      <c r="A102" s="11">
        <v>100015</v>
      </c>
      <c r="B102" s="11" t="s">
        <v>218</v>
      </c>
      <c r="D102" s="11" t="s">
        <v>67</v>
      </c>
      <c r="F102" s="11">
        <v>8</v>
      </c>
      <c r="G102" s="11">
        <v>800101</v>
      </c>
      <c r="I102" s="11">
        <v>1</v>
      </c>
      <c r="J102" s="11">
        <v>1</v>
      </c>
      <c r="K102" s="11" t="s">
        <v>48</v>
      </c>
      <c r="L102" s="21">
        <v>45600</v>
      </c>
      <c r="O102" s="11" t="s">
        <v>46</v>
      </c>
      <c r="P102" s="11" t="s">
        <v>261</v>
      </c>
      <c r="Q102" s="11" t="s">
        <v>46</v>
      </c>
      <c r="R102" s="11" t="s">
        <v>263</v>
      </c>
      <c r="S102" s="19" t="s">
        <v>296</v>
      </c>
      <c r="T102" s="11" t="s">
        <v>227</v>
      </c>
      <c r="U102" s="20"/>
      <c r="V102" s="11">
        <v>100015</v>
      </c>
      <c r="X102" s="17"/>
    </row>
    <row r="103" spans="1:24" s="11" customFormat="1" ht="13" x14ac:dyDescent="0.3">
      <c r="A103" s="11">
        <v>100016</v>
      </c>
      <c r="B103" s="11" t="s">
        <v>218</v>
      </c>
      <c r="D103" s="11" t="s">
        <v>67</v>
      </c>
      <c r="F103" s="11">
        <v>8</v>
      </c>
      <c r="G103" s="11">
        <v>800101</v>
      </c>
      <c r="I103" s="11">
        <v>1</v>
      </c>
      <c r="J103" s="11">
        <v>1</v>
      </c>
      <c r="K103" s="11" t="s">
        <v>48</v>
      </c>
      <c r="L103" s="21">
        <v>45600</v>
      </c>
      <c r="O103" s="11" t="s">
        <v>46</v>
      </c>
      <c r="P103" s="11" t="s">
        <v>262</v>
      </c>
      <c r="Q103" s="11" t="s">
        <v>46</v>
      </c>
      <c r="R103" s="11" t="s">
        <v>264</v>
      </c>
      <c r="S103" s="19" t="s">
        <v>297</v>
      </c>
      <c r="T103" s="11" t="s">
        <v>228</v>
      </c>
      <c r="U103" s="20"/>
      <c r="V103" s="11">
        <v>100016</v>
      </c>
      <c r="X103" s="17"/>
    </row>
    <row r="104" spans="1:24" s="11" customFormat="1" ht="13" x14ac:dyDescent="0.3">
      <c r="A104" s="11">
        <v>100017</v>
      </c>
      <c r="B104" s="11" t="s">
        <v>219</v>
      </c>
      <c r="D104" s="11" t="s">
        <v>67</v>
      </c>
      <c r="F104" s="11">
        <v>9</v>
      </c>
      <c r="G104" s="11">
        <v>800161</v>
      </c>
      <c r="I104" s="11">
        <v>1</v>
      </c>
      <c r="J104" s="11">
        <v>1</v>
      </c>
      <c r="K104" s="11" t="s">
        <v>48</v>
      </c>
      <c r="L104" s="21">
        <v>84000</v>
      </c>
      <c r="O104" s="11" t="s">
        <v>46</v>
      </c>
      <c r="P104" s="11" t="s">
        <v>265</v>
      </c>
      <c r="Q104" s="11" t="s">
        <v>46</v>
      </c>
      <c r="R104" s="11" t="s">
        <v>267</v>
      </c>
      <c r="S104" s="19" t="s">
        <v>298</v>
      </c>
      <c r="T104" s="11" t="s">
        <v>229</v>
      </c>
      <c r="U104" s="20"/>
      <c r="V104" s="11">
        <v>100017</v>
      </c>
      <c r="X104" s="17"/>
    </row>
    <row r="105" spans="1:24" s="11" customFormat="1" ht="13" x14ac:dyDescent="0.3">
      <c r="A105" s="11">
        <v>100018</v>
      </c>
      <c r="B105" s="11" t="s">
        <v>219</v>
      </c>
      <c r="D105" s="11" t="s">
        <v>67</v>
      </c>
      <c r="F105" s="11">
        <v>9</v>
      </c>
      <c r="G105" s="11">
        <v>800161</v>
      </c>
      <c r="I105" s="11">
        <v>1</v>
      </c>
      <c r="J105" s="11">
        <v>1</v>
      </c>
      <c r="K105" s="11" t="s">
        <v>48</v>
      </c>
      <c r="L105" s="21">
        <v>84000</v>
      </c>
      <c r="O105" s="11" t="s">
        <v>46</v>
      </c>
      <c r="P105" s="11" t="s">
        <v>266</v>
      </c>
      <c r="Q105" s="11" t="s">
        <v>46</v>
      </c>
      <c r="R105" s="11" t="s">
        <v>268</v>
      </c>
      <c r="S105" s="19" t="s">
        <v>299</v>
      </c>
      <c r="T105" s="11" t="s">
        <v>230</v>
      </c>
      <c r="U105" s="20"/>
      <c r="V105" s="11">
        <v>100018</v>
      </c>
      <c r="X105" s="17"/>
    </row>
    <row r="106" spans="1:24" x14ac:dyDescent="0.3">
      <c r="L106"/>
      <c r="M106"/>
      <c r="N106"/>
    </row>
    <row r="107" spans="1:24" x14ac:dyDescent="0.3">
      <c r="L107"/>
      <c r="M107"/>
      <c r="N107"/>
    </row>
    <row r="108" spans="1:24" x14ac:dyDescent="0.3">
      <c r="L108"/>
      <c r="M108"/>
      <c r="N108"/>
    </row>
    <row r="109" spans="1:24" x14ac:dyDescent="0.3">
      <c r="L109"/>
      <c r="M109"/>
      <c r="N109"/>
    </row>
    <row r="110" spans="1:24" x14ac:dyDescent="0.3">
      <c r="L110"/>
      <c r="M110"/>
      <c r="N110"/>
    </row>
    <row r="111" spans="1:24" x14ac:dyDescent="0.3">
      <c r="L111"/>
      <c r="M111"/>
      <c r="N111"/>
    </row>
    <row r="112" spans="1:24" x14ac:dyDescent="0.3">
      <c r="L112"/>
      <c r="M112"/>
      <c r="N112"/>
    </row>
    <row r="113" spans="12:14" x14ac:dyDescent="0.3">
      <c r="L113"/>
      <c r="M113"/>
      <c r="N113"/>
    </row>
    <row r="114" spans="12:14" x14ac:dyDescent="0.3">
      <c r="L114"/>
      <c r="M114"/>
      <c r="N114"/>
    </row>
    <row r="115" spans="12:14" x14ac:dyDescent="0.3">
      <c r="L115"/>
      <c r="M115"/>
      <c r="N115"/>
    </row>
    <row r="116" spans="12:14" x14ac:dyDescent="0.3">
      <c r="L116"/>
      <c r="M116"/>
      <c r="N116"/>
    </row>
    <row r="117" spans="12:14" x14ac:dyDescent="0.3">
      <c r="L117"/>
      <c r="M117"/>
      <c r="N117"/>
    </row>
    <row r="118" spans="12:14" x14ac:dyDescent="0.3">
      <c r="L118"/>
      <c r="M118"/>
      <c r="N118"/>
    </row>
    <row r="119" spans="12:14" x14ac:dyDescent="0.3">
      <c r="L119"/>
      <c r="M119"/>
      <c r="N119"/>
    </row>
    <row r="120" spans="12:14" x14ac:dyDescent="0.3">
      <c r="L120"/>
      <c r="M120"/>
      <c r="N120"/>
    </row>
    <row r="121" spans="12:14" x14ac:dyDescent="0.3">
      <c r="L121"/>
      <c r="M121"/>
      <c r="N121"/>
    </row>
    <row r="122" spans="12:14" x14ac:dyDescent="0.3">
      <c r="L122"/>
      <c r="M122"/>
      <c r="N122"/>
    </row>
    <row r="123" spans="12:14" x14ac:dyDescent="0.3">
      <c r="L123"/>
      <c r="M123"/>
      <c r="N123"/>
    </row>
    <row r="124" spans="12:14" x14ac:dyDescent="0.3">
      <c r="L124"/>
      <c r="M124"/>
      <c r="N124"/>
    </row>
    <row r="125" spans="12:14" x14ac:dyDescent="0.3">
      <c r="L125"/>
      <c r="M125"/>
      <c r="N125"/>
    </row>
    <row r="126" spans="12:14" x14ac:dyDescent="0.3">
      <c r="L126"/>
      <c r="M126"/>
      <c r="N126"/>
    </row>
    <row r="127" spans="12:14" x14ac:dyDescent="0.3">
      <c r="L127"/>
      <c r="M127"/>
      <c r="N127"/>
    </row>
    <row r="128" spans="12:14" x14ac:dyDescent="0.3">
      <c r="L128"/>
      <c r="M128"/>
      <c r="N128"/>
    </row>
    <row r="129" spans="12:14" x14ac:dyDescent="0.3">
      <c r="L129"/>
      <c r="M129"/>
      <c r="N129"/>
    </row>
    <row r="130" spans="12:14" x14ac:dyDescent="0.3">
      <c r="L130"/>
      <c r="M130"/>
      <c r="N130"/>
    </row>
    <row r="131" spans="12:14" x14ac:dyDescent="0.3">
      <c r="L131"/>
      <c r="M131"/>
      <c r="N131"/>
    </row>
    <row r="132" spans="12:14" x14ac:dyDescent="0.3">
      <c r="L132"/>
      <c r="M132"/>
      <c r="N132"/>
    </row>
    <row r="133" spans="12:14" x14ac:dyDescent="0.3">
      <c r="L133"/>
      <c r="M133"/>
      <c r="N133"/>
    </row>
    <row r="134" spans="12:14" x14ac:dyDescent="0.3">
      <c r="L134"/>
      <c r="M134"/>
      <c r="N134"/>
    </row>
    <row r="135" spans="12:14" x14ac:dyDescent="0.3">
      <c r="L135"/>
      <c r="M135"/>
      <c r="N135"/>
    </row>
    <row r="136" spans="12:14" x14ac:dyDescent="0.3">
      <c r="L136"/>
      <c r="M136"/>
      <c r="N136"/>
    </row>
    <row r="137" spans="12:14" x14ac:dyDescent="0.3">
      <c r="L137"/>
      <c r="M137"/>
      <c r="N137"/>
    </row>
    <row r="138" spans="12:14" x14ac:dyDescent="0.3">
      <c r="L138"/>
      <c r="M138"/>
      <c r="N138"/>
    </row>
    <row r="139" spans="12:14" x14ac:dyDescent="0.3">
      <c r="L139"/>
      <c r="M139"/>
      <c r="N139"/>
    </row>
    <row r="140" spans="12:14" x14ac:dyDescent="0.3">
      <c r="L140"/>
      <c r="M140"/>
      <c r="N140"/>
    </row>
    <row r="141" spans="12:14" x14ac:dyDescent="0.3">
      <c r="L141"/>
      <c r="M141"/>
      <c r="N141"/>
    </row>
    <row r="142" spans="12:14" x14ac:dyDescent="0.3">
      <c r="L142"/>
      <c r="M142"/>
      <c r="N142"/>
    </row>
    <row r="143" spans="12:14" x14ac:dyDescent="0.3">
      <c r="L143"/>
      <c r="M143"/>
      <c r="N143"/>
    </row>
    <row r="144" spans="12:14" x14ac:dyDescent="0.3">
      <c r="L144"/>
      <c r="M144"/>
      <c r="N144"/>
    </row>
    <row r="145" spans="12:14" x14ac:dyDescent="0.3">
      <c r="L145"/>
      <c r="M145"/>
      <c r="N145"/>
    </row>
    <row r="146" spans="12:14" x14ac:dyDescent="0.3">
      <c r="L146"/>
      <c r="M146"/>
      <c r="N146"/>
    </row>
    <row r="147" spans="12:14" x14ac:dyDescent="0.3">
      <c r="L147"/>
      <c r="M147"/>
      <c r="N147"/>
    </row>
    <row r="148" spans="12:14" x14ac:dyDescent="0.3">
      <c r="L148"/>
      <c r="M148"/>
      <c r="N148"/>
    </row>
    <row r="149" spans="12:14" x14ac:dyDescent="0.3">
      <c r="L149"/>
      <c r="M149"/>
      <c r="N149"/>
    </row>
    <row r="150" spans="12:14" x14ac:dyDescent="0.3">
      <c r="L150"/>
      <c r="M150"/>
      <c r="N150"/>
    </row>
    <row r="151" spans="12:14" x14ac:dyDescent="0.3">
      <c r="L151"/>
      <c r="M151"/>
      <c r="N151"/>
    </row>
    <row r="152" spans="12:14" x14ac:dyDescent="0.3">
      <c r="L152"/>
      <c r="M152"/>
      <c r="N152"/>
    </row>
    <row r="153" spans="12:14" x14ac:dyDescent="0.3">
      <c r="L153"/>
      <c r="M153"/>
      <c r="N153"/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8"/>
  <sheetViews>
    <sheetView zoomScale="90" zoomScaleNormal="90" workbookViewId="0">
      <pane ySplit="3" topLeftCell="A4" activePane="bottomLeft" state="frozen"/>
      <selection pane="bottomLeft" activeCell="H28" sqref="H28"/>
    </sheetView>
  </sheetViews>
  <sheetFormatPr defaultColWidth="9" defaultRowHeight="14" x14ac:dyDescent="0.3"/>
  <cols>
    <col min="1" max="1" width="9.58203125" style="27" customWidth="1"/>
    <col min="2" max="2" width="20.58203125" style="27" customWidth="1"/>
    <col min="3" max="26" width="15.58203125" style="27" customWidth="1"/>
    <col min="27" max="16384" width="9" style="13"/>
  </cols>
  <sheetData>
    <row r="1" spans="1:26" x14ac:dyDescent="0.3">
      <c r="A1" s="27" t="s">
        <v>199</v>
      </c>
    </row>
    <row r="2" spans="1:26" x14ac:dyDescent="0.3">
      <c r="A2" s="30" t="s">
        <v>2</v>
      </c>
      <c r="B2" s="31" t="s">
        <v>75</v>
      </c>
      <c r="C2" s="32" t="s">
        <v>76</v>
      </c>
      <c r="D2" s="33" t="s">
        <v>77</v>
      </c>
      <c r="E2" s="33" t="s">
        <v>205</v>
      </c>
      <c r="F2" s="33" t="s">
        <v>206</v>
      </c>
      <c r="G2" s="33" t="s">
        <v>233</v>
      </c>
      <c r="H2" s="33" t="s">
        <v>234</v>
      </c>
      <c r="I2" s="33" t="s">
        <v>235</v>
      </c>
      <c r="J2" s="33" t="s">
        <v>237</v>
      </c>
      <c r="K2" s="33" t="s">
        <v>239</v>
      </c>
      <c r="L2" s="34" t="s">
        <v>78</v>
      </c>
      <c r="M2" s="35" t="s">
        <v>79</v>
      </c>
      <c r="N2" s="35" t="s">
        <v>80</v>
      </c>
      <c r="O2" s="36" t="s">
        <v>81</v>
      </c>
      <c r="P2" s="36" t="s">
        <v>82</v>
      </c>
      <c r="Q2" s="36" t="s">
        <v>82</v>
      </c>
      <c r="R2" s="36" t="s">
        <v>82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207</v>
      </c>
      <c r="X2" s="29" t="s">
        <v>87</v>
      </c>
      <c r="Y2" s="37" t="s">
        <v>88</v>
      </c>
      <c r="Z2" s="38" t="s">
        <v>200</v>
      </c>
    </row>
    <row r="3" spans="1:26" x14ac:dyDescent="0.3">
      <c r="A3" s="30" t="s">
        <v>24</v>
      </c>
      <c r="B3" s="30" t="s">
        <v>89</v>
      </c>
      <c r="C3" s="30" t="s">
        <v>90</v>
      </c>
      <c r="D3" s="30" t="s">
        <v>91</v>
      </c>
      <c r="E3" s="30" t="s">
        <v>203</v>
      </c>
      <c r="F3" s="30" t="s">
        <v>204</v>
      </c>
      <c r="G3" s="30" t="s">
        <v>232</v>
      </c>
      <c r="H3" s="30" t="s">
        <v>231</v>
      </c>
      <c r="I3" s="30" t="s">
        <v>236</v>
      </c>
      <c r="J3" s="30" t="s">
        <v>238</v>
      </c>
      <c r="K3" s="30" t="s">
        <v>240</v>
      </c>
      <c r="L3" s="30" t="s">
        <v>202</v>
      </c>
      <c r="M3" s="30" t="s">
        <v>201</v>
      </c>
      <c r="N3" s="30" t="s">
        <v>92</v>
      </c>
      <c r="O3" s="30" t="s">
        <v>210</v>
      </c>
      <c r="P3" s="30" t="s">
        <v>93</v>
      </c>
      <c r="Q3" s="30" t="s">
        <v>94</v>
      </c>
      <c r="R3" s="30" t="s">
        <v>95</v>
      </c>
      <c r="S3" s="30" t="s">
        <v>96</v>
      </c>
      <c r="T3" s="30" t="s">
        <v>97</v>
      </c>
      <c r="U3" s="30" t="s">
        <v>98</v>
      </c>
      <c r="V3" s="30" t="s">
        <v>208</v>
      </c>
      <c r="W3" s="30" t="s">
        <v>209</v>
      </c>
      <c r="X3" s="30" t="s">
        <v>99</v>
      </c>
      <c r="Y3" s="30" t="s">
        <v>100</v>
      </c>
      <c r="Z3" s="38"/>
    </row>
    <row r="4" spans="1:26" x14ac:dyDescent="0.3">
      <c r="A4" s="28">
        <v>100001</v>
      </c>
      <c r="B4" s="28"/>
      <c r="C4" s="28"/>
      <c r="D4" s="28">
        <v>1</v>
      </c>
      <c r="E4" s="28"/>
      <c r="F4" s="28"/>
      <c r="G4" s="28"/>
      <c r="H4" s="28"/>
      <c r="I4" s="28"/>
      <c r="J4" s="28"/>
      <c r="K4" s="28"/>
      <c r="L4" s="28">
        <v>1</v>
      </c>
      <c r="M4" s="28"/>
      <c r="N4" s="28"/>
      <c r="O4" s="28"/>
      <c r="P4" s="28" t="s">
        <v>336</v>
      </c>
      <c r="Q4" s="28"/>
      <c r="R4" s="28"/>
      <c r="S4" s="28">
        <v>5</v>
      </c>
      <c r="T4" s="28"/>
      <c r="U4" s="28"/>
      <c r="V4" s="28"/>
      <c r="W4" s="28"/>
      <c r="X4" s="28"/>
      <c r="Y4" s="28"/>
    </row>
    <row r="5" spans="1:26" x14ac:dyDescent="0.3">
      <c r="A5" s="28">
        <v>100002</v>
      </c>
      <c r="B5" s="28"/>
      <c r="C5" s="28"/>
      <c r="D5" s="28">
        <v>1</v>
      </c>
      <c r="E5" s="28"/>
      <c r="F5" s="28"/>
      <c r="G5" s="28"/>
      <c r="H5" s="28"/>
      <c r="I5" s="28"/>
      <c r="J5" s="28"/>
      <c r="K5" s="28"/>
      <c r="L5" s="28">
        <v>1</v>
      </c>
      <c r="M5" s="28"/>
      <c r="N5" s="28"/>
      <c r="O5" s="28"/>
      <c r="P5" s="28" t="s">
        <v>338</v>
      </c>
      <c r="S5" s="28">
        <v>3</v>
      </c>
      <c r="T5" s="28"/>
      <c r="U5" s="28"/>
      <c r="V5" s="28"/>
      <c r="W5" s="28"/>
      <c r="X5" s="28"/>
      <c r="Y5" s="28"/>
    </row>
    <row r="6" spans="1:26" x14ac:dyDescent="0.3">
      <c r="A6" s="28">
        <v>100003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>
        <v>2</v>
      </c>
      <c r="M6" s="28"/>
      <c r="N6" s="28"/>
      <c r="O6" s="28">
        <v>100003</v>
      </c>
      <c r="P6" s="28"/>
      <c r="Q6" s="28"/>
      <c r="R6" s="28"/>
      <c r="S6" s="28">
        <v>1</v>
      </c>
      <c r="T6" s="28">
        <v>10</v>
      </c>
      <c r="U6" s="28"/>
      <c r="V6" s="28"/>
      <c r="W6" s="28"/>
      <c r="X6" s="28"/>
      <c r="Y6" s="28"/>
    </row>
    <row r="7" spans="1:26" x14ac:dyDescent="0.3">
      <c r="A7" s="28">
        <v>100004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>
        <v>2</v>
      </c>
      <c r="M7" s="28"/>
      <c r="N7" s="28"/>
      <c r="O7" s="28">
        <v>100004</v>
      </c>
      <c r="P7" s="28"/>
      <c r="Q7" s="28"/>
      <c r="R7" s="28"/>
      <c r="S7" s="28">
        <v>1</v>
      </c>
      <c r="T7" s="28"/>
      <c r="U7" s="28">
        <v>0.1</v>
      </c>
      <c r="V7" s="28"/>
      <c r="W7" s="28"/>
      <c r="X7" s="28"/>
      <c r="Y7" s="28"/>
    </row>
    <row r="8" spans="1:26" x14ac:dyDescent="0.3">
      <c r="A8" s="28">
        <v>100005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>
        <v>1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>
        <v>0.5</v>
      </c>
      <c r="X8" s="28"/>
      <c r="Y8" s="28"/>
    </row>
    <row r="9" spans="1:26" x14ac:dyDescent="0.3">
      <c r="A9" s="28">
        <v>100006</v>
      </c>
      <c r="B9" s="28"/>
      <c r="C9" s="28"/>
      <c r="D9" s="28"/>
      <c r="E9" s="28"/>
      <c r="F9" s="28"/>
      <c r="G9" s="28"/>
      <c r="H9" s="28"/>
      <c r="I9" s="28"/>
      <c r="J9" s="28"/>
      <c r="K9" s="28">
        <v>1</v>
      </c>
      <c r="L9" s="28">
        <v>1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6" x14ac:dyDescent="0.3">
      <c r="A10" s="28">
        <v>100007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>
        <v>2</v>
      </c>
      <c r="M10" s="28"/>
      <c r="N10" s="28"/>
      <c r="O10" s="28">
        <v>100007</v>
      </c>
      <c r="P10" s="28"/>
      <c r="Q10" s="28"/>
      <c r="R10" s="28"/>
      <c r="S10" s="28">
        <v>1</v>
      </c>
      <c r="T10" s="28"/>
      <c r="U10" s="28"/>
      <c r="V10" s="28">
        <v>20</v>
      </c>
      <c r="W10" s="28"/>
      <c r="X10" s="28"/>
      <c r="Y10" s="28"/>
    </row>
    <row r="11" spans="1:26" x14ac:dyDescent="0.3">
      <c r="A11" s="28">
        <v>100008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>
        <v>2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>
        <v>600001</v>
      </c>
      <c r="Y11" s="28"/>
    </row>
    <row r="12" spans="1:26" x14ac:dyDescent="0.3">
      <c r="A12" s="28">
        <v>100009</v>
      </c>
      <c r="B12" s="28"/>
      <c r="C12" s="28"/>
      <c r="D12" s="28"/>
      <c r="E12" s="28"/>
      <c r="F12" s="28"/>
      <c r="G12" s="28"/>
      <c r="H12" s="28"/>
      <c r="I12" s="28"/>
      <c r="J12" s="28">
        <v>9</v>
      </c>
      <c r="K12" s="28"/>
      <c r="L12" s="28">
        <v>2</v>
      </c>
      <c r="M12" s="28">
        <v>5.0000000000000001E-3</v>
      </c>
      <c r="N12" s="28">
        <v>0.05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6" x14ac:dyDescent="0.3">
      <c r="A13" s="28">
        <v>100010</v>
      </c>
      <c r="B13" s="28"/>
      <c r="C13" s="28"/>
      <c r="D13" s="28"/>
      <c r="E13" s="28"/>
      <c r="F13" s="28"/>
      <c r="G13" s="28"/>
      <c r="H13" s="28"/>
      <c r="I13" s="28" t="b">
        <v>1</v>
      </c>
      <c r="J13" s="28"/>
      <c r="K13" s="28"/>
      <c r="L13" s="28">
        <v>2</v>
      </c>
      <c r="M13" s="28">
        <v>1.4999999999999999E-2</v>
      </c>
      <c r="N13" s="28">
        <v>0.3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6" x14ac:dyDescent="0.3">
      <c r="A14" s="28">
        <v>100011</v>
      </c>
      <c r="B14" s="28"/>
      <c r="C14" s="28"/>
      <c r="D14" s="28"/>
      <c r="E14" s="28">
        <v>1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6" x14ac:dyDescent="0.3">
      <c r="A15" s="28">
        <v>100012</v>
      </c>
      <c r="B15" s="28"/>
      <c r="C15" s="28"/>
      <c r="D15" s="28"/>
      <c r="E15" s="28"/>
      <c r="F15" s="28">
        <v>1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6" x14ac:dyDescent="0.3">
      <c r="A16" s="28">
        <v>100013</v>
      </c>
      <c r="B16" s="28"/>
      <c r="C16" s="28"/>
      <c r="D16" s="28"/>
      <c r="E16" s="28"/>
      <c r="F16" s="28"/>
      <c r="G16" s="28">
        <v>0.1</v>
      </c>
      <c r="H16" s="28">
        <v>4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x14ac:dyDescent="0.3">
      <c r="A17" s="28">
        <v>100014</v>
      </c>
      <c r="B17" s="28"/>
      <c r="C17" s="28"/>
      <c r="D17" s="28"/>
      <c r="E17" s="28"/>
      <c r="F17" s="28"/>
      <c r="G17" s="28">
        <v>0.05</v>
      </c>
      <c r="H17" s="28">
        <v>30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x14ac:dyDescent="0.3">
      <c r="A18" s="28">
        <v>100015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>
        <v>5</v>
      </c>
      <c r="M18" s="28">
        <v>0.7</v>
      </c>
      <c r="N18" s="28"/>
      <c r="O18" s="28">
        <v>100015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x14ac:dyDescent="0.3">
      <c r="A19" s="28">
        <v>100016</v>
      </c>
      <c r="B19" s="28"/>
      <c r="C19" s="28"/>
      <c r="D19" s="28"/>
      <c r="E19" s="28"/>
      <c r="F19" s="28"/>
      <c r="G19" s="28"/>
      <c r="I19" s="28"/>
      <c r="J19" s="28"/>
      <c r="K19" s="28"/>
      <c r="L19" s="28">
        <v>5</v>
      </c>
      <c r="M19" s="28">
        <v>0.7</v>
      </c>
      <c r="N19" s="28"/>
      <c r="O19" s="28">
        <v>100016</v>
      </c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x14ac:dyDescent="0.3">
      <c r="A20" s="28">
        <v>100017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>
        <v>4</v>
      </c>
      <c r="M20" s="28">
        <v>0.5</v>
      </c>
      <c r="N20" s="28"/>
      <c r="O20" s="28">
        <v>100017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x14ac:dyDescent="0.3">
      <c r="A21" s="28">
        <v>100018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>
        <v>4</v>
      </c>
      <c r="M21" s="28">
        <v>0.5</v>
      </c>
      <c r="N21" s="28"/>
      <c r="O21" s="28">
        <v>100018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x14ac:dyDescent="0.3">
      <c r="A22" s="28">
        <v>8000011</v>
      </c>
      <c r="B22" s="28">
        <v>8000011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x14ac:dyDescent="0.3">
      <c r="A23" s="28">
        <v>8000012</v>
      </c>
      <c r="B23" s="28">
        <v>8000012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x14ac:dyDescent="0.3">
      <c r="A24" s="28">
        <v>8000013</v>
      </c>
      <c r="B24" s="28">
        <v>8000013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x14ac:dyDescent="0.3">
      <c r="A25" s="28">
        <v>8000111</v>
      </c>
      <c r="B25" s="28">
        <v>8000111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x14ac:dyDescent="0.3">
      <c r="A26" s="28">
        <v>8000112</v>
      </c>
      <c r="B26" s="28">
        <v>8000112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x14ac:dyDescent="0.3">
      <c r="A27" s="28">
        <v>8000113</v>
      </c>
      <c r="B27" s="28">
        <v>8000113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x14ac:dyDescent="0.3">
      <c r="A28" s="28">
        <v>8000121</v>
      </c>
      <c r="B28" s="28">
        <v>8000121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x14ac:dyDescent="0.3">
      <c r="A29" s="28">
        <v>8000122</v>
      </c>
      <c r="B29" s="28">
        <v>8000122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x14ac:dyDescent="0.3">
      <c r="A30" s="28">
        <v>8000123</v>
      </c>
      <c r="B30" s="28">
        <v>8000123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x14ac:dyDescent="0.3">
      <c r="A31" s="28">
        <v>8000211</v>
      </c>
      <c r="B31" s="28">
        <v>8000211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x14ac:dyDescent="0.3">
      <c r="A32" s="28">
        <v>8000212</v>
      </c>
      <c r="B32" s="28">
        <v>8000212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x14ac:dyDescent="0.3">
      <c r="A33" s="28">
        <v>8000213</v>
      </c>
      <c r="B33" s="28">
        <v>8000213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x14ac:dyDescent="0.3">
      <c r="A34" s="28">
        <v>8000311</v>
      </c>
      <c r="B34" s="28">
        <v>8000311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x14ac:dyDescent="0.3">
      <c r="A35" s="28">
        <v>8000312</v>
      </c>
      <c r="B35" s="28">
        <v>8000312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x14ac:dyDescent="0.3">
      <c r="A36" s="28">
        <v>8000313</v>
      </c>
      <c r="B36" s="28">
        <v>8000313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x14ac:dyDescent="0.3">
      <c r="A37" s="28">
        <v>8000411</v>
      </c>
      <c r="B37" s="28">
        <v>8000411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x14ac:dyDescent="0.3">
      <c r="A38" s="28">
        <v>8000412</v>
      </c>
      <c r="B38" s="28">
        <v>8000412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x14ac:dyDescent="0.3">
      <c r="A39" s="28">
        <v>8000413</v>
      </c>
      <c r="B39" s="28">
        <v>8000413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x14ac:dyDescent="0.3">
      <c r="A40" s="28">
        <v>8000421</v>
      </c>
      <c r="B40" s="28">
        <v>8000421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x14ac:dyDescent="0.3">
      <c r="A41" s="28">
        <v>8000422</v>
      </c>
      <c r="B41" s="28">
        <v>8000422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x14ac:dyDescent="0.3">
      <c r="A42" s="28">
        <v>8000423</v>
      </c>
      <c r="B42" s="28">
        <v>8000423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x14ac:dyDescent="0.3">
      <c r="A43" s="28">
        <v>8000511</v>
      </c>
      <c r="B43" s="28">
        <v>8000511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x14ac:dyDescent="0.3">
      <c r="A44" s="28">
        <v>8000512</v>
      </c>
      <c r="B44" s="28">
        <v>8000512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x14ac:dyDescent="0.3">
      <c r="A45" s="28">
        <v>8000513</v>
      </c>
      <c r="B45" s="28">
        <v>8000513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x14ac:dyDescent="0.3">
      <c r="A46" s="28">
        <v>8000521</v>
      </c>
      <c r="B46" s="28">
        <v>8000521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x14ac:dyDescent="0.3">
      <c r="A47" s="28">
        <v>8000522</v>
      </c>
      <c r="B47" s="28">
        <v>8000522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x14ac:dyDescent="0.3">
      <c r="A48" s="28">
        <v>8000523</v>
      </c>
      <c r="B48" s="28">
        <v>8000523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x14ac:dyDescent="0.3">
      <c r="A49" s="28">
        <v>8000611</v>
      </c>
      <c r="B49" s="28">
        <v>8000611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x14ac:dyDescent="0.3">
      <c r="A50" s="28">
        <v>8000612</v>
      </c>
      <c r="B50" s="28">
        <v>8000612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x14ac:dyDescent="0.3">
      <c r="A51" s="28">
        <v>8000613</v>
      </c>
      <c r="B51" s="28">
        <v>8000613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x14ac:dyDescent="0.3">
      <c r="A52" s="28">
        <v>8000711</v>
      </c>
      <c r="B52" s="28">
        <v>8000711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x14ac:dyDescent="0.3">
      <c r="A53" s="28">
        <v>8000712</v>
      </c>
      <c r="B53" s="28">
        <v>8000712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x14ac:dyDescent="0.3">
      <c r="A54" s="28">
        <v>8000713</v>
      </c>
      <c r="B54" s="28">
        <v>8000713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x14ac:dyDescent="0.3">
      <c r="A55" s="28">
        <v>8000721</v>
      </c>
      <c r="B55" s="28">
        <v>8000721</v>
      </c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x14ac:dyDescent="0.3">
      <c r="A56" s="28">
        <v>8000722</v>
      </c>
      <c r="B56" s="28">
        <v>8000722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x14ac:dyDescent="0.3">
      <c r="A57" s="28">
        <v>8000723</v>
      </c>
      <c r="B57" s="28">
        <v>8000723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x14ac:dyDescent="0.3">
      <c r="A58" s="28">
        <v>8000811</v>
      </c>
      <c r="B58" s="28">
        <v>8000811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x14ac:dyDescent="0.3">
      <c r="A59" s="28">
        <v>8000812</v>
      </c>
      <c r="B59" s="28">
        <v>8000812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x14ac:dyDescent="0.3">
      <c r="A60" s="28">
        <v>8000813</v>
      </c>
      <c r="B60" s="28">
        <v>8000813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x14ac:dyDescent="0.3">
      <c r="A61" s="28">
        <v>8000911</v>
      </c>
      <c r="B61" s="28">
        <v>8000911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x14ac:dyDescent="0.3">
      <c r="A62" s="28">
        <v>8000912</v>
      </c>
      <c r="B62" s="28">
        <v>8000912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x14ac:dyDescent="0.3">
      <c r="A63" s="28">
        <v>8000913</v>
      </c>
      <c r="B63" s="28">
        <v>8000913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x14ac:dyDescent="0.3">
      <c r="A64" s="28">
        <v>8000921</v>
      </c>
      <c r="B64" s="28">
        <v>8000921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x14ac:dyDescent="0.3">
      <c r="A65" s="28">
        <v>8000922</v>
      </c>
      <c r="B65" s="28">
        <v>8000922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x14ac:dyDescent="0.3">
      <c r="A66" s="28">
        <v>8000923</v>
      </c>
      <c r="B66" s="28">
        <v>8000923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x14ac:dyDescent="0.3">
      <c r="A67" s="28">
        <v>8001011</v>
      </c>
      <c r="B67" s="28">
        <v>8001011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x14ac:dyDescent="0.3">
      <c r="A68" s="28">
        <v>8001012</v>
      </c>
      <c r="B68" s="28">
        <v>8001012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x14ac:dyDescent="0.3">
      <c r="A69" s="28">
        <v>8001013</v>
      </c>
      <c r="B69" s="28">
        <v>8001013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x14ac:dyDescent="0.3">
      <c r="A70" s="28">
        <v>8001021</v>
      </c>
      <c r="B70" s="28">
        <v>8001021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x14ac:dyDescent="0.3">
      <c r="A71" s="28">
        <v>8001022</v>
      </c>
      <c r="B71" s="28">
        <v>8001022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x14ac:dyDescent="0.3">
      <c r="A72" s="28">
        <v>8001023</v>
      </c>
      <c r="B72" s="28">
        <v>8001023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x14ac:dyDescent="0.3">
      <c r="A73" s="28">
        <v>8001111</v>
      </c>
      <c r="B73" s="28">
        <v>8001111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x14ac:dyDescent="0.3">
      <c r="A74" s="28">
        <v>8001112</v>
      </c>
      <c r="B74" s="28">
        <v>8001112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x14ac:dyDescent="0.3">
      <c r="A75" s="28">
        <v>8001113</v>
      </c>
      <c r="B75" s="28">
        <v>8001113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x14ac:dyDescent="0.3">
      <c r="A76" s="28">
        <v>8001121</v>
      </c>
      <c r="B76" s="28">
        <v>8001121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x14ac:dyDescent="0.3">
      <c r="A77" s="28">
        <v>8001122</v>
      </c>
      <c r="B77" s="28">
        <v>8001122</v>
      </c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x14ac:dyDescent="0.3">
      <c r="A78" s="28">
        <v>8001123</v>
      </c>
      <c r="B78" s="28">
        <v>8001123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x14ac:dyDescent="0.3">
      <c r="A79" s="28">
        <v>8001211</v>
      </c>
      <c r="B79" s="28">
        <v>8001211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x14ac:dyDescent="0.3">
      <c r="A80" s="28">
        <v>8001212</v>
      </c>
      <c r="B80" s="28">
        <v>8001212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x14ac:dyDescent="0.3">
      <c r="A81" s="28">
        <v>8001213</v>
      </c>
      <c r="B81" s="28">
        <v>8001213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x14ac:dyDescent="0.3">
      <c r="A82" s="28">
        <v>8001311</v>
      </c>
      <c r="B82" s="28">
        <v>8001311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x14ac:dyDescent="0.3">
      <c r="A83" s="28">
        <v>8001312</v>
      </c>
      <c r="B83" s="28">
        <v>8001312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x14ac:dyDescent="0.3">
      <c r="A84" s="28">
        <v>8001313</v>
      </c>
      <c r="B84" s="28">
        <v>8001313</v>
      </c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x14ac:dyDescent="0.3">
      <c r="A85" s="28">
        <v>8001411</v>
      </c>
      <c r="B85" s="28">
        <v>8001411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x14ac:dyDescent="0.3">
      <c r="A86" s="28">
        <v>8001412</v>
      </c>
      <c r="B86" s="28">
        <v>8001412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x14ac:dyDescent="0.3">
      <c r="A87" s="28">
        <v>8001413</v>
      </c>
      <c r="B87" s="28">
        <v>8001413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x14ac:dyDescent="0.3">
      <c r="A88" s="28">
        <v>8001421</v>
      </c>
      <c r="B88" s="28">
        <v>8001421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x14ac:dyDescent="0.3">
      <c r="A89" s="28">
        <v>8001422</v>
      </c>
      <c r="B89" s="28">
        <v>8001422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x14ac:dyDescent="0.3">
      <c r="A90" s="28">
        <v>8001423</v>
      </c>
      <c r="B90" s="28">
        <v>8001423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x14ac:dyDescent="0.3">
      <c r="A91" s="28">
        <v>8001511</v>
      </c>
      <c r="B91" s="28">
        <v>8001511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x14ac:dyDescent="0.3">
      <c r="A92" s="28">
        <v>8001512</v>
      </c>
      <c r="B92" s="28">
        <v>8001512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x14ac:dyDescent="0.3">
      <c r="A93" s="28">
        <v>8001513</v>
      </c>
      <c r="B93" s="28">
        <v>8001513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x14ac:dyDescent="0.3">
      <c r="A94" s="28">
        <v>8001611</v>
      </c>
      <c r="B94" s="28">
        <v>8001611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x14ac:dyDescent="0.3">
      <c r="A95" s="28">
        <v>8001612</v>
      </c>
      <c r="B95" s="28">
        <v>8001612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x14ac:dyDescent="0.3">
      <c r="A96" s="28">
        <v>8001613</v>
      </c>
      <c r="B96" s="28">
        <v>8001613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x14ac:dyDescent="0.3">
      <c r="A97" s="28">
        <v>8001711</v>
      </c>
      <c r="B97" s="28">
        <v>8001711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x14ac:dyDescent="0.3">
      <c r="A98" s="28">
        <v>8001712</v>
      </c>
      <c r="B98" s="28">
        <v>8001712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x14ac:dyDescent="0.3">
      <c r="A99" s="28">
        <v>8001713</v>
      </c>
      <c r="B99" s="28">
        <v>8001713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x14ac:dyDescent="0.3">
      <c r="A100" s="28">
        <v>8001721</v>
      </c>
      <c r="B100" s="28">
        <v>8001721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x14ac:dyDescent="0.3">
      <c r="A101" s="28">
        <v>8001722</v>
      </c>
      <c r="B101" s="28">
        <v>8001722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x14ac:dyDescent="0.3">
      <c r="A102" s="28">
        <v>8001723</v>
      </c>
      <c r="B102" s="28">
        <v>8001723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x14ac:dyDescent="0.3">
      <c r="A103" s="28">
        <v>8001911</v>
      </c>
      <c r="B103" s="28">
        <v>8001911</v>
      </c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x14ac:dyDescent="0.3">
      <c r="A104" s="28">
        <v>8001912</v>
      </c>
      <c r="B104" s="28">
        <v>8001912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x14ac:dyDescent="0.3">
      <c r="A105" s="28">
        <v>8001913</v>
      </c>
      <c r="B105" s="28">
        <v>8001913</v>
      </c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x14ac:dyDescent="0.3">
      <c r="A106" s="28">
        <v>8002011</v>
      </c>
      <c r="B106" s="28">
        <v>8002011</v>
      </c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x14ac:dyDescent="0.3">
      <c r="A107" s="28">
        <v>8002012</v>
      </c>
      <c r="B107" s="28">
        <v>8002012</v>
      </c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x14ac:dyDescent="0.3">
      <c r="A108" s="28">
        <v>8002013</v>
      </c>
      <c r="B108" s="28">
        <v>8002013</v>
      </c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M95"/>
  <sheetViews>
    <sheetView workbookViewId="0">
      <selection activeCell="G42" sqref="G42"/>
    </sheetView>
  </sheetViews>
  <sheetFormatPr defaultColWidth="9" defaultRowHeight="14" x14ac:dyDescent="0.3"/>
  <cols>
    <col min="1" max="1" width="11.33203125" style="14" customWidth="1"/>
    <col min="2" max="2" width="27.5" style="14" customWidth="1"/>
    <col min="3" max="3" width="26.5" style="14" customWidth="1"/>
    <col min="4" max="5" width="9" style="14"/>
    <col min="6" max="7" width="34.5" style="14" customWidth="1"/>
    <col min="8" max="10" width="9" style="14"/>
    <col min="11" max="12" width="11.33203125" style="14" customWidth="1"/>
    <col min="13" max="13" width="57.25" style="14" customWidth="1"/>
    <col min="14" max="16384" width="9" style="13"/>
  </cols>
  <sheetData>
    <row r="3" spans="1:13" x14ac:dyDescent="0.3">
      <c r="A3" s="11" t="s">
        <v>43</v>
      </c>
      <c r="B3" s="11" t="s">
        <v>101</v>
      </c>
      <c r="C3" s="11" t="s">
        <v>102</v>
      </c>
      <c r="D3" s="15">
        <f>COUNTIF($A$3:A3,A3)</f>
        <v>1</v>
      </c>
      <c r="E3" s="15" t="str" cm="1">
        <f t="array" ref="E3">IFERROR(VLOOKUP(A3,$K$3:$L$12,2,FALSE)&amp;INDEX($I$3:$I$12,D3,1),"")</f>
        <v>攻击Ⅰ</v>
      </c>
      <c r="F3" s="15" t="str">
        <f t="shared" ref="F3:F31" si="0">VLOOKUP(A3,$K$3:$M$12,3,FALSE)</f>
        <v>幸存者攻击提升+{0}</v>
      </c>
      <c r="G3" s="15"/>
      <c r="H3" s="15">
        <v>1</v>
      </c>
      <c r="I3" s="15" t="s">
        <v>103</v>
      </c>
      <c r="J3" s="15"/>
      <c r="K3" s="18" t="s">
        <v>43</v>
      </c>
      <c r="L3" s="18" t="s">
        <v>43</v>
      </c>
      <c r="M3" s="39" t="s">
        <v>104</v>
      </c>
    </row>
    <row r="4" spans="1:13" x14ac:dyDescent="0.3">
      <c r="A4" s="11" t="s">
        <v>49</v>
      </c>
      <c r="B4" s="11" t="s">
        <v>105</v>
      </c>
      <c r="C4" s="11" t="s">
        <v>106</v>
      </c>
      <c r="D4" s="15">
        <f>COUNTIF($A$3:A4,A4)</f>
        <v>1</v>
      </c>
      <c r="E4" s="15" t="str" cm="1">
        <f t="array" ref="E4">IFERROR(VLOOKUP(A4,$K$3:$L$12,2,FALSE)&amp;INDEX($I$3:$I$12,D4,1),"")</f>
        <v>生命Ⅰ</v>
      </c>
      <c r="F4" s="15" t="str">
        <f t="shared" si="0"/>
        <v>幸存者生命上限提升+{0}</v>
      </c>
      <c r="G4" s="15"/>
      <c r="H4" s="15">
        <v>2</v>
      </c>
      <c r="I4" s="11" t="s">
        <v>107</v>
      </c>
      <c r="J4" s="11"/>
      <c r="K4" s="18" t="s">
        <v>54</v>
      </c>
      <c r="L4" s="18" t="s">
        <v>108</v>
      </c>
      <c r="M4" s="39" t="s">
        <v>109</v>
      </c>
    </row>
    <row r="5" spans="1:13" x14ac:dyDescent="0.3">
      <c r="A5" s="11" t="s">
        <v>50</v>
      </c>
      <c r="B5" s="11" t="s">
        <v>110</v>
      </c>
      <c r="C5" s="11" t="s">
        <v>111</v>
      </c>
      <c r="D5" s="15">
        <f>COUNTIF($A$3:A5,A5)</f>
        <v>1</v>
      </c>
      <c r="E5" s="15" t="str" cm="1">
        <f t="array" ref="E5">IFERROR(VLOOKUP(A5,$K$3:$L$12,2,FALSE)&amp;INDEX($I$3:$I$12,D5,1),"")</f>
        <v>拾取Ⅰ</v>
      </c>
      <c r="F5" s="15" t="str">
        <f t="shared" si="0"/>
        <v>幸存者拾取范围+{0}%</v>
      </c>
      <c r="G5" s="15"/>
      <c r="H5" s="15">
        <v>3</v>
      </c>
      <c r="I5" s="11" t="s">
        <v>112</v>
      </c>
      <c r="J5" s="11"/>
      <c r="K5" s="18" t="s">
        <v>49</v>
      </c>
      <c r="L5" s="18" t="s">
        <v>113</v>
      </c>
      <c r="M5" s="39" t="s">
        <v>114</v>
      </c>
    </row>
    <row r="6" spans="1:13" x14ac:dyDescent="0.3">
      <c r="A6" s="11" t="s">
        <v>43</v>
      </c>
      <c r="B6" s="11" t="s">
        <v>115</v>
      </c>
      <c r="C6" s="11" t="s">
        <v>116</v>
      </c>
      <c r="D6" s="15">
        <f>COUNTIF($A$3:A6,A6)</f>
        <v>2</v>
      </c>
      <c r="E6" s="15" t="str" cm="1">
        <f t="array" ref="E6">IFERROR(VLOOKUP(A6,$K$3:$L$12,2,FALSE)&amp;INDEX($I$3:$I$12,D6,1),"")</f>
        <v>攻击Ⅱ</v>
      </c>
      <c r="F6" s="15" t="str">
        <f t="shared" si="0"/>
        <v>幸存者攻击提升+{0}</v>
      </c>
      <c r="G6" s="15"/>
      <c r="H6" s="15">
        <v>4</v>
      </c>
      <c r="I6" s="11" t="s">
        <v>117</v>
      </c>
      <c r="J6" s="11"/>
      <c r="K6" s="18" t="s">
        <v>52</v>
      </c>
      <c r="L6" s="18" t="s">
        <v>118</v>
      </c>
      <c r="M6" s="39" t="s">
        <v>119</v>
      </c>
    </row>
    <row r="7" spans="1:13" x14ac:dyDescent="0.3">
      <c r="A7" s="11" t="s">
        <v>52</v>
      </c>
      <c r="B7" s="11" t="s">
        <v>120</v>
      </c>
      <c r="C7" s="11" t="s">
        <v>121</v>
      </c>
      <c r="D7" s="15">
        <f>COUNTIF($A$3:A7,A7)</f>
        <v>1</v>
      </c>
      <c r="E7" s="15" t="str" cm="1">
        <f t="array" ref="E7">IFERROR(VLOOKUP(A7,$K$3:$L$12,2,FALSE)&amp;INDEX($I$3:$I$12,D7,1),"")</f>
        <v>伤害Ⅰ</v>
      </c>
      <c r="F7" s="15" t="str">
        <f t="shared" si="0"/>
        <v>幸存者所有战法伤害提升+{0}%</v>
      </c>
      <c r="G7" s="15"/>
      <c r="H7" s="15">
        <v>5</v>
      </c>
      <c r="I7" s="11" t="s">
        <v>122</v>
      </c>
      <c r="J7" s="11"/>
      <c r="K7" s="18" t="s">
        <v>53</v>
      </c>
      <c r="L7" s="18" t="s">
        <v>123</v>
      </c>
      <c r="M7" s="39" t="s">
        <v>124</v>
      </c>
    </row>
    <row r="8" spans="1:13" x14ac:dyDescent="0.3">
      <c r="A8" s="11" t="s">
        <v>43</v>
      </c>
      <c r="B8" s="11" t="s">
        <v>125</v>
      </c>
      <c r="C8" s="11" t="s">
        <v>126</v>
      </c>
      <c r="D8" s="15">
        <f>COUNTIF($A$3:A8,A8)</f>
        <v>3</v>
      </c>
      <c r="E8" s="15" t="str" cm="1">
        <f t="array" ref="E8">IFERROR(VLOOKUP(A8,$K$3:$L$12,2,FALSE)&amp;INDEX($I$3:$I$12,D8,1),"")</f>
        <v>攻击Ⅲ</v>
      </c>
      <c r="F8" s="15" t="str">
        <f t="shared" si="0"/>
        <v>幸存者攻击提升+{0}</v>
      </c>
      <c r="G8" s="15"/>
      <c r="H8" s="15">
        <v>6</v>
      </c>
      <c r="I8" s="11" t="s">
        <v>127</v>
      </c>
      <c r="J8" s="11"/>
      <c r="K8" s="18" t="s">
        <v>56</v>
      </c>
      <c r="L8" s="18" t="s">
        <v>128</v>
      </c>
      <c r="M8" s="39" t="s">
        <v>129</v>
      </c>
    </row>
    <row r="9" spans="1:13" x14ac:dyDescent="0.3">
      <c r="A9" s="18" t="s">
        <v>53</v>
      </c>
      <c r="B9" s="11" t="s">
        <v>130</v>
      </c>
      <c r="C9" s="11" t="s">
        <v>131</v>
      </c>
      <c r="D9" s="15">
        <f>COUNTIF($A$3:A9,A9)</f>
        <v>1</v>
      </c>
      <c r="E9" s="15" t="str" cm="1">
        <f t="array" ref="E9">IFERROR(VLOOKUP(A9,$K$3:$L$12,2,FALSE)&amp;INDEX($I$3:$I$12,D9,1),"")</f>
        <v>财富Ⅰ</v>
      </c>
      <c r="F9" s="15" t="str">
        <f t="shared" si="0"/>
        <v>幸存者所获得的金币量提升+{0}%</v>
      </c>
      <c r="G9" s="15"/>
      <c r="H9" s="15">
        <v>7</v>
      </c>
      <c r="I9" s="11" t="s">
        <v>132</v>
      </c>
      <c r="J9" s="11"/>
      <c r="K9" s="18" t="s">
        <v>133</v>
      </c>
      <c r="L9" s="18" t="s">
        <v>134</v>
      </c>
      <c r="M9" s="39" t="s">
        <v>135</v>
      </c>
    </row>
    <row r="10" spans="1:13" x14ac:dyDescent="0.3">
      <c r="A10" s="11" t="s">
        <v>54</v>
      </c>
      <c r="B10" s="11" t="s">
        <v>136</v>
      </c>
      <c r="C10" s="11" t="s">
        <v>137</v>
      </c>
      <c r="D10" s="15">
        <f>COUNTIF($A$3:A10,A10)</f>
        <v>1</v>
      </c>
      <c r="E10" s="15" t="str" cm="1">
        <f t="array" ref="E10">IFERROR(VLOOKUP(A10,$K$3:$L$12,2,FALSE)&amp;INDEX($I$3:$I$12,D10,1),"")</f>
        <v>护佑Ⅰ</v>
      </c>
      <c r="F10" s="15" t="str">
        <f t="shared" si="0"/>
        <v>幸存者防御提升+{0}</v>
      </c>
      <c r="G10" s="15"/>
      <c r="H10" s="15">
        <v>8</v>
      </c>
      <c r="I10" s="11" t="s">
        <v>138</v>
      </c>
      <c r="J10" s="11"/>
      <c r="K10" s="18" t="s">
        <v>57</v>
      </c>
      <c r="L10" s="18" t="s">
        <v>139</v>
      </c>
      <c r="M10" s="39" t="s">
        <v>140</v>
      </c>
    </row>
    <row r="11" spans="1:13" x14ac:dyDescent="0.3">
      <c r="A11" s="18" t="s">
        <v>56</v>
      </c>
      <c r="B11" s="11" t="s">
        <v>141</v>
      </c>
      <c r="C11" s="11" t="s">
        <v>142</v>
      </c>
      <c r="D11" s="15">
        <f>COUNTIF($A$3:A11,A11)</f>
        <v>1</v>
      </c>
      <c r="E11" s="15" t="str" cm="1">
        <f t="array" ref="E11">IFERROR(VLOOKUP(A11,$K$3:$L$12,2,FALSE)&amp;INDEX($I$3:$I$12,D11,1),"")</f>
        <v>祝福Ⅰ</v>
      </c>
      <c r="F11" s="15" t="str">
        <f t="shared" si="0"/>
        <v>幸存者在战场中拾取治疗药剂时，所受到的恢复效果提升+{0}%</v>
      </c>
      <c r="G11" s="15"/>
      <c r="H11" s="15">
        <v>9</v>
      </c>
      <c r="I11" s="11" t="s">
        <v>143</v>
      </c>
      <c r="J11" s="11"/>
      <c r="K11" s="18" t="s">
        <v>50</v>
      </c>
      <c r="L11" s="18" t="s">
        <v>144</v>
      </c>
      <c r="M11" s="39" t="s">
        <v>145</v>
      </c>
    </row>
    <row r="12" spans="1:13" x14ac:dyDescent="0.3">
      <c r="A12" s="18" t="s">
        <v>49</v>
      </c>
      <c r="B12" s="11" t="s">
        <v>146</v>
      </c>
      <c r="C12" s="11" t="s">
        <v>147</v>
      </c>
      <c r="D12" s="15">
        <f>COUNTIF($A$3:A12,A12)</f>
        <v>2</v>
      </c>
      <c r="E12" s="15" t="str" cm="1">
        <f t="array" ref="E12">IFERROR(VLOOKUP(A12,$K$3:$L$12,2,FALSE)&amp;INDEX($I$3:$I$12,D12,1),"")</f>
        <v>生命Ⅱ</v>
      </c>
      <c r="F12" s="15" t="str">
        <f t="shared" si="0"/>
        <v>幸存者生命上限提升+{0}</v>
      </c>
      <c r="G12" s="15"/>
      <c r="H12" s="15">
        <v>10</v>
      </c>
      <c r="I12" s="11" t="s">
        <v>148</v>
      </c>
      <c r="J12" s="11"/>
      <c r="K12" s="18" t="s">
        <v>58</v>
      </c>
      <c r="L12" s="18" t="s">
        <v>149</v>
      </c>
      <c r="M12" s="39" t="s">
        <v>150</v>
      </c>
    </row>
    <row r="13" spans="1:13" x14ac:dyDescent="0.3">
      <c r="A13" s="11" t="s">
        <v>43</v>
      </c>
      <c r="B13" s="11" t="s">
        <v>151</v>
      </c>
      <c r="C13" s="11" t="s">
        <v>152</v>
      </c>
      <c r="D13" s="15">
        <f>COUNTIF($A$3:A13,A13)</f>
        <v>4</v>
      </c>
      <c r="E13" s="15" t="str" cm="1">
        <f t="array" ref="E13">IFERROR(VLOOKUP(A13,$K$3:$L$12,2,FALSE)&amp;INDEX($I$3:$I$12,D13,1),"")</f>
        <v>攻击Ⅳ</v>
      </c>
      <c r="F13" s="15" t="str">
        <f t="shared" si="0"/>
        <v>幸存者攻击提升+{0}</v>
      </c>
      <c r="G13" s="15"/>
      <c r="H13" s="15"/>
      <c r="I13" s="11"/>
      <c r="J13" s="11"/>
      <c r="K13" s="11"/>
      <c r="L13" s="11"/>
      <c r="M13" s="11"/>
    </row>
    <row r="14" spans="1:13" x14ac:dyDescent="0.3">
      <c r="A14" s="11" t="s">
        <v>52</v>
      </c>
      <c r="B14" s="11" t="s">
        <v>153</v>
      </c>
      <c r="C14" s="11" t="s">
        <v>154</v>
      </c>
      <c r="D14" s="15">
        <f>COUNTIF($A$3:A14,A14)</f>
        <v>2</v>
      </c>
      <c r="E14" s="15" t="str" cm="1">
        <f t="array" ref="E14">IFERROR(VLOOKUP(A14,$K$3:$L$12,2,FALSE)&amp;INDEX($I$3:$I$12,D14,1),"")</f>
        <v>伤害Ⅱ</v>
      </c>
      <c r="F14" s="15" t="str">
        <f t="shared" si="0"/>
        <v>幸存者所有战法伤害提升+{0}%</v>
      </c>
      <c r="G14" s="15"/>
      <c r="H14" s="15"/>
      <c r="I14" s="11"/>
      <c r="J14" s="11"/>
      <c r="K14" s="11"/>
      <c r="L14" s="11"/>
      <c r="M14" s="11"/>
    </row>
    <row r="15" spans="1:13" x14ac:dyDescent="0.3">
      <c r="A15" s="11" t="s">
        <v>57</v>
      </c>
      <c r="B15" s="11" t="s">
        <v>155</v>
      </c>
      <c r="C15" s="11" t="s">
        <v>156</v>
      </c>
      <c r="D15" s="15">
        <f>COUNTIF($A$3:A15,A15)</f>
        <v>1</v>
      </c>
      <c r="E15" s="15" t="str" cm="1">
        <f t="array" ref="E15">IFERROR(VLOOKUP(A15,$K$3:$L$12,2,FALSE)&amp;INDEX($I$3:$I$12,D15,1),"")</f>
        <v>迅敏Ⅰ</v>
      </c>
      <c r="F15" s="15" t="str">
        <f t="shared" si="0"/>
        <v>幸存者移动速度+{0}%</v>
      </c>
      <c r="G15" s="15"/>
      <c r="H15" s="15"/>
      <c r="I15" s="11"/>
      <c r="J15" s="11"/>
      <c r="K15" s="11"/>
      <c r="L15" s="11"/>
      <c r="M15" s="11"/>
    </row>
    <row r="16" spans="1:13" x14ac:dyDescent="0.3">
      <c r="A16" s="18" t="s">
        <v>53</v>
      </c>
      <c r="B16" s="11" t="s">
        <v>157</v>
      </c>
      <c r="C16" s="11" t="s">
        <v>158</v>
      </c>
      <c r="D16" s="15">
        <f>COUNTIF($A$3:A16,A16)</f>
        <v>2</v>
      </c>
      <c r="E16" s="15" t="str" cm="1">
        <f t="array" ref="E16">IFERROR(VLOOKUP(A16,$K$3:$L$12,2,FALSE)&amp;INDEX($I$3:$I$12,D16,1),"")</f>
        <v>财富Ⅱ</v>
      </c>
      <c r="F16" s="15" t="str">
        <f t="shared" si="0"/>
        <v>幸存者所获得的金币量提升+{0}%</v>
      </c>
      <c r="G16" s="15"/>
      <c r="H16" s="15"/>
      <c r="I16" s="11"/>
      <c r="J16" s="11"/>
      <c r="K16" s="11"/>
      <c r="L16" s="11"/>
      <c r="M16" s="11"/>
    </row>
    <row r="17" spans="1:13" x14ac:dyDescent="0.3">
      <c r="A17" s="11" t="s">
        <v>58</v>
      </c>
      <c r="B17" s="11" t="s">
        <v>159</v>
      </c>
      <c r="C17" s="11" t="s">
        <v>160</v>
      </c>
      <c r="D17" s="15">
        <f>COUNTIF($A$3:A17,A17)</f>
        <v>1</v>
      </c>
      <c r="E17" s="15" t="str" cm="1">
        <f t="array" ref="E17">IFERROR(VLOOKUP(A17,$K$3:$L$12,2,FALSE)&amp;INDEX($I$3:$I$12,D17,1),"")</f>
        <v>恢复Ⅰ</v>
      </c>
      <c r="F17" s="15" t="str">
        <f t="shared" si="0"/>
        <v>幸存者每3秒自然恢复的生命值+{0}</v>
      </c>
      <c r="G17" s="15"/>
      <c r="H17" s="15"/>
      <c r="I17" s="11"/>
      <c r="J17" s="11"/>
      <c r="K17" s="11"/>
      <c r="L17" s="11"/>
      <c r="M17" s="11"/>
    </row>
    <row r="18" spans="1:13" x14ac:dyDescent="0.3">
      <c r="A18" s="11" t="s">
        <v>43</v>
      </c>
      <c r="B18" s="11" t="s">
        <v>161</v>
      </c>
      <c r="C18" s="11" t="s">
        <v>162</v>
      </c>
      <c r="D18" s="15">
        <f>COUNTIF($A$3:A18,A18)</f>
        <v>5</v>
      </c>
      <c r="E18" s="15" t="str" cm="1">
        <f t="array" ref="E18">IFERROR(VLOOKUP(A18,$K$3:$L$12,2,FALSE)&amp;INDEX($I$3:$I$12,D18,1),"")</f>
        <v>攻击Ⅴ</v>
      </c>
      <c r="F18" s="15" t="str">
        <f t="shared" si="0"/>
        <v>幸存者攻击提升+{0}</v>
      </c>
      <c r="G18" s="15"/>
      <c r="H18" s="15"/>
      <c r="I18" s="11"/>
      <c r="J18" s="11"/>
      <c r="K18" s="11"/>
      <c r="L18" s="11"/>
      <c r="M18" s="11"/>
    </row>
    <row r="19" spans="1:13" x14ac:dyDescent="0.3">
      <c r="A19" s="11" t="s">
        <v>52</v>
      </c>
      <c r="B19" s="11" t="s">
        <v>163</v>
      </c>
      <c r="C19" s="11" t="s">
        <v>164</v>
      </c>
      <c r="D19" s="15">
        <f>COUNTIF($A$3:A19,A19)</f>
        <v>3</v>
      </c>
      <c r="E19" s="15" t="str" cm="1">
        <f t="array" ref="E19">IFERROR(VLOOKUP(A19,$K$3:$L$12,2,FALSE)&amp;INDEX($I$3:$I$12,D19,1),"")</f>
        <v>伤害Ⅲ</v>
      </c>
      <c r="F19" s="15" t="str">
        <f t="shared" si="0"/>
        <v>幸存者所有战法伤害提升+{0}%</v>
      </c>
      <c r="G19" s="15"/>
      <c r="H19" s="15"/>
      <c r="I19" s="11"/>
      <c r="J19" s="11"/>
      <c r="K19" s="11"/>
      <c r="L19" s="11"/>
      <c r="M19" s="11"/>
    </row>
    <row r="20" spans="1:13" x14ac:dyDescent="0.3">
      <c r="A20" s="11" t="s">
        <v>43</v>
      </c>
      <c r="B20" s="11" t="s">
        <v>165</v>
      </c>
      <c r="C20" s="11" t="s">
        <v>166</v>
      </c>
      <c r="D20" s="15">
        <f>COUNTIF($A$3:A20,A20)</f>
        <v>6</v>
      </c>
      <c r="E20" s="15" t="str" cm="1">
        <f t="array" ref="E20">IFERROR(VLOOKUP(A20,$K$3:$L$12,2,FALSE)&amp;INDEX($I$3:$I$12,D20,1),"")</f>
        <v>攻击Ⅵ</v>
      </c>
      <c r="F20" s="15" t="str">
        <f t="shared" si="0"/>
        <v>幸存者攻击提升+{0}</v>
      </c>
      <c r="G20" s="15"/>
      <c r="H20" s="15"/>
      <c r="I20" s="11"/>
      <c r="J20" s="11"/>
      <c r="K20" s="11"/>
      <c r="L20" s="11"/>
      <c r="M20" s="11"/>
    </row>
    <row r="21" spans="1:13" x14ac:dyDescent="0.3">
      <c r="A21" s="18" t="s">
        <v>49</v>
      </c>
      <c r="B21" s="11" t="s">
        <v>167</v>
      </c>
      <c r="C21" s="11" t="s">
        <v>168</v>
      </c>
      <c r="D21" s="15">
        <f>COUNTIF($A$3:A21,A21)</f>
        <v>3</v>
      </c>
      <c r="E21" s="15" t="str" cm="1">
        <f t="array" ref="E21">IFERROR(VLOOKUP(A21,$K$3:$L$12,2,FALSE)&amp;INDEX($I$3:$I$12,D21,1),"")</f>
        <v>生命Ⅲ</v>
      </c>
      <c r="F21" s="15" t="str">
        <f t="shared" si="0"/>
        <v>幸存者生命上限提升+{0}</v>
      </c>
      <c r="G21" s="15"/>
      <c r="H21" s="15"/>
      <c r="I21" s="11"/>
      <c r="J21" s="11"/>
      <c r="K21" s="11"/>
      <c r="L21" s="11"/>
      <c r="M21" s="11"/>
    </row>
    <row r="22" spans="1:13" x14ac:dyDescent="0.3">
      <c r="A22" s="11" t="s">
        <v>52</v>
      </c>
      <c r="B22" s="11" t="s">
        <v>169</v>
      </c>
      <c r="C22" s="11" t="s">
        <v>170</v>
      </c>
      <c r="D22" s="15">
        <f>COUNTIF($A$3:A22,A22)</f>
        <v>4</v>
      </c>
      <c r="E22" s="15" t="str" cm="1">
        <f t="array" ref="E22">IFERROR(VLOOKUP(A22,$K$3:$L$12,2,FALSE)&amp;INDEX($I$3:$I$12,D22,1),"")</f>
        <v>伤害Ⅳ</v>
      </c>
      <c r="F22" s="15" t="str">
        <f t="shared" si="0"/>
        <v>幸存者所有战法伤害提升+{0}%</v>
      </c>
      <c r="G22" s="15"/>
      <c r="H22" s="15"/>
      <c r="I22" s="11"/>
      <c r="J22" s="11"/>
      <c r="K22" s="11"/>
      <c r="L22" s="11"/>
      <c r="M22" s="11"/>
    </row>
    <row r="23" spans="1:13" x14ac:dyDescent="0.3">
      <c r="A23" s="11" t="s">
        <v>54</v>
      </c>
      <c r="B23" s="11" t="s">
        <v>171</v>
      </c>
      <c r="C23" s="11" t="s">
        <v>172</v>
      </c>
      <c r="D23" s="15">
        <f>COUNTIF($A$3:A23,A23)</f>
        <v>2</v>
      </c>
      <c r="E23" s="15" t="str" cm="1">
        <f t="array" ref="E23">IFERROR(VLOOKUP(A23,$K$3:$L$12,2,FALSE)&amp;INDEX($I$3:$I$12,D23,1),"")</f>
        <v>护佑Ⅱ</v>
      </c>
      <c r="F23" s="15" t="str">
        <f t="shared" si="0"/>
        <v>幸存者防御提升+{0}</v>
      </c>
      <c r="G23" s="15"/>
      <c r="H23" s="15"/>
      <c r="I23" s="11"/>
      <c r="J23" s="11"/>
      <c r="K23" s="11"/>
      <c r="L23" s="11"/>
      <c r="M23" s="11"/>
    </row>
    <row r="24" spans="1:13" x14ac:dyDescent="0.3">
      <c r="A24" s="11" t="s">
        <v>43</v>
      </c>
      <c r="B24" s="11" t="s">
        <v>173</v>
      </c>
      <c r="C24" s="11" t="s">
        <v>174</v>
      </c>
      <c r="D24" s="15">
        <f>COUNTIF($A$3:A24,A24)</f>
        <v>7</v>
      </c>
      <c r="E24" s="15" t="str" cm="1">
        <f t="array" ref="E24">IFERROR(VLOOKUP(A24,$K$3:$L$12,2,FALSE)&amp;INDEX($I$3:$I$12,D24,1),"")</f>
        <v>攻击Ⅶ</v>
      </c>
      <c r="F24" s="15" t="str">
        <f t="shared" si="0"/>
        <v>幸存者攻击提升+{0}</v>
      </c>
      <c r="G24" s="15"/>
      <c r="H24" s="15"/>
      <c r="I24" s="11"/>
      <c r="J24" s="11"/>
      <c r="K24" s="11"/>
      <c r="L24" s="11"/>
      <c r="M24" s="11"/>
    </row>
    <row r="25" spans="1:13" x14ac:dyDescent="0.3">
      <c r="A25" s="18" t="s">
        <v>133</v>
      </c>
      <c r="B25" s="11" t="s">
        <v>175</v>
      </c>
      <c r="C25" s="11" t="s">
        <v>176</v>
      </c>
      <c r="D25" s="15">
        <f>COUNTIF($A$3:A25,A25)</f>
        <v>1</v>
      </c>
      <c r="E25" s="15" t="str" cm="1">
        <f t="array" ref="E25">IFERROR(VLOOKUP(A25,$K$3:$L$12,2,FALSE)&amp;INDEX($I$3:$I$12,D25,1),"")</f>
        <v>幸运Ⅰ</v>
      </c>
      <c r="F25" s="15" t="str">
        <f t="shared" si="0"/>
        <v>幸存者拾取的宝箱额外掉落奖励的概率+{0}%</v>
      </c>
      <c r="G25" s="15"/>
      <c r="H25" s="15"/>
      <c r="I25" s="11"/>
      <c r="J25" s="11"/>
      <c r="K25" s="11"/>
      <c r="L25" s="11"/>
      <c r="M25" s="11"/>
    </row>
    <row r="26" spans="1:13" x14ac:dyDescent="0.3">
      <c r="A26" s="18" t="s">
        <v>49</v>
      </c>
      <c r="B26" s="11" t="s">
        <v>177</v>
      </c>
      <c r="C26" s="11" t="s">
        <v>178</v>
      </c>
      <c r="D26" s="15">
        <f>COUNTIF($A$3:A26,A26)</f>
        <v>4</v>
      </c>
      <c r="E26" s="15" t="str" cm="1">
        <f t="array" ref="E26">IFERROR(VLOOKUP(A26,$K$3:$L$12,2,FALSE)&amp;INDEX($I$3:$I$12,D26,1),"")</f>
        <v>生命Ⅳ</v>
      </c>
      <c r="F26" s="15" t="str">
        <f t="shared" si="0"/>
        <v>幸存者生命上限提升+{0}</v>
      </c>
      <c r="G26" s="15"/>
      <c r="H26" s="15"/>
      <c r="I26" s="11"/>
      <c r="J26" s="11"/>
      <c r="K26" s="11"/>
      <c r="L26" s="11"/>
      <c r="M26" s="11"/>
    </row>
    <row r="27" spans="1:13" x14ac:dyDescent="0.3">
      <c r="A27" s="18" t="s">
        <v>53</v>
      </c>
      <c r="B27" s="11" t="s">
        <v>179</v>
      </c>
      <c r="C27" s="11" t="s">
        <v>180</v>
      </c>
      <c r="D27" s="15">
        <f>COUNTIF($A$3:A27,A27)</f>
        <v>3</v>
      </c>
      <c r="E27" s="15" t="str" cm="1">
        <f t="array" ref="E27">IFERROR(VLOOKUP(A27,$K$3:$L$12,2,FALSE)&amp;INDEX($I$3:$I$12,D27,1),"")</f>
        <v>财富Ⅲ</v>
      </c>
      <c r="F27" s="15" t="str">
        <f t="shared" si="0"/>
        <v>幸存者所获得的金币量提升+{0}%</v>
      </c>
      <c r="G27" s="15"/>
      <c r="H27" s="15"/>
      <c r="I27" s="11"/>
      <c r="J27" s="11"/>
      <c r="K27" s="11"/>
      <c r="L27" s="11"/>
      <c r="M27" s="11"/>
    </row>
    <row r="28" spans="1:13" x14ac:dyDescent="0.3">
      <c r="A28" s="11" t="s">
        <v>52</v>
      </c>
      <c r="B28" s="11" t="s">
        <v>181</v>
      </c>
      <c r="C28" s="11" t="s">
        <v>182</v>
      </c>
      <c r="D28" s="15">
        <f>COUNTIF($A$3:A28,A28)</f>
        <v>5</v>
      </c>
      <c r="E28" s="15" t="str" cm="1">
        <f t="array" ref="E28">IFERROR(VLOOKUP(A28,$K$3:$L$12,2,FALSE)&amp;INDEX($I$3:$I$12,D28,1),"")</f>
        <v>伤害Ⅴ</v>
      </c>
      <c r="F28" s="15" t="str">
        <f t="shared" si="0"/>
        <v>幸存者所有战法伤害提升+{0}%</v>
      </c>
      <c r="G28" s="15"/>
      <c r="H28" s="15"/>
      <c r="I28" s="11"/>
      <c r="J28" s="11"/>
      <c r="K28" s="11"/>
      <c r="L28" s="11"/>
      <c r="M28" s="11"/>
    </row>
    <row r="29" spans="1:13" x14ac:dyDescent="0.3">
      <c r="A29" s="11" t="s">
        <v>56</v>
      </c>
      <c r="B29" s="11" t="s">
        <v>183</v>
      </c>
      <c r="C29" s="11" t="s">
        <v>184</v>
      </c>
      <c r="D29" s="15">
        <f>COUNTIF($A$3:A29,A29)</f>
        <v>2</v>
      </c>
      <c r="E29" s="15" t="str" cm="1">
        <f t="array" ref="E29">IFERROR(VLOOKUP(A29,$K$3:$L$12,2,FALSE)&amp;INDEX($I$3:$I$12,D29,1),"")</f>
        <v>祝福Ⅱ</v>
      </c>
      <c r="F29" s="15" t="str">
        <f t="shared" si="0"/>
        <v>幸存者在战场中拾取治疗药剂时，所受到的恢复效果提升+{0}%</v>
      </c>
      <c r="G29" s="15"/>
      <c r="H29" s="15"/>
      <c r="I29" s="11"/>
      <c r="J29" s="11"/>
      <c r="K29" s="11"/>
      <c r="L29" s="11"/>
      <c r="M29" s="11"/>
    </row>
    <row r="30" spans="1:13" x14ac:dyDescent="0.3">
      <c r="A30" s="11" t="s">
        <v>43</v>
      </c>
      <c r="B30" s="11" t="s">
        <v>185</v>
      </c>
      <c r="C30" s="11" t="s">
        <v>186</v>
      </c>
      <c r="D30" s="15">
        <f>COUNTIF($A$3:A30,A30)</f>
        <v>8</v>
      </c>
      <c r="E30" s="15" t="str" cm="1">
        <f t="array" ref="E30">IFERROR(VLOOKUP(A30,$K$3:$L$12,2,FALSE)&amp;INDEX($I$3:$I$12,D30,1),"")</f>
        <v>攻击Ⅷ</v>
      </c>
      <c r="F30" s="15" t="str">
        <f t="shared" si="0"/>
        <v>幸存者攻击提升+{0}</v>
      </c>
      <c r="G30" s="15"/>
      <c r="H30" s="15"/>
      <c r="I30" s="11"/>
      <c r="J30" s="11"/>
      <c r="K30" s="11"/>
      <c r="L30" s="11"/>
      <c r="M30" s="11"/>
    </row>
    <row r="31" spans="1:13" x14ac:dyDescent="0.3">
      <c r="A31" s="11" t="s">
        <v>57</v>
      </c>
      <c r="B31" s="11" t="s">
        <v>187</v>
      </c>
      <c r="C31" s="11" t="s">
        <v>188</v>
      </c>
      <c r="D31" s="15">
        <f>COUNTIF($A$3:A31,A31)</f>
        <v>2</v>
      </c>
      <c r="E31" s="15" t="str" cm="1">
        <f t="array" ref="E31">IFERROR(VLOOKUP(A31,$K$3:$L$12,2,FALSE)&amp;INDEX($I$3:$I$12,D31,1),"")</f>
        <v>迅敏Ⅱ</v>
      </c>
      <c r="F31" s="15" t="str">
        <f t="shared" si="0"/>
        <v>幸存者移动速度+{0}%</v>
      </c>
      <c r="G31" s="15"/>
      <c r="H31" s="15"/>
      <c r="I31" s="11"/>
      <c r="J31" s="11"/>
      <c r="K31" s="11"/>
      <c r="L31" s="11"/>
      <c r="M31" s="11"/>
    </row>
    <row r="32" spans="1:13" x14ac:dyDescent="0.3">
      <c r="A32" s="13"/>
      <c r="B32" s="13"/>
      <c r="C32" s="13"/>
      <c r="D32" s="13"/>
      <c r="E32" s="13"/>
      <c r="F32" s="13"/>
      <c r="G32" s="15"/>
      <c r="H32" s="15"/>
      <c r="I32" s="11"/>
      <c r="J32" s="11"/>
      <c r="K32" s="11"/>
      <c r="L32" s="11"/>
      <c r="M32" s="11"/>
    </row>
    <row r="33" spans="1:13" x14ac:dyDescent="0.3">
      <c r="A33" s="13"/>
      <c r="B33" s="13"/>
      <c r="C33" s="13"/>
      <c r="D33" s="13"/>
      <c r="E33" s="13"/>
      <c r="F33" s="13"/>
      <c r="G33" s="15"/>
      <c r="H33" s="15"/>
      <c r="I33" s="11"/>
      <c r="J33" s="11"/>
      <c r="K33" s="11"/>
      <c r="L33" s="11"/>
      <c r="M33" s="11"/>
    </row>
    <row r="34" spans="1:13" x14ac:dyDescent="0.3">
      <c r="A34" s="13"/>
      <c r="B34" s="13"/>
      <c r="C34" s="13"/>
      <c r="D34" s="13"/>
      <c r="E34" s="13"/>
      <c r="F34" s="13"/>
      <c r="G34" s="15"/>
      <c r="H34" s="15"/>
      <c r="I34" s="11"/>
      <c r="J34" s="11"/>
      <c r="K34" s="11"/>
      <c r="L34" s="11"/>
      <c r="M34" s="11"/>
    </row>
    <row r="35" spans="1:13" x14ac:dyDescent="0.3">
      <c r="A35" s="13"/>
      <c r="B35" s="13"/>
      <c r="C35" s="13"/>
      <c r="D35" s="13"/>
      <c r="E35" s="13"/>
      <c r="F35" s="13"/>
      <c r="G35" s="15"/>
      <c r="H35" s="15"/>
      <c r="I35" s="11"/>
      <c r="J35" s="11"/>
      <c r="K35" s="11"/>
      <c r="L35" s="11"/>
      <c r="M35" s="11"/>
    </row>
    <row r="36" spans="1:13" x14ac:dyDescent="0.3">
      <c r="A36" s="13"/>
      <c r="B36" s="13"/>
      <c r="C36" s="13"/>
      <c r="D36" s="13"/>
      <c r="E36" s="13"/>
      <c r="F36" s="13"/>
      <c r="G36" s="15"/>
      <c r="H36" s="15"/>
      <c r="I36" s="11"/>
      <c r="J36" s="11"/>
      <c r="K36" s="11"/>
      <c r="L36" s="11"/>
      <c r="M36" s="11"/>
    </row>
    <row r="37" spans="1:13" x14ac:dyDescent="0.3">
      <c r="A37" s="13"/>
      <c r="B37" s="13"/>
      <c r="C37" s="13"/>
      <c r="D37" s="13"/>
      <c r="E37" s="13"/>
      <c r="F37" s="13"/>
      <c r="G37" s="15"/>
      <c r="H37" s="15"/>
      <c r="I37" s="11"/>
      <c r="J37" s="11"/>
      <c r="K37" s="11"/>
      <c r="L37" s="11"/>
      <c r="M37" s="11"/>
    </row>
    <row r="38" spans="1:13" x14ac:dyDescent="0.3">
      <c r="A38" s="13"/>
      <c r="B38" s="13"/>
      <c r="C38" s="13"/>
      <c r="D38" s="13"/>
      <c r="E38" s="13"/>
      <c r="F38" s="13"/>
      <c r="G38" s="15"/>
      <c r="H38" s="15"/>
      <c r="I38" s="11"/>
      <c r="J38" s="11"/>
      <c r="K38" s="11"/>
      <c r="L38" s="11"/>
      <c r="M38" s="11"/>
    </row>
    <row r="39" spans="1:13" x14ac:dyDescent="0.3">
      <c r="A39" s="13"/>
      <c r="B39" s="13"/>
      <c r="C39" s="13"/>
      <c r="D39" s="13"/>
      <c r="E39" s="13"/>
      <c r="F39" s="13"/>
      <c r="G39" s="15"/>
      <c r="H39" s="15"/>
      <c r="I39" s="11"/>
      <c r="J39" s="11"/>
      <c r="K39" s="11"/>
      <c r="L39" s="11"/>
      <c r="M39" s="11"/>
    </row>
    <row r="40" spans="1:13" x14ac:dyDescent="0.3">
      <c r="A40" s="13"/>
      <c r="B40" s="13"/>
      <c r="C40" s="13"/>
      <c r="D40" s="13"/>
      <c r="E40" s="13"/>
      <c r="F40" s="13"/>
      <c r="G40" s="15"/>
      <c r="H40" s="15"/>
      <c r="I40" s="11"/>
      <c r="J40" s="11"/>
      <c r="K40" s="11"/>
      <c r="L40" s="11"/>
      <c r="M40" s="11"/>
    </row>
    <row r="41" spans="1:13" x14ac:dyDescent="0.3">
      <c r="A41" s="13"/>
      <c r="B41" s="13"/>
      <c r="C41" s="13"/>
      <c r="D41" s="13"/>
      <c r="E41" s="13"/>
      <c r="F41" s="13"/>
      <c r="G41" s="15"/>
      <c r="H41" s="15"/>
      <c r="I41" s="11"/>
      <c r="J41" s="11"/>
      <c r="K41" s="11"/>
      <c r="L41" s="11"/>
      <c r="M41" s="11"/>
    </row>
    <row r="42" spans="1:13" x14ac:dyDescent="0.3">
      <c r="A42" s="13"/>
      <c r="B42" s="13"/>
      <c r="C42" s="13"/>
      <c r="D42" s="13"/>
      <c r="E42" s="13"/>
      <c r="F42" s="13"/>
      <c r="G42" s="15"/>
      <c r="H42" s="15"/>
      <c r="I42" s="11"/>
      <c r="J42" s="11"/>
      <c r="K42" s="11"/>
      <c r="L42" s="11"/>
      <c r="M42" s="11"/>
    </row>
    <row r="43" spans="1:13" x14ac:dyDescent="0.3">
      <c r="A43" s="13"/>
      <c r="B43" s="13"/>
      <c r="C43" s="13"/>
      <c r="D43" s="13"/>
      <c r="E43" s="13"/>
      <c r="F43" s="13"/>
      <c r="G43" s="15"/>
      <c r="H43" s="15"/>
      <c r="I43" s="11"/>
      <c r="J43" s="11"/>
      <c r="K43" s="11"/>
      <c r="L43" s="11"/>
      <c r="M43" s="11"/>
    </row>
    <row r="44" spans="1:13" x14ac:dyDescent="0.3">
      <c r="A44" s="13"/>
      <c r="B44" s="13"/>
      <c r="C44" s="13"/>
      <c r="D44" s="13"/>
      <c r="E44" s="13"/>
      <c r="F44" s="13"/>
      <c r="G44" s="15"/>
      <c r="H44" s="15"/>
      <c r="I44" s="11"/>
      <c r="J44" s="11"/>
      <c r="K44" s="11"/>
      <c r="L44" s="11"/>
      <c r="M44" s="11"/>
    </row>
    <row r="45" spans="1:13" x14ac:dyDescent="0.3">
      <c r="A45" s="13"/>
      <c r="B45" s="13"/>
      <c r="C45" s="13"/>
      <c r="D45" s="13"/>
      <c r="E45" s="13"/>
      <c r="F45" s="13"/>
      <c r="G45" s="15"/>
      <c r="H45" s="15"/>
      <c r="I45" s="11"/>
      <c r="J45" s="11"/>
      <c r="K45" s="11"/>
      <c r="L45" s="11"/>
      <c r="M45" s="11"/>
    </row>
    <row r="46" spans="1:13" x14ac:dyDescent="0.3">
      <c r="A46" s="13"/>
      <c r="B46" s="13"/>
      <c r="C46" s="13"/>
      <c r="D46" s="13"/>
      <c r="E46" s="13"/>
      <c r="F46" s="13"/>
      <c r="G46" s="15"/>
      <c r="H46" s="15"/>
      <c r="I46" s="11"/>
      <c r="J46" s="11"/>
      <c r="K46" s="11"/>
      <c r="L46" s="11"/>
      <c r="M46" s="11"/>
    </row>
    <row r="47" spans="1:13" x14ac:dyDescent="0.3">
      <c r="A47" s="13"/>
      <c r="B47" s="13"/>
      <c r="C47" s="13"/>
      <c r="D47" s="13"/>
      <c r="E47" s="13"/>
      <c r="F47" s="13"/>
      <c r="G47" s="15"/>
      <c r="H47" s="15"/>
      <c r="I47" s="11"/>
      <c r="J47" s="11"/>
      <c r="K47" s="11"/>
      <c r="L47" s="11"/>
      <c r="M47" s="11"/>
    </row>
    <row r="48" spans="1:13" x14ac:dyDescent="0.3">
      <c r="A48" s="13"/>
      <c r="B48" s="13"/>
      <c r="C48" s="13"/>
      <c r="D48" s="13"/>
      <c r="E48" s="13"/>
      <c r="F48" s="13"/>
      <c r="G48" s="15"/>
      <c r="H48" s="15"/>
      <c r="I48" s="11"/>
      <c r="J48" s="11"/>
      <c r="K48" s="11"/>
      <c r="L48" s="11"/>
      <c r="M48" s="11"/>
    </row>
    <row r="49" spans="1:13" x14ac:dyDescent="0.3">
      <c r="A49" s="13"/>
      <c r="B49" s="13"/>
      <c r="C49" s="13"/>
      <c r="D49" s="13"/>
      <c r="E49" s="13"/>
      <c r="F49" s="13"/>
      <c r="G49" s="15"/>
      <c r="H49" s="15"/>
      <c r="I49" s="11"/>
      <c r="J49" s="11"/>
      <c r="K49" s="11"/>
      <c r="L49" s="11"/>
      <c r="M49" s="11"/>
    </row>
    <row r="50" spans="1:13" x14ac:dyDescent="0.3">
      <c r="A50" s="13"/>
      <c r="B50" s="13"/>
      <c r="C50" s="13"/>
      <c r="D50" s="13"/>
      <c r="E50" s="13"/>
      <c r="F50" s="13"/>
      <c r="G50" s="15"/>
      <c r="H50" s="15"/>
      <c r="I50" s="11"/>
      <c r="J50" s="11"/>
      <c r="K50" s="11"/>
      <c r="L50" s="11"/>
      <c r="M50" s="11"/>
    </row>
    <row r="51" spans="1:13" x14ac:dyDescent="0.3">
      <c r="A51" s="13"/>
      <c r="B51" s="13"/>
      <c r="C51" s="13"/>
      <c r="D51" s="13"/>
      <c r="E51" s="13"/>
      <c r="F51" s="13"/>
      <c r="G51" s="15"/>
      <c r="H51" s="15"/>
      <c r="I51" s="11"/>
      <c r="J51" s="11"/>
      <c r="K51" s="11"/>
      <c r="L51" s="11"/>
      <c r="M51" s="11"/>
    </row>
    <row r="52" spans="1:13" x14ac:dyDescent="0.3">
      <c r="A52" s="13"/>
      <c r="B52" s="13"/>
      <c r="C52" s="13"/>
      <c r="D52" s="13"/>
      <c r="E52" s="13"/>
      <c r="F52" s="13"/>
      <c r="G52" s="15"/>
      <c r="H52" s="15"/>
      <c r="I52" s="11"/>
      <c r="J52" s="11"/>
      <c r="K52" s="11"/>
      <c r="L52" s="11"/>
      <c r="M52" s="11"/>
    </row>
    <row r="53" spans="1:13" x14ac:dyDescent="0.3">
      <c r="A53" s="13"/>
      <c r="B53" s="13"/>
      <c r="C53" s="13"/>
      <c r="D53" s="13"/>
      <c r="E53" s="13"/>
      <c r="F53" s="13"/>
      <c r="G53" s="15"/>
      <c r="H53" s="15"/>
      <c r="I53" s="11"/>
      <c r="J53" s="11"/>
      <c r="K53" s="11"/>
      <c r="L53" s="11"/>
      <c r="M53" s="11"/>
    </row>
    <row r="54" spans="1:13" x14ac:dyDescent="0.3">
      <c r="A54" s="13"/>
      <c r="B54" s="13"/>
      <c r="C54" s="13"/>
      <c r="D54" s="13"/>
      <c r="E54" s="13"/>
      <c r="F54" s="13"/>
      <c r="G54" s="15"/>
      <c r="H54" s="15"/>
      <c r="I54" s="11"/>
      <c r="J54" s="11"/>
      <c r="K54" s="11"/>
      <c r="L54" s="11"/>
      <c r="M54" s="11"/>
    </row>
    <row r="55" spans="1:13" x14ac:dyDescent="0.3">
      <c r="A55" s="13"/>
      <c r="B55" s="13"/>
      <c r="C55" s="13"/>
      <c r="D55" s="13"/>
      <c r="E55" s="13"/>
      <c r="F55" s="13"/>
      <c r="G55" s="15"/>
      <c r="H55" s="15"/>
      <c r="I55" s="11"/>
      <c r="J55" s="11"/>
      <c r="K55" s="11"/>
      <c r="L55" s="11"/>
      <c r="M55" s="11"/>
    </row>
    <row r="56" spans="1:13" x14ac:dyDescent="0.3">
      <c r="A56" s="13"/>
      <c r="B56" s="13"/>
      <c r="C56" s="13"/>
      <c r="D56" s="13"/>
      <c r="E56" s="13"/>
      <c r="F56" s="13"/>
      <c r="G56" s="15"/>
      <c r="H56" s="15"/>
      <c r="I56" s="11"/>
      <c r="J56" s="11"/>
      <c r="K56" s="11"/>
      <c r="L56" s="11"/>
      <c r="M56" s="11"/>
    </row>
    <row r="57" spans="1:13" x14ac:dyDescent="0.3">
      <c r="A57" s="13"/>
      <c r="B57" s="13"/>
      <c r="C57" s="13"/>
      <c r="D57" s="13"/>
      <c r="E57" s="13"/>
      <c r="F57" s="13"/>
      <c r="G57" s="15"/>
      <c r="H57" s="15"/>
      <c r="I57" s="11"/>
      <c r="J57" s="11"/>
      <c r="K57" s="11"/>
      <c r="L57" s="11"/>
      <c r="M57" s="11"/>
    </row>
    <row r="58" spans="1:13" x14ac:dyDescent="0.3">
      <c r="A58" s="13"/>
      <c r="B58" s="13"/>
      <c r="C58" s="13"/>
      <c r="D58" s="13"/>
      <c r="E58" s="13"/>
      <c r="F58" s="13"/>
      <c r="G58" s="15"/>
      <c r="H58" s="15"/>
      <c r="I58" s="11"/>
      <c r="J58" s="11"/>
      <c r="K58" s="11"/>
      <c r="L58" s="11"/>
      <c r="M58" s="11"/>
    </row>
    <row r="59" spans="1:13" x14ac:dyDescent="0.3">
      <c r="A59" s="11"/>
      <c r="B59" s="11"/>
      <c r="C59" s="11"/>
      <c r="D59" s="15"/>
      <c r="E59" s="15"/>
      <c r="F59" s="15"/>
      <c r="G59" s="15"/>
      <c r="H59" s="15"/>
      <c r="I59" s="11"/>
      <c r="J59" s="11"/>
      <c r="K59" s="11"/>
      <c r="L59" s="11"/>
      <c r="M59" s="11"/>
    </row>
    <row r="60" spans="1:13" x14ac:dyDescent="0.3">
      <c r="A60" s="40"/>
      <c r="B60" s="40"/>
      <c r="C60" s="40"/>
      <c r="D60" s="11"/>
      <c r="E60" s="15"/>
      <c r="F60" s="11"/>
      <c r="G60" s="15"/>
      <c r="H60" s="15"/>
      <c r="I60" s="11"/>
      <c r="J60" s="11"/>
      <c r="K60" s="11"/>
      <c r="L60" s="11"/>
      <c r="M60" s="11"/>
    </row>
    <row r="61" spans="1:13" x14ac:dyDescent="0.3">
      <c r="A61" s="40"/>
      <c r="B61" s="40"/>
      <c r="C61" s="40"/>
      <c r="D61" s="11"/>
      <c r="E61" s="15"/>
      <c r="F61" s="11"/>
      <c r="G61" s="11"/>
      <c r="H61" s="11"/>
      <c r="I61" s="11"/>
      <c r="J61" s="11"/>
      <c r="K61" s="11"/>
      <c r="L61" s="11"/>
      <c r="M61" s="11"/>
    </row>
    <row r="62" spans="1:13" x14ac:dyDescent="0.3">
      <c r="A62" s="40"/>
      <c r="B62" s="40"/>
      <c r="C62" s="40"/>
      <c r="D62" s="11"/>
      <c r="E62" s="15"/>
      <c r="F62" s="11"/>
      <c r="G62" s="11"/>
      <c r="H62" s="11"/>
      <c r="I62" s="11"/>
      <c r="J62" s="11"/>
      <c r="K62" s="11"/>
      <c r="L62" s="11"/>
      <c r="M62" s="11"/>
    </row>
    <row r="63" spans="1:13" x14ac:dyDescent="0.3">
      <c r="A63" s="40"/>
      <c r="B63" s="40"/>
      <c r="C63" s="40"/>
      <c r="D63" s="11"/>
      <c r="E63" s="15"/>
      <c r="F63" s="11"/>
      <c r="G63" s="11"/>
      <c r="H63" s="11"/>
      <c r="I63" s="11"/>
      <c r="J63" s="11"/>
      <c r="K63" s="11"/>
      <c r="L63" s="11"/>
      <c r="M63" s="11"/>
    </row>
    <row r="64" spans="1:13" x14ac:dyDescent="0.3">
      <c r="A64" s="40"/>
      <c r="B64" s="40"/>
      <c r="C64" s="40"/>
      <c r="D64" s="11"/>
      <c r="E64" s="15"/>
      <c r="F64" s="11"/>
      <c r="G64" s="11"/>
      <c r="H64" s="11"/>
      <c r="I64" s="11"/>
      <c r="J64" s="11"/>
      <c r="K64" s="11"/>
      <c r="L64" s="11"/>
      <c r="M64" s="11"/>
    </row>
    <row r="65" spans="1:13" x14ac:dyDescent="0.3">
      <c r="A65" s="40"/>
      <c r="B65" s="40"/>
      <c r="C65" s="40"/>
      <c r="D65" s="11"/>
      <c r="E65" s="15"/>
      <c r="F65" s="11"/>
      <c r="G65" s="11"/>
      <c r="H65" s="11"/>
      <c r="I65" s="11"/>
      <c r="J65" s="11"/>
      <c r="K65" s="11"/>
      <c r="L65" s="11"/>
      <c r="M65" s="11"/>
    </row>
    <row r="66" spans="1:13" x14ac:dyDescent="0.3">
      <c r="A66" s="40"/>
      <c r="B66" s="40"/>
      <c r="C66" s="40"/>
      <c r="D66" s="11"/>
      <c r="E66" s="15"/>
      <c r="F66" s="11"/>
      <c r="G66" s="11"/>
      <c r="H66" s="11"/>
      <c r="I66" s="11"/>
      <c r="J66" s="11"/>
      <c r="K66" s="11"/>
      <c r="L66" s="11"/>
      <c r="M66" s="11"/>
    </row>
    <row r="67" spans="1:13" x14ac:dyDescent="0.3">
      <c r="A67" s="40"/>
      <c r="B67" s="40"/>
      <c r="C67" s="40"/>
      <c r="D67" s="11"/>
      <c r="E67" s="15"/>
      <c r="F67" s="11"/>
      <c r="G67" s="11"/>
      <c r="H67" s="11"/>
      <c r="I67" s="11"/>
      <c r="J67" s="11"/>
      <c r="K67" s="11"/>
      <c r="L67" s="11"/>
      <c r="M67" s="11"/>
    </row>
    <row r="68" spans="1:13" x14ac:dyDescent="0.3">
      <c r="A68" s="40"/>
      <c r="B68" s="40"/>
      <c r="C68" s="40"/>
      <c r="D68" s="11"/>
      <c r="E68" s="15"/>
      <c r="F68" s="11"/>
      <c r="G68" s="11"/>
      <c r="H68" s="11"/>
      <c r="I68" s="11"/>
      <c r="J68" s="11"/>
      <c r="K68" s="11"/>
      <c r="L68" s="11"/>
      <c r="M68" s="11"/>
    </row>
    <row r="69" spans="1:13" x14ac:dyDescent="0.3">
      <c r="A69" s="40"/>
      <c r="B69" s="40"/>
      <c r="C69" s="40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x14ac:dyDescent="0.3">
      <c r="A70" s="40"/>
      <c r="B70" s="40"/>
      <c r="C70" s="40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x14ac:dyDescent="0.3">
      <c r="A71" s="40"/>
      <c r="B71" s="40"/>
      <c r="C71" s="40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3">
      <c r="A72" s="40"/>
      <c r="B72" s="40"/>
      <c r="C72" s="40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x14ac:dyDescent="0.3">
      <c r="A73" s="40"/>
      <c r="B73" s="40"/>
      <c r="C73" s="40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 x14ac:dyDescent="0.3">
      <c r="A74" s="40"/>
      <c r="B74" s="40"/>
      <c r="C74" s="40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 x14ac:dyDescent="0.3">
      <c r="A75" s="40"/>
      <c r="B75" s="40"/>
      <c r="C75" s="40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x14ac:dyDescent="0.3">
      <c r="A76" s="40"/>
      <c r="B76" s="40"/>
      <c r="C76" s="40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x14ac:dyDescent="0.3">
      <c r="A77" s="40"/>
      <c r="B77" s="40"/>
      <c r="C77" s="40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x14ac:dyDescent="0.3">
      <c r="A78" s="40"/>
      <c r="B78" s="40"/>
      <c r="C78" s="40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x14ac:dyDescent="0.3">
      <c r="A79" s="40"/>
      <c r="B79" s="40"/>
      <c r="C79" s="40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x14ac:dyDescent="0.3">
      <c r="A80" s="40"/>
      <c r="B80" s="40"/>
      <c r="C80" s="40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 x14ac:dyDescent="0.3">
      <c r="A81" s="40"/>
      <c r="B81" s="40"/>
      <c r="C81" s="40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1:13" x14ac:dyDescent="0.3">
      <c r="A82" s="40"/>
      <c r="B82" s="40"/>
      <c r="C82" s="40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 x14ac:dyDescent="0.3">
      <c r="A83" s="40"/>
      <c r="B83" s="40"/>
      <c r="C83" s="40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1:13" x14ac:dyDescent="0.3">
      <c r="A84" s="40"/>
      <c r="B84" s="40"/>
      <c r="C84" s="40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1:13" x14ac:dyDescent="0.3">
      <c r="A85" s="40"/>
      <c r="B85" s="40"/>
      <c r="C85" s="40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1:13" x14ac:dyDescent="0.3">
      <c r="A86" s="40"/>
      <c r="B86" s="40"/>
      <c r="C86" s="40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3" x14ac:dyDescent="0.3">
      <c r="A87" s="40"/>
      <c r="B87" s="40"/>
      <c r="C87" s="40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3" x14ac:dyDescent="0.3">
      <c r="A88" s="40"/>
      <c r="B88" s="40"/>
      <c r="C88" s="40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1:13" x14ac:dyDescent="0.3">
      <c r="A89" s="40"/>
      <c r="B89" s="40"/>
      <c r="C89" s="40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3" x14ac:dyDescent="0.3">
      <c r="A90" s="40"/>
      <c r="B90" s="40"/>
      <c r="C90" s="40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1:13" x14ac:dyDescent="0.3">
      <c r="A91" s="40"/>
      <c r="B91" s="40"/>
      <c r="C91" s="40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1:13" x14ac:dyDescent="0.3">
      <c r="A92" s="40"/>
      <c r="B92" s="40"/>
      <c r="C92" s="40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1:13" x14ac:dyDescent="0.3">
      <c r="A93" s="40"/>
      <c r="B93" s="40"/>
      <c r="C93" s="40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1:13" x14ac:dyDescent="0.3">
      <c r="A94" s="40"/>
      <c r="B94" s="40"/>
      <c r="C94" s="40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1:13" x14ac:dyDescent="0.3">
      <c r="G95" s="11"/>
      <c r="H95" s="11"/>
      <c r="I95" s="11"/>
      <c r="J95" s="11"/>
      <c r="K95" s="11"/>
      <c r="L95" s="11"/>
      <c r="M95" s="1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M17"/>
  <sheetViews>
    <sheetView workbookViewId="0">
      <selection activeCell="E51" sqref="E51"/>
    </sheetView>
  </sheetViews>
  <sheetFormatPr defaultColWidth="9" defaultRowHeight="14" x14ac:dyDescent="0.3"/>
  <cols>
    <col min="1" max="1" width="8.58203125" style="1"/>
    <col min="2" max="2" width="23.58203125" style="1" customWidth="1"/>
    <col min="3" max="3" width="24.08203125" style="1" customWidth="1"/>
    <col min="4" max="4" width="12.33203125" style="1" customWidth="1"/>
    <col min="5" max="5" width="18.33203125" style="1" customWidth="1"/>
    <col min="6" max="6" width="15.83203125" style="1" customWidth="1"/>
    <col min="7" max="7" width="14.58203125" style="1" customWidth="1"/>
    <col min="8" max="9" width="20.58203125" customWidth="1"/>
    <col min="10" max="10" width="14.33203125" customWidth="1"/>
    <col min="11" max="11" width="21.83203125" customWidth="1"/>
    <col min="12" max="12" width="14.83203125" customWidth="1"/>
  </cols>
  <sheetData>
    <row r="2" spans="1:13" ht="16.5" x14ac:dyDescent="0.45">
      <c r="A2" s="1" t="s">
        <v>2</v>
      </c>
      <c r="B2" s="2" t="s">
        <v>75</v>
      </c>
      <c r="C2" s="3" t="s">
        <v>76</v>
      </c>
      <c r="D2" s="4" t="s">
        <v>77</v>
      </c>
      <c r="E2" s="5" t="s">
        <v>78</v>
      </c>
      <c r="F2" s="6" t="s">
        <v>81</v>
      </c>
      <c r="G2" s="6" t="s">
        <v>83</v>
      </c>
      <c r="H2" s="6" t="s">
        <v>189</v>
      </c>
      <c r="I2" s="6" t="s">
        <v>87</v>
      </c>
      <c r="J2" s="8" t="s">
        <v>190</v>
      </c>
      <c r="K2" s="8" t="s">
        <v>88</v>
      </c>
      <c r="L2" s="9" t="s">
        <v>191</v>
      </c>
      <c r="M2" s="9" t="s">
        <v>192</v>
      </c>
    </row>
    <row r="3" spans="1:13" ht="16.5" x14ac:dyDescent="0.3">
      <c r="B3" s="7"/>
    </row>
    <row r="4" spans="1:13" x14ac:dyDescent="0.3">
      <c r="A4" s="1">
        <v>100001</v>
      </c>
      <c r="B4" s="1">
        <v>999999</v>
      </c>
    </row>
    <row r="5" spans="1:13" x14ac:dyDescent="0.3">
      <c r="A5" s="1">
        <v>100002</v>
      </c>
      <c r="B5" s="1">
        <v>999998</v>
      </c>
      <c r="C5" s="1">
        <v>1</v>
      </c>
      <c r="D5" s="1">
        <v>1</v>
      </c>
      <c r="E5" s="1">
        <v>1</v>
      </c>
      <c r="F5" s="1">
        <v>200101</v>
      </c>
      <c r="G5" s="1" t="s">
        <v>193</v>
      </c>
      <c r="H5" s="1"/>
    </row>
    <row r="6" spans="1:13" x14ac:dyDescent="0.3">
      <c r="A6" s="1">
        <v>100003</v>
      </c>
      <c r="D6" s="1">
        <v>1</v>
      </c>
      <c r="E6" s="1">
        <v>1</v>
      </c>
      <c r="F6" s="1">
        <v>200102</v>
      </c>
      <c r="G6" s="1">
        <v>3</v>
      </c>
      <c r="H6" s="1"/>
    </row>
    <row r="7" spans="1:13" x14ac:dyDescent="0.3">
      <c r="A7" s="1">
        <v>100004</v>
      </c>
      <c r="E7" s="1">
        <v>2</v>
      </c>
      <c r="F7" s="1">
        <v>999888</v>
      </c>
      <c r="G7" s="1">
        <v>3</v>
      </c>
      <c r="H7" s="1">
        <v>111</v>
      </c>
    </row>
    <row r="8" spans="1:13" x14ac:dyDescent="0.3">
      <c r="A8" s="1">
        <v>100005</v>
      </c>
      <c r="E8" s="1">
        <v>3</v>
      </c>
      <c r="J8">
        <v>0.3</v>
      </c>
      <c r="K8">
        <v>111111</v>
      </c>
    </row>
    <row r="9" spans="1:13" x14ac:dyDescent="0.3">
      <c r="A9" s="1">
        <v>100006</v>
      </c>
      <c r="E9" s="1">
        <v>4</v>
      </c>
      <c r="L9" t="s">
        <v>194</v>
      </c>
      <c r="M9">
        <v>111111</v>
      </c>
    </row>
    <row r="14" spans="1:13" x14ac:dyDescent="0.3">
      <c r="E14" s="1" t="s">
        <v>195</v>
      </c>
    </row>
    <row r="15" spans="1:13" x14ac:dyDescent="0.3">
      <c r="E15" s="1" t="s">
        <v>196</v>
      </c>
    </row>
    <row r="16" spans="1:13" x14ac:dyDescent="0.3">
      <c r="E16" s="1" t="s">
        <v>197</v>
      </c>
    </row>
    <row r="17" spans="5:5" x14ac:dyDescent="0.3">
      <c r="E17" s="1" t="s">
        <v>198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副玩法天赋配置</vt:lpstr>
      <vt:lpstr>天赋效果表</vt:lpstr>
      <vt:lpstr>#天赋配置</vt:lpstr>
      <vt:lpstr>#天赋效果说明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佳磊 汪</cp:lastModifiedBy>
  <dcterms:created xsi:type="dcterms:W3CDTF">2015-06-05T18:19:00Z</dcterms:created>
  <dcterms:modified xsi:type="dcterms:W3CDTF">2024-12-06T12:25:47Z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4CE18BE9AF434EBDA7822B8874C6CC24_12</vt:lpwstr>
  </property>
  <property fmtid="{D5CDD505-2E9C-101B-9397-08002B2CF9AE}" pid="3" name="KSOProductBuildVer">
    <vt:lpwstr>2052-12.1.0.16120</vt:lpwstr>
  </property>
</Properties>
</file>