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Github\MaxwellDamping_FLAC\example\"/>
    </mc:Choice>
  </mc:AlternateContent>
  <xr:revisionPtr revIDLastSave="0" documentId="13_ncr:1_{F691499D-683D-4959-9187-3929948599A1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ingleComponent" sheetId="1" r:id="rId1"/>
    <sheet name="FLA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" i="2" l="1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P75" i="2"/>
  <c r="P2" i="2"/>
  <c r="S2" i="2"/>
  <c r="N75" i="2"/>
  <c r="N2" i="2"/>
  <c r="B15" i="2"/>
  <c r="B16" i="2" s="1"/>
  <c r="B9" i="2"/>
  <c r="B10" i="2" s="1"/>
  <c r="I75" i="2"/>
  <c r="S75" i="2" s="1"/>
  <c r="H3" i="2"/>
  <c r="H4" i="2" s="1"/>
  <c r="I4" i="2" s="1"/>
  <c r="S4" i="2" s="1"/>
  <c r="B3" i="2"/>
  <c r="I2" i="2"/>
  <c r="I79" i="1"/>
  <c r="J79" i="1" s="1"/>
  <c r="K79" i="1"/>
  <c r="M79" i="1" s="1"/>
  <c r="L79" i="1"/>
  <c r="I80" i="1"/>
  <c r="J80" i="1"/>
  <c r="K80" i="1"/>
  <c r="L80" i="1"/>
  <c r="M80" i="1"/>
  <c r="I81" i="1"/>
  <c r="J81" i="1" s="1"/>
  <c r="I78" i="1"/>
  <c r="K78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  <c r="B3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T2" i="2" l="1"/>
  <c r="T75" i="2"/>
  <c r="U75" i="2"/>
  <c r="U4" i="2"/>
  <c r="T4" i="2"/>
  <c r="U2" i="2"/>
  <c r="P4" i="2"/>
  <c r="O75" i="2"/>
  <c r="N4" i="2"/>
  <c r="O4" i="2" s="1"/>
  <c r="O2" i="2"/>
  <c r="H5" i="2"/>
  <c r="I3" i="2"/>
  <c r="B4" i="2"/>
  <c r="K81" i="1"/>
  <c r="L81" i="1"/>
  <c r="J78" i="1"/>
  <c r="L78" i="1"/>
  <c r="M78" i="1" s="1"/>
  <c r="B4" i="1"/>
  <c r="S3" i="2" l="1"/>
  <c r="N3" i="2"/>
  <c r="V2" i="2"/>
  <c r="Q4" i="2"/>
  <c r="J2" i="2"/>
  <c r="Y2" i="2" s="1"/>
  <c r="K75" i="2"/>
  <c r="X75" i="2" s="1"/>
  <c r="J75" i="2"/>
  <c r="Y75" i="2" s="1"/>
  <c r="K2" i="2"/>
  <c r="X2" i="2" s="1"/>
  <c r="J4" i="2"/>
  <c r="Y4" i="2" s="1"/>
  <c r="K4" i="2"/>
  <c r="X4" i="2" s="1"/>
  <c r="J3" i="2"/>
  <c r="K3" i="2"/>
  <c r="H6" i="2"/>
  <c r="I5" i="2"/>
  <c r="M81" i="1"/>
  <c r="S5" i="2" l="1"/>
  <c r="N5" i="2"/>
  <c r="O3" i="2"/>
  <c r="P3" i="2"/>
  <c r="T3" i="2"/>
  <c r="Y3" i="2" s="1"/>
  <c r="U3" i="2"/>
  <c r="X3" i="2" s="1"/>
  <c r="V4" i="2"/>
  <c r="Q2" i="2"/>
  <c r="Q3" i="2"/>
  <c r="L75" i="2"/>
  <c r="Q75" i="2"/>
  <c r="V3" i="2"/>
  <c r="V75" i="2"/>
  <c r="J5" i="2"/>
  <c r="K5" i="2"/>
  <c r="H7" i="2"/>
  <c r="I6" i="2"/>
  <c r="L4" i="2"/>
  <c r="L3" i="2"/>
  <c r="L2" i="2"/>
  <c r="O5" i="2" l="1"/>
  <c r="P5" i="2"/>
  <c r="X5" i="2" s="1"/>
  <c r="S6" i="2"/>
  <c r="N6" i="2"/>
  <c r="T5" i="2"/>
  <c r="V5" i="2" s="1"/>
  <c r="U5" i="2"/>
  <c r="J6" i="2"/>
  <c r="K6" i="2"/>
  <c r="H8" i="2"/>
  <c r="I7" i="2"/>
  <c r="L5" i="2"/>
  <c r="S7" i="2" l="1"/>
  <c r="N7" i="2"/>
  <c r="P6" i="2"/>
  <c r="O6" i="2"/>
  <c r="Q6" i="2" s="1"/>
  <c r="Q5" i="2"/>
  <c r="T6" i="2"/>
  <c r="U6" i="2"/>
  <c r="X6" i="2" s="1"/>
  <c r="Y5" i="2"/>
  <c r="K7" i="2"/>
  <c r="J7" i="2"/>
  <c r="I8" i="2"/>
  <c r="H9" i="2"/>
  <c r="L6" i="2"/>
  <c r="V6" i="2" l="1"/>
  <c r="O7" i="2"/>
  <c r="Q7" i="2" s="1"/>
  <c r="P7" i="2"/>
  <c r="X7" i="2" s="1"/>
  <c r="S8" i="2"/>
  <c r="N8" i="2"/>
  <c r="L7" i="2"/>
  <c r="Y6" i="2"/>
  <c r="T7" i="2"/>
  <c r="U7" i="2"/>
  <c r="K8" i="2"/>
  <c r="J8" i="2"/>
  <c r="H10" i="2"/>
  <c r="I9" i="2"/>
  <c r="V7" i="2" l="1"/>
  <c r="P8" i="2"/>
  <c r="X8" i="2" s="1"/>
  <c r="O8" i="2"/>
  <c r="Q8" i="2" s="1"/>
  <c r="S9" i="2"/>
  <c r="N9" i="2"/>
  <c r="L8" i="2"/>
  <c r="Y7" i="2"/>
  <c r="T8" i="2"/>
  <c r="U8" i="2"/>
  <c r="K9" i="2"/>
  <c r="J9" i="2"/>
  <c r="I10" i="2"/>
  <c r="H11" i="2"/>
  <c r="L9" i="2" l="1"/>
  <c r="S10" i="2"/>
  <c r="N10" i="2"/>
  <c r="V8" i="2"/>
  <c r="Y8" i="2"/>
  <c r="P9" i="2"/>
  <c r="X9" i="2" s="1"/>
  <c r="O9" i="2"/>
  <c r="Q9" i="2" s="1"/>
  <c r="U9" i="2"/>
  <c r="T9" i="2"/>
  <c r="V9" i="2" s="1"/>
  <c r="H12" i="2"/>
  <c r="I11" i="2"/>
  <c r="K10" i="2"/>
  <c r="J10" i="2"/>
  <c r="L10" i="2" l="1"/>
  <c r="N11" i="2"/>
  <c r="S11" i="2"/>
  <c r="T10" i="2"/>
  <c r="U10" i="2"/>
  <c r="P10" i="2"/>
  <c r="X10" i="2" s="1"/>
  <c r="O10" i="2"/>
  <c r="Y9" i="2"/>
  <c r="K11" i="2"/>
  <c r="J11" i="2"/>
  <c r="I12" i="2"/>
  <c r="H13" i="2"/>
  <c r="L11" i="2" l="1"/>
  <c r="Q10" i="2"/>
  <c r="Y10" i="2"/>
  <c r="S12" i="2"/>
  <c r="N12" i="2"/>
  <c r="V10" i="2"/>
  <c r="U11" i="2"/>
  <c r="T11" i="2"/>
  <c r="V11" i="2" s="1"/>
  <c r="P11" i="2"/>
  <c r="X11" i="2" s="1"/>
  <c r="O11" i="2"/>
  <c r="H14" i="2"/>
  <c r="I13" i="2"/>
  <c r="K12" i="2"/>
  <c r="J12" i="2"/>
  <c r="S13" i="2" l="1"/>
  <c r="N13" i="2"/>
  <c r="T12" i="2"/>
  <c r="U12" i="2"/>
  <c r="Q11" i="2"/>
  <c r="P12" i="2"/>
  <c r="X12" i="2" s="1"/>
  <c r="O12" i="2"/>
  <c r="Q12" i="2" s="1"/>
  <c r="Y11" i="2"/>
  <c r="L12" i="2"/>
  <c r="K13" i="2"/>
  <c r="J13" i="2"/>
  <c r="H15" i="2"/>
  <c r="I14" i="2"/>
  <c r="V12" i="2" l="1"/>
  <c r="S14" i="2"/>
  <c r="N14" i="2"/>
  <c r="L13" i="2"/>
  <c r="Y12" i="2"/>
  <c r="P13" i="2"/>
  <c r="X13" i="2" s="1"/>
  <c r="O13" i="2"/>
  <c r="Q13" i="2" s="1"/>
  <c r="T13" i="2"/>
  <c r="V13" i="2" s="1"/>
  <c r="U13" i="2"/>
  <c r="K14" i="2"/>
  <c r="J14" i="2"/>
  <c r="I15" i="2"/>
  <c r="H16" i="2"/>
  <c r="L14" i="2" l="1"/>
  <c r="S15" i="2"/>
  <c r="N15" i="2"/>
  <c r="Y13" i="2"/>
  <c r="P14" i="2"/>
  <c r="X14" i="2" s="1"/>
  <c r="O14" i="2"/>
  <c r="Q14" i="2" s="1"/>
  <c r="T14" i="2"/>
  <c r="V14" i="2" s="1"/>
  <c r="U14" i="2"/>
  <c r="K15" i="2"/>
  <c r="J15" i="2"/>
  <c r="I16" i="2"/>
  <c r="H17" i="2"/>
  <c r="S16" i="2" l="1"/>
  <c r="N16" i="2"/>
  <c r="P15" i="2"/>
  <c r="X15" i="2" s="1"/>
  <c r="O15" i="2"/>
  <c r="Q15" i="2" s="1"/>
  <c r="L15" i="2"/>
  <c r="U15" i="2"/>
  <c r="T15" i="2"/>
  <c r="V15" i="2" s="1"/>
  <c r="Y14" i="2"/>
  <c r="H18" i="2"/>
  <c r="I17" i="2"/>
  <c r="J16" i="2"/>
  <c r="K16" i="2"/>
  <c r="Y15" i="2" l="1"/>
  <c r="S17" i="2"/>
  <c r="N17" i="2"/>
  <c r="P16" i="2"/>
  <c r="X16" i="2" s="1"/>
  <c r="O16" i="2"/>
  <c r="Q16" i="2" s="1"/>
  <c r="U16" i="2"/>
  <c r="T16" i="2"/>
  <c r="V16" i="2" s="1"/>
  <c r="J17" i="2"/>
  <c r="K17" i="2"/>
  <c r="L16" i="2"/>
  <c r="H19" i="2"/>
  <c r="I18" i="2"/>
  <c r="T17" i="2" l="1"/>
  <c r="U17" i="2"/>
  <c r="S18" i="2"/>
  <c r="N18" i="2"/>
  <c r="P17" i="2"/>
  <c r="X17" i="2" s="1"/>
  <c r="O17" i="2"/>
  <c r="Q17" i="2" s="1"/>
  <c r="Y16" i="2"/>
  <c r="K18" i="2"/>
  <c r="J18" i="2"/>
  <c r="H20" i="2"/>
  <c r="I19" i="2"/>
  <c r="L17" i="2"/>
  <c r="L18" i="2" l="1"/>
  <c r="S19" i="2"/>
  <c r="N19" i="2"/>
  <c r="Y17" i="2"/>
  <c r="O18" i="2"/>
  <c r="P18" i="2"/>
  <c r="X18" i="2" s="1"/>
  <c r="T18" i="2"/>
  <c r="U18" i="2"/>
  <c r="V17" i="2"/>
  <c r="K19" i="2"/>
  <c r="J19" i="2"/>
  <c r="H21" i="2"/>
  <c r="I20" i="2"/>
  <c r="S20" i="2" l="1"/>
  <c r="N20" i="2"/>
  <c r="L19" i="2"/>
  <c r="V18" i="2"/>
  <c r="Q18" i="2"/>
  <c r="O19" i="2"/>
  <c r="P19" i="2"/>
  <c r="X19" i="2" s="1"/>
  <c r="T19" i="2"/>
  <c r="U19" i="2"/>
  <c r="Y18" i="2"/>
  <c r="J20" i="2"/>
  <c r="K20" i="2"/>
  <c r="H22" i="2"/>
  <c r="I21" i="2"/>
  <c r="S21" i="2" l="1"/>
  <c r="N21" i="2"/>
  <c r="V19" i="2"/>
  <c r="Q19" i="2"/>
  <c r="Y19" i="2"/>
  <c r="O20" i="2"/>
  <c r="P20" i="2"/>
  <c r="X20" i="2" s="1"/>
  <c r="T20" i="2"/>
  <c r="U20" i="2"/>
  <c r="J21" i="2"/>
  <c r="K21" i="2"/>
  <c r="I22" i="2"/>
  <c r="H23" i="2"/>
  <c r="L20" i="2"/>
  <c r="S22" i="2" l="1"/>
  <c r="N22" i="2"/>
  <c r="V20" i="2"/>
  <c r="Q20" i="2"/>
  <c r="O21" i="2"/>
  <c r="P21" i="2"/>
  <c r="X21" i="2" s="1"/>
  <c r="T21" i="2"/>
  <c r="V21" i="2" s="1"/>
  <c r="U21" i="2"/>
  <c r="Y20" i="2"/>
  <c r="K22" i="2"/>
  <c r="J22" i="2"/>
  <c r="H24" i="2"/>
  <c r="I23" i="2"/>
  <c r="L21" i="2"/>
  <c r="N23" i="2" l="1"/>
  <c r="S23" i="2"/>
  <c r="L22" i="2"/>
  <c r="Q21" i="2"/>
  <c r="P22" i="2"/>
  <c r="O22" i="2"/>
  <c r="Q22" i="2" s="1"/>
  <c r="T22" i="2"/>
  <c r="V22" i="2" s="1"/>
  <c r="U22" i="2"/>
  <c r="X22" i="2"/>
  <c r="Y21" i="2"/>
  <c r="K23" i="2"/>
  <c r="J23" i="2"/>
  <c r="H25" i="2"/>
  <c r="I24" i="2"/>
  <c r="L23" i="2" l="1"/>
  <c r="S24" i="2"/>
  <c r="N24" i="2"/>
  <c r="Y22" i="2"/>
  <c r="T23" i="2"/>
  <c r="U23" i="2"/>
  <c r="P23" i="2"/>
  <c r="X23" i="2" s="1"/>
  <c r="O23" i="2"/>
  <c r="Q23" i="2" s="1"/>
  <c r="K24" i="2"/>
  <c r="J24" i="2"/>
  <c r="I25" i="2"/>
  <c r="H26" i="2"/>
  <c r="S25" i="2" l="1"/>
  <c r="N25" i="2"/>
  <c r="V23" i="2"/>
  <c r="P24" i="2"/>
  <c r="X24" i="2" s="1"/>
  <c r="O24" i="2"/>
  <c r="Q24" i="2" s="1"/>
  <c r="T24" i="2"/>
  <c r="U24" i="2"/>
  <c r="Y23" i="2"/>
  <c r="K25" i="2"/>
  <c r="J25" i="2"/>
  <c r="I26" i="2"/>
  <c r="H27" i="2"/>
  <c r="L24" i="2"/>
  <c r="S26" i="2" l="1"/>
  <c r="N26" i="2"/>
  <c r="L25" i="2"/>
  <c r="V24" i="2"/>
  <c r="Y24" i="2"/>
  <c r="P25" i="2"/>
  <c r="X25" i="2" s="1"/>
  <c r="O25" i="2"/>
  <c r="Q25" i="2" s="1"/>
  <c r="U25" i="2"/>
  <c r="T25" i="2"/>
  <c r="V25" i="2" s="1"/>
  <c r="H28" i="2"/>
  <c r="I27" i="2"/>
  <c r="K26" i="2"/>
  <c r="J26" i="2"/>
  <c r="S27" i="2" l="1"/>
  <c r="N27" i="2"/>
  <c r="Y25" i="2"/>
  <c r="P26" i="2"/>
  <c r="X26" i="2" s="1"/>
  <c r="O26" i="2"/>
  <c r="Q26" i="2" s="1"/>
  <c r="T26" i="2"/>
  <c r="U26" i="2"/>
  <c r="L26" i="2"/>
  <c r="J27" i="2"/>
  <c r="K27" i="2"/>
  <c r="H29" i="2"/>
  <c r="I28" i="2"/>
  <c r="S28" i="2" l="1"/>
  <c r="N28" i="2"/>
  <c r="V26" i="2"/>
  <c r="O27" i="2"/>
  <c r="P27" i="2"/>
  <c r="X27" i="2" s="1"/>
  <c r="T27" i="2"/>
  <c r="U27" i="2"/>
  <c r="Y26" i="2"/>
  <c r="J28" i="2"/>
  <c r="K28" i="2"/>
  <c r="H30" i="2"/>
  <c r="I29" i="2"/>
  <c r="L27" i="2"/>
  <c r="N29" i="2" l="1"/>
  <c r="S29" i="2"/>
  <c r="V27" i="2"/>
  <c r="Q27" i="2"/>
  <c r="Y27" i="2"/>
  <c r="P28" i="2"/>
  <c r="X28" i="2" s="1"/>
  <c r="O28" i="2"/>
  <c r="Q28" i="2" s="1"/>
  <c r="U28" i="2"/>
  <c r="T28" i="2"/>
  <c r="V28" i="2" s="1"/>
  <c r="K29" i="2"/>
  <c r="J29" i="2"/>
  <c r="H31" i="2"/>
  <c r="I30" i="2"/>
  <c r="L28" i="2"/>
  <c r="S30" i="2" l="1"/>
  <c r="N30" i="2"/>
  <c r="L29" i="2"/>
  <c r="Y28" i="2"/>
  <c r="U29" i="2"/>
  <c r="T29" i="2"/>
  <c r="V29" i="2" s="1"/>
  <c r="O29" i="2"/>
  <c r="P29" i="2"/>
  <c r="X29" i="2" s="1"/>
  <c r="K30" i="2"/>
  <c r="J30" i="2"/>
  <c r="I31" i="2"/>
  <c r="H32" i="2"/>
  <c r="N31" i="2" l="1"/>
  <c r="S31" i="2"/>
  <c r="L30" i="2"/>
  <c r="Q29" i="2"/>
  <c r="Y29" i="2"/>
  <c r="O30" i="2"/>
  <c r="P30" i="2"/>
  <c r="X30" i="2" s="1"/>
  <c r="U30" i="2"/>
  <c r="T30" i="2"/>
  <c r="V30" i="2" s="1"/>
  <c r="H33" i="2"/>
  <c r="I32" i="2"/>
  <c r="K31" i="2"/>
  <c r="J31" i="2"/>
  <c r="L31" i="2" l="1"/>
  <c r="N32" i="2"/>
  <c r="S32" i="2"/>
  <c r="Q30" i="2"/>
  <c r="Y30" i="2"/>
  <c r="U31" i="2"/>
  <c r="T31" i="2"/>
  <c r="V31" i="2" s="1"/>
  <c r="P31" i="2"/>
  <c r="X31" i="2" s="1"/>
  <c r="O31" i="2"/>
  <c r="Q31" i="2" s="1"/>
  <c r="J32" i="2"/>
  <c r="K32" i="2"/>
  <c r="H34" i="2"/>
  <c r="I33" i="2"/>
  <c r="S33" i="2" l="1"/>
  <c r="N33" i="2"/>
  <c r="U32" i="2"/>
  <c r="T32" i="2"/>
  <c r="V32" i="2" s="1"/>
  <c r="O32" i="2"/>
  <c r="P32" i="2"/>
  <c r="X32" i="2" s="1"/>
  <c r="Y31" i="2"/>
  <c r="K33" i="2"/>
  <c r="J33" i="2"/>
  <c r="H35" i="2"/>
  <c r="I34" i="2"/>
  <c r="L32" i="2"/>
  <c r="N34" i="2" l="1"/>
  <c r="S34" i="2"/>
  <c r="L33" i="2"/>
  <c r="Q32" i="2"/>
  <c r="Y32" i="2"/>
  <c r="O33" i="2"/>
  <c r="P33" i="2"/>
  <c r="X33" i="2" s="1"/>
  <c r="U33" i="2"/>
  <c r="T33" i="2"/>
  <c r="V33" i="2" s="1"/>
  <c r="H36" i="2"/>
  <c r="I35" i="2"/>
  <c r="J34" i="2"/>
  <c r="K34" i="2"/>
  <c r="S35" i="2" l="1"/>
  <c r="N35" i="2"/>
  <c r="Q33" i="2"/>
  <c r="Y33" i="2"/>
  <c r="U34" i="2"/>
  <c r="T34" i="2"/>
  <c r="V34" i="2" s="1"/>
  <c r="P34" i="2"/>
  <c r="X34" i="2" s="1"/>
  <c r="O34" i="2"/>
  <c r="Q34" i="2" s="1"/>
  <c r="L34" i="2"/>
  <c r="J35" i="2"/>
  <c r="K35" i="2"/>
  <c r="I36" i="2"/>
  <c r="H37" i="2"/>
  <c r="S36" i="2" l="1"/>
  <c r="N36" i="2"/>
  <c r="P35" i="2"/>
  <c r="X35" i="2" s="1"/>
  <c r="O35" i="2"/>
  <c r="Q35" i="2" s="1"/>
  <c r="U35" i="2"/>
  <c r="T35" i="2"/>
  <c r="V35" i="2" s="1"/>
  <c r="Y34" i="2"/>
  <c r="H38" i="2"/>
  <c r="I37" i="2"/>
  <c r="J36" i="2"/>
  <c r="K36" i="2"/>
  <c r="L35" i="2"/>
  <c r="S37" i="2" l="1"/>
  <c r="N37" i="2"/>
  <c r="P36" i="2"/>
  <c r="O36" i="2"/>
  <c r="Q36" i="2" s="1"/>
  <c r="Y35" i="2"/>
  <c r="T36" i="2"/>
  <c r="U36" i="2"/>
  <c r="X36" i="2" s="1"/>
  <c r="L36" i="2"/>
  <c r="K37" i="2"/>
  <c r="J37" i="2"/>
  <c r="H39" i="2"/>
  <c r="I38" i="2"/>
  <c r="S38" i="2" l="1"/>
  <c r="N38" i="2"/>
  <c r="V36" i="2"/>
  <c r="P37" i="2"/>
  <c r="X37" i="2" s="1"/>
  <c r="O37" i="2"/>
  <c r="Q37" i="2" s="1"/>
  <c r="U37" i="2"/>
  <c r="T37" i="2"/>
  <c r="V37" i="2" s="1"/>
  <c r="Y36" i="2"/>
  <c r="L37" i="2"/>
  <c r="K38" i="2"/>
  <c r="J38" i="2"/>
  <c r="H40" i="2"/>
  <c r="I39" i="2"/>
  <c r="L38" i="2" l="1"/>
  <c r="S39" i="2"/>
  <c r="N39" i="2"/>
  <c r="P38" i="2"/>
  <c r="X38" i="2" s="1"/>
  <c r="O38" i="2"/>
  <c r="Q38" i="2" s="1"/>
  <c r="T38" i="2"/>
  <c r="U38" i="2"/>
  <c r="Y37" i="2"/>
  <c r="J39" i="2"/>
  <c r="K39" i="2"/>
  <c r="I40" i="2"/>
  <c r="H41" i="2"/>
  <c r="S40" i="2" l="1"/>
  <c r="N40" i="2"/>
  <c r="V38" i="2"/>
  <c r="P39" i="2"/>
  <c r="X39" i="2" s="1"/>
  <c r="O39" i="2"/>
  <c r="Q39" i="2" s="1"/>
  <c r="U39" i="2"/>
  <c r="T39" i="2"/>
  <c r="V39" i="2" s="1"/>
  <c r="Y38" i="2"/>
  <c r="H42" i="2"/>
  <c r="I41" i="2"/>
  <c r="J40" i="2"/>
  <c r="K40" i="2"/>
  <c r="L39" i="2"/>
  <c r="S41" i="2" l="1"/>
  <c r="N41" i="2"/>
  <c r="Y39" i="2"/>
  <c r="O40" i="2"/>
  <c r="P40" i="2"/>
  <c r="X40" i="2" s="1"/>
  <c r="U40" i="2"/>
  <c r="T40" i="2"/>
  <c r="V40" i="2" s="1"/>
  <c r="L40" i="2"/>
  <c r="K41" i="2"/>
  <c r="J41" i="2"/>
  <c r="I42" i="2"/>
  <c r="H43" i="2"/>
  <c r="S42" i="2" l="1"/>
  <c r="N42" i="2"/>
  <c r="L41" i="2"/>
  <c r="Q40" i="2"/>
  <c r="P41" i="2"/>
  <c r="X41" i="2" s="1"/>
  <c r="O41" i="2"/>
  <c r="Q41" i="2" s="1"/>
  <c r="T41" i="2"/>
  <c r="U41" i="2"/>
  <c r="Y40" i="2"/>
  <c r="J42" i="2"/>
  <c r="K42" i="2"/>
  <c r="H44" i="2"/>
  <c r="I43" i="2"/>
  <c r="S43" i="2" l="1"/>
  <c r="N43" i="2"/>
  <c r="V41" i="2"/>
  <c r="Y41" i="2"/>
  <c r="P42" i="2"/>
  <c r="X42" i="2" s="1"/>
  <c r="O42" i="2"/>
  <c r="Q42" i="2" s="1"/>
  <c r="U42" i="2"/>
  <c r="T42" i="2"/>
  <c r="V42" i="2" s="1"/>
  <c r="K43" i="2"/>
  <c r="J43" i="2"/>
  <c r="H45" i="2"/>
  <c r="I44" i="2"/>
  <c r="L42" i="2"/>
  <c r="S44" i="2" l="1"/>
  <c r="N44" i="2"/>
  <c r="O43" i="2"/>
  <c r="P43" i="2"/>
  <c r="X43" i="2" s="1"/>
  <c r="Y42" i="2"/>
  <c r="U43" i="2"/>
  <c r="T43" i="2"/>
  <c r="V43" i="2" s="1"/>
  <c r="H46" i="2"/>
  <c r="I45" i="2"/>
  <c r="J44" i="2"/>
  <c r="K44" i="2"/>
  <c r="L43" i="2"/>
  <c r="N45" i="2" l="1"/>
  <c r="S45" i="2"/>
  <c r="Q43" i="2"/>
  <c r="Y43" i="2"/>
  <c r="P44" i="2"/>
  <c r="X44" i="2" s="1"/>
  <c r="O44" i="2"/>
  <c r="Q44" i="2" s="1"/>
  <c r="U44" i="2"/>
  <c r="T44" i="2"/>
  <c r="V44" i="2" s="1"/>
  <c r="L44" i="2"/>
  <c r="K45" i="2"/>
  <c r="J45" i="2"/>
  <c r="H47" i="2"/>
  <c r="I46" i="2"/>
  <c r="N46" i="2" l="1"/>
  <c r="S46" i="2"/>
  <c r="U45" i="2"/>
  <c r="T45" i="2"/>
  <c r="V45" i="2" s="1"/>
  <c r="O45" i="2"/>
  <c r="P45" i="2"/>
  <c r="X45" i="2" s="1"/>
  <c r="Y44" i="2"/>
  <c r="L45" i="2"/>
  <c r="J46" i="2"/>
  <c r="K46" i="2"/>
  <c r="I47" i="2"/>
  <c r="H48" i="2"/>
  <c r="N47" i="2" l="1"/>
  <c r="S47" i="2"/>
  <c r="Q45" i="2"/>
  <c r="Y45" i="2"/>
  <c r="U46" i="2"/>
  <c r="T46" i="2"/>
  <c r="V46" i="2" s="1"/>
  <c r="O46" i="2"/>
  <c r="P46" i="2"/>
  <c r="X46" i="2" s="1"/>
  <c r="H49" i="2"/>
  <c r="I48" i="2"/>
  <c r="K47" i="2"/>
  <c r="J47" i="2"/>
  <c r="L46" i="2"/>
  <c r="L47" i="2" l="1"/>
  <c r="S48" i="2"/>
  <c r="N48" i="2"/>
  <c r="Q46" i="2"/>
  <c r="Y46" i="2"/>
  <c r="T47" i="2"/>
  <c r="U47" i="2"/>
  <c r="O47" i="2"/>
  <c r="P47" i="2"/>
  <c r="X47" i="2" s="1"/>
  <c r="J48" i="2"/>
  <c r="K48" i="2"/>
  <c r="H50" i="2"/>
  <c r="I49" i="2"/>
  <c r="S49" i="2" l="1"/>
  <c r="N49" i="2"/>
  <c r="Q47" i="2"/>
  <c r="V47" i="2"/>
  <c r="O48" i="2"/>
  <c r="P48" i="2"/>
  <c r="X48" i="2" s="1"/>
  <c r="U48" i="2"/>
  <c r="T48" i="2"/>
  <c r="V48" i="2" s="1"/>
  <c r="Y47" i="2"/>
  <c r="L48" i="2"/>
  <c r="J49" i="2"/>
  <c r="K49" i="2"/>
  <c r="I50" i="2"/>
  <c r="H51" i="2"/>
  <c r="Q48" i="2" l="1"/>
  <c r="S50" i="2"/>
  <c r="N50" i="2"/>
  <c r="Y48" i="2"/>
  <c r="P49" i="2"/>
  <c r="X49" i="2" s="1"/>
  <c r="O49" i="2"/>
  <c r="Q49" i="2" s="1"/>
  <c r="T49" i="2"/>
  <c r="U49" i="2"/>
  <c r="K50" i="2"/>
  <c r="J50" i="2"/>
  <c r="I51" i="2"/>
  <c r="H52" i="2"/>
  <c r="L49" i="2"/>
  <c r="N51" i="2" l="1"/>
  <c r="S51" i="2"/>
  <c r="L50" i="2"/>
  <c r="V49" i="2"/>
  <c r="Y49" i="2"/>
  <c r="O50" i="2"/>
  <c r="P50" i="2"/>
  <c r="X50" i="2" s="1"/>
  <c r="U50" i="2"/>
  <c r="T50" i="2"/>
  <c r="V50" i="2" s="1"/>
  <c r="H53" i="2"/>
  <c r="I52" i="2"/>
  <c r="K51" i="2"/>
  <c r="J51" i="2"/>
  <c r="N52" i="2" l="1"/>
  <c r="S52" i="2"/>
  <c r="Q50" i="2"/>
  <c r="U51" i="2"/>
  <c r="T51" i="2"/>
  <c r="V51" i="2" s="1"/>
  <c r="Y50" i="2"/>
  <c r="P51" i="2"/>
  <c r="X51" i="2" s="1"/>
  <c r="O51" i="2"/>
  <c r="Q51" i="2" s="1"/>
  <c r="L51" i="2"/>
  <c r="J52" i="2"/>
  <c r="K52" i="2"/>
  <c r="H54" i="2"/>
  <c r="I53" i="2"/>
  <c r="N53" i="2" l="1"/>
  <c r="S53" i="2"/>
  <c r="O52" i="2"/>
  <c r="P52" i="2"/>
  <c r="X52" i="2" s="1"/>
  <c r="T52" i="2"/>
  <c r="Y52" i="2" s="1"/>
  <c r="U52" i="2"/>
  <c r="Y51" i="2"/>
  <c r="K53" i="2"/>
  <c r="J53" i="2"/>
  <c r="I54" i="2"/>
  <c r="H55" i="2"/>
  <c r="L52" i="2"/>
  <c r="Q52" i="2" l="1"/>
  <c r="N54" i="2"/>
  <c r="S54" i="2"/>
  <c r="L53" i="2"/>
  <c r="V52" i="2"/>
  <c r="T53" i="2"/>
  <c r="U53" i="2"/>
  <c r="P53" i="2"/>
  <c r="X53" i="2" s="1"/>
  <c r="O53" i="2"/>
  <c r="Q53" i="2" s="1"/>
  <c r="K54" i="2"/>
  <c r="J54" i="2"/>
  <c r="I55" i="2"/>
  <c r="H56" i="2"/>
  <c r="N55" i="2" l="1"/>
  <c r="S55" i="2"/>
  <c r="L54" i="2"/>
  <c r="V53" i="2"/>
  <c r="Y53" i="2"/>
  <c r="T54" i="2"/>
  <c r="U54" i="2"/>
  <c r="O54" i="2"/>
  <c r="P54" i="2"/>
  <c r="X54" i="2" s="1"/>
  <c r="H57" i="2"/>
  <c r="I56" i="2"/>
  <c r="K55" i="2"/>
  <c r="J55" i="2"/>
  <c r="N56" i="2" l="1"/>
  <c r="S56" i="2"/>
  <c r="Q54" i="2"/>
  <c r="V54" i="2"/>
  <c r="Y54" i="2"/>
  <c r="T55" i="2"/>
  <c r="U55" i="2"/>
  <c r="O55" i="2"/>
  <c r="P55" i="2"/>
  <c r="X55" i="2" s="1"/>
  <c r="L55" i="2"/>
  <c r="J56" i="2"/>
  <c r="K56" i="2"/>
  <c r="I57" i="2"/>
  <c r="H58" i="2"/>
  <c r="N57" i="2" l="1"/>
  <c r="S57" i="2"/>
  <c r="Q55" i="2"/>
  <c r="V55" i="2"/>
  <c r="T56" i="2"/>
  <c r="U56" i="2"/>
  <c r="O56" i="2"/>
  <c r="Y56" i="2" s="1"/>
  <c r="P56" i="2"/>
  <c r="X56" i="2" s="1"/>
  <c r="Y55" i="2"/>
  <c r="H59" i="2"/>
  <c r="I58" i="2"/>
  <c r="K57" i="2"/>
  <c r="J57" i="2"/>
  <c r="L56" i="2"/>
  <c r="N58" i="2" l="1"/>
  <c r="S58" i="2"/>
  <c r="T57" i="2"/>
  <c r="U57" i="2"/>
  <c r="Q56" i="2"/>
  <c r="V56" i="2"/>
  <c r="P57" i="2"/>
  <c r="X57" i="2" s="1"/>
  <c r="O57" i="2"/>
  <c r="Q57" i="2" s="1"/>
  <c r="L57" i="2"/>
  <c r="J58" i="2"/>
  <c r="K58" i="2"/>
  <c r="H60" i="2"/>
  <c r="I59" i="2"/>
  <c r="N59" i="2" l="1"/>
  <c r="S59" i="2"/>
  <c r="V57" i="2"/>
  <c r="T58" i="2"/>
  <c r="V58" i="2" s="1"/>
  <c r="U58" i="2"/>
  <c r="P58" i="2"/>
  <c r="X58" i="2" s="1"/>
  <c r="O58" i="2"/>
  <c r="Q58" i="2" s="1"/>
  <c r="Y57" i="2"/>
  <c r="Y58" i="2"/>
  <c r="K59" i="2"/>
  <c r="J59" i="2"/>
  <c r="H61" i="2"/>
  <c r="I60" i="2"/>
  <c r="L58" i="2"/>
  <c r="N60" i="2" l="1"/>
  <c r="S60" i="2"/>
  <c r="T59" i="2"/>
  <c r="U59" i="2"/>
  <c r="O59" i="2"/>
  <c r="P59" i="2"/>
  <c r="X59" i="2" s="1"/>
  <c r="L59" i="2"/>
  <c r="J60" i="2"/>
  <c r="K60" i="2"/>
  <c r="I61" i="2"/>
  <c r="H62" i="2"/>
  <c r="S61" i="2" l="1"/>
  <c r="N61" i="2"/>
  <c r="Q59" i="2"/>
  <c r="V59" i="2"/>
  <c r="O60" i="2"/>
  <c r="P60" i="2"/>
  <c r="Y59" i="2"/>
  <c r="U60" i="2"/>
  <c r="X60" i="2" s="1"/>
  <c r="T60" i="2"/>
  <c r="V60" i="2" s="1"/>
  <c r="I62" i="2"/>
  <c r="H63" i="2"/>
  <c r="J61" i="2"/>
  <c r="K61" i="2"/>
  <c r="L60" i="2"/>
  <c r="S62" i="2" l="1"/>
  <c r="N62" i="2"/>
  <c r="Q60" i="2"/>
  <c r="Y60" i="2"/>
  <c r="P61" i="2"/>
  <c r="X61" i="2" s="1"/>
  <c r="O61" i="2"/>
  <c r="Q61" i="2" s="1"/>
  <c r="T61" i="2"/>
  <c r="U61" i="2"/>
  <c r="L61" i="2"/>
  <c r="I63" i="2"/>
  <c r="H64" i="2"/>
  <c r="J62" i="2"/>
  <c r="K62" i="2"/>
  <c r="S63" i="2" l="1"/>
  <c r="N63" i="2"/>
  <c r="V61" i="2"/>
  <c r="O62" i="2"/>
  <c r="P62" i="2"/>
  <c r="X62" i="2" s="1"/>
  <c r="U62" i="2"/>
  <c r="T62" i="2"/>
  <c r="V62" i="2" s="1"/>
  <c r="Y61" i="2"/>
  <c r="K63" i="2"/>
  <c r="J63" i="2"/>
  <c r="L62" i="2"/>
  <c r="H65" i="2"/>
  <c r="I64" i="2"/>
  <c r="Q62" i="2" l="1"/>
  <c r="S64" i="2"/>
  <c r="N64" i="2"/>
  <c r="O63" i="2"/>
  <c r="Y63" i="2" s="1"/>
  <c r="P63" i="2"/>
  <c r="X63" i="2" s="1"/>
  <c r="U63" i="2"/>
  <c r="T63" i="2"/>
  <c r="V63" i="2" s="1"/>
  <c r="Y62" i="2"/>
  <c r="K64" i="2"/>
  <c r="J64" i="2"/>
  <c r="H66" i="2"/>
  <c r="I65" i="2"/>
  <c r="L63" i="2"/>
  <c r="S65" i="2" l="1"/>
  <c r="N65" i="2"/>
  <c r="Q63" i="2"/>
  <c r="O64" i="2"/>
  <c r="P64" i="2"/>
  <c r="X64" i="2" s="1"/>
  <c r="T64" i="2"/>
  <c r="V64" i="2" s="1"/>
  <c r="U64" i="2"/>
  <c r="J65" i="2"/>
  <c r="K65" i="2"/>
  <c r="H67" i="2"/>
  <c r="I66" i="2"/>
  <c r="L64" i="2"/>
  <c r="Q64" i="2" l="1"/>
  <c r="T65" i="2"/>
  <c r="U65" i="2"/>
  <c r="S66" i="2"/>
  <c r="N66" i="2"/>
  <c r="Y64" i="2"/>
  <c r="O65" i="2"/>
  <c r="P65" i="2"/>
  <c r="X65" i="2" s="1"/>
  <c r="J66" i="2"/>
  <c r="K66" i="2"/>
  <c r="H68" i="2"/>
  <c r="I67" i="2"/>
  <c r="L65" i="2"/>
  <c r="Q65" i="2" l="1"/>
  <c r="O66" i="2"/>
  <c r="P66" i="2"/>
  <c r="S67" i="2"/>
  <c r="N67" i="2"/>
  <c r="Y65" i="2"/>
  <c r="T66" i="2"/>
  <c r="U66" i="2"/>
  <c r="X66" i="2" s="1"/>
  <c r="V65" i="2"/>
  <c r="K67" i="2"/>
  <c r="J67" i="2"/>
  <c r="I68" i="2"/>
  <c r="H69" i="2"/>
  <c r="L66" i="2"/>
  <c r="V66" i="2" l="1"/>
  <c r="O67" i="2"/>
  <c r="Q67" i="2" s="1"/>
  <c r="P67" i="2"/>
  <c r="S68" i="2"/>
  <c r="N68" i="2"/>
  <c r="U67" i="2"/>
  <c r="X67" i="2" s="1"/>
  <c r="T67" i="2"/>
  <c r="V67" i="2" s="1"/>
  <c r="Q66" i="2"/>
  <c r="Y66" i="2"/>
  <c r="K68" i="2"/>
  <c r="J68" i="2"/>
  <c r="I69" i="2"/>
  <c r="H70" i="2"/>
  <c r="L67" i="2"/>
  <c r="T68" i="2" l="1"/>
  <c r="U68" i="2"/>
  <c r="N69" i="2"/>
  <c r="S69" i="2"/>
  <c r="L68" i="2"/>
  <c r="O68" i="2"/>
  <c r="Y68" i="2" s="1"/>
  <c r="P68" i="2"/>
  <c r="X68" i="2" s="1"/>
  <c r="Y67" i="2"/>
  <c r="I70" i="2"/>
  <c r="H71" i="2"/>
  <c r="J69" i="2"/>
  <c r="K69" i="2"/>
  <c r="S70" i="2" l="1"/>
  <c r="N70" i="2"/>
  <c r="T69" i="2"/>
  <c r="U69" i="2"/>
  <c r="Q68" i="2"/>
  <c r="O69" i="2"/>
  <c r="P69" i="2"/>
  <c r="X69" i="2" s="1"/>
  <c r="V68" i="2"/>
  <c r="L69" i="2"/>
  <c r="H72" i="2"/>
  <c r="I71" i="2"/>
  <c r="K70" i="2"/>
  <c r="J70" i="2"/>
  <c r="L70" i="2" l="1"/>
  <c r="S71" i="2"/>
  <c r="N71" i="2"/>
  <c r="U70" i="2"/>
  <c r="T70" i="2"/>
  <c r="V70" i="2" s="1"/>
  <c r="Q69" i="2"/>
  <c r="V69" i="2"/>
  <c r="O70" i="2"/>
  <c r="Y70" i="2" s="1"/>
  <c r="P70" i="2"/>
  <c r="X70" i="2" s="1"/>
  <c r="Y69" i="2"/>
  <c r="K71" i="2"/>
  <c r="J71" i="2"/>
  <c r="I72" i="2"/>
  <c r="H73" i="2"/>
  <c r="L71" i="2" l="1"/>
  <c r="N72" i="2"/>
  <c r="S72" i="2"/>
  <c r="Q70" i="2"/>
  <c r="O71" i="2"/>
  <c r="P71" i="2"/>
  <c r="X71" i="2" s="1"/>
  <c r="T71" i="2"/>
  <c r="V71" i="2" s="1"/>
  <c r="U71" i="2"/>
  <c r="H74" i="2"/>
  <c r="I74" i="2" s="1"/>
  <c r="I73" i="2"/>
  <c r="J72" i="2"/>
  <c r="K72" i="2"/>
  <c r="N73" i="2" l="1"/>
  <c r="S73" i="2"/>
  <c r="U72" i="2"/>
  <c r="T72" i="2"/>
  <c r="V72" i="2" s="1"/>
  <c r="S74" i="2"/>
  <c r="N74" i="2"/>
  <c r="Q71" i="2"/>
  <c r="P72" i="2"/>
  <c r="X72" i="2" s="1"/>
  <c r="O72" i="2"/>
  <c r="Q72" i="2" s="1"/>
  <c r="Y71" i="2"/>
  <c r="L72" i="2"/>
  <c r="K73" i="2"/>
  <c r="J73" i="2"/>
  <c r="J74" i="2"/>
  <c r="K74" i="2"/>
  <c r="P74" i="2" l="1"/>
  <c r="X74" i="2" s="1"/>
  <c r="O74" i="2"/>
  <c r="Q74" i="2" s="1"/>
  <c r="O73" i="2"/>
  <c r="P73" i="2"/>
  <c r="X73" i="2" s="1"/>
  <c r="L73" i="2"/>
  <c r="U74" i="2"/>
  <c r="T74" i="2"/>
  <c r="V74" i="2" s="1"/>
  <c r="T73" i="2"/>
  <c r="U73" i="2"/>
  <c r="Y72" i="2"/>
  <c r="L74" i="2"/>
  <c r="V73" i="2" l="1"/>
  <c r="Y73" i="2"/>
  <c r="Y74" i="2"/>
  <c r="Q73" i="2"/>
</calcChain>
</file>

<file path=xl/sharedStrings.xml><?xml version="1.0" encoding="utf-8"?>
<sst xmlns="http://schemas.openxmlformats.org/spreadsheetml/2006/main" count="46" uniqueCount="20">
  <si>
    <t>Freq</t>
  </si>
  <si>
    <t>alpha</t>
  </si>
  <si>
    <t>f</t>
  </si>
  <si>
    <t>fd</t>
  </si>
  <si>
    <t>Damping</t>
  </si>
  <si>
    <t>tao</t>
  </si>
  <si>
    <t>omega</t>
  </si>
  <si>
    <t>imag</t>
  </si>
  <si>
    <t>real</t>
  </si>
  <si>
    <t>damping</t>
  </si>
  <si>
    <t>test</t>
  </si>
  <si>
    <t>Python</t>
  </si>
  <si>
    <t>fd1</t>
  </si>
  <si>
    <t>f1</t>
  </si>
  <si>
    <t>fd2</t>
  </si>
  <si>
    <t>f2</t>
  </si>
  <si>
    <t>fd3</t>
  </si>
  <si>
    <t>f3</t>
  </si>
  <si>
    <t>real_sum</t>
  </si>
  <si>
    <t>imag_sum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</si>
</sst>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SingleComponent!$H$2:$H$75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SingleComponent!$J$2:$J$75</c:f>
              <c:numCache>
                <c:formatCode>General</c:formatCode>
                <c:ptCount val="74"/>
                <c:pt idx="0">
                  <c:v>2.8548123980424145E-3</c:v>
                </c:pt>
                <c:pt idx="1">
                  <c:v>3.1397558330139219E-3</c:v>
                </c:pt>
                <c:pt idx="2">
                  <c:v>3.4530158689520555E-3</c:v>
                </c:pt>
                <c:pt idx="3">
                  <c:v>3.7973654982698126E-3</c:v>
                </c:pt>
                <c:pt idx="4">
                  <c:v>4.1758356941498957E-3</c:v>
                </c:pt>
                <c:pt idx="5">
                  <c:v>4.5917348753374025E-3</c:v>
                </c:pt>
                <c:pt idx="6">
                  <c:v>5.0486682581827522E-3</c:v>
                </c:pt>
                <c:pt idx="7">
                  <c:v>5.5505564254786158E-3</c:v>
                </c:pt>
                <c:pt idx="8">
                  <c:v>6.1016521698834623E-3</c:v>
                </c:pt>
                <c:pt idx="9">
                  <c:v>6.706554311079152E-3</c:v>
                </c:pt>
                <c:pt idx="10">
                  <c:v>7.370216716541189E-3</c:v>
                </c:pt>
                <c:pt idx="11">
                  <c:v>8.0979501475463046E-3</c:v>
                </c:pt>
                <c:pt idx="12">
                  <c:v>8.895413772104151E-3</c:v>
                </c:pt>
                <c:pt idx="13">
                  <c:v>9.7685921992005879E-3</c:v>
                </c:pt>
                <c:pt idx="14">
                  <c:v>1.0723752658645655E-2</c:v>
                </c:pt>
                <c:pt idx="15">
                  <c:v>1.1767375449057283E-2</c:v>
                </c:pt>
                <c:pt idx="16">
                  <c:v>1.2906048991974802E-2</c:v>
                </c:pt>
                <c:pt idx="17">
                  <c:v>1.4146318788014884E-2</c:v>
                </c:pt>
                <c:pt idx="18">
                  <c:v>1.5494477362045808E-2</c:v>
                </c:pt>
                <c:pt idx="19">
                  <c:v>1.6956280107952235E-2</c:v>
                </c:pt>
                <c:pt idx="20">
                  <c:v>1.8536570168195779E-2</c:v>
                </c:pt>
                <c:pt idx="21">
                  <c:v>2.0238794724632227E-2</c:v>
                </c:pt>
                <c:pt idx="22">
                  <c:v>2.2064396286733613E-2</c:v>
                </c:pt>
                <c:pt idx="23">
                  <c:v>2.4012067109742252E-2</c:v>
                </c:pt>
                <c:pt idx="24">
                  <c:v>2.6076864570538989E-2</c:v>
                </c:pt>
                <c:pt idx="25">
                  <c:v>2.8249202324725518E-2</c:v>
                </c:pt>
                <c:pt idx="26">
                  <c:v>3.0513758497323008E-2</c:v>
                </c:pt>
                <c:pt idx="27">
                  <c:v>3.2848379370609401E-2</c:v>
                </c:pt>
                <c:pt idx="28">
                  <c:v>3.5223104290388448E-2</c:v>
                </c:pt>
                <c:pt idx="29">
                  <c:v>3.7599490179988752E-2</c:v>
                </c:pt>
                <c:pt idx="30">
                  <c:v>3.9930461642817681E-2</c:v>
                </c:pt>
                <c:pt idx="31">
                  <c:v>4.2160937709889559E-2</c:v>
                </c:pt>
                <c:pt idx="32">
                  <c:v>4.4229465843651068E-2</c:v>
                </c:pt>
                <c:pt idx="33">
                  <c:v>4.6071004996515258E-2</c:v>
                </c:pt>
                <c:pt idx="34">
                  <c:v>4.7620830451049902E-2</c:v>
                </c:pt>
                <c:pt idx="35">
                  <c:v>4.8819296456203143E-2</c:v>
                </c:pt>
                <c:pt idx="36">
                  <c:v>4.9616935068545115E-2</c:v>
                </c:pt>
                <c:pt idx="37">
                  <c:v>4.9979168279198391E-2</c:v>
                </c:pt>
                <c:pt idx="38">
                  <c:v>4.9889849840955534E-2</c:v>
                </c:pt>
                <c:pt idx="39">
                  <c:v>4.9352986942076862E-2</c:v>
                </c:pt>
                <c:pt idx="40">
                  <c:v>4.8392308946150653E-2</c:v>
                </c:pt>
                <c:pt idx="41">
                  <c:v>4.7048767544273402E-2</c:v>
                </c:pt>
                <c:pt idx="42">
                  <c:v>4.537644407432094E-2</c:v>
                </c:pt>
                <c:pt idx="43">
                  <c:v>4.3437590776951585E-2</c:v>
                </c:pt>
                <c:pt idx="44">
                  <c:v>4.129758704578549E-2</c:v>
                </c:pt>
                <c:pt idx="45">
                  <c:v>3.9020466591157849E-2</c:v>
                </c:pt>
                <c:pt idx="46">
                  <c:v>3.6665437506802727E-2</c:v>
                </c:pt>
                <c:pt idx="47">
                  <c:v>3.4284560032972457E-2</c:v>
                </c:pt>
                <c:pt idx="48">
                  <c:v>3.1921533173985397E-2</c:v>
                </c:pt>
                <c:pt idx="49">
                  <c:v>2.9611404042322535E-2</c:v>
                </c:pt>
                <c:pt idx="50">
                  <c:v>2.7380954257265507E-2</c:v>
                </c:pt>
                <c:pt idx="51">
                  <c:v>2.5249518148223599E-2</c:v>
                </c:pt>
                <c:pt idx="52">
                  <c:v>2.3230023974805773E-2</c:v>
                </c:pt>
                <c:pt idx="53">
                  <c:v>2.1330100660018787E-2</c:v>
                </c:pt>
                <c:pt idx="54">
                  <c:v>1.9553143956145873E-2</c:v>
                </c:pt>
                <c:pt idx="55">
                  <c:v>1.7899279552802742E-2</c:v>
                </c:pt>
                <c:pt idx="56">
                  <c:v>1.6366193534370813E-2</c:v>
                </c:pt>
                <c:pt idx="57">
                  <c:v>1.4949823077332789E-2</c:v>
                </c:pt>
                <c:pt idx="58">
                  <c:v>1.364491412855692E-2</c:v>
                </c:pt>
                <c:pt idx="59">
                  <c:v>1.2445460228682466E-2</c:v>
                </c:pt>
                <c:pt idx="60">
                  <c:v>1.13450396837561E-2</c:v>
                </c:pt>
                <c:pt idx="61">
                  <c:v>1.0337068583271141E-2</c:v>
                </c:pt>
                <c:pt idx="62">
                  <c:v>9.4149859103374433E-3</c:v>
                </c:pt>
                <c:pt idx="63">
                  <c:v>8.5723849984003508E-3</c:v>
                </c:pt>
                <c:pt idx="64">
                  <c:v>7.8031033666435224E-3</c:v>
                </c:pt>
                <c:pt idx="65">
                  <c:v>7.1012808064177119E-3</c:v>
                </c:pt>
                <c:pt idx="66">
                  <c:v>6.4613936440694542E-3</c:v>
                </c:pt>
                <c:pt idx="67">
                  <c:v>5.8782714319886463E-3</c:v>
                </c:pt>
                <c:pt idx="68">
                  <c:v>5.3471009276460542E-3</c:v>
                </c:pt>
                <c:pt idx="69">
                  <c:v>4.8634210899962038E-3</c:v>
                </c:pt>
                <c:pt idx="70">
                  <c:v>4.423111921400334E-3</c:v>
                </c:pt>
                <c:pt idx="71">
                  <c:v>4.0223792750987575E-3</c:v>
                </c:pt>
                <c:pt idx="72">
                  <c:v>3.6577371984698949E-3</c:v>
                </c:pt>
                <c:pt idx="73">
                  <c:v>3.4957177457614419E-3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A5-41DE-9069-8FE2142E419D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SingleComponent!$H$2:$H$75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SingleComponent!$M$2:$M$75</c:f>
              <c:numCache>
                <c:formatCode>General</c:formatCode>
                <c:ptCount val="74"/>
                <c:pt idx="0">
                  <c:v>2.8548123980424141E-3</c:v>
                </c:pt>
                <c:pt idx="1">
                  <c:v>3.1397558330139214E-3</c:v>
                </c:pt>
                <c:pt idx="2">
                  <c:v>3.4530158689520555E-3</c:v>
                </c:pt>
                <c:pt idx="3">
                  <c:v>3.7973654982698126E-3</c:v>
                </c:pt>
                <c:pt idx="4">
                  <c:v>4.1758356941498974E-3</c:v>
                </c:pt>
                <c:pt idx="5">
                  <c:v>4.5917348753374016E-3</c:v>
                </c:pt>
                <c:pt idx="6">
                  <c:v>5.0486682581827522E-3</c:v>
                </c:pt>
                <c:pt idx="7">
                  <c:v>5.5505564254786175E-3</c:v>
                </c:pt>
                <c:pt idx="8">
                  <c:v>6.101652169883464E-3</c:v>
                </c:pt>
                <c:pt idx="9">
                  <c:v>6.706554311079152E-3</c:v>
                </c:pt>
                <c:pt idx="10">
                  <c:v>7.370216716541189E-3</c:v>
                </c:pt>
                <c:pt idx="11">
                  <c:v>8.0979501475463064E-3</c:v>
                </c:pt>
                <c:pt idx="12">
                  <c:v>8.895413772104151E-3</c:v>
                </c:pt>
                <c:pt idx="13">
                  <c:v>9.7685921992005879E-3</c:v>
                </c:pt>
                <c:pt idx="14">
                  <c:v>1.0723752658645653E-2</c:v>
                </c:pt>
                <c:pt idx="15">
                  <c:v>1.1767375449057283E-2</c:v>
                </c:pt>
                <c:pt idx="16">
                  <c:v>1.2906048991974801E-2</c:v>
                </c:pt>
                <c:pt idx="17">
                  <c:v>1.4146318788014884E-2</c:v>
                </c:pt>
                <c:pt idx="18">
                  <c:v>1.5494477362045808E-2</c:v>
                </c:pt>
                <c:pt idx="19">
                  <c:v>1.6956280107952238E-2</c:v>
                </c:pt>
                <c:pt idx="20">
                  <c:v>1.8536570168195779E-2</c:v>
                </c:pt>
                <c:pt idx="21">
                  <c:v>2.023879472463223E-2</c:v>
                </c:pt>
                <c:pt idx="22">
                  <c:v>2.2064396286733616E-2</c:v>
                </c:pt>
                <c:pt idx="23">
                  <c:v>2.4012067109742258E-2</c:v>
                </c:pt>
                <c:pt idx="24">
                  <c:v>2.6076864570538989E-2</c:v>
                </c:pt>
                <c:pt idx="25">
                  <c:v>2.8249202324725522E-2</c:v>
                </c:pt>
                <c:pt idx="26">
                  <c:v>3.0513758497323008E-2</c:v>
                </c:pt>
                <c:pt idx="27">
                  <c:v>3.2848379370609408E-2</c:v>
                </c:pt>
                <c:pt idx="28">
                  <c:v>3.5223104290388441E-2</c:v>
                </c:pt>
                <c:pt idx="29">
                  <c:v>3.7599490179988752E-2</c:v>
                </c:pt>
                <c:pt idx="30">
                  <c:v>3.9930461642817688E-2</c:v>
                </c:pt>
                <c:pt idx="31">
                  <c:v>4.2160937709889559E-2</c:v>
                </c:pt>
                <c:pt idx="32">
                  <c:v>4.4229465843651061E-2</c:v>
                </c:pt>
                <c:pt idx="33">
                  <c:v>4.6071004996515258E-2</c:v>
                </c:pt>
                <c:pt idx="34">
                  <c:v>4.7620830451049902E-2</c:v>
                </c:pt>
                <c:pt idx="35">
                  <c:v>4.881929645620315E-2</c:v>
                </c:pt>
                <c:pt idx="36">
                  <c:v>4.9616935068545115E-2</c:v>
                </c:pt>
                <c:pt idx="37">
                  <c:v>4.9979168279198391E-2</c:v>
                </c:pt>
                <c:pt idx="38">
                  <c:v>4.9889849840955527E-2</c:v>
                </c:pt>
                <c:pt idx="39">
                  <c:v>4.9352986942076862E-2</c:v>
                </c:pt>
                <c:pt idx="40">
                  <c:v>4.8392308946150674E-2</c:v>
                </c:pt>
                <c:pt idx="41">
                  <c:v>4.7048767544273409E-2</c:v>
                </c:pt>
                <c:pt idx="42">
                  <c:v>4.5376444074320954E-2</c:v>
                </c:pt>
                <c:pt idx="43">
                  <c:v>4.3437590776951591E-2</c:v>
                </c:pt>
                <c:pt idx="44">
                  <c:v>4.1297587045785497E-2</c:v>
                </c:pt>
                <c:pt idx="45">
                  <c:v>3.9020466591157855E-2</c:v>
                </c:pt>
                <c:pt idx="46">
                  <c:v>3.6665437506802734E-2</c:v>
                </c:pt>
                <c:pt idx="47">
                  <c:v>3.4284560032972464E-2</c:v>
                </c:pt>
                <c:pt idx="48">
                  <c:v>3.1921533173985404E-2</c:v>
                </c:pt>
                <c:pt idx="49">
                  <c:v>2.9611404042322542E-2</c:v>
                </c:pt>
                <c:pt idx="50">
                  <c:v>2.7380954257265513E-2</c:v>
                </c:pt>
                <c:pt idx="51">
                  <c:v>2.5249518148223599E-2</c:v>
                </c:pt>
                <c:pt idx="52">
                  <c:v>2.3230023974805773E-2</c:v>
                </c:pt>
                <c:pt idx="53">
                  <c:v>2.1330100660018791E-2</c:v>
                </c:pt>
                <c:pt idx="54">
                  <c:v>1.9553143956145876E-2</c:v>
                </c:pt>
                <c:pt idx="55">
                  <c:v>1.7899279552802749E-2</c:v>
                </c:pt>
                <c:pt idx="56">
                  <c:v>1.6366193534370816E-2</c:v>
                </c:pt>
                <c:pt idx="57">
                  <c:v>1.494982307733279E-2</c:v>
                </c:pt>
                <c:pt idx="58">
                  <c:v>1.364491412855692E-2</c:v>
                </c:pt>
                <c:pt idx="59">
                  <c:v>1.2445460228682469E-2</c:v>
                </c:pt>
                <c:pt idx="60">
                  <c:v>1.1345039683756102E-2</c:v>
                </c:pt>
                <c:pt idx="61">
                  <c:v>1.0337068583271141E-2</c:v>
                </c:pt>
                <c:pt idx="62">
                  <c:v>9.414985910337445E-3</c:v>
                </c:pt>
                <c:pt idx="63">
                  <c:v>8.5723849984003526E-3</c:v>
                </c:pt>
                <c:pt idx="64">
                  <c:v>7.803103366643525E-3</c:v>
                </c:pt>
                <c:pt idx="65">
                  <c:v>7.1012808064177119E-3</c:v>
                </c:pt>
                <c:pt idx="66">
                  <c:v>6.4613936440694551E-3</c:v>
                </c:pt>
                <c:pt idx="67">
                  <c:v>5.8782714319886463E-3</c:v>
                </c:pt>
                <c:pt idx="68">
                  <c:v>5.3471009276460551E-3</c:v>
                </c:pt>
                <c:pt idx="69">
                  <c:v>4.8634210899962038E-3</c:v>
                </c:pt>
                <c:pt idx="70">
                  <c:v>4.423111921400334E-3</c:v>
                </c:pt>
                <c:pt idx="71">
                  <c:v>4.0223792750987584E-3</c:v>
                </c:pt>
                <c:pt idx="72">
                  <c:v>3.6577371984698949E-3</c:v>
                </c:pt>
                <c:pt idx="73">
                  <c:v>3.4957177457614428E-3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A5-41DE-9069-8FE2142E4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25807"/>
        <c:axId val="1244824367"/>
      </c:scatterChart>
      <c:valAx>
        <c:axId val="124482580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24367"/>
        <c:crosses val="autoZero"/>
        <c:crossBetween val="midCat"/>
      </c:valAx>
      <c:valAx>
        <c:axId val="124482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2580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22529874583188"/>
          <c:y val="7.9846056174796329E-2"/>
          <c:w val="0.82490062144014253"/>
          <c:h val="0.77758142448103074"/>
        </c:manualLayout>
      </c:layout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FLAC!$H$2:$H$75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FLAC!$L$2:$L$75</c:f>
              <c:numCache>
                <c:formatCode>General</c:formatCode>
                <c:ptCount val="74"/>
                <c:pt idx="0">
                  <c:v>1.4807692307692308E-2</c:v>
                </c:pt>
                <c:pt idx="1">
                  <c:v>1.6157954979015642E-2</c:v>
                </c:pt>
                <c:pt idx="2">
                  <c:v>1.7603092491337322E-2</c:v>
                </c:pt>
                <c:pt idx="3">
                  <c:v>1.9141020577769077E-2</c:v>
                </c:pt>
                <c:pt idx="4">
                  <c:v>2.0766542845371088E-2</c:v>
                </c:pt>
                <c:pt idx="5">
                  <c:v>2.24705420403403E-2</c:v>
                </c:pt>
                <c:pt idx="6">
                  <c:v>2.423912863464197E-2</c:v>
                </c:pt>
                <c:pt idx="7">
                  <c:v>2.6052821489930079E-2</c:v>
                </c:pt>
                <c:pt idx="8">
                  <c:v>2.7885874139180374E-2</c:v>
                </c:pt>
                <c:pt idx="9">
                  <c:v>2.9705900435607571E-2</c:v>
                </c:pt>
                <c:pt idx="10">
                  <c:v>3.1473984673656155E-2</c:v>
                </c:pt>
                <c:pt idx="11">
                  <c:v>3.3145468282465937E-2</c:v>
                </c:pt>
                <c:pt idx="12">
                  <c:v>3.4671569399910306E-2</c:v>
                </c:pt>
                <c:pt idx="13">
                  <c:v>3.6001897769330313E-2</c:v>
                </c:pt>
                <c:pt idx="14">
                  <c:v>3.708777291956681E-2</c:v>
                </c:pt>
                <c:pt idx="15">
                  <c:v>3.7886058678470426E-2</c:v>
                </c:pt>
                <c:pt idx="16">
                  <c:v>3.8363038653645272E-2</c:v>
                </c:pt>
                <c:pt idx="17">
                  <c:v>3.8497740153793841E-2</c:v>
                </c:pt>
                <c:pt idx="18">
                  <c:v>3.8284127058370664E-2</c:v>
                </c:pt>
                <c:pt idx="19">
                  <c:v>3.773174834132742E-2</c:v>
                </c:pt>
                <c:pt idx="20">
                  <c:v>3.6864715681154181E-2</c:v>
                </c:pt>
                <c:pt idx="21">
                  <c:v>3.5719208810217437E-2</c:v>
                </c:pt>
                <c:pt idx="22">
                  <c:v>3.4339972375730499E-2</c:v>
                </c:pt>
                <c:pt idx="23">
                  <c:v>3.2776400210407938E-2</c:v>
                </c:pt>
                <c:pt idx="24">
                  <c:v>3.1078782583055763E-2</c:v>
                </c:pt>
                <c:pt idx="25">
                  <c:v>2.9295152770303742E-2</c:v>
                </c:pt>
                <c:pt idx="26">
                  <c:v>2.746897406861025E-2</c:v>
                </c:pt>
                <c:pt idx="27">
                  <c:v>2.5637719455028674E-2</c:v>
                </c:pt>
                <c:pt idx="28">
                  <c:v>2.3832254580613926E-2</c:v>
                </c:pt>
                <c:pt idx="29">
                  <c:v>2.2076854972530917E-2</c:v>
                </c:pt>
                <c:pt idx="30">
                  <c:v>2.0389663845522883E-2</c:v>
                </c:pt>
                <c:pt idx="31">
                  <c:v>1.8783411038499058E-2</c:v>
                </c:pt>
                <c:pt idx="32">
                  <c:v>1.7266248148153286E-2</c:v>
                </c:pt>
                <c:pt idx="33">
                  <c:v>1.5842595524145308E-2</c:v>
                </c:pt>
                <c:pt idx="34">
                  <c:v>1.4513934358498E-2</c:v>
                </c:pt>
                <c:pt idx="35">
                  <c:v>1.3279507331953199E-2</c:v>
                </c:pt>
                <c:pt idx="36">
                  <c:v>1.2136913154050352E-2</c:v>
                </c:pt>
                <c:pt idx="37">
                  <c:v>1.1082594676920257E-2</c:v>
                </c:pt>
                <c:pt idx="38">
                  <c:v>1.0112228659916433E-2</c:v>
                </c:pt>
                <c:pt idx="39">
                  <c:v>9.2210293962059868E-3</c:v>
                </c:pt>
                <c:pt idx="40">
                  <c:v>8.4039797387748544E-3</c:v>
                </c:pt>
                <c:pt idx="41">
                  <c:v>7.6560027006513506E-3</c:v>
                </c:pt>
                <c:pt idx="42">
                  <c:v>6.9720855419845938E-3</c:v>
                </c:pt>
                <c:pt idx="43">
                  <c:v>6.347366612568758E-3</c:v>
                </c:pt>
                <c:pt idx="44">
                  <c:v>5.7771935072508298E-3</c:v>
                </c:pt>
                <c:pt idx="45">
                  <c:v>5.2571594875743533E-3</c:v>
                </c:pt>
                <c:pt idx="46">
                  <c:v>4.783123708733906E-3</c:v>
                </c:pt>
                <c:pt idx="47">
                  <c:v>4.3512195933977874E-3</c:v>
                </c:pt>
                <c:pt idx="48">
                  <c:v>3.9578547086345593E-3</c:v>
                </c:pt>
                <c:pt idx="49">
                  <c:v>3.5997047086047886E-3</c:v>
                </c:pt>
                <c:pt idx="50">
                  <c:v>3.2737032770590144E-3</c:v>
                </c:pt>
                <c:pt idx="51">
                  <c:v>2.9770295123330162E-3</c:v>
                </c:pt>
                <c:pt idx="52">
                  <c:v>2.7070938177262234E-3</c:v>
                </c:pt>
                <c:pt idx="53">
                  <c:v>2.4615230693820034E-3</c:v>
                </c:pt>
                <c:pt idx="54">
                  <c:v>2.2381456131198444E-3</c:v>
                </c:pt>
                <c:pt idx="55">
                  <c:v>2.0349764755822554E-3</c:v>
                </c:pt>
                <c:pt idx="56">
                  <c:v>1.850203051088609E-3</c:v>
                </c:pt>
                <c:pt idx="57">
                  <c:v>1.682171433866499E-3</c:v>
                </c:pt>
                <c:pt idx="58">
                  <c:v>1.5293734981365122E-3</c:v>
                </c:pt>
                <c:pt idx="59">
                  <c:v>1.3904347798702873E-3</c:v>
                </c:pt>
                <c:pt idx="60">
                  <c:v>1.2641031793151126E-3</c:v>
                </c:pt>
                <c:pt idx="61">
                  <c:v>1.1492384790551379E-3</c:v>
                </c:pt>
                <c:pt idx="62">
                  <c:v>1.0448026557768383E-3</c:v>
                </c:pt>
                <c:pt idx="63">
                  <c:v>9.4985095299326896E-4</c:v>
                </c:pt>
                <c:pt idx="64">
                  <c:v>8.6352367522649759E-4</c:v>
                </c:pt>
                <c:pt idx="65">
                  <c:v>7.8503866040080322E-4</c:v>
                </c:pt>
                <c:pt idx="66">
                  <c:v>7.1368438560174261E-4</c:v>
                </c:pt>
                <c:pt idx="67">
                  <c:v>6.4881366126888712E-4</c:v>
                </c:pt>
                <c:pt idx="68">
                  <c:v>5.8983786984000207E-4</c:v>
                </c:pt>
                <c:pt idx="69">
                  <c:v>5.3622170650373792E-4</c:v>
                </c:pt>
                <c:pt idx="70">
                  <c:v>4.8747838179245487E-4</c:v>
                </c:pt>
                <c:pt idx="71">
                  <c:v>4.4316524807260979E-4</c:v>
                </c:pt>
                <c:pt idx="72">
                  <c:v>4.0287981443558844E-4</c:v>
                </c:pt>
                <c:pt idx="73">
                  <c:v>3.8499037524061905E-4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D5E-450C-8D49-ED8A221F8450}"/>
            </c:ext>
          </c:extLst>
        </c:ser>
        <c:ser>
          <c:idx val="3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FLAC!$H$2:$H$75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FLAC!$Z$2:$Z$75</c:f>
              <c:numCache>
                <c:formatCode>General</c:formatCode>
                <c:ptCount val="74"/>
                <c:pt idx="0">
                  <c:v>4.2985275324390233E-3</c:v>
                </c:pt>
                <c:pt idx="1">
                  <c:v>4.6986959210850521E-3</c:v>
                </c:pt>
                <c:pt idx="2">
                  <c:v>5.1296764911381377E-3</c:v>
                </c:pt>
                <c:pt idx="3">
                  <c:v>5.5918568464052186E-3</c:v>
                </c:pt>
                <c:pt idx="4">
                  <c:v>6.0849646798692477E-3</c:v>
                </c:pt>
                <c:pt idx="5">
                  <c:v>6.6078691563388157E-3</c:v>
                </c:pt>
                <c:pt idx="6">
                  <c:v>7.1583634142868818E-3</c:v>
                </c:pt>
                <c:pt idx="7">
                  <c:v>7.7329426842884831E-3</c:v>
                </c:pt>
                <c:pt idx="8">
                  <c:v>8.3266018520279372E-3</c:v>
                </c:pt>
                <c:pt idx="9">
                  <c:v>8.9326869656943166E-3</c:v>
                </c:pt>
                <c:pt idx="10">
                  <c:v>9.542845283293893E-3</c:v>
                </c:pt>
                <c:pt idx="11">
                  <c:v>1.0147124644687446E-2</c:v>
                </c:pt>
                <c:pt idx="12">
                  <c:v>1.0734270658458681E-2</c:v>
                </c:pt>
                <c:pt idx="13">
                  <c:v>1.1292254584702175E-2</c:v>
                </c:pt>
                <c:pt idx="14">
                  <c:v>1.1809032831032304E-2</c:v>
                </c:pt>
                <c:pt idx="15">
                  <c:v>1.2273492164256239E-2</c:v>
                </c:pt>
                <c:pt idx="16">
                  <c:v>1.2676481374641014E-2</c:v>
                </c:pt>
                <c:pt idx="17">
                  <c:v>1.3011785167775647E-2</c:v>
                </c:pt>
                <c:pt idx="18">
                  <c:v>1.3276877069018251E-2</c:v>
                </c:pt>
                <c:pt idx="19">
                  <c:v>1.3473307857042031E-2</c:v>
                </c:pt>
                <c:pt idx="20">
                  <c:v>1.3606644940166187E-2</c:v>
                </c:pt>
                <c:pt idx="21">
                  <c:v>1.3685961533934804E-2</c:v>
                </c:pt>
                <c:pt idx="22">
                  <c:v>1.3722957632562458E-2</c:v>
                </c:pt>
                <c:pt idx="23">
                  <c:v>1.3730853033073904E-2</c:v>
                </c:pt>
                <c:pt idx="24">
                  <c:v>1.3723212213859864E-2</c:v>
                </c:pt>
                <c:pt idx="25">
                  <c:v>1.371284303017954E-2</c:v>
                </c:pt>
                <c:pt idx="26">
                  <c:v>1.3710869427276302E-2</c:v>
                </c:pt>
                <c:pt idx="27">
                  <c:v>1.3726030587831459E-2</c:v>
                </c:pt>
                <c:pt idx="28">
                  <c:v>1.3764219948254034E-2</c:v>
                </c:pt>
                <c:pt idx="29">
                  <c:v>1.38282549443488E-2</c:v>
                </c:pt>
                <c:pt idx="30">
                  <c:v>1.3917862228848221E-2</c:v>
                </c:pt>
                <c:pt idx="31">
                  <c:v>1.4029867946266232E-2</c:v>
                </c:pt>
                <c:pt idx="32">
                  <c:v>1.4158590132385452E-2</c:v>
                </c:pt>
                <c:pt idx="33">
                  <c:v>1.4296431826956944E-2</c:v>
                </c:pt>
                <c:pt idx="34">
                  <c:v>1.4434662511449689E-2</c:v>
                </c:pt>
                <c:pt idx="35">
                  <c:v>1.4564349816773365E-2</c:v>
                </c:pt>
                <c:pt idx="36">
                  <c:v>1.4677367117633362E-2</c:v>
                </c:pt>
                <c:pt idx="37">
                  <c:v>1.4767366239992526E-2</c:v>
                </c:pt>
                <c:pt idx="38">
                  <c:v>1.4830582724532448E-2</c:v>
                </c:pt>
                <c:pt idx="39">
                  <c:v>1.486634705361284E-2</c:v>
                </c:pt>
                <c:pt idx="40">
                  <c:v>1.4877213842662235E-2</c:v>
                </c:pt>
                <c:pt idx="41">
                  <c:v>1.4868684733361438E-2</c:v>
                </c:pt>
                <c:pt idx="42">
                  <c:v>1.4848571500357151E-2</c:v>
                </c:pt>
                <c:pt idx="43">
                  <c:v>1.4826102479898592E-2</c:v>
                </c:pt>
                <c:pt idx="44">
                  <c:v>1.481090280878423E-2</c:v>
                </c:pt>
                <c:pt idx="45">
                  <c:v>1.4811974077333484E-2</c:v>
                </c:pt>
                <c:pt idx="46">
                  <c:v>1.483677034220755E-2</c:v>
                </c:pt>
                <c:pt idx="47">
                  <c:v>1.4890429600960703E-2</c:v>
                </c:pt>
                <c:pt idx="48">
                  <c:v>1.4975186798063025E-2</c:v>
                </c:pt>
                <c:pt idx="49">
                  <c:v>1.5089975000241387E-2</c:v>
                </c:pt>
                <c:pt idx="50">
                  <c:v>1.5230217684730095E-2</c:v>
                </c:pt>
                <c:pt idx="51">
                  <c:v>1.5387823530566303E-2</c:v>
                </c:pt>
                <c:pt idx="52">
                  <c:v>1.5551408221574314E-2</c:v>
                </c:pt>
                <c:pt idx="53">
                  <c:v>1.5706776158462228E-2</c:v>
                </c:pt>
                <c:pt idx="54">
                  <c:v>1.5837689317098499E-2</c:v>
                </c:pt>
                <c:pt idx="55">
                  <c:v>1.5926924087764825E-2</c:v>
                </c:pt>
                <c:pt idx="56">
                  <c:v>1.5957568911620302E-2</c:v>
                </c:pt>
                <c:pt idx="57">
                  <c:v>1.5914453745848066E-2</c:v>
                </c:pt>
                <c:pt idx="58">
                  <c:v>1.578554396561993E-2</c:v>
                </c:pt>
                <c:pt idx="59">
                  <c:v>1.5563098706710575E-2</c:v>
                </c:pt>
                <c:pt idx="60">
                  <c:v>1.524440599049182E-2</c:v>
                </c:pt>
                <c:pt idx="61">
                  <c:v>1.4831969936907635E-2</c:v>
                </c:pt>
                <c:pt idx="62">
                  <c:v>1.4333125544110932E-2</c:v>
                </c:pt>
                <c:pt idx="63">
                  <c:v>1.3759164849935815E-2</c:v>
                </c:pt>
                <c:pt idx="64">
                  <c:v>1.3124142084392085E-2</c:v>
                </c:pt>
                <c:pt idx="65">
                  <c:v>1.2443562334566867E-2</c:v>
                </c:pt>
                <c:pt idx="66">
                  <c:v>1.1733144471284094E-2</c:v>
                </c:pt>
                <c:pt idx="67">
                  <c:v>1.100779791256557E-2</c:v>
                </c:pt>
                <c:pt idx="68">
                  <c:v>1.028088595723595E-2</c:v>
                </c:pt>
                <c:pt idx="69">
                  <c:v>9.5637861991382609E-3</c:v>
                </c:pt>
                <c:pt idx="70">
                  <c:v>8.8657135013243023E-3</c:v>
                </c:pt>
                <c:pt idx="71">
                  <c:v>8.1937468387169154E-3</c:v>
                </c:pt>
                <c:pt idx="72">
                  <c:v>7.5529951527814852E-3</c:v>
                </c:pt>
                <c:pt idx="73">
                  <c:v>7.2596540137486358E-3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D5E-450C-8D49-ED8A221F8450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FLAC!$H$2:$H$75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FLAC!$Q$2:$Q$75</c:f>
              <c:numCache>
                <c:formatCode>General</c:formatCode>
                <c:ptCount val="74"/>
                <c:pt idx="0">
                  <c:v>1.9127243066884183E-3</c:v>
                </c:pt>
                <c:pt idx="1">
                  <c:v>2.1036364081193281E-3</c:v>
                </c:pt>
                <c:pt idx="2">
                  <c:v>2.3135206321978777E-3</c:v>
                </c:pt>
                <c:pt idx="3">
                  <c:v>2.5442348838407751E-3</c:v>
                </c:pt>
                <c:pt idx="4">
                  <c:v>2.7978099150804312E-3</c:v>
                </c:pt>
                <c:pt idx="5">
                  <c:v>3.0764623664760607E-3</c:v>
                </c:pt>
                <c:pt idx="6">
                  <c:v>3.3826077329824449E-3</c:v>
                </c:pt>
                <c:pt idx="7">
                  <c:v>3.718872805070674E-3</c:v>
                </c:pt>
                <c:pt idx="8">
                  <c:v>4.088106953821921E-3</c:v>
                </c:pt>
                <c:pt idx="9">
                  <c:v>4.4933913884230318E-3</c:v>
                </c:pt>
                <c:pt idx="10">
                  <c:v>4.9380452000825975E-3</c:v>
                </c:pt>
                <c:pt idx="11">
                  <c:v>5.4256265988560249E-3</c:v>
                </c:pt>
                <c:pt idx="12">
                  <c:v>5.9599272273097833E-3</c:v>
                </c:pt>
                <c:pt idx="13">
                  <c:v>6.5449567734643943E-3</c:v>
                </c:pt>
                <c:pt idx="14">
                  <c:v>7.1849142812925914E-3</c:v>
                </c:pt>
                <c:pt idx="15">
                  <c:v>7.8841415508683829E-3</c:v>
                </c:pt>
                <c:pt idx="16">
                  <c:v>8.6470528246231203E-3</c:v>
                </c:pt>
                <c:pt idx="17">
                  <c:v>9.4780335879699733E-3</c:v>
                </c:pt>
                <c:pt idx="18">
                  <c:v>1.0381299832570691E-2</c:v>
                </c:pt>
                <c:pt idx="19">
                  <c:v>1.1360707672328002E-2</c:v>
                </c:pt>
                <c:pt idx="20">
                  <c:v>1.2419502012691175E-2</c:v>
                </c:pt>
                <c:pt idx="21">
                  <c:v>1.3559992465503597E-2</c:v>
                </c:pt>
                <c:pt idx="22">
                  <c:v>1.4783145512111526E-2</c:v>
                </c:pt>
                <c:pt idx="23">
                  <c:v>1.6088084963527313E-2</c:v>
                </c:pt>
                <c:pt idx="24">
                  <c:v>1.7471499262261127E-2</c:v>
                </c:pt>
                <c:pt idx="25">
                  <c:v>1.8926965557566101E-2</c:v>
                </c:pt>
                <c:pt idx="26">
                  <c:v>2.0444218193206416E-2</c:v>
                </c:pt>
                <c:pt idx="27">
                  <c:v>2.200841417830831E-2</c:v>
                </c:pt>
                <c:pt idx="28">
                  <c:v>2.3599479874560268E-2</c:v>
                </c:pt>
                <c:pt idx="29">
                  <c:v>2.5191658420592473E-2</c:v>
                </c:pt>
                <c:pt idx="30">
                  <c:v>2.6753409300687855E-2</c:v>
                </c:pt>
                <c:pt idx="31">
                  <c:v>2.8247828265626013E-2</c:v>
                </c:pt>
                <c:pt idx="32">
                  <c:v>2.963374211524622E-2</c:v>
                </c:pt>
                <c:pt idx="33">
                  <c:v>3.0867573347665225E-2</c:v>
                </c:pt>
                <c:pt idx="34">
                  <c:v>3.1905956402203436E-2</c:v>
                </c:pt>
                <c:pt idx="35">
                  <c:v>3.2708928625656108E-2</c:v>
                </c:pt>
                <c:pt idx="36">
                  <c:v>3.3243346495925225E-2</c:v>
                </c:pt>
                <c:pt idx="37">
                  <c:v>3.3486042747062933E-2</c:v>
                </c:pt>
                <c:pt idx="38">
                  <c:v>3.3426199393440215E-2</c:v>
                </c:pt>
                <c:pt idx="39">
                  <c:v>3.3066501251191496E-2</c:v>
                </c:pt>
                <c:pt idx="40">
                  <c:v>3.2422846993920937E-2</c:v>
                </c:pt>
                <c:pt idx="41">
                  <c:v>3.152267425466318E-2</c:v>
                </c:pt>
                <c:pt idx="42">
                  <c:v>3.0402217529795033E-2</c:v>
                </c:pt>
                <c:pt idx="43">
                  <c:v>2.9103185820557567E-2</c:v>
                </c:pt>
                <c:pt idx="44">
                  <c:v>2.7669383320676283E-2</c:v>
                </c:pt>
                <c:pt idx="45">
                  <c:v>2.6143712616075759E-2</c:v>
                </c:pt>
                <c:pt idx="46">
                  <c:v>2.4565843129557827E-2</c:v>
                </c:pt>
                <c:pt idx="47">
                  <c:v>2.297065522209155E-2</c:v>
                </c:pt>
                <c:pt idx="48">
                  <c:v>2.1387427226570218E-2</c:v>
                </c:pt>
                <c:pt idx="49">
                  <c:v>1.9839640708356102E-2</c:v>
                </c:pt>
                <c:pt idx="50">
                  <c:v>1.8345239352367888E-2</c:v>
                </c:pt>
                <c:pt idx="51">
                  <c:v>1.6917177159309814E-2</c:v>
                </c:pt>
                <c:pt idx="52">
                  <c:v>1.5564116063119866E-2</c:v>
                </c:pt>
                <c:pt idx="53">
                  <c:v>1.429116744221259E-2</c:v>
                </c:pt>
                <c:pt idx="54">
                  <c:v>1.3100606450617735E-2</c:v>
                </c:pt>
                <c:pt idx="55">
                  <c:v>1.199251730037784E-2</c:v>
                </c:pt>
                <c:pt idx="56">
                  <c:v>1.0965349668028444E-2</c:v>
                </c:pt>
                <c:pt idx="57">
                  <c:v>1.0016381461812969E-2</c:v>
                </c:pt>
                <c:pt idx="58">
                  <c:v>9.1420924661331365E-3</c:v>
                </c:pt>
                <c:pt idx="59">
                  <c:v>8.3384583532172523E-3</c:v>
                </c:pt>
                <c:pt idx="60">
                  <c:v>7.6011765881165861E-3</c:v>
                </c:pt>
                <c:pt idx="61">
                  <c:v>6.925835950791665E-3</c:v>
                </c:pt>
                <c:pt idx="62">
                  <c:v>6.3080405599260855E-3</c:v>
                </c:pt>
                <c:pt idx="63">
                  <c:v>5.7434979489282348E-3</c:v>
                </c:pt>
                <c:pt idx="64">
                  <c:v>5.2280792556511609E-3</c:v>
                </c:pt>
                <c:pt idx="65">
                  <c:v>4.7578581402998666E-3</c:v>
                </c:pt>
                <c:pt idx="66">
                  <c:v>4.3291337415265335E-3</c:v>
                </c:pt>
                <c:pt idx="67">
                  <c:v>3.9384418594323933E-3</c:v>
                </c:pt>
                <c:pt idx="68">
                  <c:v>3.5825576215228559E-3</c:v>
                </c:pt>
                <c:pt idx="69">
                  <c:v>3.2584921302974564E-3</c:v>
                </c:pt>
                <c:pt idx="70">
                  <c:v>2.9634849873382235E-3</c:v>
                </c:pt>
                <c:pt idx="71">
                  <c:v>2.6949941143161677E-3</c:v>
                </c:pt>
                <c:pt idx="72">
                  <c:v>2.4506839229748298E-3</c:v>
                </c:pt>
                <c:pt idx="73">
                  <c:v>2.3421308896601667E-3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5E-450C-8D49-ED8A221F8450}"/>
            </c:ext>
          </c:extLst>
        </c:ser>
        <c:ser>
          <c:idx val="1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FLAC!$H$2:$H$75</c:f>
              <c:numCache>
                <c:formatCode>General</c:formatCode>
                <c:ptCount val="74"/>
                <c:pt idx="0">
                  <c:v>0.1</c:v>
                </c:pt>
                <c:pt idx="1">
                  <c:v>0.11000000000000001</c:v>
                </c:pt>
                <c:pt idx="2">
                  <c:v>0.12100000000000002</c:v>
                </c:pt>
                <c:pt idx="3">
                  <c:v>0.13310000000000002</c:v>
                </c:pt>
                <c:pt idx="4">
                  <c:v>0.14641000000000004</c:v>
                </c:pt>
                <c:pt idx="5">
                  <c:v>0.16105100000000006</c:v>
                </c:pt>
                <c:pt idx="6">
                  <c:v>0.17715610000000007</c:v>
                </c:pt>
                <c:pt idx="7">
                  <c:v>0.19487171000000009</c:v>
                </c:pt>
                <c:pt idx="8">
                  <c:v>0.21435888100000011</c:v>
                </c:pt>
                <c:pt idx="9">
                  <c:v>0.23579476910000013</c:v>
                </c:pt>
                <c:pt idx="10">
                  <c:v>0.25937424601000014</c:v>
                </c:pt>
                <c:pt idx="11">
                  <c:v>0.28531167061100016</c:v>
                </c:pt>
                <c:pt idx="12">
                  <c:v>0.31384283767210019</c:v>
                </c:pt>
                <c:pt idx="13">
                  <c:v>0.34522712143931022</c:v>
                </c:pt>
                <c:pt idx="14">
                  <c:v>0.37974983358324127</c:v>
                </c:pt>
                <c:pt idx="15">
                  <c:v>0.41772481694156544</c:v>
                </c:pt>
                <c:pt idx="16">
                  <c:v>0.45949729863572203</c:v>
                </c:pt>
                <c:pt idx="17">
                  <c:v>0.50544702849929424</c:v>
                </c:pt>
                <c:pt idx="18">
                  <c:v>0.55599173134922375</c:v>
                </c:pt>
                <c:pt idx="19">
                  <c:v>0.61159090448414621</c:v>
                </c:pt>
                <c:pt idx="20">
                  <c:v>0.67274999493256094</c:v>
                </c:pt>
                <c:pt idx="21">
                  <c:v>0.74002499442581704</c:v>
                </c:pt>
                <c:pt idx="22">
                  <c:v>0.81402749386839879</c:v>
                </c:pt>
                <c:pt idx="23">
                  <c:v>0.89543024325523879</c:v>
                </c:pt>
                <c:pt idx="24">
                  <c:v>0.98497326758076276</c:v>
                </c:pt>
                <c:pt idx="25">
                  <c:v>1.0834705943388392</c:v>
                </c:pt>
                <c:pt idx="26">
                  <c:v>1.1918176537727232</c:v>
                </c:pt>
                <c:pt idx="27">
                  <c:v>1.3109994191499956</c:v>
                </c:pt>
                <c:pt idx="28">
                  <c:v>1.4420993610649953</c:v>
                </c:pt>
                <c:pt idx="29">
                  <c:v>1.5863092971714949</c:v>
                </c:pt>
                <c:pt idx="30">
                  <c:v>1.7449402268886445</c:v>
                </c:pt>
                <c:pt idx="31">
                  <c:v>1.919434249577509</c:v>
                </c:pt>
                <c:pt idx="32">
                  <c:v>2.1113776745352602</c:v>
                </c:pt>
                <c:pt idx="33">
                  <c:v>2.3225154419887866</c:v>
                </c:pt>
                <c:pt idx="34">
                  <c:v>2.5547669861876656</c:v>
                </c:pt>
                <c:pt idx="35">
                  <c:v>2.8102436848064323</c:v>
                </c:pt>
                <c:pt idx="36">
                  <c:v>3.0912680532870755</c:v>
                </c:pt>
                <c:pt idx="37">
                  <c:v>3.4003948586157833</c:v>
                </c:pt>
                <c:pt idx="38">
                  <c:v>3.7404343444773618</c:v>
                </c:pt>
                <c:pt idx="39">
                  <c:v>4.1144777789250986</c:v>
                </c:pt>
                <c:pt idx="40">
                  <c:v>4.5259255568176089</c:v>
                </c:pt>
                <c:pt idx="41">
                  <c:v>4.97851811249937</c:v>
                </c:pt>
                <c:pt idx="42">
                  <c:v>5.4763699237493073</c:v>
                </c:pt>
                <c:pt idx="43">
                  <c:v>6.0240069161242387</c:v>
                </c:pt>
                <c:pt idx="44">
                  <c:v>6.6264076077366632</c:v>
                </c:pt>
                <c:pt idx="45">
                  <c:v>7.28904836851033</c:v>
                </c:pt>
                <c:pt idx="46">
                  <c:v>8.0179532053613638</c:v>
                </c:pt>
                <c:pt idx="47">
                  <c:v>8.8197485258975004</c:v>
                </c:pt>
                <c:pt idx="48">
                  <c:v>9.7017233784872516</c:v>
                </c:pt>
                <c:pt idx="49">
                  <c:v>10.671895716335978</c:v>
                </c:pt>
                <c:pt idx="50">
                  <c:v>11.739085287969576</c:v>
                </c:pt>
                <c:pt idx="51">
                  <c:v>12.912993816766535</c:v>
                </c:pt>
                <c:pt idx="52">
                  <c:v>14.204293198443191</c:v>
                </c:pt>
                <c:pt idx="53">
                  <c:v>15.624722518287511</c:v>
                </c:pt>
                <c:pt idx="54">
                  <c:v>17.187194770116264</c:v>
                </c:pt>
                <c:pt idx="55">
                  <c:v>18.905914247127892</c:v>
                </c:pt>
                <c:pt idx="56">
                  <c:v>20.796505671840684</c:v>
                </c:pt>
                <c:pt idx="57">
                  <c:v>22.876156239024755</c:v>
                </c:pt>
                <c:pt idx="58">
                  <c:v>25.163771862927234</c:v>
                </c:pt>
                <c:pt idx="59">
                  <c:v>27.68014904921996</c:v>
                </c:pt>
                <c:pt idx="60">
                  <c:v>30.448163954141958</c:v>
                </c:pt>
                <c:pt idx="61">
                  <c:v>33.492980349556156</c:v>
                </c:pt>
                <c:pt idx="62">
                  <c:v>36.842278384511772</c:v>
                </c:pt>
                <c:pt idx="63">
                  <c:v>40.526506222962951</c:v>
                </c:pt>
                <c:pt idx="64">
                  <c:v>44.579156845259249</c:v>
                </c:pt>
                <c:pt idx="65">
                  <c:v>49.037072529785178</c:v>
                </c:pt>
                <c:pt idx="66">
                  <c:v>53.940779782763698</c:v>
                </c:pt>
                <c:pt idx="67">
                  <c:v>59.33485776104007</c:v>
                </c:pt>
                <c:pt idx="68">
                  <c:v>65.268343537144077</c:v>
                </c:pt>
                <c:pt idx="69">
                  <c:v>71.795177890858497</c:v>
                </c:pt>
                <c:pt idx="70">
                  <c:v>78.974695679944347</c:v>
                </c:pt>
                <c:pt idx="71">
                  <c:v>86.872165247938781</c:v>
                </c:pt>
                <c:pt idx="72">
                  <c:v>95.559381772732664</c:v>
                </c:pt>
                <c:pt idx="73">
                  <c:v>100</c:v>
                </c:pt>
              </c:numCache>
            </c:numRef>
          </c:xVal>
          <c:yVal>
            <c:numRef>
              <c:f>FLAC!$V$2:$V$75</c:f>
              <c:numCache>
                <c:formatCode>General</c:formatCode>
                <c:ptCount val="74"/>
                <c:pt idx="0">
                  <c:v>4.1599334410649425E-4</c:v>
                </c:pt>
                <c:pt idx="1">
                  <c:v>4.5759114103550953E-4</c:v>
                </c:pt>
                <c:pt idx="2">
                  <c:v>5.0334820876620076E-4</c:v>
                </c:pt>
                <c:pt idx="3">
                  <c:v>5.5368030594501636E-4</c:v>
                </c:pt>
                <c:pt idx="4">
                  <c:v>6.0904471133715183E-4</c:v>
                </c:pt>
                <c:pt idx="5">
                  <c:v>6.6994435738998957E-4</c:v>
                </c:pt>
                <c:pt idx="6">
                  <c:v>7.3693237104855975E-4</c:v>
                </c:pt>
                <c:pt idx="7">
                  <c:v>8.1061706052898658E-4</c:v>
                </c:pt>
                <c:pt idx="8">
                  <c:v>8.9166738995888567E-4</c:v>
                </c:pt>
                <c:pt idx="9">
                  <c:v>9.8081898709651634E-4</c:v>
                </c:pt>
                <c:pt idx="10">
                  <c:v>1.0788807326804096E-3</c:v>
                </c:pt>
                <c:pt idx="11">
                  <c:v>1.1867419832453626E-3</c:v>
                </c:pt>
                <c:pt idx="12">
                  <c:v>1.3053804823352773E-3</c:v>
                </c:pt>
                <c:pt idx="13">
                  <c:v>1.4358710177591293E-3</c:v>
                </c:pt>
                <c:pt idx="14">
                  <c:v>1.579394884609649E-3</c:v>
                </c:pt>
                <c:pt idx="15">
                  <c:v>1.7372502148314671E-3</c:v>
                </c:pt>
                <c:pt idx="16">
                  <c:v>1.9108632336892911E-3</c:v>
                </c:pt>
                <c:pt idx="17">
                  <c:v>2.1018005008720747E-3</c:v>
                </c:pt>
                <c:pt idx="18">
                  <c:v>2.3117821882648127E-3</c:v>
                </c:pt>
                <c:pt idx="19">
                  <c:v>2.5426964364015201E-3</c:v>
                </c:pt>
                <c:pt idx="20">
                  <c:v>2.7966148156447807E-3</c:v>
                </c:pt>
                <c:pt idx="21">
                  <c:v>3.0758088940404348E-3</c:v>
                </c:pt>
                <c:pt idx="22">
                  <c:v>3.3827678786834954E-3</c:v>
                </c:pt>
                <c:pt idx="23">
                  <c:v>3.720217247493125E-3</c:v>
                </c:pt>
                <c:pt idx="24">
                  <c:v>4.0911382185280813E-3</c:v>
                </c:pt>
                <c:pt idx="25">
                  <c:v>4.4987878078465646E-3</c:v>
                </c:pt>
                <c:pt idx="26">
                  <c:v>4.9467190959490556E-3</c:v>
                </c:pt>
                <c:pt idx="27">
                  <c:v>5.4388011461256784E-3</c:v>
                </c:pt>
                <c:pt idx="28">
                  <c:v>5.979237781640113E-3</c:v>
                </c:pt>
                <c:pt idx="29">
                  <c:v>6.5725841150779422E-3</c:v>
                </c:pt>
                <c:pt idx="30">
                  <c:v>7.2237593106000541E-3</c:v>
                </c:pt>
                <c:pt idx="31">
                  <c:v>7.9380535218133465E-3</c:v>
                </c:pt>
                <c:pt idx="32">
                  <c:v>8.7211262532489401E-3</c:v>
                </c:pt>
                <c:pt idx="33">
                  <c:v>9.5789925066189045E-3</c:v>
                </c:pt>
                <c:pt idx="34">
                  <c:v>1.0517991956565957E-2</c:v>
                </c:pt>
                <c:pt idx="35">
                  <c:v>1.154473501921901E-2</c:v>
                </c:pt>
                <c:pt idx="36">
                  <c:v>1.2666018005651454E-2</c:v>
                </c:pt>
                <c:pt idx="37">
                  <c:v>1.3888697591030919E-2</c:v>
                </c:pt>
                <c:pt idx="38">
                  <c:v>1.5219512626138125E-2</c:v>
                </c:pt>
                <c:pt idx="39">
                  <c:v>1.666483900117419E-2</c:v>
                </c:pt>
                <c:pt idx="40">
                  <c:v>1.8230361106713836E-2</c:v>
                </c:pt>
                <c:pt idx="41">
                  <c:v>1.9920641891647106E-2</c:v>
                </c:pt>
                <c:pt idx="42">
                  <c:v>2.1738573352090746E-2</c:v>
                </c:pt>
                <c:pt idx="43">
                  <c:v>2.3684691641163248E-2</c:v>
                </c:pt>
                <c:pt idx="44">
                  <c:v>2.5756347463432902E-2</c:v>
                </c:pt>
                <c:pt idx="45">
                  <c:v>2.7946735049110816E-2</c:v>
                </c:pt>
                <c:pt idx="46">
                  <c:v>3.0243804084498567E-2</c:v>
                </c:pt>
                <c:pt idx="47">
                  <c:v>3.2629110542612298E-2</c:v>
                </c:pt>
                <c:pt idx="48">
                  <c:v>3.5076705198749086E-2</c:v>
                </c:pt>
                <c:pt idx="49">
                  <c:v>3.7552210700131629E-2</c:v>
                </c:pt>
                <c:pt idx="50">
                  <c:v>4.0012292524278875E-2</c:v>
                </c:pt>
                <c:pt idx="51">
                  <c:v>4.2404772454284007E-2</c:v>
                </c:pt>
                <c:pt idx="52">
                  <c:v>4.4669644662963207E-2</c:v>
                </c:pt>
                <c:pt idx="53">
                  <c:v>4.6741209284931327E-2</c:v>
                </c:pt>
                <c:pt idx="54">
                  <c:v>4.8551415376333916E-2</c:v>
                </c:pt>
                <c:pt idx="55">
                  <c:v>5.0034299892396911E-2</c:v>
                </c:pt>
                <c:pt idx="56">
                  <c:v>5.1131147416134198E-2</c:v>
                </c:pt>
                <c:pt idx="57">
                  <c:v>5.1795738694677601E-2</c:v>
                </c:pt>
                <c:pt idx="58">
                  <c:v>5.1998891522401822E-2</c:v>
                </c:pt>
                <c:pt idx="59">
                  <c:v>5.1731505998993441E-2</c:v>
                </c:pt>
                <c:pt idx="60">
                  <c:v>5.1005541675973452E-2</c:v>
                </c:pt>
                <c:pt idx="61">
                  <c:v>4.9852736025540696E-2</c:v>
                </c:pt>
                <c:pt idx="62">
                  <c:v>4.8321313495444745E-2</c:v>
                </c:pt>
                <c:pt idx="63">
                  <c:v>4.64712987364947E-2</c:v>
                </c:pt>
                <c:pt idx="64">
                  <c:v>4.4369235326663183E-2</c:v>
                </c:pt>
                <c:pt idx="65">
                  <c:v>4.2083092637964614E-2</c:v>
                </c:pt>
                <c:pt idx="66">
                  <c:v>3.9677961008196906E-2</c:v>
                </c:pt>
                <c:pt idx="67">
                  <c:v>3.721287316648416E-2</c:v>
                </c:pt>
                <c:pt idx="68">
                  <c:v>3.4738832855027317E-2</c:v>
                </c:pt>
                <c:pt idx="69">
                  <c:v>3.2297936872687449E-2</c:v>
                </c:pt>
                <c:pt idx="70">
                  <c:v>2.9923365233411901E-2</c:v>
                </c:pt>
                <c:pt idx="71">
                  <c:v>2.7639978132355032E-2</c:v>
                </c:pt>
                <c:pt idx="72">
                  <c:v>2.5465275670711413E-2</c:v>
                </c:pt>
                <c:pt idx="73">
                  <c:v>2.4470588235294112E-2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D5E-450C-8D49-ED8A221F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825807"/>
        <c:axId val="1244824367"/>
      </c:scatterChart>
      <c:valAx>
        <c:axId val="1244825807"/>
        <c:scaling>
          <c:logBase val="10"/>
          <c:orientation val="minMax"/>
          <c:max val="200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24367"/>
        <c:crosses val="autoZero"/>
        <c:crossBetween val="midCat"/>
      </c:valAx>
      <c:valAx>
        <c:axId val="1244824367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825807"/>
        <c:crossesAt val="1.0000000000000003E-4"/>
        <c:crossBetween val="midCat"/>
      </c:valAx>
      <c:spPr>
        <a:noFill/>
        <a:ln>
          <a:solidFill>
            <a:schemeClr val="tx1"/>
          </a:solidFill>
        </a:ln>
      </c:spPr>
    </c:plotArea>
    <c:plotVisOnly val="1"/>
    <c:dispBlanksAs val="gap"/>
    <c:showDLblsOverMax val="0"/>
    <c:extLst/>
  </c:chart>
  <c:spPr>
    <a:blipFill>
      <a:blip xmlns:r="http://schemas.openxmlformats.org/officeDocument/2006/relationships" r:embed="rId1"/>
      <a:stretch>
        <a:fillRect/>
      </a:stretch>
    </a:blipFill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137160</xdr:colOff>
      <xdr:row>3</xdr:row>
      <xdr:rowOff>110490</xdr:rowOff>
    </xdr:from>
    <xdr:to>
      <xdr:col>24</xdr:col>
      <xdr:colOff>441960</xdr:colOff>
      <xdr:row>18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72C5D7-E4AB-2E90-BC98-D3337637CC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439420</xdr:colOff>
      <xdr:row>6</xdr:row>
      <xdr:rowOff>76200</xdr:rowOff>
    </xdr:from>
    <xdr:to>
      <xdr:col>20</xdr:col>
      <xdr:colOff>594360</xdr:colOff>
      <xdr:row>32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49328B-DCF1-4B55-B398-5CD06F9FB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workbookViewId="0">
      <selection activeCell="K78" sqref="K78"/>
    </sheetView>
  </sheetViews>
  <sheetFormatPr defaultRowHeight="14.4" x14ac:dyDescent="0.3"/>
  <sheetData>
    <row r="1" spans="1:13" x14ac:dyDescent="0.3">
      <c r="A1" t="s">
        <v>3</v>
      </c>
      <c r="B1">
        <v>0.05</v>
      </c>
      <c r="D1">
        <v>0.22049937655763399</v>
      </c>
      <c r="H1" t="s">
        <v>0</v>
      </c>
      <c r="I1" t="s">
        <v>6</v>
      </c>
      <c r="J1" t="s">
        <v>4</v>
      </c>
      <c r="K1" t="s">
        <v>7</v>
      </c>
      <c r="L1" t="s">
        <v>8</v>
      </c>
      <c r="M1" t="s">
        <v>9</v>
      </c>
    </row>
    <row r="2" spans="1:13" x14ac:dyDescent="0.3">
      <c r="A2" t="s">
        <v>2</v>
      </c>
      <c r="B2">
        <v>3.5</v>
      </c>
      <c r="D2">
        <v>4.1160752538892197E-2</v>
      </c>
      <c r="H2">
        <v>0.1</v>
      </c>
      <c r="I2">
        <f>H2*PI()*2</f>
        <v>0.62831853071795862</v>
      </c>
      <c r="J2">
        <f>$B$3*$B$4*I2/(2+2*(1+$B$3)*$B$4^2*I2^2)</f>
        <v>2.8548123980424145E-3</v>
      </c>
      <c r="K2">
        <f>$B$3*$B$4*I2/(1+$B$4^2*I2^2)</f>
        <v>5.7104678470432969E-3</v>
      </c>
      <c r="L2">
        <f>1+($B$3*$B$4^2*I2^2)/(1+$B$4^2*I2^2)</f>
        <v>1.0001476543535832</v>
      </c>
      <c r="M2">
        <f>K2/L2/2</f>
        <v>2.8548123980424141E-3</v>
      </c>
    </row>
    <row r="3" spans="1:13" x14ac:dyDescent="0.3">
      <c r="A3" t="s">
        <v>1</v>
      </c>
      <c r="B3">
        <f>8*B1^2+4*B1*SQRT(4*B1^2+1)</f>
        <v>0.22099751242241783</v>
      </c>
      <c r="H3">
        <f>H2*1.1</f>
        <v>0.11000000000000001</v>
      </c>
      <c r="I3">
        <f t="shared" ref="I3:I66" si="0">H3*PI()*2</f>
        <v>0.69115038378975457</v>
      </c>
      <c r="J3">
        <f t="shared" ref="J3:J66" si="1">$B$3*$B$4*I3/(2+2*(1+$B$3)*$B$4^2*I3^2)</f>
        <v>3.1397558330139219E-3</v>
      </c>
      <c r="K3">
        <f t="shared" ref="K3:K66" si="2">$B$3*$B$4*I3/(1+$B$4^2*I3^2)</f>
        <v>6.2806334172941106E-3</v>
      </c>
      <c r="L3">
        <f t="shared" ref="L3:L66" si="3">1+($B$3*$B$4^2*I3^2)/(1+$B$4^2*I3^2)</f>
        <v>1.0001786367039234</v>
      </c>
      <c r="M3">
        <f t="shared" ref="M3:M66" si="4">K3/L3/2</f>
        <v>3.1397558330139214E-3</v>
      </c>
    </row>
    <row r="4" spans="1:13" x14ac:dyDescent="0.3">
      <c r="A4" t="s">
        <v>5</v>
      </c>
      <c r="B4">
        <f>1/(2*PI()*B2*SQRT(1+B3))</f>
        <v>4.1152355413377889E-2</v>
      </c>
      <c r="H4">
        <f t="shared" ref="H4:H67" si="5">H3*1.1</f>
        <v>0.12100000000000002</v>
      </c>
      <c r="I4">
        <f t="shared" si="0"/>
        <v>0.76026542216873005</v>
      </c>
      <c r="J4">
        <f t="shared" si="1"/>
        <v>3.4530158689520555E-3</v>
      </c>
      <c r="K4">
        <f t="shared" si="2"/>
        <v>6.9075242261621046E-3</v>
      </c>
      <c r="L4">
        <f t="shared" si="3"/>
        <v>1.0002161137270484</v>
      </c>
      <c r="M4">
        <f t="shared" si="4"/>
        <v>3.4530158689520555E-3</v>
      </c>
    </row>
    <row r="5" spans="1:13" x14ac:dyDescent="0.3">
      <c r="H5">
        <f t="shared" si="5"/>
        <v>0.13310000000000002</v>
      </c>
      <c r="I5">
        <f t="shared" si="0"/>
        <v>0.83629196438560305</v>
      </c>
      <c r="J5">
        <f t="shared" si="1"/>
        <v>3.7973654982698126E-3</v>
      </c>
      <c r="K5">
        <f t="shared" si="2"/>
        <v>7.5967165927812033E-3</v>
      </c>
      <c r="L5">
        <f t="shared" si="3"/>
        <v>1.0002614439198021</v>
      </c>
      <c r="M5">
        <f t="shared" si="4"/>
        <v>3.7973654982698126E-3</v>
      </c>
    </row>
    <row r="6" spans="1:13" x14ac:dyDescent="0.3">
      <c r="H6">
        <f t="shared" si="5"/>
        <v>0.14641000000000004</v>
      </c>
      <c r="I6">
        <f t="shared" si="0"/>
        <v>0.91992116082416342</v>
      </c>
      <c r="J6">
        <f t="shared" si="1"/>
        <v>4.1758356941498957E-3</v>
      </c>
      <c r="K6">
        <f t="shared" si="2"/>
        <v>8.354312759476892E-3</v>
      </c>
      <c r="L6">
        <f t="shared" si="3"/>
        <v>1.0003162685711986</v>
      </c>
      <c r="M6">
        <f t="shared" si="4"/>
        <v>4.1758356941498974E-3</v>
      </c>
    </row>
    <row r="7" spans="1:13" x14ac:dyDescent="0.3">
      <c r="H7">
        <f t="shared" si="5"/>
        <v>0.16105100000000006</v>
      </c>
      <c r="I7">
        <f t="shared" si="0"/>
        <v>1.01191327690658</v>
      </c>
      <c r="J7">
        <f t="shared" si="1"/>
        <v>4.5917348753374025E-3</v>
      </c>
      <c r="K7">
        <f t="shared" si="2"/>
        <v>9.1869830706730639E-3</v>
      </c>
      <c r="L7">
        <f t="shared" si="3"/>
        <v>1.0003825699973588</v>
      </c>
      <c r="M7">
        <f t="shared" si="4"/>
        <v>4.5917348753374016E-3</v>
      </c>
    </row>
    <row r="8" spans="1:13" x14ac:dyDescent="0.3">
      <c r="H8">
        <f t="shared" si="5"/>
        <v>0.17715610000000007</v>
      </c>
      <c r="I8">
        <f t="shared" si="0"/>
        <v>1.1131046045972379</v>
      </c>
      <c r="J8">
        <f t="shared" si="1"/>
        <v>5.0486682581827522E-3</v>
      </c>
      <c r="K8">
        <f t="shared" si="2"/>
        <v>1.0102008972762732E-2</v>
      </c>
      <c r="L8">
        <f t="shared" si="3"/>
        <v>1.0004627414754035</v>
      </c>
      <c r="M8">
        <f t="shared" si="4"/>
        <v>5.0486682581827522E-3</v>
      </c>
    </row>
    <row r="9" spans="1:13" x14ac:dyDescent="0.3">
      <c r="H9">
        <f t="shared" si="5"/>
        <v>0.19487171000000009</v>
      </c>
      <c r="I9">
        <f t="shared" si="0"/>
        <v>1.2244150650569618</v>
      </c>
      <c r="J9">
        <f t="shared" si="1"/>
        <v>5.5505564254786158E-3</v>
      </c>
      <c r="K9">
        <f t="shared" si="2"/>
        <v>1.1107325822886743E-2</v>
      </c>
      <c r="L9">
        <f t="shared" si="3"/>
        <v>1.00055967109</v>
      </c>
      <c r="M9">
        <f t="shared" si="4"/>
        <v>5.5505564254786175E-3</v>
      </c>
    </row>
    <row r="10" spans="1:13" x14ac:dyDescent="0.3">
      <c r="H10">
        <f t="shared" si="5"/>
        <v>0.21435888100000011</v>
      </c>
      <c r="I10">
        <f t="shared" si="0"/>
        <v>1.3468565715626581</v>
      </c>
      <c r="J10">
        <f t="shared" si="1"/>
        <v>6.1016521698834623E-3</v>
      </c>
      <c r="K10">
        <f t="shared" si="2"/>
        <v>1.221156404942309E-2</v>
      </c>
      <c r="L10">
        <f t="shared" si="3"/>
        <v>1.0006768420606578</v>
      </c>
      <c r="M10">
        <f t="shared" si="4"/>
        <v>6.101652169883464E-3</v>
      </c>
    </row>
    <row r="11" spans="1:13" x14ac:dyDescent="0.3">
      <c r="H11">
        <f t="shared" si="5"/>
        <v>0.23579476910000013</v>
      </c>
      <c r="I11">
        <f t="shared" si="0"/>
        <v>1.4815422287189239</v>
      </c>
      <c r="J11">
        <f t="shared" si="1"/>
        <v>6.706554311079152E-3</v>
      </c>
      <c r="K11">
        <f t="shared" si="2"/>
        <v>1.3424086614405577E-2</v>
      </c>
      <c r="L11">
        <f t="shared" si="3"/>
        <v>1.0008184524972188</v>
      </c>
      <c r="M11">
        <f t="shared" si="4"/>
        <v>6.706554311079152E-3</v>
      </c>
    </row>
    <row r="12" spans="1:13" x14ac:dyDescent="0.3">
      <c r="H12">
        <f t="shared" si="5"/>
        <v>0.25937424601000014</v>
      </c>
      <c r="I12">
        <f t="shared" si="0"/>
        <v>1.6296964515908163</v>
      </c>
      <c r="J12">
        <f t="shared" si="1"/>
        <v>7.370216716541189E-3</v>
      </c>
      <c r="K12">
        <f t="shared" si="2"/>
        <v>1.4755019945714E-2</v>
      </c>
      <c r="L12">
        <f t="shared" si="3"/>
        <v>1.000989557918893</v>
      </c>
      <c r="M12">
        <f t="shared" si="4"/>
        <v>7.370216716541189E-3</v>
      </c>
    </row>
    <row r="13" spans="1:13" x14ac:dyDescent="0.3">
      <c r="H13">
        <f t="shared" si="5"/>
        <v>0.28531167061100016</v>
      </c>
      <c r="I13">
        <f t="shared" si="0"/>
        <v>1.792666096749898</v>
      </c>
      <c r="J13">
        <f t="shared" si="1"/>
        <v>8.0979501475463046E-3</v>
      </c>
      <c r="K13">
        <f t="shared" si="2"/>
        <v>1.6215274482745887E-2</v>
      </c>
      <c r="L13">
        <f t="shared" si="3"/>
        <v>1.0011962402398307</v>
      </c>
      <c r="M13">
        <f t="shared" si="4"/>
        <v>8.0979501475463064E-3</v>
      </c>
    </row>
    <row r="14" spans="1:13" x14ac:dyDescent="0.3">
      <c r="H14">
        <f t="shared" si="5"/>
        <v>0.31384283767210019</v>
      </c>
      <c r="I14">
        <f t="shared" si="0"/>
        <v>1.9719327064248879</v>
      </c>
      <c r="J14">
        <f t="shared" si="1"/>
        <v>8.895413772104151E-3</v>
      </c>
      <c r="K14">
        <f t="shared" si="2"/>
        <v>1.7816549651197239E-2</v>
      </c>
      <c r="L14">
        <f t="shared" si="3"/>
        <v>1.0014458072242576</v>
      </c>
      <c r="M14">
        <f t="shared" si="4"/>
        <v>8.895413772104151E-3</v>
      </c>
    </row>
    <row r="15" spans="1:13" x14ac:dyDescent="0.3">
      <c r="H15">
        <f t="shared" si="5"/>
        <v>0.34522712143931022</v>
      </c>
      <c r="I15">
        <f t="shared" si="0"/>
        <v>2.1691259770673765</v>
      </c>
      <c r="J15">
        <f t="shared" si="1"/>
        <v>9.7685921992005879E-3</v>
      </c>
      <c r="K15">
        <f t="shared" si="2"/>
        <v>1.9571316378695365E-2</v>
      </c>
      <c r="L15">
        <f t="shared" si="3"/>
        <v>1.0017470265724155</v>
      </c>
      <c r="M15">
        <f t="shared" si="4"/>
        <v>9.7685921992005879E-3</v>
      </c>
    </row>
    <row r="16" spans="1:13" x14ac:dyDescent="0.3">
      <c r="H16">
        <f t="shared" si="5"/>
        <v>0.37974983358324127</v>
      </c>
      <c r="I16">
        <f t="shared" si="0"/>
        <v>2.3860385747741146</v>
      </c>
      <c r="J16">
        <f t="shared" si="1"/>
        <v>1.0723752658645655E-2</v>
      </c>
      <c r="K16">
        <f t="shared" si="2"/>
        <v>2.1492768104686099E-2</v>
      </c>
      <c r="L16">
        <f t="shared" si="3"/>
        <v>1.0021103987025615</v>
      </c>
      <c r="M16">
        <f t="shared" si="4"/>
        <v>1.0723752658645653E-2</v>
      </c>
    </row>
    <row r="17" spans="8:13" x14ac:dyDescent="0.3">
      <c r="H17">
        <f t="shared" si="5"/>
        <v>0.41772481694156544</v>
      </c>
      <c r="I17">
        <f t="shared" si="0"/>
        <v>2.6246424322515263</v>
      </c>
      <c r="J17">
        <f t="shared" si="1"/>
        <v>1.1767375449057283E-2</v>
      </c>
      <c r="K17">
        <f t="shared" si="2"/>
        <v>2.3594728546599667E-2</v>
      </c>
      <c r="L17">
        <f t="shared" si="3"/>
        <v>1.0025484717788071</v>
      </c>
      <c r="M17">
        <f t="shared" si="4"/>
        <v>1.1767375449057283E-2</v>
      </c>
    </row>
    <row r="18" spans="8:13" x14ac:dyDescent="0.3">
      <c r="H18">
        <f t="shared" si="5"/>
        <v>0.45949729863572203</v>
      </c>
      <c r="I18">
        <f t="shared" si="0"/>
        <v>2.8871066754766792</v>
      </c>
      <c r="J18">
        <f t="shared" si="1"/>
        <v>1.2906048991974802E-2</v>
      </c>
      <c r="K18">
        <f t="shared" si="2"/>
        <v>2.589150119495218E-2</v>
      </c>
      <c r="L18">
        <f t="shared" si="3"/>
        <v>1.0030762013630954</v>
      </c>
      <c r="M18">
        <f t="shared" si="4"/>
        <v>1.2906048991974801E-2</v>
      </c>
    </row>
    <row r="19" spans="8:13" x14ac:dyDescent="0.3">
      <c r="H19">
        <f t="shared" si="5"/>
        <v>0.50544702849929424</v>
      </c>
      <c r="I19">
        <f t="shared" si="0"/>
        <v>3.175817343024347</v>
      </c>
      <c r="J19">
        <f t="shared" si="1"/>
        <v>1.4146318788014884E-2</v>
      </c>
      <c r="K19">
        <f t="shared" si="2"/>
        <v>2.8397641595497552E-2</v>
      </c>
      <c r="L19">
        <f t="shared" si="3"/>
        <v>1.0037113549129384</v>
      </c>
      <c r="M19">
        <f t="shared" si="4"/>
        <v>1.4146318788014884E-2</v>
      </c>
    </row>
    <row r="20" spans="8:13" x14ac:dyDescent="0.3">
      <c r="H20">
        <f t="shared" si="5"/>
        <v>0.55599173134922375</v>
      </c>
      <c r="I20">
        <f t="shared" si="0"/>
        <v>3.4933990773267825</v>
      </c>
      <c r="J20">
        <f t="shared" si="1"/>
        <v>1.5494477362045808E-2</v>
      </c>
      <c r="K20">
        <f t="shared" si="2"/>
        <v>3.112762898753537E-2</v>
      </c>
      <c r="L20">
        <f t="shared" si="3"/>
        <v>1.0044749577608678</v>
      </c>
      <c r="M20">
        <f t="shared" si="4"/>
        <v>1.5494477362045808E-2</v>
      </c>
    </row>
    <row r="21" spans="8:13" x14ac:dyDescent="0.3">
      <c r="H21">
        <f t="shared" si="5"/>
        <v>0.61159090448414621</v>
      </c>
      <c r="I21">
        <f t="shared" si="0"/>
        <v>3.8427389850594613</v>
      </c>
      <c r="J21">
        <f t="shared" si="1"/>
        <v>1.6956280107952235E-2</v>
      </c>
      <c r="K21">
        <f t="shared" si="2"/>
        <v>3.4095408995672753E-2</v>
      </c>
      <c r="L21">
        <f t="shared" si="3"/>
        <v>1.005391771621021</v>
      </c>
      <c r="M21">
        <f t="shared" si="4"/>
        <v>1.6956280107952238E-2</v>
      </c>
    </row>
    <row r="22" spans="8:13" x14ac:dyDescent="0.3">
      <c r="H22">
        <f t="shared" si="5"/>
        <v>0.67274999493256094</v>
      </c>
      <c r="I22">
        <f t="shared" si="0"/>
        <v>4.2270128835654077</v>
      </c>
      <c r="J22">
        <f t="shared" si="1"/>
        <v>1.8536570168195779E-2</v>
      </c>
      <c r="K22">
        <f t="shared" si="2"/>
        <v>3.7313774244274463E-2</v>
      </c>
      <c r="L22">
        <f t="shared" si="3"/>
        <v>1.0064907883632046</v>
      </c>
      <c r="M22">
        <f t="shared" si="4"/>
        <v>1.8536570168195779E-2</v>
      </c>
    </row>
    <row r="23" spans="8:13" x14ac:dyDescent="0.3">
      <c r="H23">
        <f t="shared" si="5"/>
        <v>0.74002499442581704</v>
      </c>
      <c r="I23">
        <f t="shared" si="0"/>
        <v>4.649714171921949</v>
      </c>
      <c r="J23">
        <f t="shared" si="1"/>
        <v>2.0238794724632227E-2</v>
      </c>
      <c r="K23">
        <f t="shared" si="2"/>
        <v>4.0793545772548109E-2</v>
      </c>
      <c r="L23">
        <f t="shared" si="3"/>
        <v>1.0078057099640203</v>
      </c>
      <c r="M23">
        <f t="shared" si="4"/>
        <v>2.023879472463223E-2</v>
      </c>
    </row>
    <row r="24" spans="8:13" x14ac:dyDescent="0.3">
      <c r="H24">
        <f t="shared" si="5"/>
        <v>0.81402749386839879</v>
      </c>
      <c r="I24">
        <f t="shared" si="0"/>
        <v>5.1146855891141438</v>
      </c>
      <c r="J24">
        <f t="shared" si="1"/>
        <v>2.2064396286733613E-2</v>
      </c>
      <c r="K24">
        <f t="shared" si="2"/>
        <v>4.4542516303846376E-2</v>
      </c>
      <c r="L24">
        <f t="shared" si="3"/>
        <v>1.0093753693734167</v>
      </c>
      <c r="M24">
        <f t="shared" si="4"/>
        <v>2.2064396286733616E-2</v>
      </c>
    </row>
    <row r="25" spans="8:13" x14ac:dyDescent="0.3">
      <c r="H25">
        <f t="shared" si="5"/>
        <v>0.89543024325523879</v>
      </c>
      <c r="I25">
        <f t="shared" si="0"/>
        <v>5.6261541480255595</v>
      </c>
      <c r="J25">
        <f t="shared" si="1"/>
        <v>2.4012067109742252E-2</v>
      </c>
      <c r="K25">
        <f t="shared" si="2"/>
        <v>4.856411882909599E-2</v>
      </c>
      <c r="L25">
        <f t="shared" si="3"/>
        <v>1.0112440259129625</v>
      </c>
      <c r="M25">
        <f t="shared" si="4"/>
        <v>2.4012067109742258E-2</v>
      </c>
    </row>
    <row r="26" spans="8:13" x14ac:dyDescent="0.3">
      <c r="H26">
        <f t="shared" si="5"/>
        <v>0.98497326758076276</v>
      </c>
      <c r="I26">
        <f t="shared" si="0"/>
        <v>6.1887695628281154</v>
      </c>
      <c r="J26">
        <f t="shared" si="1"/>
        <v>2.6076864570538989E-2</v>
      </c>
      <c r="K26">
        <f t="shared" si="2"/>
        <v>5.2855793578596086E-2</v>
      </c>
      <c r="L26">
        <f t="shared" si="3"/>
        <v>1.0134614427209796</v>
      </c>
      <c r="M26">
        <f t="shared" si="4"/>
        <v>2.6076864570538989E-2</v>
      </c>
    </row>
    <row r="27" spans="8:13" x14ac:dyDescent="0.3">
      <c r="H27">
        <f t="shared" si="5"/>
        <v>1.0834705943388392</v>
      </c>
      <c r="I27">
        <f t="shared" si="0"/>
        <v>6.8076465191109286</v>
      </c>
      <c r="J27">
        <f t="shared" si="1"/>
        <v>2.8249202324725518E-2</v>
      </c>
      <c r="K27">
        <f t="shared" si="2"/>
        <v>5.7407047239116209E-2</v>
      </c>
      <c r="L27">
        <f t="shared" si="3"/>
        <v>1.0160826238422644</v>
      </c>
      <c r="M27">
        <f t="shared" si="4"/>
        <v>2.8249202324725522E-2</v>
      </c>
    </row>
    <row r="28" spans="8:13" x14ac:dyDescent="0.3">
      <c r="H28">
        <f t="shared" si="5"/>
        <v>1.1918176537727232</v>
      </c>
      <c r="I28">
        <f t="shared" si="0"/>
        <v>7.4884111710220216</v>
      </c>
      <c r="J28">
        <f t="shared" si="1"/>
        <v>3.0513758497323008E-2</v>
      </c>
      <c r="K28">
        <f t="shared" si="2"/>
        <v>6.2197234955843263E-2</v>
      </c>
      <c r="L28">
        <f t="shared" si="3"/>
        <v>1.0191670580551371</v>
      </c>
      <c r="M28">
        <f t="shared" si="4"/>
        <v>3.0513758497323008E-2</v>
      </c>
    </row>
    <row r="29" spans="8:13" x14ac:dyDescent="0.3">
      <c r="H29">
        <f t="shared" si="5"/>
        <v>1.3109994191499956</v>
      </c>
      <c r="I29">
        <f t="shared" si="0"/>
        <v>8.2372522881242247</v>
      </c>
      <c r="J29">
        <f t="shared" si="1"/>
        <v>3.2848379370609401E-2</v>
      </c>
      <c r="K29">
        <f t="shared" si="2"/>
        <v>6.7193152986304322E-2</v>
      </c>
      <c r="L29">
        <f t="shared" si="3"/>
        <v>1.0227772918140428</v>
      </c>
      <c r="M29">
        <f t="shared" si="4"/>
        <v>3.2848379370609408E-2</v>
      </c>
    </row>
    <row r="30" spans="8:13" x14ac:dyDescent="0.3">
      <c r="H30">
        <f t="shared" si="5"/>
        <v>1.4420993610649953</v>
      </c>
      <c r="I30">
        <f t="shared" si="0"/>
        <v>9.0609775169366475</v>
      </c>
      <c r="J30">
        <f t="shared" si="1"/>
        <v>3.5223104290388448E-2</v>
      </c>
      <c r="K30">
        <f t="shared" si="2"/>
        <v>7.2346610964448929E-2</v>
      </c>
      <c r="L30">
        <f t="shared" si="3"/>
        <v>1.0269766453292224</v>
      </c>
      <c r="M30">
        <f t="shared" si="4"/>
        <v>3.5223104290388441E-2</v>
      </c>
    </row>
    <row r="31" spans="8:13" x14ac:dyDescent="0.3">
      <c r="H31">
        <f t="shared" si="5"/>
        <v>1.5863092971714949</v>
      </c>
      <c r="I31">
        <f t="shared" si="0"/>
        <v>9.9670752686303121</v>
      </c>
      <c r="J31">
        <f t="shared" si="1"/>
        <v>3.7599490179988752E-2</v>
      </c>
      <c r="K31">
        <f t="shared" si="2"/>
        <v>7.7592256264006773E-2</v>
      </c>
      <c r="L31">
        <f t="shared" si="3"/>
        <v>1.0318259089760613</v>
      </c>
      <c r="M31">
        <f t="shared" si="4"/>
        <v>3.7599490179988752E-2</v>
      </c>
    </row>
    <row r="32" spans="8:13" x14ac:dyDescent="0.3">
      <c r="H32">
        <f t="shared" si="5"/>
        <v>1.7449402268886445</v>
      </c>
      <c r="I32">
        <f t="shared" si="0"/>
        <v>10.963782795493344</v>
      </c>
      <c r="J32">
        <f t="shared" si="1"/>
        <v>3.9930461642817681E-2</v>
      </c>
      <c r="K32">
        <f t="shared" si="2"/>
        <v>8.2846039184845607E-2</v>
      </c>
      <c r="L32">
        <f t="shared" si="3"/>
        <v>1.0373789304755905</v>
      </c>
      <c r="M32">
        <f t="shared" si="4"/>
        <v>3.9930461642817688E-2</v>
      </c>
    </row>
    <row r="33" spans="8:13" x14ac:dyDescent="0.3">
      <c r="H33">
        <f t="shared" si="5"/>
        <v>1.919434249577509</v>
      </c>
      <c r="I33">
        <f t="shared" si="0"/>
        <v>12.060161075042679</v>
      </c>
      <c r="J33">
        <f t="shared" si="1"/>
        <v>4.2160937709889559E-2</v>
      </c>
      <c r="K33">
        <f t="shared" si="2"/>
        <v>8.8004814144413801E-2</v>
      </c>
      <c r="L33">
        <f t="shared" si="3"/>
        <v>1.0436771443507384</v>
      </c>
      <c r="M33">
        <f t="shared" si="4"/>
        <v>4.2160937709889559E-2</v>
      </c>
    </row>
    <row r="34" spans="8:13" x14ac:dyDescent="0.3">
      <c r="H34">
        <f t="shared" si="5"/>
        <v>2.1113776745352602</v>
      </c>
      <c r="I34">
        <f t="shared" si="0"/>
        <v>13.266177182546949</v>
      </c>
      <c r="J34">
        <f t="shared" si="1"/>
        <v>4.4229465843651068E-2</v>
      </c>
      <c r="K34">
        <f t="shared" si="2"/>
        <v>9.2947630917693022E-2</v>
      </c>
      <c r="L34">
        <f t="shared" si="3"/>
        <v>1.0507433126850121</v>
      </c>
      <c r="M34">
        <f t="shared" si="4"/>
        <v>4.4229465843651061E-2</v>
      </c>
    </row>
    <row r="35" spans="8:13" x14ac:dyDescent="0.3">
      <c r="H35">
        <f t="shared" si="5"/>
        <v>2.3225154419887866</v>
      </c>
      <c r="I35">
        <f t="shared" si="0"/>
        <v>14.592794900801646</v>
      </c>
      <c r="J35">
        <f t="shared" si="1"/>
        <v>4.6071004996515258E-2</v>
      </c>
      <c r="K35">
        <f t="shared" si="2"/>
        <v>9.7539230780248162E-2</v>
      </c>
      <c r="L35">
        <f t="shared" si="3"/>
        <v>1.0585750276950316</v>
      </c>
      <c r="M35">
        <f t="shared" si="4"/>
        <v>4.6071004996515258E-2</v>
      </c>
    </row>
    <row r="36" spans="8:13" x14ac:dyDescent="0.3">
      <c r="H36">
        <f t="shared" si="5"/>
        <v>2.5547669861876656</v>
      </c>
      <c r="I36">
        <f t="shared" si="0"/>
        <v>16.052074390881813</v>
      </c>
      <c r="J36">
        <f t="shared" si="1"/>
        <v>4.7620830451049902E-2</v>
      </c>
      <c r="K36">
        <f t="shared" si="2"/>
        <v>0.10163607420525995</v>
      </c>
      <c r="L36">
        <f t="shared" si="3"/>
        <v>1.0671388260409806</v>
      </c>
      <c r="M36">
        <f t="shared" si="4"/>
        <v>4.7620830451049902E-2</v>
      </c>
    </row>
    <row r="37" spans="8:13" x14ac:dyDescent="0.3">
      <c r="H37">
        <f t="shared" si="5"/>
        <v>2.8102436848064323</v>
      </c>
      <c r="I37">
        <f t="shared" si="0"/>
        <v>17.657281829969996</v>
      </c>
      <c r="J37">
        <f t="shared" si="1"/>
        <v>4.8819296456203143E-2</v>
      </c>
      <c r="K37">
        <f t="shared" si="2"/>
        <v>0.10509486144890644</v>
      </c>
      <c r="L37">
        <f t="shared" si="3"/>
        <v>1.0763659974410869</v>
      </c>
      <c r="M37">
        <f t="shared" si="4"/>
        <v>4.881929645620315E-2</v>
      </c>
    </row>
    <row r="38" spans="8:13" x14ac:dyDescent="0.3">
      <c r="H38">
        <f t="shared" si="5"/>
        <v>3.0912680532870755</v>
      </c>
      <c r="I38">
        <f t="shared" si="0"/>
        <v>19.423010012966994</v>
      </c>
      <c r="J38">
        <f t="shared" si="1"/>
        <v>4.9616935068545115E-2</v>
      </c>
      <c r="K38">
        <f t="shared" si="2"/>
        <v>0.10778298961568222</v>
      </c>
      <c r="L38">
        <f t="shared" si="3"/>
        <v>1.0861512250482774</v>
      </c>
      <c r="M38">
        <f t="shared" si="4"/>
        <v>4.9616935068545115E-2</v>
      </c>
    </row>
    <row r="39" spans="8:13" x14ac:dyDescent="0.3">
      <c r="H39">
        <f t="shared" si="5"/>
        <v>3.4003948586157833</v>
      </c>
      <c r="I39">
        <f t="shared" si="0"/>
        <v>21.365311014263696</v>
      </c>
      <c r="J39">
        <f t="shared" si="1"/>
        <v>4.9979168279198391E-2</v>
      </c>
      <c r="K39">
        <f t="shared" si="2"/>
        <v>0.10958981923344946</v>
      </c>
      <c r="L39">
        <f t="shared" si="3"/>
        <v>1.0963549715478293</v>
      </c>
      <c r="M39">
        <f t="shared" si="4"/>
        <v>4.9979168279198391E-2</v>
      </c>
    </row>
    <row r="40" spans="8:13" x14ac:dyDescent="0.3">
      <c r="H40">
        <f t="shared" si="5"/>
        <v>3.7404343444773618</v>
      </c>
      <c r="I40">
        <f t="shared" si="0"/>
        <v>23.501842115690067</v>
      </c>
      <c r="J40">
        <f t="shared" si="1"/>
        <v>4.9889849840955534E-2</v>
      </c>
      <c r="K40">
        <f t="shared" si="2"/>
        <v>0.11043716815040458</v>
      </c>
      <c r="L40">
        <f t="shared" si="3"/>
        <v>1.1068099874269877</v>
      </c>
      <c r="M40">
        <f t="shared" si="4"/>
        <v>4.9889849840955527E-2</v>
      </c>
    </row>
    <row r="41" spans="8:13" x14ac:dyDescent="0.3">
      <c r="H41">
        <f t="shared" si="5"/>
        <v>4.1144777789250986</v>
      </c>
      <c r="I41">
        <f t="shared" si="0"/>
        <v>25.852026327259079</v>
      </c>
      <c r="J41">
        <f t="shared" si="1"/>
        <v>4.9352986942076862E-2</v>
      </c>
      <c r="K41">
        <f t="shared" si="2"/>
        <v>0.11028729817571015</v>
      </c>
      <c r="L41">
        <f t="shared" si="3"/>
        <v>1.1173315437336027</v>
      </c>
      <c r="M41">
        <f t="shared" si="4"/>
        <v>4.9352986942076862E-2</v>
      </c>
    </row>
    <row r="42" spans="8:13" x14ac:dyDescent="0.3">
      <c r="H42">
        <f t="shared" si="5"/>
        <v>4.5259255568176089</v>
      </c>
      <c r="I42">
        <f t="shared" si="0"/>
        <v>28.437228959984989</v>
      </c>
      <c r="J42">
        <f t="shared" si="1"/>
        <v>4.8392308946150653E-2</v>
      </c>
      <c r="K42">
        <f t="shared" si="2"/>
        <v>0.10914693427010452</v>
      </c>
      <c r="L42">
        <f t="shared" si="3"/>
        <v>1.1277301770365984</v>
      </c>
      <c r="M42">
        <f t="shared" si="4"/>
        <v>4.8392308946150674E-2</v>
      </c>
    </row>
    <row r="43" spans="8:13" x14ac:dyDescent="0.3">
      <c r="H43">
        <f t="shared" si="5"/>
        <v>4.97851811249937</v>
      </c>
      <c r="I43">
        <f t="shared" si="0"/>
        <v>31.280951855983488</v>
      </c>
      <c r="J43">
        <f t="shared" si="1"/>
        <v>4.7048767544273402E-2</v>
      </c>
      <c r="K43">
        <f t="shared" si="2"/>
        <v>0.10706654061296457</v>
      </c>
      <c r="L43">
        <f t="shared" si="3"/>
        <v>1.1378251355066185</v>
      </c>
      <c r="M43">
        <f t="shared" si="4"/>
        <v>4.7048767544273409E-2</v>
      </c>
    </row>
    <row r="44" spans="8:13" x14ac:dyDescent="0.3">
      <c r="H44">
        <f t="shared" si="5"/>
        <v>5.4763699237493073</v>
      </c>
      <c r="I44">
        <f t="shared" si="0"/>
        <v>34.409047041581836</v>
      </c>
      <c r="J44">
        <f t="shared" si="1"/>
        <v>4.537644407432094E-2</v>
      </c>
      <c r="K44">
        <f t="shared" si="2"/>
        <v>0.10413499517841086</v>
      </c>
      <c r="L44">
        <f t="shared" si="3"/>
        <v>1.1474565416348044</v>
      </c>
      <c r="M44">
        <f t="shared" si="4"/>
        <v>4.5376444074320954E-2</v>
      </c>
    </row>
    <row r="45" spans="8:13" x14ac:dyDescent="0.3">
      <c r="H45">
        <f t="shared" si="5"/>
        <v>6.0240069161242387</v>
      </c>
      <c r="I45">
        <f t="shared" si="0"/>
        <v>37.849951745740029</v>
      </c>
      <c r="J45">
        <f t="shared" si="1"/>
        <v>4.3437590776951585E-2</v>
      </c>
      <c r="K45">
        <f t="shared" si="2"/>
        <v>0.10047067855705637</v>
      </c>
      <c r="L45">
        <f t="shared" si="3"/>
        <v>1.1564946024857241</v>
      </c>
      <c r="M45">
        <f t="shared" si="4"/>
        <v>4.3437590776951591E-2</v>
      </c>
    </row>
    <row r="46" spans="8:13" x14ac:dyDescent="0.3">
      <c r="H46">
        <f t="shared" si="5"/>
        <v>6.6264076077366632</v>
      </c>
      <c r="I46">
        <f t="shared" si="0"/>
        <v>41.634946920314036</v>
      </c>
      <c r="J46">
        <f t="shared" si="1"/>
        <v>4.129758704578549E-2</v>
      </c>
      <c r="K46">
        <f t="shared" si="2"/>
        <v>9.6210566322888311E-2</v>
      </c>
      <c r="L46">
        <f t="shared" si="3"/>
        <v>1.1648448881071709</v>
      </c>
      <c r="M46">
        <f t="shared" si="4"/>
        <v>4.1297587045785497E-2</v>
      </c>
    </row>
    <row r="47" spans="8:13" x14ac:dyDescent="0.3">
      <c r="H47">
        <f t="shared" si="5"/>
        <v>7.28904836851033</v>
      </c>
      <c r="I47">
        <f t="shared" si="0"/>
        <v>45.798441612345442</v>
      </c>
      <c r="J47">
        <f t="shared" si="1"/>
        <v>3.9020466591157849E-2</v>
      </c>
      <c r="K47">
        <f t="shared" si="2"/>
        <v>9.1499055208157487E-2</v>
      </c>
      <c r="L47">
        <f t="shared" si="3"/>
        <v>1.1724495271526485</v>
      </c>
      <c r="M47">
        <f t="shared" si="4"/>
        <v>3.9020466591157855E-2</v>
      </c>
    </row>
    <row r="48" spans="8:13" x14ac:dyDescent="0.3">
      <c r="H48">
        <f t="shared" si="5"/>
        <v>8.0179532053613638</v>
      </c>
      <c r="I48">
        <f t="shared" si="0"/>
        <v>50.378285773579989</v>
      </c>
      <c r="J48">
        <f t="shared" si="1"/>
        <v>3.6665437506802727E-2</v>
      </c>
      <c r="K48">
        <f t="shared" si="2"/>
        <v>8.6477992713504079E-2</v>
      </c>
      <c r="L48">
        <f t="shared" si="3"/>
        <v>1.1792848878110258</v>
      </c>
      <c r="M48">
        <f t="shared" si="4"/>
        <v>3.6665437506802734E-2</v>
      </c>
    </row>
    <row r="49" spans="8:13" x14ac:dyDescent="0.3">
      <c r="H49">
        <f t="shared" si="5"/>
        <v>8.8197485258975004</v>
      </c>
      <c r="I49">
        <f t="shared" si="0"/>
        <v>55.416114350937988</v>
      </c>
      <c r="J49">
        <f t="shared" si="1"/>
        <v>3.4284560032972457E-2</v>
      </c>
      <c r="K49">
        <f t="shared" si="2"/>
        <v>8.1278869863115416E-2</v>
      </c>
      <c r="L49">
        <f t="shared" si="3"/>
        <v>1.1853567580413333</v>
      </c>
      <c r="M49">
        <f t="shared" si="4"/>
        <v>3.4284560032972464E-2</v>
      </c>
    </row>
    <row r="50" spans="8:13" x14ac:dyDescent="0.3">
      <c r="H50">
        <f t="shared" si="5"/>
        <v>9.7017233784872516</v>
      </c>
      <c r="I50">
        <f t="shared" si="0"/>
        <v>60.957725786031794</v>
      </c>
      <c r="J50">
        <f t="shared" si="1"/>
        <v>3.1921533173985397E-2</v>
      </c>
      <c r="K50">
        <f t="shared" si="2"/>
        <v>7.6017566991073399E-2</v>
      </c>
      <c r="L50">
        <f t="shared" si="3"/>
        <v>1.1906941714977566</v>
      </c>
      <c r="M50">
        <f t="shared" si="4"/>
        <v>3.1921533173985404E-2</v>
      </c>
    </row>
    <row r="51" spans="8:13" x14ac:dyDescent="0.3">
      <c r="H51">
        <f t="shared" si="5"/>
        <v>10.671895716335978</v>
      </c>
      <c r="I51">
        <f t="shared" si="0"/>
        <v>67.05349836463499</v>
      </c>
      <c r="J51">
        <f t="shared" si="1"/>
        <v>2.9611404042322535E-2</v>
      </c>
      <c r="K51">
        <f t="shared" si="2"/>
        <v>7.079156348598685E-2</v>
      </c>
      <c r="L51">
        <f t="shared" si="3"/>
        <v>1.1953429054699154</v>
      </c>
      <c r="M51">
        <f t="shared" si="4"/>
        <v>2.9611404042322542E-2</v>
      </c>
    </row>
    <row r="52" spans="8:13" x14ac:dyDescent="0.3">
      <c r="H52">
        <f t="shared" si="5"/>
        <v>11.739085287969576</v>
      </c>
      <c r="I52">
        <f t="shared" si="0"/>
        <v>73.758848201098488</v>
      </c>
      <c r="J52">
        <f t="shared" si="1"/>
        <v>2.7380954257265507E-2</v>
      </c>
      <c r="K52">
        <f t="shared" si="2"/>
        <v>6.5679210484465497E-2</v>
      </c>
      <c r="L52">
        <f t="shared" si="3"/>
        <v>1.1993594136157175</v>
      </c>
      <c r="M52">
        <f t="shared" si="4"/>
        <v>2.7380954257265513E-2</v>
      </c>
    </row>
    <row r="53" spans="8:13" x14ac:dyDescent="0.3">
      <c r="H53">
        <f t="shared" si="5"/>
        <v>12.912993816766535</v>
      </c>
      <c r="I53">
        <f t="shared" si="0"/>
        <v>81.134733021208348</v>
      </c>
      <c r="J53">
        <f t="shared" si="1"/>
        <v>2.5249518148223599E-2</v>
      </c>
      <c r="K53">
        <f t="shared" si="2"/>
        <v>6.0740526431878342E-2</v>
      </c>
      <c r="L53">
        <f t="shared" si="3"/>
        <v>1.2028056550487414</v>
      </c>
      <c r="M53">
        <f t="shared" si="4"/>
        <v>2.5249518148223599E-2</v>
      </c>
    </row>
    <row r="54" spans="8:13" x14ac:dyDescent="0.3">
      <c r="H54">
        <f t="shared" si="5"/>
        <v>14.204293198443191</v>
      </c>
      <c r="I54">
        <f t="shared" si="0"/>
        <v>89.248206323329185</v>
      </c>
      <c r="J54">
        <f t="shared" si="1"/>
        <v>2.3230023974805773E-2</v>
      </c>
      <c r="K54">
        <f t="shared" si="2"/>
        <v>5.6018971253527922E-2</v>
      </c>
      <c r="L54">
        <f t="shared" si="3"/>
        <v>1.2057450158958842</v>
      </c>
      <c r="M54">
        <f t="shared" si="4"/>
        <v>2.3230023974805773E-2</v>
      </c>
    </row>
    <row r="55" spans="8:13" x14ac:dyDescent="0.3">
      <c r="H55">
        <f t="shared" si="5"/>
        <v>15.624722518287511</v>
      </c>
      <c r="I55">
        <f t="shared" si="0"/>
        <v>98.17302695566211</v>
      </c>
      <c r="J55">
        <f t="shared" si="1"/>
        <v>2.1330100660018787E-2</v>
      </c>
      <c r="K55">
        <f t="shared" si="2"/>
        <v>5.1543732834744165E-2</v>
      </c>
      <c r="L55">
        <f t="shared" si="3"/>
        <v>1.2082393247059988</v>
      </c>
      <c r="M55">
        <f t="shared" si="4"/>
        <v>2.1330100660018791E-2</v>
      </c>
    </row>
    <row r="56" spans="8:13" x14ac:dyDescent="0.3">
      <c r="H56">
        <f t="shared" si="5"/>
        <v>17.187194770116264</v>
      </c>
      <c r="I56">
        <f t="shared" si="0"/>
        <v>107.99032965122834</v>
      </c>
      <c r="J56">
        <f t="shared" si="1"/>
        <v>1.9553143956145873E-2</v>
      </c>
      <c r="K56">
        <f t="shared" si="2"/>
        <v>4.733217214908688E-2</v>
      </c>
      <c r="L56">
        <f t="shared" si="3"/>
        <v>1.2103468438437388</v>
      </c>
      <c r="M56">
        <f t="shared" si="4"/>
        <v>1.9553143956145876E-2</v>
      </c>
    </row>
    <row r="57" spans="8:13" x14ac:dyDescent="0.3">
      <c r="H57">
        <f t="shared" si="5"/>
        <v>18.905914247127892</v>
      </c>
      <c r="I57">
        <f t="shared" si="0"/>
        <v>118.78936261635118</v>
      </c>
      <c r="J57">
        <f t="shared" si="1"/>
        <v>1.7899279552802742E-2</v>
      </c>
      <c r="K57">
        <f t="shared" si="2"/>
        <v>4.3392187508218653E-2</v>
      </c>
      <c r="L57">
        <f t="shared" si="3"/>
        <v>1.212121062755962</v>
      </c>
      <c r="M57">
        <f t="shared" si="4"/>
        <v>1.7899279552802749E-2</v>
      </c>
    </row>
    <row r="58" spans="8:13" x14ac:dyDescent="0.3">
      <c r="H58">
        <f t="shared" si="5"/>
        <v>20.796505671840684</v>
      </c>
      <c r="I58">
        <f t="shared" si="0"/>
        <v>130.66829887798633</v>
      </c>
      <c r="J58">
        <f t="shared" si="1"/>
        <v>1.6366193534370813E-2</v>
      </c>
      <c r="K58">
        <f t="shared" si="2"/>
        <v>3.9724355776178687E-2</v>
      </c>
      <c r="L58">
        <f t="shared" si="3"/>
        <v>1.2136101071013594</v>
      </c>
      <c r="M58">
        <f t="shared" si="4"/>
        <v>1.6366193534370816E-2</v>
      </c>
    </row>
    <row r="59" spans="8:13" x14ac:dyDescent="0.3">
      <c r="H59">
        <f t="shared" si="5"/>
        <v>22.876156239024755</v>
      </c>
      <c r="I59">
        <f t="shared" si="0"/>
        <v>143.73512876578496</v>
      </c>
      <c r="J59">
        <f t="shared" si="1"/>
        <v>1.4949823077332789E-2</v>
      </c>
      <c r="K59">
        <f t="shared" si="2"/>
        <v>3.6323782240557267E-2</v>
      </c>
      <c r="L59">
        <f t="shared" si="3"/>
        <v>1.2148565923710524</v>
      </c>
      <c r="M59">
        <f t="shared" si="4"/>
        <v>1.494982307733279E-2</v>
      </c>
    </row>
    <row r="60" spans="8:13" x14ac:dyDescent="0.3">
      <c r="H60">
        <f t="shared" si="5"/>
        <v>25.163771862927234</v>
      </c>
      <c r="I60">
        <f t="shared" si="0"/>
        <v>158.10864164236349</v>
      </c>
      <c r="J60">
        <f t="shared" si="1"/>
        <v>1.364491412855692E-2</v>
      </c>
      <c r="K60">
        <f t="shared" si="2"/>
        <v>3.3181641539173329E-2</v>
      </c>
      <c r="L60">
        <f t="shared" si="3"/>
        <v>1.2158977779760716</v>
      </c>
      <c r="M60">
        <f t="shared" si="4"/>
        <v>1.364491412855692E-2</v>
      </c>
    </row>
    <row r="61" spans="8:13" x14ac:dyDescent="0.3">
      <c r="H61">
        <f t="shared" si="5"/>
        <v>27.68014904921996</v>
      </c>
      <c r="I61">
        <f t="shared" si="0"/>
        <v>173.91950580659986</v>
      </c>
      <c r="J61">
        <f t="shared" si="1"/>
        <v>1.2445460228682466E-2</v>
      </c>
      <c r="K61">
        <f t="shared" si="2"/>
        <v>3.0286423446456386E-2</v>
      </c>
      <c r="L61">
        <f t="shared" si="3"/>
        <v>1.2167659086104621</v>
      </c>
      <c r="M61">
        <f t="shared" si="4"/>
        <v>1.2445460228682469E-2</v>
      </c>
    </row>
    <row r="62" spans="8:13" x14ac:dyDescent="0.3">
      <c r="H62">
        <f t="shared" si="5"/>
        <v>30.448163954141958</v>
      </c>
      <c r="I62">
        <f t="shared" si="0"/>
        <v>191.31145638725985</v>
      </c>
      <c r="J62">
        <f t="shared" si="1"/>
        <v>1.13450396837561E-2</v>
      </c>
      <c r="K62">
        <f t="shared" si="2"/>
        <v>2.7624914294934202E-2</v>
      </c>
      <c r="L62">
        <f t="shared" si="3"/>
        <v>1.217488658699349</v>
      </c>
      <c r="M62">
        <f t="shared" si="4"/>
        <v>1.1345039683756102E-2</v>
      </c>
    </row>
    <row r="63" spans="8:13" x14ac:dyDescent="0.3">
      <c r="H63">
        <f t="shared" si="5"/>
        <v>33.492980349556156</v>
      </c>
      <c r="I63">
        <f t="shared" si="0"/>
        <v>210.44260202598585</v>
      </c>
      <c r="J63">
        <f t="shared" si="1"/>
        <v>1.0337068583271141E-2</v>
      </c>
      <c r="K63">
        <f t="shared" si="2"/>
        <v>2.5182951893412787E-2</v>
      </c>
      <c r="L63">
        <f t="shared" si="3"/>
        <v>1.2180896204058898</v>
      </c>
      <c r="M63">
        <f t="shared" si="4"/>
        <v>1.0337068583271141E-2</v>
      </c>
    </row>
    <row r="64" spans="8:13" x14ac:dyDescent="0.3">
      <c r="H64">
        <f t="shared" si="5"/>
        <v>36.842278384511772</v>
      </c>
      <c r="I64">
        <f t="shared" si="0"/>
        <v>231.48686222858444</v>
      </c>
      <c r="J64">
        <f t="shared" si="1"/>
        <v>9.4149859103374433E-3</v>
      </c>
      <c r="K64">
        <f t="shared" si="2"/>
        <v>2.2945992675977151E-2</v>
      </c>
      <c r="L64">
        <f t="shared" si="3"/>
        <v>1.2185887952728087</v>
      </c>
      <c r="M64">
        <f t="shared" si="4"/>
        <v>9.414985910337445E-3</v>
      </c>
    </row>
    <row r="65" spans="8:14" x14ac:dyDescent="0.3">
      <c r="H65">
        <f t="shared" si="5"/>
        <v>40.526506222962951</v>
      </c>
      <c r="I65">
        <f t="shared" si="0"/>
        <v>254.63554845144287</v>
      </c>
      <c r="J65">
        <f t="shared" si="1"/>
        <v>8.5723849984003508E-3</v>
      </c>
      <c r="K65">
        <f t="shared" si="2"/>
        <v>2.0899527163981628E-2</v>
      </c>
      <c r="L65">
        <f t="shared" si="3"/>
        <v>1.2190030643678262</v>
      </c>
      <c r="M65">
        <f t="shared" si="4"/>
        <v>8.5723849984003526E-3</v>
      </c>
    </row>
    <row r="66" spans="8:14" x14ac:dyDescent="0.3">
      <c r="H66">
        <f t="shared" si="5"/>
        <v>44.579156845259249</v>
      </c>
      <c r="I66">
        <f t="shared" si="0"/>
        <v>280.0991032965872</v>
      </c>
      <c r="J66">
        <f t="shared" si="1"/>
        <v>7.8031033666435224E-3</v>
      </c>
      <c r="K66">
        <f t="shared" si="2"/>
        <v>1.9029375470113973E-2</v>
      </c>
      <c r="L66">
        <f t="shared" si="3"/>
        <v>1.2193466224899816</v>
      </c>
      <c r="M66">
        <f t="shared" si="4"/>
        <v>7.803103366643525E-3</v>
      </c>
    </row>
    <row r="67" spans="8:14" x14ac:dyDescent="0.3">
      <c r="H67">
        <f t="shared" si="5"/>
        <v>49.037072529785178</v>
      </c>
      <c r="I67">
        <f t="shared" ref="I67:I75" si="6">H67*PI()*2</f>
        <v>308.10901362624594</v>
      </c>
      <c r="J67">
        <f t="shared" ref="J67:J75" si="7">$B$3*$B$4*I67/(2+2*(1+$B$3)*$B$4^2*I67^2)</f>
        <v>7.1012808064177119E-3</v>
      </c>
      <c r="K67">
        <f t="shared" ref="K67:K75" si="8">$B$3*$B$4*I67/(1+$B$4^2*I67^2)</f>
        <v>1.7321889668922411E-2</v>
      </c>
      <c r="L67">
        <f t="shared" ref="L67:L75" si="9">1+($B$3*$B$4^2*I67^2)/(1+$B$4^2*I67^2)</f>
        <v>1.2196313694050744</v>
      </c>
      <c r="M67">
        <f t="shared" ref="M67:M75" si="10">K67/L67/2</f>
        <v>7.1012808064177119E-3</v>
      </c>
    </row>
    <row r="68" spans="8:14" x14ac:dyDescent="0.3">
      <c r="H68">
        <f t="shared" ref="H68:H74" si="11">H67*1.1</f>
        <v>53.940779782763698</v>
      </c>
      <c r="I68">
        <f t="shared" si="6"/>
        <v>338.91991498887052</v>
      </c>
      <c r="J68">
        <f t="shared" si="7"/>
        <v>6.4613936440694542E-3</v>
      </c>
      <c r="K68">
        <f t="shared" si="8"/>
        <v>1.5764085069060123E-2</v>
      </c>
      <c r="L68">
        <f t="shared" si="9"/>
        <v>1.2198672560004975</v>
      </c>
      <c r="M68">
        <f t="shared" si="10"/>
        <v>6.4613936440694551E-3</v>
      </c>
    </row>
    <row r="69" spans="8:14" x14ac:dyDescent="0.3">
      <c r="H69">
        <f t="shared" si="11"/>
        <v>59.33485776104007</v>
      </c>
      <c r="I69">
        <f t="shared" si="6"/>
        <v>372.8119064877576</v>
      </c>
      <c r="J69">
        <f t="shared" si="7"/>
        <v>5.8782714319886463E-3</v>
      </c>
      <c r="K69">
        <f t="shared" si="8"/>
        <v>1.4343718093201965E-2</v>
      </c>
      <c r="L69">
        <f t="shared" si="9"/>
        <v>1.220062586353674</v>
      </c>
      <c r="M69">
        <f t="shared" si="10"/>
        <v>5.8782714319886463E-3</v>
      </c>
    </row>
    <row r="70" spans="8:14" x14ac:dyDescent="0.3">
      <c r="H70">
        <f t="shared" si="11"/>
        <v>65.268343537144077</v>
      </c>
      <c r="I70">
        <f t="shared" si="6"/>
        <v>410.09309713653334</v>
      </c>
      <c r="J70">
        <f t="shared" si="7"/>
        <v>5.3471009276460542E-3</v>
      </c>
      <c r="K70">
        <f t="shared" si="8"/>
        <v>1.3049324743320011E-2</v>
      </c>
      <c r="L70">
        <f t="shared" si="9"/>
        <v>1.2202242785292527</v>
      </c>
      <c r="M70">
        <f t="shared" si="10"/>
        <v>5.3471009276460551E-3</v>
      </c>
    </row>
    <row r="71" spans="8:14" x14ac:dyDescent="0.3">
      <c r="H71">
        <f t="shared" si="11"/>
        <v>71.795177890858497</v>
      </c>
      <c r="I71">
        <f t="shared" si="6"/>
        <v>451.10240685018681</v>
      </c>
      <c r="J71">
        <f t="shared" si="7"/>
        <v>4.8634210899962038E-3</v>
      </c>
      <c r="K71">
        <f t="shared" si="8"/>
        <v>1.1870230523745461E-2</v>
      </c>
      <c r="L71">
        <f t="shared" si="9"/>
        <v>1.2203580878655447</v>
      </c>
      <c r="M71">
        <f t="shared" si="10"/>
        <v>4.8634210899962038E-3</v>
      </c>
    </row>
    <row r="72" spans="8:14" x14ac:dyDescent="0.3">
      <c r="H72">
        <f t="shared" si="11"/>
        <v>78.974695679944347</v>
      </c>
      <c r="I72">
        <f t="shared" si="6"/>
        <v>496.21264753520546</v>
      </c>
      <c r="J72">
        <f t="shared" si="7"/>
        <v>4.423111921400334E-3</v>
      </c>
      <c r="K72">
        <f t="shared" si="8"/>
        <v>1.0796540170349221E-2</v>
      </c>
      <c r="L72">
        <f t="shared" si="9"/>
        <v>1.2204687968794483</v>
      </c>
      <c r="M72">
        <f t="shared" si="10"/>
        <v>4.423111921400334E-3</v>
      </c>
    </row>
    <row r="73" spans="8:14" x14ac:dyDescent="0.3">
      <c r="H73">
        <f t="shared" si="11"/>
        <v>86.872165247938781</v>
      </c>
      <c r="I73">
        <f t="shared" si="6"/>
        <v>545.83391228872597</v>
      </c>
      <c r="J73">
        <f t="shared" si="7"/>
        <v>4.0223792750987575E-3</v>
      </c>
      <c r="K73">
        <f t="shared" si="8"/>
        <v>9.8191135202504599E-3</v>
      </c>
      <c r="L73">
        <f t="shared" si="9"/>
        <v>1.2205603759244432</v>
      </c>
      <c r="M73">
        <f t="shared" si="10"/>
        <v>4.0223792750987584E-3</v>
      </c>
    </row>
    <row r="74" spans="8:14" x14ac:dyDescent="0.3">
      <c r="H74">
        <f t="shared" si="11"/>
        <v>95.559381772732664</v>
      </c>
      <c r="I74">
        <f t="shared" si="6"/>
        <v>600.41730351759861</v>
      </c>
      <c r="J74">
        <f t="shared" si="7"/>
        <v>3.6577371984698949E-3</v>
      </c>
      <c r="K74">
        <f t="shared" si="8"/>
        <v>8.9295322730552247E-3</v>
      </c>
      <c r="L74">
        <f t="shared" si="9"/>
        <v>1.2206361185257688</v>
      </c>
      <c r="M74">
        <f t="shared" si="10"/>
        <v>3.6577371984698949E-3</v>
      </c>
    </row>
    <row r="75" spans="8:14" x14ac:dyDescent="0.3">
      <c r="H75">
        <v>100</v>
      </c>
      <c r="I75">
        <f t="shared" si="6"/>
        <v>628.31853071795865</v>
      </c>
      <c r="J75">
        <f t="shared" si="7"/>
        <v>3.4957177457614419E-3</v>
      </c>
      <c r="K75">
        <f t="shared" si="8"/>
        <v>8.5342177700889321E-3</v>
      </c>
      <c r="L75">
        <f t="shared" si="9"/>
        <v>1.2206674552653272</v>
      </c>
      <c r="M75">
        <f t="shared" si="10"/>
        <v>3.4957177457614428E-3</v>
      </c>
    </row>
    <row r="76" spans="8:14" x14ac:dyDescent="0.3">
      <c r="H76" t="s">
        <v>10</v>
      </c>
      <c r="N76" t="s">
        <v>11</v>
      </c>
    </row>
    <row r="77" spans="8:14" x14ac:dyDescent="0.3">
      <c r="H77" t="s">
        <v>0</v>
      </c>
      <c r="I77" t="s">
        <v>6</v>
      </c>
      <c r="J77" t="s">
        <v>4</v>
      </c>
      <c r="K77" t="s">
        <v>7</v>
      </c>
      <c r="L77" t="s">
        <v>8</v>
      </c>
      <c r="M77" t="s">
        <v>9</v>
      </c>
    </row>
    <row r="78" spans="8:14" x14ac:dyDescent="0.3">
      <c r="H78">
        <v>0.1</v>
      </c>
      <c r="I78">
        <f>H78*PI()*2</f>
        <v>0.62831853071795862</v>
      </c>
      <c r="J78">
        <f>$B$3*$B$4*I78/(2+2*(1+$B$3)*$B$4^2*I78^2)</f>
        <v>2.8548123980424145E-3</v>
      </c>
      <c r="K78">
        <f>$B$3*$B$4*I78/(1+$B$4^2*I78^2)</f>
        <v>5.7104678470432969E-3</v>
      </c>
      <c r="L78">
        <f>1+($B$3*$B$4^2*I78^2)/(1+$B$4^2*I78^2)</f>
        <v>1.0001476543535832</v>
      </c>
      <c r="M78">
        <f>K78/L78/2</f>
        <v>2.8548123980424141E-3</v>
      </c>
    </row>
    <row r="79" spans="8:14" x14ac:dyDescent="0.3">
      <c r="H79">
        <v>1</v>
      </c>
      <c r="I79">
        <f t="shared" ref="I79:I81" si="12">H79*PI()*2</f>
        <v>6.2831853071795862</v>
      </c>
      <c r="J79">
        <f t="shared" ref="J79:J81" si="13">$B$3*$B$4*I79/(2+2*(1+$B$3)*$B$4^2*I79^2)</f>
        <v>2.6415094339622643E-2</v>
      </c>
      <c r="K79">
        <f t="shared" ref="K79:K81" si="14">$B$3*$B$4*I79/(1+$B$4^2*I79^2)</f>
        <v>5.3561853757803458E-2</v>
      </c>
      <c r="L79">
        <f t="shared" ref="L79:L81" si="15">1+($B$3*$B$4^2*I79^2)/(1+$B$4^2*I79^2)</f>
        <v>1.0138493747012796</v>
      </c>
      <c r="M79">
        <f t="shared" ref="M79:M81" si="16">K79/L79/2</f>
        <v>2.6415094339622646E-2</v>
      </c>
    </row>
    <row r="80" spans="8:14" x14ac:dyDescent="0.3">
      <c r="H80">
        <v>5</v>
      </c>
      <c r="I80">
        <f t="shared" si="12"/>
        <v>31.415926535897931</v>
      </c>
      <c r="J80">
        <f t="shared" si="13"/>
        <v>4.6979865771812075E-2</v>
      </c>
      <c r="K80">
        <f t="shared" si="14"/>
        <v>0.10695166841056325</v>
      </c>
      <c r="L80">
        <f t="shared" si="15"/>
        <v>1.1382713280838517</v>
      </c>
      <c r="M80">
        <f t="shared" si="16"/>
        <v>4.6979865771812082E-2</v>
      </c>
    </row>
    <row r="81" spans="8:13" x14ac:dyDescent="0.3">
      <c r="H81">
        <v>10</v>
      </c>
      <c r="I81">
        <f t="shared" si="12"/>
        <v>62.831853071795862</v>
      </c>
      <c r="J81">
        <f t="shared" si="13"/>
        <v>3.1180400890868595E-2</v>
      </c>
      <c r="K81">
        <f t="shared" si="14"/>
        <v>7.4349245937846586E-2</v>
      </c>
      <c r="L81">
        <f t="shared" si="15"/>
        <v>1.1922432652176111</v>
      </c>
      <c r="M81">
        <f t="shared" si="16"/>
        <v>3.1180400890868602E-2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F1BF-5474-4EB3-8E4B-A4A363E079FB}">
  <dimension ref="A1:Z75"/>
  <sheetViews>
    <sheetView tabSelected="1" topLeftCell="D1" workbookViewId="0">
      <selection activeCell="X2" sqref="X2"/>
    </sheetView>
  </sheetViews>
  <sheetFormatPr defaultRowHeight="14.4" x14ac:dyDescent="0.3"/>
  <cols>
    <col min="14" max="16" width="10" bestFit="1" customWidth="1"/>
    <col min="19" max="19" width="10" bestFit="1" customWidth="1"/>
    <col min="25" max="26" width="10" bestFit="1" customWidth="1"/>
  </cols>
  <sheetData>
    <row r="1" spans="1:26" x14ac:dyDescent="0.3">
      <c r="A1" t="s">
        <v>12</v>
      </c>
      <c r="B1">
        <v>3.85E-2</v>
      </c>
      <c r="D1">
        <v>0.22049937655763399</v>
      </c>
      <c r="H1" t="s">
        <v>0</v>
      </c>
      <c r="I1" t="s">
        <v>6</v>
      </c>
      <c r="J1" t="s">
        <v>7</v>
      </c>
      <c r="K1" t="s">
        <v>8</v>
      </c>
      <c r="L1" t="s">
        <v>9</v>
      </c>
      <c r="N1" t="s">
        <v>6</v>
      </c>
      <c r="O1" t="s">
        <v>7</v>
      </c>
      <c r="P1" t="s">
        <v>8</v>
      </c>
      <c r="Q1" t="s">
        <v>9</v>
      </c>
      <c r="S1" t="s">
        <v>6</v>
      </c>
      <c r="T1" t="s">
        <v>7</v>
      </c>
      <c r="U1" t="s">
        <v>8</v>
      </c>
      <c r="V1" t="s">
        <v>9</v>
      </c>
      <c r="X1" t="s">
        <v>18</v>
      </c>
      <c r="Y1" t="s">
        <v>19</v>
      </c>
      <c r="Z1" t="s">
        <v>9</v>
      </c>
    </row>
    <row r="2" spans="1:26" x14ac:dyDescent="0.3">
      <c r="A2" t="s">
        <v>13</v>
      </c>
      <c r="B2">
        <v>0.5</v>
      </c>
      <c r="D2">
        <v>4.1160752538892197E-2</v>
      </c>
      <c r="H2">
        <v>0.1</v>
      </c>
      <c r="I2">
        <f>H2*PI()*2</f>
        <v>0.62831853071795862</v>
      </c>
      <c r="J2">
        <f>$B$3*$B$4*I2/(1+$B$4^2*I2^2)</f>
        <v>2.977870691651216E-2</v>
      </c>
      <c r="K2">
        <f>1+($B$3*$B$4^2*I2^2)/(1+$B$4^2*I2^2)</f>
        <v>1.0055147789991119</v>
      </c>
      <c r="L2">
        <f>J2/K2/2</f>
        <v>1.4807692307692308E-2</v>
      </c>
      <c r="N2">
        <f>I2</f>
        <v>0.62831853071795862</v>
      </c>
      <c r="O2">
        <f>$B$9*$B$10*N2/(1+$B$10^2*N2^2)</f>
        <v>3.82583969291408E-3</v>
      </c>
      <c r="P2">
        <f>1+($B$9*$B$10^2*N2^2)/(1+$B$10^2*N2^2)</f>
        <v>1.0001022310261536</v>
      </c>
      <c r="Q2">
        <f>O2/P2/2</f>
        <v>1.9127243066884183E-3</v>
      </c>
      <c r="S2">
        <f>I2</f>
        <v>0.62831853071795862</v>
      </c>
      <c r="T2">
        <f>$B$15*$B$16*S2/(1+$B$16^2*S2^2)</f>
        <v>8.3198918400534242E-4</v>
      </c>
      <c r="U2">
        <f>1+($B$15*$B$16^2*S2^2)/(1+$B$16^2*S2^2)</f>
        <v>1.0000029997984214</v>
      </c>
      <c r="V2">
        <f>T2/U2/2</f>
        <v>4.1599334410649425E-4</v>
      </c>
      <c r="X2">
        <f>1+K2+P2+U2</f>
        <v>4.0056200098236872</v>
      </c>
      <c r="Y2">
        <f>J2+O2+T2</f>
        <v>3.4436535793431582E-2</v>
      </c>
      <c r="Z2">
        <f t="shared" ref="Z2:Z66" si="0">Y2/2/X2</f>
        <v>4.2985275324390233E-3</v>
      </c>
    </row>
    <row r="3" spans="1:26" x14ac:dyDescent="0.3">
      <c r="A3" t="s">
        <v>1</v>
      </c>
      <c r="B3">
        <f>8*B1^2+4*B1*SQRT(4*B1^2+1)</f>
        <v>0.16631385830262316</v>
      </c>
      <c r="H3">
        <f>H2*1.1</f>
        <v>0.11000000000000001</v>
      </c>
      <c r="I3">
        <f t="shared" ref="I3:I66" si="1">H3*PI()*2</f>
        <v>0.69115038378975457</v>
      </c>
      <c r="J3">
        <f>$B$3*$B$4*I3/(1+$B$4^2*I3^2)</f>
        <v>3.253005903341602E-2</v>
      </c>
      <c r="K3">
        <f>1+($B$3*$B$4^2*I3^2)/(1+$B$4^2*I3^2)</f>
        <v>1.0066267382123186</v>
      </c>
      <c r="L3">
        <f t="shared" ref="L3:L66" si="2">J3/K3/2</f>
        <v>1.6157954979015642E-2</v>
      </c>
      <c r="N3">
        <f t="shared" ref="N3:N66" si="3">I3</f>
        <v>0.69115038378975457</v>
      </c>
      <c r="O3">
        <f t="shared" ref="O3:O66" si="4">$B$9*$B$10*N3/(1+$B$10^2*N3^2)</f>
        <v>4.2077931759880761E-3</v>
      </c>
      <c r="P3">
        <f t="shared" ref="P3:P66" si="5">1+($B$9*$B$10^2*N3^2)/(1+$B$10^2*N3^2)</f>
        <v>1.0001236810095631</v>
      </c>
      <c r="Q3">
        <f t="shared" ref="Q3:Q66" si="6">O3/P3/2</f>
        <v>2.1036364081193281E-3</v>
      </c>
      <c r="S3">
        <f t="shared" ref="S3:S66" si="7">I3</f>
        <v>0.69115038378975457</v>
      </c>
      <c r="T3">
        <f t="shared" ref="T3:T66" si="8">$B$15*$B$16*S3/(1+$B$16^2*S3^2)</f>
        <v>9.1518560395041203E-4</v>
      </c>
      <c r="U3">
        <f t="shared" ref="U3:U66" si="9">1+($B$15*$B$16^2*S3^2)/(1+$B$16^2*S3^2)</f>
        <v>1.0000036297461807</v>
      </c>
      <c r="V3">
        <f t="shared" ref="V3:V66" si="10">T3/U3/2</f>
        <v>4.5759114103550953E-4</v>
      </c>
      <c r="X3">
        <f t="shared" ref="X3:X66" si="11">1+K3+P3+U3</f>
        <v>4.0067540489680624</v>
      </c>
      <c r="Y3">
        <f t="shared" ref="Y3:Y66" si="12">J3+O3+T3</f>
        <v>3.7653037813354502E-2</v>
      </c>
      <c r="Z3">
        <f t="shared" si="0"/>
        <v>4.6986959210850521E-3</v>
      </c>
    </row>
    <row r="4" spans="1:26" x14ac:dyDescent="0.3">
      <c r="A4" t="s">
        <v>5</v>
      </c>
      <c r="B4">
        <f>1/(2*PI()*B2*SQRT(1+B3))</f>
        <v>0.29474226004130055</v>
      </c>
      <c r="H4">
        <f t="shared" ref="H4:H67" si="13">H3*1.1</f>
        <v>0.12100000000000002</v>
      </c>
      <c r="I4">
        <f t="shared" si="1"/>
        <v>0.76026542216873005</v>
      </c>
      <c r="J4">
        <f>$B$3*$B$4*I4/(1+$B$4^2*I4^2)</f>
        <v>3.548613812927888E-2</v>
      </c>
      <c r="K4">
        <f>1+($B$3*$B$4^2*I4^2)/(1+$B$4^2*I4^2)</f>
        <v>1.0079518171804756</v>
      </c>
      <c r="L4">
        <f t="shared" si="2"/>
        <v>1.7603092491337322E-2</v>
      </c>
      <c r="N4">
        <f t="shared" si="3"/>
        <v>0.76026542216873005</v>
      </c>
      <c r="O4">
        <f t="shared" si="4"/>
        <v>4.6277335942258181E-3</v>
      </c>
      <c r="P4">
        <f t="shared" si="5"/>
        <v>1.0001496268977306</v>
      </c>
      <c r="Q4">
        <f t="shared" si="6"/>
        <v>2.3135206321978777E-3</v>
      </c>
      <c r="S4">
        <f t="shared" si="7"/>
        <v>0.76026542216873005</v>
      </c>
      <c r="T4">
        <f t="shared" si="8"/>
        <v>1.0067008389212932E-3</v>
      </c>
      <c r="U4">
        <f t="shared" si="9"/>
        <v>1.0000043919783708</v>
      </c>
      <c r="V4">
        <f t="shared" si="10"/>
        <v>5.0334820876620076E-4</v>
      </c>
      <c r="X4">
        <f t="shared" si="11"/>
        <v>4.0081058360565773</v>
      </c>
      <c r="Y4">
        <f t="shared" si="12"/>
        <v>4.1120572562425989E-2</v>
      </c>
      <c r="Z4">
        <f t="shared" si="0"/>
        <v>5.1296764911381377E-3</v>
      </c>
    </row>
    <row r="5" spans="1:26" x14ac:dyDescent="0.3">
      <c r="H5">
        <f t="shared" si="13"/>
        <v>0.13310000000000002</v>
      </c>
      <c r="I5">
        <f t="shared" si="1"/>
        <v>0.83629196438560305</v>
      </c>
      <c r="J5">
        <f>$B$3*$B$4*I5/(1+$B$4^2*I5^2)</f>
        <v>3.8646717871933391E-2</v>
      </c>
      <c r="K5">
        <f>1+($B$3*$B$4^2*I5^2)/(1+$B$4^2*I5^2)</f>
        <v>1.0095260520439224</v>
      </c>
      <c r="L5">
        <f t="shared" si="2"/>
        <v>1.9141020577769077E-2</v>
      </c>
      <c r="N5">
        <f t="shared" si="3"/>
        <v>0.83629196438560305</v>
      </c>
      <c r="O5">
        <f t="shared" si="4"/>
        <v>5.0893908257431805E-3</v>
      </c>
      <c r="P5">
        <f t="shared" si="5"/>
        <v>1.0001810088501419</v>
      </c>
      <c r="Q5">
        <f t="shared" si="6"/>
        <v>2.5442348838407751E-3</v>
      </c>
      <c r="S5">
        <f t="shared" si="7"/>
        <v>0.83629196438560305</v>
      </c>
      <c r="T5">
        <f t="shared" si="8"/>
        <v>1.1073664967061771E-3</v>
      </c>
      <c r="U5">
        <f t="shared" si="9"/>
        <v>1.0000053142725875</v>
      </c>
      <c r="V5">
        <f t="shared" si="10"/>
        <v>5.5368030594501636E-4</v>
      </c>
      <c r="X5">
        <f t="shared" si="11"/>
        <v>4.0097123751666519</v>
      </c>
      <c r="Y5">
        <f t="shared" si="12"/>
        <v>4.4843475194382747E-2</v>
      </c>
      <c r="Z5">
        <f t="shared" si="0"/>
        <v>5.5918568464052186E-3</v>
      </c>
    </row>
    <row r="6" spans="1:26" x14ac:dyDescent="0.3">
      <c r="H6">
        <f t="shared" si="13"/>
        <v>0.14641000000000004</v>
      </c>
      <c r="I6">
        <f t="shared" si="1"/>
        <v>0.91992116082416342</v>
      </c>
      <c r="J6">
        <f>$B$3*$B$4*I6/(1+$B$4^2*I6^2)</f>
        <v>4.2006127869699164E-2</v>
      </c>
      <c r="K6">
        <f>1+($B$3*$B$4^2*I6^2)/(1+$B$4^2*I6^2)</f>
        <v>1.011389526472444</v>
      </c>
      <c r="L6">
        <f t="shared" si="2"/>
        <v>2.0766542845371088E-2</v>
      </c>
      <c r="N6">
        <f t="shared" si="3"/>
        <v>0.91992116082416342</v>
      </c>
      <c r="O6">
        <f t="shared" si="4"/>
        <v>5.5968450617268012E-3</v>
      </c>
      <c r="P6">
        <f t="shared" si="5"/>
        <v>1.0002189626177487</v>
      </c>
      <c r="Q6">
        <f t="shared" si="6"/>
        <v>2.7978099150804312E-3</v>
      </c>
      <c r="S6">
        <f t="shared" si="7"/>
        <v>0.91992116082416342</v>
      </c>
      <c r="T6">
        <f t="shared" si="8"/>
        <v>1.2180972552800888E-3</v>
      </c>
      <c r="U6">
        <f t="shared" si="9"/>
        <v>1.0000064302387324</v>
      </c>
      <c r="V6">
        <f t="shared" si="10"/>
        <v>6.0904471133715183E-4</v>
      </c>
      <c r="X6">
        <f t="shared" si="11"/>
        <v>4.0116149193289248</v>
      </c>
      <c r="Y6">
        <f t="shared" si="12"/>
        <v>4.8821070186706055E-2</v>
      </c>
      <c r="Z6">
        <f t="shared" si="0"/>
        <v>6.0849646798692477E-3</v>
      </c>
    </row>
    <row r="7" spans="1:26" x14ac:dyDescent="0.3">
      <c r="A7" t="s">
        <v>14</v>
      </c>
      <c r="B7">
        <v>3.3500000000000002E-2</v>
      </c>
      <c r="H7">
        <f t="shared" si="13"/>
        <v>0.16105100000000006</v>
      </c>
      <c r="I7">
        <f t="shared" si="1"/>
        <v>1.01191327690658</v>
      </c>
      <c r="J7">
        <f>$B$3*$B$4*I7/(1+$B$4^2*I7^2)</f>
        <v>4.5551651142258953E-2</v>
      </c>
      <c r="K7">
        <f>1+($B$3*$B$4^2*I7^2)/(1+$B$4^2*I7^2)</f>
        <v>1.0135859442215998</v>
      </c>
      <c r="L7">
        <f t="shared" si="2"/>
        <v>2.24705420403403E-2</v>
      </c>
      <c r="N7">
        <f t="shared" si="3"/>
        <v>1.01191327690658</v>
      </c>
      <c r="O7">
        <f t="shared" si="4"/>
        <v>6.1545543951595219E-3</v>
      </c>
      <c r="P7">
        <f t="shared" si="5"/>
        <v>1.0002648597663926</v>
      </c>
      <c r="Q7">
        <f t="shared" si="6"/>
        <v>3.0764623664760607E-3</v>
      </c>
      <c r="S7">
        <f t="shared" si="7"/>
        <v>1.01191327690658</v>
      </c>
      <c r="T7">
        <f t="shared" si="8"/>
        <v>1.3398991398421887E-3</v>
      </c>
      <c r="U7">
        <f t="shared" si="9"/>
        <v>1.0000077805433352</v>
      </c>
      <c r="V7">
        <f t="shared" si="10"/>
        <v>6.6994435738998957E-4</v>
      </c>
      <c r="X7">
        <f t="shared" si="11"/>
        <v>4.0138585845313273</v>
      </c>
      <c r="Y7">
        <f t="shared" si="12"/>
        <v>5.3046104677260668E-2</v>
      </c>
      <c r="Z7">
        <f t="shared" si="0"/>
        <v>6.6078691563388157E-3</v>
      </c>
    </row>
    <row r="8" spans="1:26" x14ac:dyDescent="0.3">
      <c r="A8" t="s">
        <v>15</v>
      </c>
      <c r="B8">
        <v>3.5</v>
      </c>
      <c r="H8">
        <f t="shared" si="13"/>
        <v>0.17715610000000007</v>
      </c>
      <c r="I8">
        <f t="shared" si="1"/>
        <v>1.1131046045972379</v>
      </c>
      <c r="J8">
        <f>$B$3*$B$4*I8/(1+$B$4^2*I8^2)</f>
        <v>4.9261750462313153E-2</v>
      </c>
      <c r="K8">
        <f>1+($B$3*$B$4^2*I8^2)/(1+$B$4^2*I8^2)</f>
        <v>1.0161617441954878</v>
      </c>
      <c r="L8">
        <f t="shared" si="2"/>
        <v>2.423912863464197E-2</v>
      </c>
      <c r="N8">
        <f t="shared" si="3"/>
        <v>1.1131046045972379</v>
      </c>
      <c r="O8">
        <f t="shared" si="4"/>
        <v>6.767382743029334E-3</v>
      </c>
      <c r="P8">
        <f t="shared" si="5"/>
        <v>1.000320355955453</v>
      </c>
      <c r="Q8">
        <f t="shared" si="6"/>
        <v>3.3826077329824449E-3</v>
      </c>
      <c r="S8">
        <f t="shared" si="7"/>
        <v>1.1131046045972379</v>
      </c>
      <c r="T8">
        <f t="shared" si="8"/>
        <v>1.4738786176357504E-3</v>
      </c>
      <c r="U8">
        <f t="shared" si="9"/>
        <v>1.0000094143907745</v>
      </c>
      <c r="V8">
        <f t="shared" si="10"/>
        <v>7.3693237104855975E-4</v>
      </c>
      <c r="X8">
        <f t="shared" si="11"/>
        <v>4.0164915145417153</v>
      </c>
      <c r="Y8">
        <f t="shared" si="12"/>
        <v>5.7503011822978241E-2</v>
      </c>
      <c r="Z8">
        <f t="shared" si="0"/>
        <v>7.1583634142868818E-3</v>
      </c>
    </row>
    <row r="9" spans="1:26" x14ac:dyDescent="0.3">
      <c r="A9" t="s">
        <v>1</v>
      </c>
      <c r="B9">
        <f>8*B7^2+4*B7*SQRT(4*B7^2+1)</f>
        <v>0.14327842622419337</v>
      </c>
      <c r="H9">
        <f t="shared" si="13"/>
        <v>0.19487171000000009</v>
      </c>
      <c r="I9">
        <f t="shared" si="1"/>
        <v>1.2244150650569618</v>
      </c>
      <c r="J9">
        <f>$B$3*$B$4*I9/(1+$B$4^2*I9^2)</f>
        <v>5.3104227732868249E-2</v>
      </c>
      <c r="K9">
        <f>1+($B$3*$B$4^2*I9^2)/(1+$B$4^2*I9^2)</f>
        <v>1.0191646181852907</v>
      </c>
      <c r="L9">
        <f t="shared" si="2"/>
        <v>2.6052821489930079E-2</v>
      </c>
      <c r="N9">
        <f t="shared" si="3"/>
        <v>1.2244150650569618</v>
      </c>
      <c r="O9">
        <f t="shared" si="4"/>
        <v>7.4406273556332616E-3</v>
      </c>
      <c r="P9">
        <f t="shared" si="5"/>
        <v>1.0003874487839413</v>
      </c>
      <c r="Q9">
        <f t="shared" si="6"/>
        <v>3.718872805070674E-3</v>
      </c>
      <c r="S9">
        <f t="shared" si="7"/>
        <v>1.2244150650569618</v>
      </c>
      <c r="T9">
        <f t="shared" si="8"/>
        <v>1.621252589046924E-3</v>
      </c>
      <c r="U9">
        <f t="shared" si="9"/>
        <v>1.00001139131524</v>
      </c>
      <c r="V9">
        <f t="shared" si="10"/>
        <v>8.1061706052898658E-4</v>
      </c>
      <c r="X9">
        <f t="shared" si="11"/>
        <v>4.0195634582844715</v>
      </c>
      <c r="Y9">
        <f t="shared" si="12"/>
        <v>6.2166107677548439E-2</v>
      </c>
      <c r="Z9">
        <f t="shared" si="0"/>
        <v>7.7329426842884831E-3</v>
      </c>
    </row>
    <row r="10" spans="1:26" x14ac:dyDescent="0.3">
      <c r="A10" t="s">
        <v>5</v>
      </c>
      <c r="B10">
        <f>1/(2*PI()*B8*SQRT(1+B9))</f>
        <v>4.2528110050852337E-2</v>
      </c>
      <c r="H10">
        <f t="shared" si="13"/>
        <v>0.21435888100000011</v>
      </c>
      <c r="I10">
        <f t="shared" si="1"/>
        <v>1.3468565715626581</v>
      </c>
      <c r="J10">
        <f>$B$3*$B$4*I10/(1+$B$4^2*I10^2)</f>
        <v>5.7034493121812115E-2</v>
      </c>
      <c r="K10">
        <f>1+($B$3*$B$4^2*I10^2)/(1+$B$4^2*I10^2)</f>
        <v>1.0226412992676672</v>
      </c>
      <c r="L10">
        <f t="shared" si="2"/>
        <v>2.7885874139180374E-2</v>
      </c>
      <c r="N10">
        <f t="shared" si="3"/>
        <v>1.3468565715626581</v>
      </c>
      <c r="O10">
        <f t="shared" si="4"/>
        <v>8.1800448477527751E-3</v>
      </c>
      <c r="P10">
        <f t="shared" si="5"/>
        <v>1.000468546952441</v>
      </c>
      <c r="Q10">
        <f t="shared" si="6"/>
        <v>4.088106953821921E-3</v>
      </c>
      <c r="S10">
        <f t="shared" si="7"/>
        <v>1.3468565715626581</v>
      </c>
      <c r="T10">
        <f t="shared" si="8"/>
        <v>1.7833593602426267E-3</v>
      </c>
      <c r="U10">
        <f t="shared" si="9"/>
        <v>1.0000137833485514</v>
      </c>
      <c r="V10">
        <f t="shared" si="10"/>
        <v>8.9166738995888567E-4</v>
      </c>
      <c r="X10">
        <f t="shared" si="11"/>
        <v>4.0231236295686594</v>
      </c>
      <c r="Y10">
        <f t="shared" si="12"/>
        <v>6.6997897329807515E-2</v>
      </c>
      <c r="Z10">
        <f t="shared" si="0"/>
        <v>8.3266018520279372E-3</v>
      </c>
    </row>
    <row r="11" spans="1:26" x14ac:dyDescent="0.3">
      <c r="H11">
        <f t="shared" si="13"/>
        <v>0.23579476910000013</v>
      </c>
      <c r="I11">
        <f t="shared" si="1"/>
        <v>1.4815422287189239</v>
      </c>
      <c r="J11">
        <f>$B$3*$B$4*I11/(1+$B$4^2*I11^2)</f>
        <v>6.0994206228890367E-2</v>
      </c>
      <c r="K11">
        <f>1+($B$3*$B$4^2*I11^2)/(1+$B$4^2*I11^2)</f>
        <v>1.0266345294111745</v>
      </c>
      <c r="L11">
        <f t="shared" si="2"/>
        <v>2.9705900435607571E-2</v>
      </c>
      <c r="N11">
        <f t="shared" si="3"/>
        <v>1.4815422287189239</v>
      </c>
      <c r="O11">
        <f t="shared" si="4"/>
        <v>8.9918742632402425E-3</v>
      </c>
      <c r="P11">
        <f t="shared" si="5"/>
        <v>1.0005665527386838</v>
      </c>
      <c r="Q11">
        <f t="shared" si="6"/>
        <v>4.4933913884230318E-3</v>
      </c>
      <c r="S11">
        <f t="shared" si="7"/>
        <v>1.4815422287189239</v>
      </c>
      <c r="T11">
        <f t="shared" si="8"/>
        <v>1.9616706896899748E-3</v>
      </c>
      <c r="U11">
        <f t="shared" si="9"/>
        <v>1.0000166776425481</v>
      </c>
      <c r="V11">
        <f t="shared" si="10"/>
        <v>9.8081898709651634E-4</v>
      </c>
      <c r="X11">
        <f t="shared" si="11"/>
        <v>4.0272177597924061</v>
      </c>
      <c r="Y11">
        <f t="shared" si="12"/>
        <v>7.1947751181820577E-2</v>
      </c>
      <c r="Z11">
        <f t="shared" si="0"/>
        <v>8.9326869656943166E-3</v>
      </c>
    </row>
    <row r="12" spans="1:26" x14ac:dyDescent="0.3">
      <c r="H12">
        <f t="shared" si="13"/>
        <v>0.25937424601000014</v>
      </c>
      <c r="I12">
        <f t="shared" si="1"/>
        <v>1.6296964515908163</v>
      </c>
      <c r="J12">
        <f>$B$3*$B$4*I12/(1+$B$4^2*I12^2)</f>
        <v>6.4910636814593151E-2</v>
      </c>
      <c r="K12">
        <f>1+($B$3*$B$4^2*I12^2)/(1+$B$4^2*I12^2)</f>
        <v>1.0311792022464128</v>
      </c>
      <c r="L12">
        <f t="shared" si="2"/>
        <v>3.1473984673656155E-2</v>
      </c>
      <c r="N12">
        <f t="shared" si="3"/>
        <v>1.6296964515908163</v>
      </c>
      <c r="O12">
        <f t="shared" si="4"/>
        <v>9.8828551273828034E-3</v>
      </c>
      <c r="P12">
        <f t="shared" si="5"/>
        <v>1.0006849600341341</v>
      </c>
      <c r="Q12">
        <f t="shared" si="6"/>
        <v>4.9380452000825975E-3</v>
      </c>
      <c r="S12">
        <f t="shared" si="7"/>
        <v>1.6296964515908163</v>
      </c>
      <c r="T12">
        <f t="shared" si="8"/>
        <v>2.1578050082129924E-3</v>
      </c>
      <c r="U12">
        <f t="shared" si="9"/>
        <v>1.0000201796412034</v>
      </c>
      <c r="V12">
        <f t="shared" si="10"/>
        <v>1.0788807326804096E-3</v>
      </c>
      <c r="X12">
        <f t="shared" si="11"/>
        <v>4.0318843419217503</v>
      </c>
      <c r="Y12">
        <f t="shared" si="12"/>
        <v>7.6951296950188958E-2</v>
      </c>
      <c r="Z12">
        <f t="shared" si="0"/>
        <v>9.542845283293893E-3</v>
      </c>
    </row>
    <row r="13" spans="1:26" x14ac:dyDescent="0.3">
      <c r="A13" t="s">
        <v>16</v>
      </c>
      <c r="B13">
        <v>5.1999999999999998E-2</v>
      </c>
      <c r="H13">
        <f t="shared" si="13"/>
        <v>0.28531167061100016</v>
      </c>
      <c r="I13">
        <f t="shared" si="1"/>
        <v>1.792666096749898</v>
      </c>
      <c r="J13">
        <f>$B$3*$B$4*I13/(1+$B$4^2*I13^2)</f>
        <v>6.8697153111834247E-2</v>
      </c>
      <c r="K13">
        <f>1+($B$3*$B$4^2*I13^2)/(1+$B$4^2*I13^2)</f>
        <v>1.0362978209629832</v>
      </c>
      <c r="L13">
        <f t="shared" si="2"/>
        <v>3.3145468282465937E-2</v>
      </c>
      <c r="N13">
        <f t="shared" si="3"/>
        <v>1.792666096749898</v>
      </c>
      <c r="O13">
        <f t="shared" si="4"/>
        <v>1.0860237714340656E-2</v>
      </c>
      <c r="P13">
        <f t="shared" si="5"/>
        <v>1.0008279704164031</v>
      </c>
      <c r="Q13">
        <f t="shared" si="6"/>
        <v>5.4256265988560249E-3</v>
      </c>
      <c r="S13">
        <f t="shared" si="7"/>
        <v>1.792666096749898</v>
      </c>
      <c r="T13">
        <f t="shared" si="8"/>
        <v>2.3735419196527956E-3</v>
      </c>
      <c r="U13">
        <f t="shared" si="9"/>
        <v>1.0000244169174466</v>
      </c>
      <c r="V13">
        <f t="shared" si="10"/>
        <v>1.1867419832453626E-3</v>
      </c>
      <c r="X13">
        <f t="shared" si="11"/>
        <v>4.0371502082968327</v>
      </c>
      <c r="Y13">
        <f t="shared" si="12"/>
        <v>8.1930932745827689E-2</v>
      </c>
      <c r="Z13">
        <f t="shared" si="0"/>
        <v>1.0147124644687446E-2</v>
      </c>
    </row>
    <row r="14" spans="1:26" x14ac:dyDescent="0.3">
      <c r="A14" t="s">
        <v>17</v>
      </c>
      <c r="B14">
        <v>25</v>
      </c>
      <c r="H14">
        <f t="shared" si="13"/>
        <v>0.31384283767210019</v>
      </c>
      <c r="I14">
        <f t="shared" si="1"/>
        <v>1.9719327064248879</v>
      </c>
      <c r="J14">
        <f>$B$3*$B$4*I14/(1+$B$4^2*I14^2)</f>
        <v>7.2255246149452584E-2</v>
      </c>
      <c r="K14">
        <f>1+($B$3*$B$4^2*I14^2)/(1+$B$4^2*I14^2)</f>
        <v>1.0419956090830937</v>
      </c>
      <c r="L14">
        <f t="shared" si="2"/>
        <v>3.4671569399910306E-2</v>
      </c>
      <c r="N14">
        <f t="shared" si="3"/>
        <v>1.9719327064248879</v>
      </c>
      <c r="O14">
        <f t="shared" si="4"/>
        <v>1.1931781817409927E-2</v>
      </c>
      <c r="P14">
        <f t="shared" si="5"/>
        <v>1.0010006299016292</v>
      </c>
      <c r="Q14">
        <f t="shared" si="6"/>
        <v>5.9599272273097833E-3</v>
      </c>
      <c r="S14">
        <f t="shared" si="7"/>
        <v>1.9719327064248879</v>
      </c>
      <c r="T14">
        <f t="shared" si="8"/>
        <v>2.6108380965059038E-3</v>
      </c>
      <c r="U14">
        <f t="shared" si="9"/>
        <v>1.0000295438136211</v>
      </c>
      <c r="V14">
        <f t="shared" si="10"/>
        <v>1.3053804823352773E-3</v>
      </c>
      <c r="X14">
        <f t="shared" si="11"/>
        <v>4.0430257827983445</v>
      </c>
      <c r="Y14">
        <f t="shared" si="12"/>
        <v>8.6797866063368409E-2</v>
      </c>
      <c r="Z14">
        <f t="shared" si="0"/>
        <v>1.0734270658458681E-2</v>
      </c>
    </row>
    <row r="15" spans="1:26" x14ac:dyDescent="0.3">
      <c r="A15" t="s">
        <v>1</v>
      </c>
      <c r="B15">
        <f>8*B13^2+4*B13*SQRT(4*B13^2+1)</f>
        <v>0.2307538387065301</v>
      </c>
      <c r="H15">
        <f t="shared" si="13"/>
        <v>0.34522712143931022</v>
      </c>
      <c r="I15">
        <f t="shared" si="1"/>
        <v>2.1691259770673765</v>
      </c>
      <c r="J15">
        <f>$B$3*$B$4*I15/(1+$B$4^2*I15^2)</f>
        <v>7.5478399053604484E-2</v>
      </c>
      <c r="K15">
        <f>1+($B$3*$B$4^2*I15^2)/(1+$B$4^2*I15^2)</f>
        <v>1.0482558383061662</v>
      </c>
      <c r="L15">
        <f t="shared" si="2"/>
        <v>3.6001897769330313E-2</v>
      </c>
      <c r="N15">
        <f t="shared" si="3"/>
        <v>2.1691259770673765</v>
      </c>
      <c r="O15">
        <f t="shared" si="4"/>
        <v>1.3105739109418247E-2</v>
      </c>
      <c r="P15">
        <f t="shared" si="5"/>
        <v>1.0012089890764153</v>
      </c>
      <c r="Q15">
        <f t="shared" si="6"/>
        <v>6.5449567734643943E-3</v>
      </c>
      <c r="S15">
        <f t="shared" si="7"/>
        <v>2.1691259770673765</v>
      </c>
      <c r="T15">
        <f t="shared" si="8"/>
        <v>2.8718446918340455E-3</v>
      </c>
      <c r="U15">
        <f t="shared" si="9"/>
        <v>1.0000357470533625</v>
      </c>
      <c r="V15">
        <f t="shared" si="10"/>
        <v>1.4358710177591293E-3</v>
      </c>
      <c r="X15">
        <f t="shared" si="11"/>
        <v>4.0495005744359442</v>
      </c>
      <c r="Y15">
        <f t="shared" si="12"/>
        <v>9.1455982854856774E-2</v>
      </c>
      <c r="Z15">
        <f t="shared" si="0"/>
        <v>1.1292254584702175E-2</v>
      </c>
    </row>
    <row r="16" spans="1:26" x14ac:dyDescent="0.3">
      <c r="A16" t="s">
        <v>5</v>
      </c>
      <c r="B16">
        <f>1/(2*PI()*B14*SQRT(1+B15))</f>
        <v>5.7384489633935457E-3</v>
      </c>
      <c r="H16">
        <f t="shared" si="13"/>
        <v>0.37974983358324127</v>
      </c>
      <c r="I16">
        <f t="shared" si="1"/>
        <v>2.3860385747741146</v>
      </c>
      <c r="J16">
        <f>$B$3*$B$4*I16/(1+$B$4^2*I16^2)</f>
        <v>7.825788147074858E-2</v>
      </c>
      <c r="K16">
        <f>1+($B$3*$B$4^2*I16^2)/(1+$B$4^2*I16^2)</f>
        <v>1.0550361387359175</v>
      </c>
      <c r="L16">
        <f t="shared" si="2"/>
        <v>3.708777291956681E-2</v>
      </c>
      <c r="N16">
        <f t="shared" si="3"/>
        <v>2.3860385747741146</v>
      </c>
      <c r="O16">
        <f t="shared" si="4"/>
        <v>1.4390812667567209E-2</v>
      </c>
      <c r="P16">
        <f t="shared" si="5"/>
        <v>1.0014602891670303</v>
      </c>
      <c r="Q16">
        <f t="shared" si="6"/>
        <v>7.1849142812925914E-3</v>
      </c>
      <c r="S16">
        <f t="shared" si="7"/>
        <v>2.3860385747741146</v>
      </c>
      <c r="T16">
        <f t="shared" si="8"/>
        <v>3.1589263948605881E-3</v>
      </c>
      <c r="U16">
        <f t="shared" si="9"/>
        <v>1.0000432525274778</v>
      </c>
      <c r="V16">
        <f t="shared" si="10"/>
        <v>1.579394884609649E-3</v>
      </c>
      <c r="X16">
        <f t="shared" si="11"/>
        <v>4.0565396804304257</v>
      </c>
      <c r="Y16">
        <f t="shared" si="12"/>
        <v>9.5807620533176374E-2</v>
      </c>
      <c r="Z16">
        <f t="shared" si="0"/>
        <v>1.1809032831032304E-2</v>
      </c>
    </row>
    <row r="17" spans="8:26" x14ac:dyDescent="0.3">
      <c r="H17">
        <f t="shared" si="13"/>
        <v>0.41772481694156544</v>
      </c>
      <c r="I17">
        <f t="shared" si="1"/>
        <v>2.6246424322515263</v>
      </c>
      <c r="J17">
        <f>$B$3*$B$4*I17/(1+$B$4^2*I17^2)</f>
        <v>8.0490193548607897E-2</v>
      </c>
      <c r="K17">
        <f>1+($B$3*$B$4^2*I17^2)/(1+$B$4^2*I17^2)</f>
        <v>1.0622666537011436</v>
      </c>
      <c r="L17">
        <f t="shared" si="2"/>
        <v>3.7886058678470426E-2</v>
      </c>
      <c r="N17">
        <f t="shared" si="3"/>
        <v>2.6246424322515263</v>
      </c>
      <c r="O17">
        <f t="shared" si="4"/>
        <v>1.5796085362313264E-2</v>
      </c>
      <c r="P17">
        <f t="shared" si="5"/>
        <v>1.0017631761427113</v>
      </c>
      <c r="Q17">
        <f t="shared" si="6"/>
        <v>7.8841415508683829E-3</v>
      </c>
      <c r="S17">
        <f t="shared" si="7"/>
        <v>2.6246424322515263</v>
      </c>
      <c r="T17">
        <f t="shared" si="8"/>
        <v>3.4746822624251755E-3</v>
      </c>
      <c r="U17">
        <f t="shared" si="9"/>
        <v>1.0000523334982747</v>
      </c>
      <c r="V17">
        <f t="shared" si="10"/>
        <v>1.7372502148314671E-3</v>
      </c>
      <c r="X17">
        <f t="shared" si="11"/>
        <v>4.0640821633421291</v>
      </c>
      <c r="Y17">
        <f t="shared" si="12"/>
        <v>9.9760961173346333E-2</v>
      </c>
      <c r="Z17">
        <f t="shared" si="0"/>
        <v>1.2273492164256239E-2</v>
      </c>
    </row>
    <row r="18" spans="8:26" x14ac:dyDescent="0.3">
      <c r="H18">
        <f t="shared" si="13"/>
        <v>0.45949729863572203</v>
      </c>
      <c r="I18">
        <f t="shared" si="1"/>
        <v>2.8871066754766792</v>
      </c>
      <c r="J18">
        <f>$B$3*$B$4*I18/(1+$B$4^2*I18^2)</f>
        <v>8.2085456066927145E-2</v>
      </c>
      <c r="K18">
        <f>1+($B$3*$B$4^2*I18^2)/(1+$B$4^2*I18^2)</f>
        <v>1.0698508114545215</v>
      </c>
      <c r="L18">
        <f t="shared" si="2"/>
        <v>3.8363038653645272E-2</v>
      </c>
      <c r="N18">
        <f t="shared" si="3"/>
        <v>2.8871066754766792</v>
      </c>
      <c r="O18">
        <f t="shared" si="4"/>
        <v>1.7330906537556551E-2</v>
      </c>
      <c r="P18">
        <f t="shared" si="5"/>
        <v>1.0021279439976079</v>
      </c>
      <c r="Q18">
        <f t="shared" si="6"/>
        <v>8.6470528246231203E-3</v>
      </c>
      <c r="S18">
        <f t="shared" si="7"/>
        <v>2.8871066754766792</v>
      </c>
      <c r="T18">
        <f t="shared" si="8"/>
        <v>3.8219684610749705E-3</v>
      </c>
      <c r="U18">
        <f t="shared" si="9"/>
        <v>1.0000633205171678</v>
      </c>
      <c r="V18">
        <f t="shared" si="10"/>
        <v>1.9108632336892911E-3</v>
      </c>
      <c r="X18">
        <f t="shared" si="11"/>
        <v>4.0720420759692972</v>
      </c>
      <c r="Y18">
        <f t="shared" si="12"/>
        <v>0.10323833106555866</v>
      </c>
      <c r="Z18">
        <f t="shared" si="0"/>
        <v>1.2676481374641014E-2</v>
      </c>
    </row>
    <row r="19" spans="8:26" x14ac:dyDescent="0.3">
      <c r="H19">
        <f t="shared" si="13"/>
        <v>0.50544702849929424</v>
      </c>
      <c r="I19">
        <f t="shared" si="1"/>
        <v>3.175817343024347</v>
      </c>
      <c r="J19">
        <f>$B$3*$B$4*I19/(1+$B$4^2*I19^2)</f>
        <v>8.2975654650875669E-2</v>
      </c>
      <c r="K19">
        <f>1+($B$3*$B$4^2*I19^2)/(1+$B$4^2*I19^2)</f>
        <v>1.0776691608312321</v>
      </c>
      <c r="L19">
        <f t="shared" si="2"/>
        <v>3.8497740153793841E-2</v>
      </c>
      <c r="N19">
        <f t="shared" si="3"/>
        <v>3.175817343024347</v>
      </c>
      <c r="O19">
        <f t="shared" si="4"/>
        <v>1.9004723735693559E-2</v>
      </c>
      <c r="P19">
        <f t="shared" si="5"/>
        <v>1.0025668066747184</v>
      </c>
      <c r="Q19">
        <f t="shared" si="6"/>
        <v>9.4780335879699733E-3</v>
      </c>
      <c r="S19">
        <f t="shared" si="7"/>
        <v>3.175817343024347</v>
      </c>
      <c r="T19">
        <f t="shared" si="8"/>
        <v>4.2039230539548961E-3</v>
      </c>
      <c r="U19">
        <f t="shared" si="9"/>
        <v>1.0000766134108858</v>
      </c>
      <c r="V19">
        <f t="shared" si="10"/>
        <v>2.1018005008720747E-3</v>
      </c>
      <c r="X19">
        <f t="shared" si="11"/>
        <v>4.0803125809168366</v>
      </c>
      <c r="Y19">
        <f t="shared" si="12"/>
        <v>0.10618430144052413</v>
      </c>
      <c r="Z19">
        <f t="shared" si="0"/>
        <v>1.3011785167775647E-2</v>
      </c>
    </row>
    <row r="20" spans="8:26" x14ac:dyDescent="0.3">
      <c r="H20">
        <f t="shared" si="13"/>
        <v>0.55599173134922375</v>
      </c>
      <c r="I20">
        <f t="shared" si="1"/>
        <v>3.4933990773267825</v>
      </c>
      <c r="J20">
        <f>$B$3*$B$4*I20/(1+$B$4^2*I20^2)</f>
        <v>8.3121438794382732E-2</v>
      </c>
      <c r="K20">
        <f>1+($B$3*$B$4^2*I20^2)/(1+$B$4^2*I20^2)</f>
        <v>1.0855861838987468</v>
      </c>
      <c r="L20">
        <f t="shared" si="2"/>
        <v>3.8284127058370664E-2</v>
      </c>
      <c r="N20">
        <f t="shared" si="3"/>
        <v>3.4933990773267825</v>
      </c>
      <c r="O20">
        <f t="shared" si="4"/>
        <v>2.0826843204867787E-2</v>
      </c>
      <c r="P20">
        <f t="shared" si="5"/>
        <v>1.0030941953687169</v>
      </c>
      <c r="Q20">
        <f t="shared" si="6"/>
        <v>1.0381299832570691E-2</v>
      </c>
      <c r="S20">
        <f t="shared" si="7"/>
        <v>3.4933990773267825</v>
      </c>
      <c r="T20">
        <f t="shared" si="8"/>
        <v>4.6239929613626435E-3</v>
      </c>
      <c r="U20">
        <f t="shared" si="9"/>
        <v>1.0000926957641585</v>
      </c>
      <c r="V20">
        <f t="shared" si="10"/>
        <v>2.3117821882648127E-3</v>
      </c>
      <c r="X20">
        <f t="shared" si="11"/>
        <v>4.0887730750316225</v>
      </c>
      <c r="Y20">
        <f t="shared" si="12"/>
        <v>0.10857227496061317</v>
      </c>
      <c r="Z20">
        <f t="shared" si="0"/>
        <v>1.3276877069018251E-2</v>
      </c>
    </row>
    <row r="21" spans="8:26" x14ac:dyDescent="0.3">
      <c r="H21">
        <f t="shared" si="13"/>
        <v>0.61159090448414621</v>
      </c>
      <c r="I21">
        <f t="shared" si="1"/>
        <v>3.8427389850594613</v>
      </c>
      <c r="J21">
        <f>$B$3*$B$4*I21/(1+$B$4^2*I21^2)</f>
        <v>8.251626792776294E-2</v>
      </c>
      <c r="K21">
        <f>1+($B$3*$B$4^2*I21^2)/(1+$B$4^2*I21^2)</f>
        <v>1.0934593751302961</v>
      </c>
      <c r="L21">
        <f t="shared" si="2"/>
        <v>3.773174834132742E-2</v>
      </c>
      <c r="N21">
        <f t="shared" si="3"/>
        <v>3.8427389850594613</v>
      </c>
      <c r="O21">
        <f t="shared" si="4"/>
        <v>2.2806099735780648E-2</v>
      </c>
      <c r="P21">
        <f t="shared" si="5"/>
        <v>1.003727073768957</v>
      </c>
      <c r="Q21">
        <f t="shared" si="6"/>
        <v>1.1360707672328002E-2</v>
      </c>
      <c r="S21">
        <f t="shared" si="7"/>
        <v>3.8427389850594613</v>
      </c>
      <c r="T21">
        <f t="shared" si="8"/>
        <v>5.0859632118877892E-3</v>
      </c>
      <c r="U21">
        <f t="shared" si="9"/>
        <v>1.0001121524135921</v>
      </c>
      <c r="V21">
        <f t="shared" si="10"/>
        <v>2.5426964364015201E-3</v>
      </c>
      <c r="X21">
        <f t="shared" si="11"/>
        <v>4.0972986013128452</v>
      </c>
      <c r="Y21">
        <f t="shared" si="12"/>
        <v>0.11040833087543137</v>
      </c>
      <c r="Z21">
        <f t="shared" si="0"/>
        <v>1.3473307857042031E-2</v>
      </c>
    </row>
    <row r="22" spans="8:26" x14ac:dyDescent="0.3">
      <c r="H22">
        <f t="shared" si="13"/>
        <v>0.67274999493256094</v>
      </c>
      <c r="I22">
        <f t="shared" si="1"/>
        <v>4.2270128835654077</v>
      </c>
      <c r="J22">
        <f>$B$3*$B$4*I22/(1+$B$4^2*I22^2)</f>
        <v>8.1187115339887511E-2</v>
      </c>
      <c r="K22">
        <f>1+($B$3*$B$4^2*I22^2)/(1+$B$4^2*I22^2)</f>
        <v>1.101149348906977</v>
      </c>
      <c r="L22">
        <f t="shared" si="2"/>
        <v>3.6864715681154181E-2</v>
      </c>
      <c r="N22">
        <f t="shared" si="3"/>
        <v>4.2270128835654077</v>
      </c>
      <c r="O22">
        <f t="shared" si="4"/>
        <v>2.4950413359256528E-2</v>
      </c>
      <c r="P22">
        <f t="shared" si="5"/>
        <v>1.0044852576923105</v>
      </c>
      <c r="Q22">
        <f t="shared" si="6"/>
        <v>1.2419502012691175E-2</v>
      </c>
      <c r="S22">
        <f t="shared" si="7"/>
        <v>4.2270128835654077</v>
      </c>
      <c r="T22">
        <f t="shared" si="8"/>
        <v>5.5939885798126357E-3</v>
      </c>
      <c r="U22">
        <f t="shared" si="9"/>
        <v>1.0001356905711198</v>
      </c>
      <c r="V22">
        <f t="shared" si="10"/>
        <v>2.7966148156447807E-3</v>
      </c>
      <c r="X22">
        <f t="shared" si="11"/>
        <v>4.1057702971704071</v>
      </c>
      <c r="Y22">
        <f t="shared" si="12"/>
        <v>0.11173151727895668</v>
      </c>
      <c r="Z22">
        <f t="shared" si="0"/>
        <v>1.3606644940166187E-2</v>
      </c>
    </row>
    <row r="23" spans="8:26" x14ac:dyDescent="0.3">
      <c r="H23">
        <f t="shared" si="13"/>
        <v>0.74002499442581704</v>
      </c>
      <c r="I23">
        <f t="shared" si="1"/>
        <v>4.649714171921949</v>
      </c>
      <c r="J23">
        <f>$B$3*$B$4*I23/(1+$B$4^2*I23^2)</f>
        <v>7.9191592277330802E-2</v>
      </c>
      <c r="K23">
        <f>1+($B$3*$B$4^2*I23^2)/(1+$B$4^2*I23^2)</f>
        <v>1.1085294847667251</v>
      </c>
      <c r="L23">
        <f t="shared" si="2"/>
        <v>3.5719208810217437E-2</v>
      </c>
      <c r="N23">
        <f t="shared" si="3"/>
        <v>4.649714171921949</v>
      </c>
      <c r="O23">
        <f t="shared" si="4"/>
        <v>2.7266208214015892E-2</v>
      </c>
      <c r="P23">
        <f t="shared" si="5"/>
        <v>1.0053917169711077</v>
      </c>
      <c r="Q23">
        <f t="shared" si="6"/>
        <v>1.3559992465503597E-2</v>
      </c>
      <c r="S23">
        <f t="shared" si="7"/>
        <v>4.649714171921949</v>
      </c>
      <c r="T23">
        <f t="shared" si="8"/>
        <v>6.152627670376362E-3</v>
      </c>
      <c r="U23">
        <f t="shared" si="9"/>
        <v>1.0001641653188287</v>
      </c>
      <c r="V23">
        <f t="shared" si="10"/>
        <v>3.0758088940404348E-3</v>
      </c>
      <c r="X23">
        <f t="shared" si="11"/>
        <v>4.1140853670566617</v>
      </c>
      <c r="Y23">
        <f t="shared" si="12"/>
        <v>0.11261042816172305</v>
      </c>
      <c r="Z23">
        <f t="shared" si="0"/>
        <v>1.3685961533934804E-2</v>
      </c>
    </row>
    <row r="24" spans="8:26" x14ac:dyDescent="0.3">
      <c r="H24">
        <f t="shared" si="13"/>
        <v>0.81402749386839879</v>
      </c>
      <c r="I24">
        <f t="shared" si="1"/>
        <v>5.1146855891141438</v>
      </c>
      <c r="J24">
        <f>$B$3*$B$4*I24/(1+$B$4^2*I24^2)</f>
        <v>7.6612048036308333E-2</v>
      </c>
      <c r="K24">
        <f>1+($B$3*$B$4^2*I24^2)/(1+$B$4^2*I24^2)</f>
        <v>1.1154937342123969</v>
      </c>
      <c r="L24">
        <f t="shared" si="2"/>
        <v>3.4339972375730499E-2</v>
      </c>
      <c r="N24">
        <f t="shared" si="3"/>
        <v>5.1146855891141438</v>
      </c>
      <c r="O24">
        <f t="shared" si="4"/>
        <v>2.9757668478585551E-2</v>
      </c>
      <c r="P24">
        <f t="shared" si="5"/>
        <v>1.0064728259018254</v>
      </c>
      <c r="Q24">
        <f t="shared" si="6"/>
        <v>1.4783145512111526E-2</v>
      </c>
      <c r="S24">
        <f t="shared" si="7"/>
        <v>5.1146855891141438</v>
      </c>
      <c r="T24">
        <f t="shared" si="8"/>
        <v>6.7668794628817754E-3</v>
      </c>
      <c r="U24">
        <f t="shared" si="9"/>
        <v>1.000198610363314</v>
      </c>
      <c r="V24">
        <f t="shared" si="10"/>
        <v>3.3827678786834954E-3</v>
      </c>
      <c r="X24">
        <f t="shared" si="11"/>
        <v>4.1221651704775359</v>
      </c>
      <c r="Y24">
        <f t="shared" si="12"/>
        <v>0.11313659597777566</v>
      </c>
      <c r="Z24">
        <f t="shared" si="0"/>
        <v>1.3722957632562458E-2</v>
      </c>
    </row>
    <row r="25" spans="8:26" x14ac:dyDescent="0.3">
      <c r="H25">
        <f t="shared" si="13"/>
        <v>0.89543024325523879</v>
      </c>
      <c r="I25">
        <f t="shared" si="1"/>
        <v>5.6261541480255595</v>
      </c>
      <c r="J25">
        <f>$B$3*$B$4*I25/(1+$B$4^2*I25^2)</f>
        <v>7.354772826785147E-2</v>
      </c>
      <c r="K25">
        <f>1+($B$3*$B$4^2*I25^2)/(1+$B$4^2*I25^2)</f>
        <v>1.1219616522209912</v>
      </c>
      <c r="L25">
        <f t="shared" si="2"/>
        <v>3.2776400210407938E-2</v>
      </c>
      <c r="N25">
        <f t="shared" si="3"/>
        <v>5.6261541480255595</v>
      </c>
      <c r="O25">
        <f t="shared" si="4"/>
        <v>3.2425809183061823E-2</v>
      </c>
      <c r="P25">
        <f t="shared" si="5"/>
        <v>1.0077585137253173</v>
      </c>
      <c r="Q25">
        <f t="shared" si="6"/>
        <v>1.6088084963527313E-2</v>
      </c>
      <c r="S25">
        <f t="shared" si="7"/>
        <v>5.6261541480255595</v>
      </c>
      <c r="T25">
        <f t="shared" si="8"/>
        <v>7.4422222462066081E-3</v>
      </c>
      <c r="U25">
        <f t="shared" si="9"/>
        <v>1.0002402751104875</v>
      </c>
      <c r="V25">
        <f t="shared" si="10"/>
        <v>3.720217247493125E-3</v>
      </c>
      <c r="X25">
        <f t="shared" si="11"/>
        <v>4.129960441056796</v>
      </c>
      <c r="Y25">
        <f t="shared" si="12"/>
        <v>0.11341575969711989</v>
      </c>
      <c r="Z25">
        <f t="shared" si="0"/>
        <v>1.3730853033073904E-2</v>
      </c>
    </row>
    <row r="26" spans="8:26" x14ac:dyDescent="0.3">
      <c r="H26">
        <f t="shared" si="13"/>
        <v>0.98497326758076276</v>
      </c>
      <c r="I26">
        <f t="shared" si="1"/>
        <v>6.1887695628281154</v>
      </c>
      <c r="J26">
        <f>$B$3*$B$4*I26/(1+$B$4^2*I26^2)</f>
        <v>7.0106294901409544E-2</v>
      </c>
      <c r="K26">
        <f>1+($B$3*$B$4^2*I26^2)/(1+$B$4^2*I26^2)</f>
        <v>1.1278803266192237</v>
      </c>
      <c r="L26">
        <f t="shared" si="2"/>
        <v>3.1078782583055763E-2</v>
      </c>
      <c r="N26">
        <f t="shared" si="3"/>
        <v>6.1887695628281154</v>
      </c>
      <c r="O26">
        <f t="shared" si="4"/>
        <v>3.5267348126948435E-2</v>
      </c>
      <c r="P26">
        <f t="shared" si="5"/>
        <v>1.0092822486942143</v>
      </c>
      <c r="Q26">
        <f t="shared" si="6"/>
        <v>1.7471499262261127E-2</v>
      </c>
      <c r="S26">
        <f t="shared" si="7"/>
        <v>6.1887695628281154</v>
      </c>
      <c r="T26">
        <f t="shared" si="8"/>
        <v>8.1846547738210033E-3</v>
      </c>
      <c r="U26">
        <f t="shared" si="9"/>
        <v>1.0002906693245011</v>
      </c>
      <c r="V26">
        <f t="shared" si="10"/>
        <v>4.0911382185280813E-3</v>
      </c>
      <c r="X26">
        <f t="shared" si="11"/>
        <v>4.1374532446379391</v>
      </c>
      <c r="Y26">
        <f t="shared" si="12"/>
        <v>0.11355829780217898</v>
      </c>
      <c r="Z26">
        <f t="shared" si="0"/>
        <v>1.3723212213859864E-2</v>
      </c>
    </row>
    <row r="27" spans="8:26" x14ac:dyDescent="0.3">
      <c r="H27">
        <f t="shared" si="13"/>
        <v>1.0834705943388392</v>
      </c>
      <c r="I27">
        <f t="shared" si="1"/>
        <v>6.8076465191109286</v>
      </c>
      <c r="J27">
        <f>$B$3*$B$4*I27/(1+$B$4^2*I27^2)</f>
        <v>6.6395909122066929E-2</v>
      </c>
      <c r="K27">
        <f>1+($B$3*$B$4^2*I27^2)/(1+$B$4^2*I27^2)</f>
        <v>1.1332234660570182</v>
      </c>
      <c r="L27">
        <f t="shared" si="2"/>
        <v>2.9295152770303742E-2</v>
      </c>
      <c r="N27">
        <f t="shared" si="3"/>
        <v>6.8076465191109286</v>
      </c>
      <c r="O27">
        <f t="shared" si="4"/>
        <v>3.8273381797876621E-2</v>
      </c>
      <c r="P27">
        <f t="shared" si="5"/>
        <v>1.011080769431018</v>
      </c>
      <c r="Q27">
        <f t="shared" si="6"/>
        <v>1.8926965557566101E-2</v>
      </c>
      <c r="S27">
        <f t="shared" si="7"/>
        <v>6.8076465191109286</v>
      </c>
      <c r="T27">
        <f t="shared" si="8"/>
        <v>9.0007393150739762E-3</v>
      </c>
      <c r="U27">
        <f t="shared" si="9"/>
        <v>1.0003516168705855</v>
      </c>
      <c r="V27">
        <f t="shared" si="10"/>
        <v>4.4987878078465646E-3</v>
      </c>
      <c r="X27">
        <f t="shared" si="11"/>
        <v>4.1446558523586212</v>
      </c>
      <c r="Y27">
        <f t="shared" si="12"/>
        <v>0.11367003023501752</v>
      </c>
      <c r="Z27">
        <f t="shared" si="0"/>
        <v>1.371284303017954E-2</v>
      </c>
    </row>
    <row r="28" spans="8:26" x14ac:dyDescent="0.3">
      <c r="H28">
        <f t="shared" si="13"/>
        <v>1.1918176537727232</v>
      </c>
      <c r="I28">
        <f t="shared" si="1"/>
        <v>7.4884111710220216</v>
      </c>
      <c r="J28">
        <f>$B$3*$B$4*I28/(1+$B$4^2*I28^2)</f>
        <v>6.2518743389333081E-2</v>
      </c>
      <c r="K28">
        <f>1+($B$3*$B$4^2*I28^2)/(1+$B$4^2*I28^2)</f>
        <v>1.1379883215364679</v>
      </c>
      <c r="L28">
        <f t="shared" si="2"/>
        <v>2.746897406861025E-2</v>
      </c>
      <c r="N28">
        <f t="shared" si="3"/>
        <v>7.4884111710220216</v>
      </c>
      <c r="O28">
        <f t="shared" si="4"/>
        <v>4.1427896262985597E-2</v>
      </c>
      <c r="P28">
        <f t="shared" si="5"/>
        <v>1.0131934582059985</v>
      </c>
      <c r="Q28">
        <f t="shared" si="6"/>
        <v>2.0444218193206416E-2</v>
      </c>
      <c r="S28">
        <f t="shared" si="7"/>
        <v>7.4884111710220216</v>
      </c>
      <c r="T28">
        <f t="shared" si="8"/>
        <v>9.8976460721365758E-3</v>
      </c>
      <c r="U28">
        <f t="shared" si="9"/>
        <v>1.0004253203140148</v>
      </c>
      <c r="V28">
        <f t="shared" si="10"/>
        <v>4.9467190959490556E-3</v>
      </c>
      <c r="X28">
        <f t="shared" si="11"/>
        <v>4.1516071000564807</v>
      </c>
      <c r="Y28">
        <f t="shared" si="12"/>
        <v>0.11384428572445525</v>
      </c>
      <c r="Z28">
        <f t="shared" si="0"/>
        <v>1.3710869427276302E-2</v>
      </c>
    </row>
    <row r="29" spans="8:26" x14ac:dyDescent="0.3">
      <c r="H29">
        <f t="shared" si="13"/>
        <v>1.3109994191499956</v>
      </c>
      <c r="I29">
        <f t="shared" si="1"/>
        <v>8.2372522881242247</v>
      </c>
      <c r="J29">
        <f>$B$3*$B$4*I29/(1+$B$4^2*I29^2)</f>
        <v>5.8566359968115503E-2</v>
      </c>
      <c r="K29">
        <f>1+($B$3*$B$4^2*I29^2)/(1+$B$4^2*I29^2)</f>
        <v>1.1421912949559967</v>
      </c>
      <c r="L29">
        <f t="shared" si="2"/>
        <v>2.5637719455028674E-2</v>
      </c>
      <c r="N29">
        <f t="shared" si="3"/>
        <v>8.2372522881242247</v>
      </c>
      <c r="O29">
        <f t="shared" si="4"/>
        <v>4.4706186358332352E-2</v>
      </c>
      <c r="P29">
        <f t="shared" si="5"/>
        <v>1.0156612374733289</v>
      </c>
      <c r="Q29">
        <f t="shared" si="6"/>
        <v>2.200841417830831E-2</v>
      </c>
      <c r="S29">
        <f t="shared" si="7"/>
        <v>8.2372522881242247</v>
      </c>
      <c r="T29">
        <f t="shared" si="8"/>
        <v>1.0883198149197531E-2</v>
      </c>
      <c r="U29">
        <f t="shared" si="9"/>
        <v>1.0005144384576516</v>
      </c>
      <c r="V29">
        <f t="shared" si="10"/>
        <v>5.4388011461256784E-3</v>
      </c>
      <c r="X29">
        <f t="shared" si="11"/>
        <v>4.158366970886977</v>
      </c>
      <c r="Y29">
        <f t="shared" si="12"/>
        <v>0.11415574447564539</v>
      </c>
      <c r="Z29">
        <f t="shared" si="0"/>
        <v>1.3726030587831459E-2</v>
      </c>
    </row>
    <row r="30" spans="8:26" x14ac:dyDescent="0.3">
      <c r="H30">
        <f t="shared" si="13"/>
        <v>1.4420993610649953</v>
      </c>
      <c r="I30">
        <f t="shared" si="1"/>
        <v>9.0609775169366475</v>
      </c>
      <c r="J30">
        <f>$B$3*$B$4*I30/(1+$B$4^2*I30^2)</f>
        <v>5.4617000063915296E-2</v>
      </c>
      <c r="K30">
        <f>1+($B$3*$B$4^2*I30^2)/(1+$B$4^2*I30^2)</f>
        <v>1.145863054608834</v>
      </c>
      <c r="L30">
        <f t="shared" si="2"/>
        <v>2.3832254580613926E-2</v>
      </c>
      <c r="N30">
        <f t="shared" si="3"/>
        <v>9.0609775169366475</v>
      </c>
      <c r="O30">
        <f t="shared" si="4"/>
        <v>4.8073314407955932E-2</v>
      </c>
      <c r="P30">
        <f t="shared" si="5"/>
        <v>1.0185248713845159</v>
      </c>
      <c r="Q30">
        <f t="shared" si="6"/>
        <v>2.3599479874560268E-2</v>
      </c>
      <c r="S30">
        <f t="shared" si="7"/>
        <v>9.0609775169366475</v>
      </c>
      <c r="T30">
        <f t="shared" si="8"/>
        <v>1.1965915878612954E-2</v>
      </c>
      <c r="U30">
        <f t="shared" si="9"/>
        <v>1.0006221792479615</v>
      </c>
      <c r="V30">
        <f t="shared" si="10"/>
        <v>5.979237781640113E-3</v>
      </c>
      <c r="X30">
        <f t="shared" si="11"/>
        <v>4.1650101052413113</v>
      </c>
      <c r="Y30">
        <f t="shared" si="12"/>
        <v>0.11465623035048418</v>
      </c>
      <c r="Z30">
        <f t="shared" si="0"/>
        <v>1.3764219948254034E-2</v>
      </c>
    </row>
    <row r="31" spans="8:26" x14ac:dyDescent="0.3">
      <c r="H31">
        <f t="shared" si="13"/>
        <v>1.5863092971714949</v>
      </c>
      <c r="I31">
        <f t="shared" si="1"/>
        <v>9.9670752686303121</v>
      </c>
      <c r="J31">
        <f>$B$3*$B$4*I31/(1+$B$4^2*I31^2)</f>
        <v>5.0734546948075811E-2</v>
      </c>
      <c r="K31">
        <f>1+($B$3*$B$4^2*I31^2)/(1+$B$4^2*I31^2)</f>
        <v>1.1490438065386164</v>
      </c>
      <c r="L31">
        <f t="shared" si="2"/>
        <v>2.2076854972530917E-2</v>
      </c>
      <c r="N31">
        <f t="shared" si="3"/>
        <v>9.9670752686303121</v>
      </c>
      <c r="O31">
        <f t="shared" si="4"/>
        <v>5.1482810743626782E-2</v>
      </c>
      <c r="P31">
        <f t="shared" si="5"/>
        <v>1.0218225788093227</v>
      </c>
      <c r="Q31">
        <f t="shared" si="6"/>
        <v>2.5191658420592473E-2</v>
      </c>
      <c r="S31">
        <f t="shared" si="7"/>
        <v>9.9670752686303121</v>
      </c>
      <c r="T31">
        <f t="shared" si="8"/>
        <v>1.3155058797479486E-2</v>
      </c>
      <c r="U31">
        <f t="shared" si="9"/>
        <v>1.0007524108592929</v>
      </c>
      <c r="V31">
        <f t="shared" si="10"/>
        <v>6.5725841150779422E-3</v>
      </c>
      <c r="X31">
        <f t="shared" si="11"/>
        <v>4.1716187962072313</v>
      </c>
      <c r="Y31">
        <f t="shared" si="12"/>
        <v>0.11537241648918208</v>
      </c>
      <c r="Z31">
        <f t="shared" si="0"/>
        <v>1.38282549443488E-2</v>
      </c>
    </row>
    <row r="32" spans="8:26" x14ac:dyDescent="0.3">
      <c r="H32">
        <f t="shared" si="13"/>
        <v>1.7449402268886445</v>
      </c>
      <c r="I32">
        <f t="shared" si="1"/>
        <v>10.963782795493344</v>
      </c>
      <c r="J32">
        <f>$B$3*$B$4*I32/(1+$B$4^2*I32^2)</f>
        <v>4.6968779222158037E-2</v>
      </c>
      <c r="K32">
        <f>1+($B$3*$B$4^2*I32^2)/(1+$B$4^2*I32^2)</f>
        <v>1.1517791459929179</v>
      </c>
      <c r="L32">
        <f t="shared" si="2"/>
        <v>2.0389663845522883E-2</v>
      </c>
      <c r="N32">
        <f t="shared" si="3"/>
        <v>10.963782795493344</v>
      </c>
      <c r="O32">
        <f t="shared" si="4"/>
        <v>5.4875893604688565E-2</v>
      </c>
      <c r="P32">
        <f t="shared" si="5"/>
        <v>1.0255869259114885</v>
      </c>
      <c r="Q32">
        <f t="shared" si="6"/>
        <v>2.6753409300687855E-2</v>
      </c>
      <c r="S32">
        <f t="shared" si="7"/>
        <v>10.963782795493344</v>
      </c>
      <c r="T32">
        <f t="shared" si="8"/>
        <v>1.4460662889379302E-2</v>
      </c>
      <c r="U32">
        <f t="shared" si="9"/>
        <v>1.0009097941676923</v>
      </c>
      <c r="V32">
        <f t="shared" si="10"/>
        <v>7.2237593106000541E-3</v>
      </c>
      <c r="X32">
        <f t="shared" si="11"/>
        <v>4.1782758660720987</v>
      </c>
      <c r="Y32">
        <f t="shared" si="12"/>
        <v>0.11630533571622591</v>
      </c>
      <c r="Z32">
        <f t="shared" si="0"/>
        <v>1.3917862228848221E-2</v>
      </c>
    </row>
    <row r="33" spans="8:26" x14ac:dyDescent="0.3">
      <c r="H33">
        <f t="shared" si="13"/>
        <v>1.919434249577509</v>
      </c>
      <c r="I33">
        <f t="shared" si="1"/>
        <v>12.060161075042679</v>
      </c>
      <c r="J33">
        <f>$B$3*$B$4*I33/(1+$B$4^2*I33^2)</f>
        <v>4.3356496719484036E-2</v>
      </c>
      <c r="K33">
        <f>1+($B$3*$B$4^2*I33^2)/(1+$B$4^2*I33^2)</f>
        <v>1.1541166998533765</v>
      </c>
      <c r="L33">
        <f t="shared" si="2"/>
        <v>1.8783411038499058E-2</v>
      </c>
      <c r="N33">
        <f t="shared" si="3"/>
        <v>12.060161075042679</v>
      </c>
      <c r="O33">
        <f t="shared" si="4"/>
        <v>5.8181547641659198E-2</v>
      </c>
      <c r="P33">
        <f t="shared" si="5"/>
        <v>1.0298410747642976</v>
      </c>
      <c r="Q33">
        <f t="shared" si="6"/>
        <v>2.8247828265626013E-2</v>
      </c>
      <c r="S33">
        <f t="shared" si="7"/>
        <v>12.060161075042679</v>
      </c>
      <c r="T33">
        <f t="shared" si="8"/>
        <v>1.5893569812423066E-2</v>
      </c>
      <c r="U33">
        <f t="shared" si="9"/>
        <v>1.0010999402276886</v>
      </c>
      <c r="V33">
        <f t="shared" si="10"/>
        <v>7.9380535218133465E-3</v>
      </c>
      <c r="X33">
        <f t="shared" si="11"/>
        <v>4.185057714845362</v>
      </c>
      <c r="Y33">
        <f t="shared" si="12"/>
        <v>0.1174316141735663</v>
      </c>
      <c r="Z33">
        <f t="shared" si="0"/>
        <v>1.4029867946266232E-2</v>
      </c>
    </row>
    <row r="34" spans="8:26" x14ac:dyDescent="0.3">
      <c r="H34">
        <f t="shared" si="13"/>
        <v>2.1113776745352602</v>
      </c>
      <c r="I34">
        <f t="shared" si="1"/>
        <v>13.266177182546949</v>
      </c>
      <c r="J34">
        <f>$B$3*$B$4*I34/(1+$B$4^2*I34^2)</f>
        <v>3.9923143449666798E-2</v>
      </c>
      <c r="K34">
        <f>1+($B$3*$B$4^2*I34^2)/(1+$B$4^2*I34^2)</f>
        <v>1.156103604764211</v>
      </c>
      <c r="L34">
        <f t="shared" si="2"/>
        <v>1.7266248148153286E-2</v>
      </c>
      <c r="N34">
        <f t="shared" si="3"/>
        <v>13.266177182546949</v>
      </c>
      <c r="O34">
        <f t="shared" si="4"/>
        <v>6.1317820426053493E-2</v>
      </c>
      <c r="P34">
        <f t="shared" si="5"/>
        <v>1.0345946216915038</v>
      </c>
      <c r="Q34">
        <f t="shared" si="6"/>
        <v>2.963374211524622E-2</v>
      </c>
      <c r="S34">
        <f t="shared" si="7"/>
        <v>13.266177182546949</v>
      </c>
      <c r="T34">
        <f t="shared" si="8"/>
        <v>1.7465443668441823E-2</v>
      </c>
      <c r="U34">
        <f t="shared" si="9"/>
        <v>1.0013295967327216</v>
      </c>
      <c r="V34">
        <f t="shared" si="10"/>
        <v>8.7211262532489401E-3</v>
      </c>
      <c r="X34">
        <f t="shared" si="11"/>
        <v>4.192027823188436</v>
      </c>
      <c r="Y34">
        <f t="shared" si="12"/>
        <v>0.11870640754416212</v>
      </c>
      <c r="Z34">
        <f t="shared" si="0"/>
        <v>1.4158590132385452E-2</v>
      </c>
    </row>
    <row r="35" spans="8:26" x14ac:dyDescent="0.3">
      <c r="H35">
        <f t="shared" si="13"/>
        <v>2.3225154419887866</v>
      </c>
      <c r="I35">
        <f t="shared" si="1"/>
        <v>14.592794900801646</v>
      </c>
      <c r="J35">
        <f>$B$3*$B$4*I35/(1+$B$4^2*I35^2)</f>
        <v>3.6684631220190923E-2</v>
      </c>
      <c r="K35">
        <f>1+($B$3*$B$4^2*I35^2)/(1+$B$4^2*I35^2)</f>
        <v>1.1577847570582984</v>
      </c>
      <c r="L35">
        <f t="shared" si="2"/>
        <v>1.5842595524145308E-2</v>
      </c>
      <c r="N35">
        <f t="shared" si="3"/>
        <v>14.592794900801646</v>
      </c>
      <c r="O35">
        <f t="shared" si="4"/>
        <v>6.4194640996321842E-2</v>
      </c>
      <c r="P35">
        <f t="shared" si="5"/>
        <v>1.0398394501778583</v>
      </c>
      <c r="Q35">
        <f t="shared" si="6"/>
        <v>3.0867573347665225E-2</v>
      </c>
      <c r="S35">
        <f t="shared" si="7"/>
        <v>14.592794900801646</v>
      </c>
      <c r="T35">
        <f t="shared" si="8"/>
        <v>1.9188769360832195E-2</v>
      </c>
      <c r="U35">
        <f t="shared" si="9"/>
        <v>1.0016068677145908</v>
      </c>
      <c r="V35">
        <f t="shared" si="10"/>
        <v>9.5789925066189045E-3</v>
      </c>
      <c r="X35">
        <f t="shared" si="11"/>
        <v>4.1992310749507471</v>
      </c>
      <c r="Y35">
        <f t="shared" si="12"/>
        <v>0.12006804157734496</v>
      </c>
      <c r="Z35">
        <f t="shared" si="0"/>
        <v>1.4296431826956944E-2</v>
      </c>
    </row>
    <row r="36" spans="8:26" x14ac:dyDescent="0.3">
      <c r="H36">
        <f t="shared" si="13"/>
        <v>2.5547669861876656</v>
      </c>
      <c r="I36">
        <f t="shared" si="1"/>
        <v>16.052074390881813</v>
      </c>
      <c r="J36">
        <f>$B$3*$B$4*I36/(1+$B$4^2*I36^2)</f>
        <v>3.3649155155340074E-2</v>
      </c>
      <c r="K36">
        <f>1+($B$3*$B$4^2*I36^2)/(1+$B$4^2*I36^2)</f>
        <v>1.1592017134774446</v>
      </c>
      <c r="L36">
        <f t="shared" si="2"/>
        <v>1.4513934358498E-2</v>
      </c>
      <c r="N36">
        <f t="shared" si="3"/>
        <v>16.052074390881813</v>
      </c>
      <c r="O36">
        <f t="shared" si="4"/>
        <v>6.6718303570030155E-2</v>
      </c>
      <c r="P36">
        <f t="shared" si="5"/>
        <v>1.0455462097576014</v>
      </c>
      <c r="Q36">
        <f t="shared" si="6"/>
        <v>3.1905956402203436E-2</v>
      </c>
      <c r="S36">
        <f t="shared" si="7"/>
        <v>16.052074390881813</v>
      </c>
      <c r="T36">
        <f t="shared" si="8"/>
        <v>2.1076824662286029E-2</v>
      </c>
      <c r="U36">
        <f t="shared" si="9"/>
        <v>1.0019414708303052</v>
      </c>
      <c r="V36">
        <f t="shared" si="10"/>
        <v>1.0517991956565957E-2</v>
      </c>
      <c r="X36">
        <f t="shared" si="11"/>
        <v>4.2066893940653509</v>
      </c>
      <c r="Y36">
        <f t="shared" si="12"/>
        <v>0.12144428338765625</v>
      </c>
      <c r="Z36">
        <f t="shared" si="0"/>
        <v>1.4434662511449689E-2</v>
      </c>
    </row>
    <row r="37" spans="8:26" x14ac:dyDescent="0.3">
      <c r="H37">
        <f t="shared" si="13"/>
        <v>2.8102436848064323</v>
      </c>
      <c r="I37">
        <f t="shared" si="1"/>
        <v>17.657281829969996</v>
      </c>
      <c r="J37">
        <f>$B$3*$B$4*I37/(1+$B$4^2*I37^2)</f>
        <v>3.0818870876762324E-2</v>
      </c>
      <c r="K37">
        <f>1+($B$3*$B$4^2*I37^2)/(1+$B$4^2*I37^2)</f>
        <v>1.1603921028984956</v>
      </c>
      <c r="L37">
        <f t="shared" si="2"/>
        <v>1.3279507331953199E-2</v>
      </c>
      <c r="N37">
        <f t="shared" si="3"/>
        <v>17.657281829969996</v>
      </c>
      <c r="O37">
        <f t="shared" si="4"/>
        <v>6.8797484523160798E-2</v>
      </c>
      <c r="P37">
        <f t="shared" si="5"/>
        <v>1.0516621518015372</v>
      </c>
      <c r="Q37">
        <f t="shared" si="6"/>
        <v>3.2708928625656108E-2</v>
      </c>
      <c r="S37">
        <f t="shared" si="7"/>
        <v>17.657281829969996</v>
      </c>
      <c r="T37">
        <f t="shared" si="8"/>
        <v>2.314361568526651E-2</v>
      </c>
      <c r="U37">
        <f t="shared" si="9"/>
        <v>1.0023450363623916</v>
      </c>
      <c r="V37">
        <f t="shared" si="10"/>
        <v>1.154473501921901E-2</v>
      </c>
      <c r="X37">
        <f t="shared" si="11"/>
        <v>4.2143992910624242</v>
      </c>
      <c r="Y37">
        <f t="shared" si="12"/>
        <v>0.12275997108518963</v>
      </c>
      <c r="Z37">
        <f t="shared" si="0"/>
        <v>1.4564349816773365E-2</v>
      </c>
    </row>
    <row r="38" spans="8:26" x14ac:dyDescent="0.3">
      <c r="H38">
        <f t="shared" si="13"/>
        <v>3.0912680532870755</v>
      </c>
      <c r="I38">
        <f t="shared" si="1"/>
        <v>19.423010012966994</v>
      </c>
      <c r="J38">
        <f>$B$3*$B$4*I38/(1+$B$4^2*I38^2)</f>
        <v>2.8191364930681324E-2</v>
      </c>
      <c r="K38">
        <f>1+($B$3*$B$4^2*I38^2)/(1+$B$4^2*I38^2)</f>
        <v>1.1613894147900883</v>
      </c>
      <c r="L38">
        <f t="shared" si="2"/>
        <v>1.2136913154050352E-2</v>
      </c>
      <c r="N38">
        <f t="shared" si="3"/>
        <v>19.423010012966994</v>
      </c>
      <c r="O38">
        <f t="shared" si="4"/>
        <v>7.0350303367164121E-2</v>
      </c>
      <c r="P38">
        <f t="shared" si="5"/>
        <v>1.0581110324706215</v>
      </c>
      <c r="Q38">
        <f t="shared" si="6"/>
        <v>3.3243346495925225E-2</v>
      </c>
      <c r="S38">
        <f t="shared" si="7"/>
        <v>19.423010012966994</v>
      </c>
      <c r="T38">
        <f t="shared" si="8"/>
        <v>2.5403762438262572E-2</v>
      </c>
      <c r="U38">
        <f t="shared" si="9"/>
        <v>1.0028314513262044</v>
      </c>
      <c r="V38">
        <f t="shared" si="10"/>
        <v>1.2666018005651454E-2</v>
      </c>
      <c r="X38">
        <f t="shared" si="11"/>
        <v>4.2223318985869138</v>
      </c>
      <c r="Y38">
        <f t="shared" si="12"/>
        <v>0.12394543073610802</v>
      </c>
      <c r="Z38">
        <f t="shared" si="0"/>
        <v>1.4677367117633362E-2</v>
      </c>
    </row>
    <row r="39" spans="8:26" x14ac:dyDescent="0.3">
      <c r="H39">
        <f t="shared" si="13"/>
        <v>3.4003948586157833</v>
      </c>
      <c r="I39">
        <f t="shared" si="1"/>
        <v>21.365311014263696</v>
      </c>
      <c r="J39">
        <f>$B$3*$B$4*I39/(1+$B$4^2*I39^2)</f>
        <v>2.5760893938666419E-2</v>
      </c>
      <c r="K39">
        <f>1+($B$3*$B$4^2*I39^2)/(1+$B$4^2*I39^2)</f>
        <v>1.1622230483766602</v>
      </c>
      <c r="L39">
        <f t="shared" si="2"/>
        <v>1.1082594676920257E-2</v>
      </c>
      <c r="N39">
        <f t="shared" si="3"/>
        <v>21.365311014263696</v>
      </c>
      <c r="O39">
        <f t="shared" si="4"/>
        <v>7.1311580439755759E-2</v>
      </c>
      <c r="P39">
        <f t="shared" si="5"/>
        <v>1.0647955773455868</v>
      </c>
      <c r="Q39">
        <f t="shared" si="6"/>
        <v>3.3486042747062933E-2</v>
      </c>
      <c r="S39">
        <f t="shared" si="7"/>
        <v>21.365311014263696</v>
      </c>
      <c r="T39">
        <f t="shared" si="8"/>
        <v>2.7872317501270758E-2</v>
      </c>
      <c r="U39">
        <f t="shared" si="9"/>
        <v>1.0034172505588363</v>
      </c>
      <c r="V39">
        <f t="shared" si="10"/>
        <v>1.3888697591030919E-2</v>
      </c>
      <c r="X39">
        <f t="shared" si="11"/>
        <v>4.2304358762810832</v>
      </c>
      <c r="Y39">
        <f t="shared" si="12"/>
        <v>0.12494479187969293</v>
      </c>
      <c r="Z39">
        <f t="shared" si="0"/>
        <v>1.4767366239992526E-2</v>
      </c>
    </row>
    <row r="40" spans="8:26" x14ac:dyDescent="0.3">
      <c r="H40">
        <f t="shared" si="13"/>
        <v>3.7404343444773618</v>
      </c>
      <c r="I40">
        <f t="shared" si="1"/>
        <v>23.501842115690067</v>
      </c>
      <c r="J40">
        <f>$B$3*$B$4*I40/(1+$B$4^2*I40^2)</f>
        <v>2.3519396163752655E-2</v>
      </c>
      <c r="K40">
        <f>1+($B$3*$B$4^2*I40^2)/(1+$B$4^2*I40^2)</f>
        <v>1.1629185293732776</v>
      </c>
      <c r="L40">
        <f t="shared" si="2"/>
        <v>1.0112228659916433E-2</v>
      </c>
      <c r="N40">
        <f t="shared" si="3"/>
        <v>23.501842115690067</v>
      </c>
      <c r="O40">
        <f t="shared" si="4"/>
        <v>7.1639203751422631E-2</v>
      </c>
      <c r="P40">
        <f t="shared" si="5"/>
        <v>1.0716025909526765</v>
      </c>
      <c r="Q40">
        <f t="shared" si="6"/>
        <v>3.3426199393440215E-2</v>
      </c>
      <c r="S40">
        <f t="shared" si="7"/>
        <v>23.501842115690067</v>
      </c>
      <c r="T40">
        <f t="shared" si="8"/>
        <v>3.0564496557407433E-2</v>
      </c>
      <c r="U40">
        <f t="shared" si="9"/>
        <v>1.0041220539781182</v>
      </c>
      <c r="V40">
        <f t="shared" si="10"/>
        <v>1.5219512626138125E-2</v>
      </c>
      <c r="X40">
        <f t="shared" si="11"/>
        <v>4.2386431743040722</v>
      </c>
      <c r="Y40">
        <f t="shared" si="12"/>
        <v>0.1257230964725827</v>
      </c>
      <c r="Z40">
        <f t="shared" si="0"/>
        <v>1.4830582724532448E-2</v>
      </c>
    </row>
    <row r="41" spans="8:26" x14ac:dyDescent="0.3">
      <c r="H41">
        <f t="shared" si="13"/>
        <v>4.1144777789250986</v>
      </c>
      <c r="I41">
        <f t="shared" si="1"/>
        <v>25.852026327259079</v>
      </c>
      <c r="J41">
        <f>$B$3*$B$4*I41/(1+$B$4^2*I41^2)</f>
        <v>2.1457295270513502E-2</v>
      </c>
      <c r="K41">
        <f>1+($B$3*$B$4^2*I41^2)/(1+$B$4^2*I41^2)</f>
        <v>1.1634978237539375</v>
      </c>
      <c r="L41">
        <f t="shared" si="2"/>
        <v>9.2210293962059868E-3</v>
      </c>
      <c r="N41">
        <f t="shared" si="3"/>
        <v>25.852026327259079</v>
      </c>
      <c r="O41">
        <f t="shared" si="4"/>
        <v>7.1318508813655243E-2</v>
      </c>
      <c r="P41">
        <f t="shared" si="5"/>
        <v>1.0784102659044612</v>
      </c>
      <c r="Q41">
        <f t="shared" si="6"/>
        <v>3.3066501251191496E-2</v>
      </c>
      <c r="S41">
        <f t="shared" si="7"/>
        <v>25.852026327259079</v>
      </c>
      <c r="T41">
        <f t="shared" si="8"/>
        <v>3.3495294666830454E-2</v>
      </c>
      <c r="U41">
        <f t="shared" si="9"/>
        <v>1.0049690448395692</v>
      </c>
      <c r="V41">
        <f t="shared" si="10"/>
        <v>1.666483900117419E-2</v>
      </c>
      <c r="X41">
        <f t="shared" si="11"/>
        <v>4.2468771344979679</v>
      </c>
      <c r="Y41">
        <f t="shared" si="12"/>
        <v>0.12627109875099921</v>
      </c>
      <c r="Z41">
        <f t="shared" si="0"/>
        <v>1.486634705361284E-2</v>
      </c>
    </row>
    <row r="42" spans="8:26" x14ac:dyDescent="0.3">
      <c r="H42">
        <f t="shared" si="13"/>
        <v>4.5259255568176089</v>
      </c>
      <c r="I42">
        <f t="shared" si="1"/>
        <v>28.437228959984989</v>
      </c>
      <c r="J42">
        <f>$B$3*$B$4*I42/(1+$B$4^2*I42^2)</f>
        <v>1.9564123593505827E-2</v>
      </c>
      <c r="K42">
        <f>1+($B$3*$B$4^2*I42^2)/(1+$B$4^2*I42^2)</f>
        <v>1.1639796978114749</v>
      </c>
      <c r="L42">
        <f t="shared" si="2"/>
        <v>8.4039797387748544E-3</v>
      </c>
      <c r="N42">
        <f t="shared" si="3"/>
        <v>28.437228959984989</v>
      </c>
      <c r="O42">
        <f t="shared" si="4"/>
        <v>7.0363851647325448E-2</v>
      </c>
      <c r="P42">
        <f t="shared" si="5"/>
        <v>1.0850967476810132</v>
      </c>
      <c r="Q42">
        <f t="shared" si="6"/>
        <v>3.2422846993920937E-2</v>
      </c>
      <c r="S42">
        <f t="shared" si="7"/>
        <v>28.437228959984989</v>
      </c>
      <c r="T42">
        <f t="shared" si="8"/>
        <v>3.6678957032585127E-2</v>
      </c>
      <c r="U42">
        <f t="shared" si="9"/>
        <v>1.0059854771356418</v>
      </c>
      <c r="V42">
        <f t="shared" si="10"/>
        <v>1.8230361106713836E-2</v>
      </c>
      <c r="X42">
        <f t="shared" si="11"/>
        <v>4.2550619226281299</v>
      </c>
      <c r="Y42">
        <f t="shared" si="12"/>
        <v>0.12660693227341641</v>
      </c>
      <c r="Z42">
        <f t="shared" si="0"/>
        <v>1.4877213842662235E-2</v>
      </c>
    </row>
    <row r="43" spans="8:26" x14ac:dyDescent="0.3">
      <c r="H43">
        <f t="shared" si="13"/>
        <v>4.97851811249937</v>
      </c>
      <c r="I43">
        <f t="shared" si="1"/>
        <v>31.280951855983488</v>
      </c>
      <c r="J43">
        <f>$B$3*$B$4*I43/(1+$B$4^2*I43^2)</f>
        <v>1.7828994224662983E-2</v>
      </c>
      <c r="K43">
        <f>1+($B$3*$B$4^2*I43^2)/(1+$B$4^2*I43^2)</f>
        <v>1.1643800898310905</v>
      </c>
      <c r="L43">
        <f t="shared" si="2"/>
        <v>7.6560027006513506E-3</v>
      </c>
      <c r="N43">
        <f t="shared" si="3"/>
        <v>31.280951855983488</v>
      </c>
      <c r="O43">
        <f t="shared" si="4"/>
        <v>6.8817068610257284E-2</v>
      </c>
      <c r="P43">
        <f t="shared" si="5"/>
        <v>1.0915487064057883</v>
      </c>
      <c r="Q43">
        <f t="shared" si="6"/>
        <v>3.152267425466318E-2</v>
      </c>
      <c r="S43">
        <f t="shared" si="7"/>
        <v>31.280951855983488</v>
      </c>
      <c r="T43">
        <f t="shared" si="8"/>
        <v>4.0128268139869028E-2</v>
      </c>
      <c r="U43">
        <f t="shared" si="9"/>
        <v>1.0072031904929517</v>
      </c>
      <c r="V43">
        <f t="shared" si="10"/>
        <v>1.9920641891647106E-2</v>
      </c>
      <c r="X43">
        <f t="shared" si="11"/>
        <v>4.2631319867298307</v>
      </c>
      <c r="Y43">
        <f t="shared" si="12"/>
        <v>0.1267743309747893</v>
      </c>
      <c r="Z43">
        <f t="shared" si="0"/>
        <v>1.4868684733361438E-2</v>
      </c>
    </row>
    <row r="44" spans="8:26" x14ac:dyDescent="0.3">
      <c r="H44">
        <f t="shared" si="13"/>
        <v>5.4763699237493073</v>
      </c>
      <c r="I44">
        <f t="shared" si="1"/>
        <v>34.409047041581836</v>
      </c>
      <c r="J44">
        <f>$B$3*$B$4*I44/(1+$B$4^2*I44^2)</f>
        <v>1.6240949959602968E-2</v>
      </c>
      <c r="K44">
        <f>1+($B$3*$B$4^2*I44^2)/(1+$B$4^2*I44^2)</f>
        <v>1.1647124710248467</v>
      </c>
      <c r="L44">
        <f t="shared" si="2"/>
        <v>6.9720855419845938E-3</v>
      </c>
      <c r="N44">
        <f t="shared" si="3"/>
        <v>34.409047041581836</v>
      </c>
      <c r="O44">
        <f t="shared" si="4"/>
        <v>6.674312307229642E-2</v>
      </c>
      <c r="P44">
        <f t="shared" si="5"/>
        <v>1.0976686652361176</v>
      </c>
      <c r="Q44">
        <f t="shared" si="6"/>
        <v>3.0402217529795033E-2</v>
      </c>
      <c r="S44">
        <f t="shared" si="7"/>
        <v>34.409047041581836</v>
      </c>
      <c r="T44">
        <f t="shared" si="8"/>
        <v>4.3853619541967891E-2</v>
      </c>
      <c r="U44">
        <f t="shared" si="9"/>
        <v>1.0086590971654124</v>
      </c>
      <c r="V44">
        <f t="shared" si="10"/>
        <v>2.1738573352090746E-2</v>
      </c>
      <c r="X44">
        <f t="shared" si="11"/>
        <v>4.2710402334263762</v>
      </c>
      <c r="Y44">
        <f t="shared" si="12"/>
        <v>0.12683769257386729</v>
      </c>
      <c r="Z44">
        <f t="shared" si="0"/>
        <v>1.4848571500357151E-2</v>
      </c>
    </row>
    <row r="45" spans="8:26" x14ac:dyDescent="0.3">
      <c r="H45">
        <f t="shared" si="13"/>
        <v>6.0240069161242387</v>
      </c>
      <c r="I45">
        <f t="shared" si="1"/>
        <v>37.849951745740029</v>
      </c>
      <c r="J45">
        <f>$B$3*$B$4*I45/(1+$B$4^2*I45^2)</f>
        <v>1.4789214186113085E-2</v>
      </c>
      <c r="K45">
        <f>1+($B$3*$B$4^2*I45^2)/(1+$B$4^2*I45^2)</f>
        <v>1.1649881824084476</v>
      </c>
      <c r="L45">
        <f t="shared" si="2"/>
        <v>6.347366612568758E-3</v>
      </c>
      <c r="N45">
        <f t="shared" si="3"/>
        <v>37.849951745740029</v>
      </c>
      <c r="O45">
        <f t="shared" si="4"/>
        <v>6.4223754305529249E-2</v>
      </c>
      <c r="P45">
        <f t="shared" si="5"/>
        <v>1.1033801368261826</v>
      </c>
      <c r="Q45">
        <f t="shared" si="6"/>
        <v>2.9103185820557567E-2</v>
      </c>
      <c r="S45">
        <f t="shared" si="7"/>
        <v>37.849951745740029</v>
      </c>
      <c r="T45">
        <f t="shared" si="8"/>
        <v>4.7861815836023718E-2</v>
      </c>
      <c r="U45">
        <f t="shared" si="9"/>
        <v>1.0103955871825958</v>
      </c>
      <c r="V45">
        <f t="shared" si="10"/>
        <v>2.3684691641163248E-2</v>
      </c>
      <c r="X45">
        <f t="shared" si="11"/>
        <v>4.2787639064172263</v>
      </c>
      <c r="Y45">
        <f t="shared" si="12"/>
        <v>0.12687478432766605</v>
      </c>
      <c r="Z45">
        <f t="shared" si="0"/>
        <v>1.4826102479898592E-2</v>
      </c>
    </row>
    <row r="46" spans="8:26" x14ac:dyDescent="0.3">
      <c r="H46">
        <f t="shared" si="13"/>
        <v>6.6264076077366632</v>
      </c>
      <c r="I46">
        <f t="shared" si="1"/>
        <v>41.634946920314036</v>
      </c>
      <c r="J46">
        <f>$B$3*$B$4*I46/(1+$B$4^2*I46^2)</f>
        <v>1.3463365177301125E-2</v>
      </c>
      <c r="K46">
        <f>1+($B$3*$B$4^2*I46^2)/(1+$B$4^2*I46^2)</f>
        <v>1.1652167406547442</v>
      </c>
      <c r="L46">
        <f t="shared" si="2"/>
        <v>5.7771935072508298E-3</v>
      </c>
      <c r="N46">
        <f t="shared" si="3"/>
        <v>41.634946920314036</v>
      </c>
      <c r="O46">
        <f t="shared" si="4"/>
        <v>6.1350223323543035E-2</v>
      </c>
      <c r="P46">
        <f t="shared" si="5"/>
        <v>1.1086301167705883</v>
      </c>
      <c r="Q46">
        <f t="shared" si="6"/>
        <v>2.7669383320676283E-2</v>
      </c>
      <c r="S46">
        <f t="shared" si="7"/>
        <v>41.634946920314036</v>
      </c>
      <c r="T46">
        <f t="shared" si="8"/>
        <v>5.2154582971437352E-2</v>
      </c>
      <c r="U46">
        <f t="shared" si="9"/>
        <v>1.0124607739021003</v>
      </c>
      <c r="V46">
        <f t="shared" si="10"/>
        <v>2.5756347463432902E-2</v>
      </c>
      <c r="X46">
        <f t="shared" si="11"/>
        <v>4.2863076313274329</v>
      </c>
      <c r="Y46">
        <f t="shared" si="12"/>
        <v>0.12696817147228151</v>
      </c>
      <c r="Z46">
        <f t="shared" si="0"/>
        <v>1.481090280878423E-2</v>
      </c>
    </row>
    <row r="47" spans="8:26" x14ac:dyDescent="0.3">
      <c r="H47">
        <f t="shared" si="13"/>
        <v>7.28904836851033</v>
      </c>
      <c r="I47">
        <f t="shared" si="1"/>
        <v>45.798441612345442</v>
      </c>
      <c r="J47">
        <f>$B$3*$B$4*I47/(1+$B$4^2*I47^2)</f>
        <v>1.2253451578684248E-2</v>
      </c>
      <c r="K47">
        <f>1+($B$3*$B$4^2*I47^2)/(1+$B$4^2*I47^2)</f>
        <v>1.165406110243193</v>
      </c>
      <c r="L47">
        <f t="shared" si="2"/>
        <v>5.2571594875743533E-3</v>
      </c>
      <c r="N47">
        <f t="shared" si="3"/>
        <v>45.798441612345442</v>
      </c>
      <c r="O47">
        <f t="shared" si="4"/>
        <v>5.8216244718623696E-2</v>
      </c>
      <c r="P47">
        <f t="shared" si="5"/>
        <v>1.1133890119880401</v>
      </c>
      <c r="Q47">
        <f t="shared" si="6"/>
        <v>2.6143712616075759E-2</v>
      </c>
      <c r="S47">
        <f t="shared" si="7"/>
        <v>45.798441612345442</v>
      </c>
      <c r="T47">
        <f t="shared" si="8"/>
        <v>5.672675641204062E-2</v>
      </c>
      <c r="U47">
        <f t="shared" si="9"/>
        <v>1.0149084734290903</v>
      </c>
      <c r="V47">
        <f t="shared" si="10"/>
        <v>2.7946735049110816E-2</v>
      </c>
      <c r="X47">
        <f t="shared" si="11"/>
        <v>4.2937035956603236</v>
      </c>
      <c r="Y47">
        <f t="shared" si="12"/>
        <v>0.12719645270934857</v>
      </c>
      <c r="Z47">
        <f t="shared" si="0"/>
        <v>1.4811974077333484E-2</v>
      </c>
    </row>
    <row r="48" spans="8:26" x14ac:dyDescent="0.3">
      <c r="H48">
        <f t="shared" si="13"/>
        <v>8.0179532053613638</v>
      </c>
      <c r="I48">
        <f t="shared" si="1"/>
        <v>50.378285773579989</v>
      </c>
      <c r="J48">
        <f>$B$3*$B$4*I48/(1+$B$4^2*I48^2)</f>
        <v>1.1150063483604575E-2</v>
      </c>
      <c r="K48">
        <f>1+($B$3*$B$4^2*I48^2)/(1+$B$4^2*I48^2)</f>
        <v>1.1655629419791862</v>
      </c>
      <c r="L48">
        <f t="shared" si="2"/>
        <v>4.783123708733906E-3</v>
      </c>
      <c r="N48">
        <f t="shared" si="3"/>
        <v>50.378285773579989</v>
      </c>
      <c r="O48">
        <f t="shared" si="4"/>
        <v>5.4911955209920947E-2</v>
      </c>
      <c r="P48">
        <f t="shared" si="5"/>
        <v>1.1176484951141454</v>
      </c>
      <c r="Q48">
        <f t="shared" si="6"/>
        <v>2.4565843129557827E-2</v>
      </c>
      <c r="S48">
        <f t="shared" si="7"/>
        <v>50.378285773579989</v>
      </c>
      <c r="T48">
        <f t="shared" si="8"/>
        <v>6.1564153276625844E-2</v>
      </c>
      <c r="U48">
        <f t="shared" si="9"/>
        <v>1.0177977794165862</v>
      </c>
      <c r="V48">
        <f t="shared" si="10"/>
        <v>3.0243804084498567E-2</v>
      </c>
      <c r="X48">
        <f t="shared" si="11"/>
        <v>4.3010092165099181</v>
      </c>
      <c r="Y48">
        <f t="shared" si="12"/>
        <v>0.12762617197015136</v>
      </c>
      <c r="Z48">
        <f t="shared" si="0"/>
        <v>1.483677034220755E-2</v>
      </c>
    </row>
    <row r="49" spans="8:26" x14ac:dyDescent="0.3">
      <c r="H49">
        <f t="shared" si="13"/>
        <v>8.8197485258975004</v>
      </c>
      <c r="I49">
        <f t="shared" si="1"/>
        <v>55.416114350937988</v>
      </c>
      <c r="J49">
        <f>$B$3*$B$4*I49/(1+$B$4^2*I49^2)</f>
        <v>1.0144370525126345E-2</v>
      </c>
      <c r="K49">
        <f>1+($B$3*$B$4^2*I49^2)/(1+$B$4^2*I49^2)</f>
        <v>1.1656927796196093</v>
      </c>
      <c r="L49">
        <f t="shared" si="2"/>
        <v>4.3512195933977874E-3</v>
      </c>
      <c r="N49">
        <f t="shared" si="3"/>
        <v>55.416114350937988</v>
      </c>
      <c r="O49">
        <f t="shared" si="4"/>
        <v>5.1519412197930915E-2</v>
      </c>
      <c r="P49">
        <f t="shared" si="5"/>
        <v>1.1214179939539382</v>
      </c>
      <c r="Q49">
        <f t="shared" si="6"/>
        <v>2.297065522209155E-2</v>
      </c>
      <c r="S49">
        <f t="shared" si="7"/>
        <v>55.416114350937988</v>
      </c>
      <c r="T49">
        <f t="shared" si="8"/>
        <v>6.6641177481094632E-2</v>
      </c>
      <c r="U49">
        <f t="shared" si="9"/>
        <v>1.021192063970974</v>
      </c>
      <c r="V49">
        <f t="shared" si="10"/>
        <v>3.2629110542612298E-2</v>
      </c>
      <c r="X49">
        <f t="shared" si="11"/>
        <v>4.308302837544522</v>
      </c>
      <c r="Y49">
        <f t="shared" si="12"/>
        <v>0.12830496020415189</v>
      </c>
      <c r="Z49">
        <f t="shared" si="0"/>
        <v>1.4890429600960703E-2</v>
      </c>
    </row>
    <row r="50" spans="8:26" x14ac:dyDescent="0.3">
      <c r="H50">
        <f t="shared" si="13"/>
        <v>9.7017233784872516</v>
      </c>
      <c r="I50">
        <f t="shared" si="1"/>
        <v>60.957725786031794</v>
      </c>
      <c r="J50">
        <f>$B$3*$B$4*I50/(1+$B$4^2*I50^2)</f>
        <v>9.228135916648908E-3</v>
      </c>
      <c r="K50">
        <f>1+($B$3*$B$4^2*I50^2)/(1+$B$4^2*I50^2)</f>
        <v>1.1658002372493064</v>
      </c>
      <c r="L50">
        <f t="shared" si="2"/>
        <v>3.9578547086345593E-3</v>
      </c>
      <c r="N50">
        <f t="shared" si="3"/>
        <v>60.957725786031794</v>
      </c>
      <c r="O50">
        <f t="shared" si="4"/>
        <v>4.8109757722509347E-2</v>
      </c>
      <c r="P50">
        <f t="shared" si="5"/>
        <v>1.1247205475640663</v>
      </c>
      <c r="Q50">
        <f t="shared" si="6"/>
        <v>2.1387427226570218E-2</v>
      </c>
      <c r="S50">
        <f t="shared" si="7"/>
        <v>60.957725786031794</v>
      </c>
      <c r="T50">
        <f t="shared" si="8"/>
        <v>7.1918274738572721E-2</v>
      </c>
      <c r="U50">
        <f t="shared" si="9"/>
        <v>1.0251572137558902</v>
      </c>
      <c r="V50">
        <f t="shared" si="10"/>
        <v>3.5076705198749086E-2</v>
      </c>
      <c r="X50">
        <f t="shared" si="11"/>
        <v>4.3156779985692628</v>
      </c>
      <c r="Y50">
        <f t="shared" si="12"/>
        <v>0.12925616837773096</v>
      </c>
      <c r="Z50">
        <f t="shared" si="0"/>
        <v>1.4975186798063025E-2</v>
      </c>
    </row>
    <row r="51" spans="8:26" x14ac:dyDescent="0.3">
      <c r="H51">
        <f t="shared" si="13"/>
        <v>10.671895716335978</v>
      </c>
      <c r="I51">
        <f t="shared" si="1"/>
        <v>67.05349836463499</v>
      </c>
      <c r="J51">
        <f>$B$3*$B$4*I51/(1+$B$4^2*I51^2)</f>
        <v>8.3937133292334553E-3</v>
      </c>
      <c r="K51">
        <f>1+($B$3*$B$4^2*I51^2)/(1+$B$4^2*I51^2)</f>
        <v>1.1658891504585078</v>
      </c>
      <c r="L51">
        <f t="shared" si="2"/>
        <v>3.5997047086047886E-3</v>
      </c>
      <c r="N51">
        <f t="shared" si="3"/>
        <v>67.05349836463499</v>
      </c>
      <c r="O51">
        <f t="shared" si="4"/>
        <v>4.4741907053749273E-2</v>
      </c>
      <c r="P51">
        <f t="shared" si="5"/>
        <v>1.1275886421396932</v>
      </c>
      <c r="Q51">
        <f t="shared" si="6"/>
        <v>1.9839640708356102E-2</v>
      </c>
      <c r="S51">
        <f t="shared" si="7"/>
        <v>67.05349836463499</v>
      </c>
      <c r="T51">
        <f t="shared" si="8"/>
        <v>7.7339447158052743E-2</v>
      </c>
      <c r="U51">
        <f t="shared" si="9"/>
        <v>1.0297589105424045</v>
      </c>
      <c r="V51">
        <f t="shared" si="10"/>
        <v>3.7552210700131629E-2</v>
      </c>
      <c r="X51">
        <f t="shared" si="11"/>
        <v>4.3232367031406058</v>
      </c>
      <c r="Y51">
        <f t="shared" si="12"/>
        <v>0.13047506754103547</v>
      </c>
      <c r="Z51">
        <f t="shared" si="0"/>
        <v>1.5089975000241387E-2</v>
      </c>
    </row>
    <row r="52" spans="8:26" x14ac:dyDescent="0.3">
      <c r="H52">
        <f t="shared" si="13"/>
        <v>11.739085287969576</v>
      </c>
      <c r="I52">
        <f t="shared" si="1"/>
        <v>73.758848201098488</v>
      </c>
      <c r="J52">
        <f>$B$3*$B$4*I52/(1+$B$4^2*I52^2)</f>
        <v>7.6340318530018431E-3</v>
      </c>
      <c r="K52">
        <f>1+($B$3*$B$4^2*I52^2)/(1+$B$4^2*I52^2)</f>
        <v>1.1659627044543881</v>
      </c>
      <c r="L52">
        <f t="shared" si="2"/>
        <v>3.2737032770590144E-3</v>
      </c>
      <c r="N52">
        <f t="shared" si="3"/>
        <v>73.758848201098488</v>
      </c>
      <c r="O52">
        <f t="shared" si="4"/>
        <v>4.1462459010382993E-2</v>
      </c>
      <c r="P52">
        <f t="shared" si="5"/>
        <v>1.1300604536683594</v>
      </c>
      <c r="Q52">
        <f t="shared" si="6"/>
        <v>1.8345239352367888E-2</v>
      </c>
      <c r="S52">
        <f t="shared" si="7"/>
        <v>73.758848201098488</v>
      </c>
      <c r="T52">
        <f t="shared" si="8"/>
        <v>8.2830151343806863E-2</v>
      </c>
      <c r="U52">
        <f t="shared" si="9"/>
        <v>1.035058804660427</v>
      </c>
      <c r="V52">
        <f t="shared" si="10"/>
        <v>4.0012292524278875E-2</v>
      </c>
      <c r="X52">
        <f t="shared" si="11"/>
        <v>4.3310819627831751</v>
      </c>
      <c r="Y52">
        <f t="shared" si="12"/>
        <v>0.13192664220719169</v>
      </c>
      <c r="Z52">
        <f t="shared" si="0"/>
        <v>1.5230217684730095E-2</v>
      </c>
    </row>
    <row r="53" spans="8:26" x14ac:dyDescent="0.3">
      <c r="H53">
        <f t="shared" si="13"/>
        <v>12.912993816766535</v>
      </c>
      <c r="I53">
        <f t="shared" si="1"/>
        <v>81.134733021208348</v>
      </c>
      <c r="J53">
        <f>$B$3*$B$4*I53/(1+$B$4^2*I53^2)</f>
        <v>6.9425729939756493E-3</v>
      </c>
      <c r="K53">
        <f>1+($B$3*$B$4^2*I53^2)/(1+$B$4^2*I53^2)</f>
        <v>1.1660235421272236</v>
      </c>
      <c r="L53">
        <f t="shared" si="2"/>
        <v>2.9770295123330162E-3</v>
      </c>
      <c r="N53">
        <f t="shared" si="3"/>
        <v>81.134733021208348</v>
      </c>
      <c r="O53">
        <f t="shared" si="4"/>
        <v>3.830646873401846E-2</v>
      </c>
      <c r="P53">
        <f t="shared" si="5"/>
        <v>1.1321767329526886</v>
      </c>
      <c r="Q53">
        <f t="shared" si="6"/>
        <v>1.6917177159309814E-2</v>
      </c>
      <c r="S53">
        <f t="shared" si="7"/>
        <v>81.134733021208348</v>
      </c>
      <c r="T53">
        <f t="shared" si="8"/>
        <v>8.8296025255295785E-2</v>
      </c>
      <c r="U53">
        <f t="shared" si="9"/>
        <v>1.0411095278306999</v>
      </c>
      <c r="V53">
        <f t="shared" si="10"/>
        <v>4.2404772454284007E-2</v>
      </c>
      <c r="X53">
        <f t="shared" si="11"/>
        <v>4.3393098029106119</v>
      </c>
      <c r="Y53">
        <f t="shared" si="12"/>
        <v>0.13354506698328988</v>
      </c>
      <c r="Z53">
        <f t="shared" si="0"/>
        <v>1.5387823530566303E-2</v>
      </c>
    </row>
    <row r="54" spans="8:26" x14ac:dyDescent="0.3">
      <c r="H54">
        <f t="shared" si="13"/>
        <v>14.204293198443191</v>
      </c>
      <c r="I54">
        <f t="shared" si="1"/>
        <v>89.248206323329185</v>
      </c>
      <c r="J54">
        <f>$B$3*$B$4*I54/(1+$B$4^2*I54^2)</f>
        <v>6.3133426470569085E-3</v>
      </c>
      <c r="K54">
        <f>1+($B$3*$B$4^2*I54^2)/(1+$B$4^2*I54^2)</f>
        <v>1.1660738548691474</v>
      </c>
      <c r="L54">
        <f t="shared" si="2"/>
        <v>2.7070938177262234E-3</v>
      </c>
      <c r="N54">
        <f t="shared" si="3"/>
        <v>89.248206323329185</v>
      </c>
      <c r="O54">
        <f t="shared" si="4"/>
        <v>3.5298743201360082E-2</v>
      </c>
      <c r="P54">
        <f t="shared" si="5"/>
        <v>1.1339784109231437</v>
      </c>
      <c r="Q54">
        <f t="shared" si="6"/>
        <v>1.5564116063119866E-2</v>
      </c>
      <c r="S54">
        <f t="shared" si="7"/>
        <v>89.248206323329185</v>
      </c>
      <c r="T54">
        <f t="shared" si="8"/>
        <v>9.3622989004934126E-2</v>
      </c>
      <c r="U54">
        <f t="shared" si="9"/>
        <v>1.0479486652661851</v>
      </c>
      <c r="V54">
        <f t="shared" si="10"/>
        <v>4.4669644662963207E-2</v>
      </c>
      <c r="X54">
        <f t="shared" si="11"/>
        <v>4.3480009310584764</v>
      </c>
      <c r="Y54">
        <f t="shared" si="12"/>
        <v>0.13523507485335112</v>
      </c>
      <c r="Z54">
        <f t="shared" si="0"/>
        <v>1.5551408221574314E-2</v>
      </c>
    </row>
    <row r="55" spans="8:26" x14ac:dyDescent="0.3">
      <c r="H55">
        <f t="shared" si="13"/>
        <v>15.624722518287511</v>
      </c>
      <c r="I55">
        <f t="shared" si="1"/>
        <v>98.17302695566211</v>
      </c>
      <c r="J55">
        <f>$B$3*$B$4*I55/(1+$B$4^2*I55^2)</f>
        <v>5.7408402061494782E-3</v>
      </c>
      <c r="K55">
        <f>1+($B$3*$B$4^2*I55^2)/(1+$B$4^2*I55^2)</f>
        <v>1.1661154586681954</v>
      </c>
      <c r="L55">
        <f t="shared" si="2"/>
        <v>2.4615230693820034E-3</v>
      </c>
      <c r="N55">
        <f t="shared" si="3"/>
        <v>98.17302695566211</v>
      </c>
      <c r="O55">
        <f t="shared" si="4"/>
        <v>3.2455381120028916E-2</v>
      </c>
      <c r="P55">
        <f t="shared" si="5"/>
        <v>1.1355048931889116</v>
      </c>
      <c r="Q55">
        <f t="shared" si="6"/>
        <v>1.429116744221259E-2</v>
      </c>
      <c r="S55">
        <f t="shared" si="7"/>
        <v>98.17302695566211</v>
      </c>
      <c r="T55">
        <f t="shared" si="8"/>
        <v>9.8679298698118811E-2</v>
      </c>
      <c r="U55">
        <f t="shared" si="9"/>
        <v>1.0555920589963379</v>
      </c>
      <c r="V55">
        <f t="shared" si="10"/>
        <v>4.6741209284931327E-2</v>
      </c>
      <c r="X55">
        <f t="shared" si="11"/>
        <v>4.3572124108534442</v>
      </c>
      <c r="Y55">
        <f t="shared" si="12"/>
        <v>0.1368755200242972</v>
      </c>
      <c r="Z55">
        <f t="shared" si="0"/>
        <v>1.5706776158462228E-2</v>
      </c>
    </row>
    <row r="56" spans="8:26" x14ac:dyDescent="0.3">
      <c r="H56">
        <f t="shared" si="13"/>
        <v>17.187194770116264</v>
      </c>
      <c r="I56">
        <f t="shared" si="1"/>
        <v>107.99032965122834</v>
      </c>
      <c r="J56">
        <f>$B$3*$B$4*I56/(1+$B$4^2*I56^2)</f>
        <v>5.2200263765413788E-3</v>
      </c>
      <c r="K56">
        <f>1+($B$3*$B$4^2*I56^2)/(1+$B$4^2*I56^2)</f>
        <v>1.1661498577085354</v>
      </c>
      <c r="L56">
        <f t="shared" si="2"/>
        <v>2.2381456131198444E-3</v>
      </c>
      <c r="N56">
        <f t="shared" si="3"/>
        <v>107.99032965122834</v>
      </c>
      <c r="O56">
        <f t="shared" si="4"/>
        <v>2.9785354128545247E-2</v>
      </c>
      <c r="P56">
        <f t="shared" si="5"/>
        <v>1.1367929508004102</v>
      </c>
      <c r="Q56">
        <f t="shared" si="6"/>
        <v>1.3100606450617735E-2</v>
      </c>
      <c r="S56">
        <f t="shared" si="7"/>
        <v>107.99032965122834</v>
      </c>
      <c r="T56">
        <f t="shared" si="8"/>
        <v>0.10332004552025061</v>
      </c>
      <c r="U56">
        <f t="shared" si="9"/>
        <v>1.0640271217573332</v>
      </c>
      <c r="V56">
        <f t="shared" si="10"/>
        <v>4.8551415376333916E-2</v>
      </c>
      <c r="X56">
        <f t="shared" si="11"/>
        <v>4.3669699302662783</v>
      </c>
      <c r="Y56">
        <f t="shared" si="12"/>
        <v>0.13832542602533723</v>
      </c>
      <c r="Z56">
        <f t="shared" si="0"/>
        <v>1.5837689317098499E-2</v>
      </c>
    </row>
    <row r="57" spans="8:26" x14ac:dyDescent="0.3">
      <c r="H57">
        <f t="shared" si="13"/>
        <v>18.905914247127892</v>
      </c>
      <c r="I57">
        <f t="shared" si="1"/>
        <v>118.78936261635118</v>
      </c>
      <c r="J57">
        <f>$B$3*$B$4*I57/(1+$B$4^2*I57^2)</f>
        <v>4.7462908031754647E-3</v>
      </c>
      <c r="K57">
        <f>1+($B$3*$B$4^2*I57^2)/(1+$B$4^2*I57^2)</f>
        <v>1.166178297421703</v>
      </c>
      <c r="L57">
        <f t="shared" si="2"/>
        <v>2.0349764755822554E-3</v>
      </c>
      <c r="N57">
        <f t="shared" si="3"/>
        <v>118.78936261635118</v>
      </c>
      <c r="O57">
        <f t="shared" si="4"/>
        <v>2.7291997367418584E-2</v>
      </c>
      <c r="P57">
        <f t="shared" si="5"/>
        <v>1.137876089057579</v>
      </c>
      <c r="Q57">
        <f t="shared" si="6"/>
        <v>1.199251730037784E-2</v>
      </c>
      <c r="S57">
        <f t="shared" si="7"/>
        <v>118.78936261635118</v>
      </c>
      <c r="T57">
        <f t="shared" si="8"/>
        <v>0.1073943359836621</v>
      </c>
      <c r="U57">
        <f t="shared" si="9"/>
        <v>1.073207142046785</v>
      </c>
      <c r="V57">
        <f t="shared" si="10"/>
        <v>5.0034299892396911E-2</v>
      </c>
      <c r="X57">
        <f t="shared" si="11"/>
        <v>4.3772615285260663</v>
      </c>
      <c r="Y57">
        <f t="shared" si="12"/>
        <v>0.13943262415425617</v>
      </c>
      <c r="Z57">
        <f t="shared" si="0"/>
        <v>1.5926924087764825E-2</v>
      </c>
    </row>
    <row r="58" spans="8:26" x14ac:dyDescent="0.3">
      <c r="H58">
        <f t="shared" si="13"/>
        <v>20.796505671840684</v>
      </c>
      <c r="I58">
        <f t="shared" si="1"/>
        <v>130.66829887798633</v>
      </c>
      <c r="J58">
        <f>$B$3*$B$4*I58/(1+$B$4^2*I58^2)</f>
        <v>4.3154202891576643E-3</v>
      </c>
      <c r="K58">
        <f>1+($B$3*$B$4^2*I58^2)/(1+$B$4^2*I58^2)</f>
        <v>1.1662018086659702</v>
      </c>
      <c r="L58">
        <f t="shared" si="2"/>
        <v>1.850203051088609E-3</v>
      </c>
      <c r="N58">
        <f t="shared" si="3"/>
        <v>130.66829887798633</v>
      </c>
      <c r="O58">
        <f t="shared" si="4"/>
        <v>2.4974335557187408E-2</v>
      </c>
      <c r="P58">
        <f t="shared" si="5"/>
        <v>1.1387842756170747</v>
      </c>
      <c r="Q58">
        <f t="shared" si="6"/>
        <v>1.0965349668028444E-2</v>
      </c>
      <c r="S58">
        <f t="shared" si="7"/>
        <v>130.66829887798633</v>
      </c>
      <c r="T58">
        <f t="shared" si="8"/>
        <v>0.1107549489383491</v>
      </c>
      <c r="U58">
        <f t="shared" si="9"/>
        <v>1.0830477559692009</v>
      </c>
      <c r="V58">
        <f t="shared" si="10"/>
        <v>5.1131147416134198E-2</v>
      </c>
      <c r="X58">
        <f t="shared" si="11"/>
        <v>4.3880338402522456</v>
      </c>
      <c r="Y58">
        <f t="shared" si="12"/>
        <v>0.14004470478469416</v>
      </c>
      <c r="Z58">
        <f t="shared" si="0"/>
        <v>1.5957568911620302E-2</v>
      </c>
    </row>
    <row r="59" spans="8:26" x14ac:dyDescent="0.3">
      <c r="H59">
        <f t="shared" si="13"/>
        <v>22.876156239024755</v>
      </c>
      <c r="I59">
        <f t="shared" si="1"/>
        <v>143.73512876578496</v>
      </c>
      <c r="J59">
        <f>$B$3*$B$4*I59/(1+$B$4^2*I59^2)</f>
        <v>3.9235681260247476E-3</v>
      </c>
      <c r="K59">
        <f>1+($B$3*$B$4^2*I59^2)/(1+$B$4^2*I59^2)</f>
        <v>1.1662212444680389</v>
      </c>
      <c r="L59">
        <f t="shared" si="2"/>
        <v>1.682171433866499E-3</v>
      </c>
      <c r="N59">
        <f t="shared" si="3"/>
        <v>143.73512876578496</v>
      </c>
      <c r="O59">
        <f t="shared" si="4"/>
        <v>2.282821323735271E-2</v>
      </c>
      <c r="P59">
        <f t="shared" si="5"/>
        <v>1.1395439223428294</v>
      </c>
      <c r="Q59">
        <f t="shared" si="6"/>
        <v>1.0016381461812969E-2</v>
      </c>
      <c r="S59">
        <f t="shared" si="7"/>
        <v>143.73512876578496</v>
      </c>
      <c r="T59">
        <f t="shared" si="8"/>
        <v>0.11326969063859121</v>
      </c>
      <c r="U59">
        <f t="shared" si="9"/>
        <v>1.0934267325183502</v>
      </c>
      <c r="V59">
        <f t="shared" si="10"/>
        <v>5.1795738694677601E-2</v>
      </c>
      <c r="X59">
        <f t="shared" si="11"/>
        <v>4.3991918993292183</v>
      </c>
      <c r="Y59">
        <f t="shared" si="12"/>
        <v>0.14002147200196868</v>
      </c>
      <c r="Z59">
        <f t="shared" si="0"/>
        <v>1.5914453745848066E-2</v>
      </c>
    </row>
    <row r="60" spans="8:26" x14ac:dyDescent="0.3">
      <c r="H60">
        <f t="shared" si="13"/>
        <v>25.163771862927234</v>
      </c>
      <c r="I60">
        <f t="shared" si="1"/>
        <v>158.10864164236349</v>
      </c>
      <c r="J60">
        <f>$B$3*$B$4*I60/(1+$B$4^2*I60^2)</f>
        <v>3.5672248705724907E-3</v>
      </c>
      <c r="K60">
        <f>1+($B$3*$B$4^2*I60^2)/(1+$B$4^2*I60^2)</f>
        <v>1.1662373105454713</v>
      </c>
      <c r="L60">
        <f t="shared" si="2"/>
        <v>1.5293734981365122E-3</v>
      </c>
      <c r="N60">
        <f t="shared" si="3"/>
        <v>158.10864164236349</v>
      </c>
      <c r="O60">
        <f t="shared" si="4"/>
        <v>2.084722603646004E-2</v>
      </c>
      <c r="P60">
        <f t="shared" si="5"/>
        <v>1.1401780343881089</v>
      </c>
      <c r="Q60">
        <f t="shared" si="6"/>
        <v>9.1420924661331365E-3</v>
      </c>
      <c r="S60">
        <f t="shared" si="7"/>
        <v>158.10864164236349</v>
      </c>
      <c r="T60">
        <f t="shared" si="8"/>
        <v>0.11483309122914472</v>
      </c>
      <c r="U60">
        <f t="shared" si="9"/>
        <v>1.1041878765788025</v>
      </c>
      <c r="V60">
        <f t="shared" si="10"/>
        <v>5.1998891522401822E-2</v>
      </c>
      <c r="X60">
        <f t="shared" si="11"/>
        <v>4.4106032215123827</v>
      </c>
      <c r="Y60">
        <f t="shared" si="12"/>
        <v>0.13924754213617724</v>
      </c>
      <c r="Z60">
        <f t="shared" si="0"/>
        <v>1.578554396561993E-2</v>
      </c>
    </row>
    <row r="61" spans="8:26" x14ac:dyDescent="0.3">
      <c r="H61">
        <f t="shared" si="13"/>
        <v>27.68014904921996</v>
      </c>
      <c r="I61">
        <f t="shared" si="1"/>
        <v>173.91950580659986</v>
      </c>
      <c r="J61">
        <f>$B$3*$B$4*I61/(1+$B$4^2*I61^2)</f>
        <v>3.243190766539093E-3</v>
      </c>
      <c r="K61">
        <f>1+($B$3*$B$4^2*I61^2)/(1+$B$4^2*I61^2)</f>
        <v>1.1662505906395868</v>
      </c>
      <c r="L61">
        <f t="shared" si="2"/>
        <v>1.3904347798702873E-3</v>
      </c>
      <c r="N61">
        <f t="shared" si="3"/>
        <v>173.91950580659986</v>
      </c>
      <c r="O61">
        <f t="shared" si="4"/>
        <v>1.9023466617557116E-2</v>
      </c>
      <c r="P61">
        <f t="shared" si="5"/>
        <v>1.1407064598588079</v>
      </c>
      <c r="Q61">
        <f t="shared" si="6"/>
        <v>8.3384583532172523E-3</v>
      </c>
      <c r="S61">
        <f t="shared" si="7"/>
        <v>173.91950580659986</v>
      </c>
      <c r="T61">
        <f t="shared" si="8"/>
        <v>0.11537669461989451</v>
      </c>
      <c r="U61">
        <f t="shared" si="9"/>
        <v>1.1151491957545121</v>
      </c>
      <c r="V61">
        <f t="shared" si="10"/>
        <v>5.1731505998993441E-2</v>
      </c>
      <c r="X61">
        <f t="shared" si="11"/>
        <v>4.4221062462529064</v>
      </c>
      <c r="Y61">
        <f t="shared" si="12"/>
        <v>0.13764335200399072</v>
      </c>
      <c r="Z61">
        <f t="shared" si="0"/>
        <v>1.5563098706710575E-2</v>
      </c>
    </row>
    <row r="62" spans="8:26" x14ac:dyDescent="0.3">
      <c r="H62">
        <f t="shared" si="13"/>
        <v>30.448163954141958</v>
      </c>
      <c r="I62">
        <f t="shared" si="1"/>
        <v>191.31145638725985</v>
      </c>
      <c r="J62">
        <f>$B$3*$B$4*I62/(1+$B$4^2*I62^2)</f>
        <v>2.9485499108439449E-3</v>
      </c>
      <c r="K62">
        <f>1+($B$3*$B$4^2*I62^2)/(1+$B$4^2*I62^2)</f>
        <v>1.1662615675254693</v>
      </c>
      <c r="L62">
        <f t="shared" si="2"/>
        <v>1.2641031793151126E-3</v>
      </c>
      <c r="N62">
        <f t="shared" si="3"/>
        <v>191.31145638725985</v>
      </c>
      <c r="O62">
        <f t="shared" si="4"/>
        <v>1.7348107426645543E-2</v>
      </c>
      <c r="P62">
        <f t="shared" si="5"/>
        <v>1.1411461913519394</v>
      </c>
      <c r="Q62">
        <f t="shared" si="6"/>
        <v>7.6011765881165861E-3</v>
      </c>
      <c r="S62">
        <f t="shared" si="7"/>
        <v>191.31145638725985</v>
      </c>
      <c r="T62">
        <f t="shared" si="8"/>
        <v>0.11487617310764756</v>
      </c>
      <c r="U62">
        <f t="shared" si="9"/>
        <v>1.1261146272833413</v>
      </c>
      <c r="V62">
        <f t="shared" si="10"/>
        <v>5.1005541675973452E-2</v>
      </c>
      <c r="X62">
        <f t="shared" si="11"/>
        <v>4.4335223861607496</v>
      </c>
      <c r="Y62">
        <f t="shared" si="12"/>
        <v>0.13517283044513703</v>
      </c>
      <c r="Z62">
        <f t="shared" si="0"/>
        <v>1.524440599049182E-2</v>
      </c>
    </row>
    <row r="63" spans="8:26" x14ac:dyDescent="0.3">
      <c r="H63">
        <f t="shared" si="13"/>
        <v>33.492980349556156</v>
      </c>
      <c r="I63">
        <f t="shared" si="1"/>
        <v>210.44260202598585</v>
      </c>
      <c r="J63">
        <f>$B$3*$B$4*I63/(1+$B$4^2*I63^2)</f>
        <v>2.680646193939771E-3</v>
      </c>
      <c r="K63">
        <f>1+($B$3*$B$4^2*I63^2)/(1+$B$4^2*I63^2)</f>
        <v>1.1662706404260414</v>
      </c>
      <c r="L63">
        <f t="shared" si="2"/>
        <v>1.1492384790551379E-3</v>
      </c>
      <c r="N63">
        <f t="shared" si="3"/>
        <v>210.44260202598585</v>
      </c>
      <c r="O63">
        <f t="shared" si="4"/>
        <v>1.5811845339832403E-2</v>
      </c>
      <c r="P63">
        <f t="shared" si="5"/>
        <v>1.1415116855334275</v>
      </c>
      <c r="Q63">
        <f t="shared" si="6"/>
        <v>6.925835950791665E-3</v>
      </c>
      <c r="S63">
        <f t="shared" si="7"/>
        <v>210.44260202598585</v>
      </c>
      <c r="T63">
        <f t="shared" si="8"/>
        <v>0.11335393629628762</v>
      </c>
      <c r="U63">
        <f t="shared" si="9"/>
        <v>1.136887815326864</v>
      </c>
      <c r="V63">
        <f t="shared" si="10"/>
        <v>4.9852736025540696E-2</v>
      </c>
      <c r="X63">
        <f t="shared" si="11"/>
        <v>4.4446701412863323</v>
      </c>
      <c r="Y63">
        <f t="shared" si="12"/>
        <v>0.13184642783005979</v>
      </c>
      <c r="Z63">
        <f t="shared" si="0"/>
        <v>1.4831969936907635E-2</v>
      </c>
    </row>
    <row r="64" spans="8:26" x14ac:dyDescent="0.3">
      <c r="H64">
        <f t="shared" si="13"/>
        <v>36.842278384511772</v>
      </c>
      <c r="I64">
        <f t="shared" si="1"/>
        <v>231.48686222858444</v>
      </c>
      <c r="J64">
        <f>$B$3*$B$4*I64/(1+$B$4^2*I64^2)</f>
        <v>2.437060994919331E-3</v>
      </c>
      <c r="K64">
        <f>1+($B$3*$B$4^2*I64^2)/(1+$B$4^2*I64^2)</f>
        <v>1.1662781394383575</v>
      </c>
      <c r="L64">
        <f t="shared" si="2"/>
        <v>1.0448026557768383E-3</v>
      </c>
      <c r="N64">
        <f t="shared" si="3"/>
        <v>231.48686222858444</v>
      </c>
      <c r="O64">
        <f t="shared" si="4"/>
        <v>1.4405232915999164E-2</v>
      </c>
      <c r="P64">
        <f t="shared" si="5"/>
        <v>1.141815178513053</v>
      </c>
      <c r="Q64">
        <f t="shared" si="6"/>
        <v>6.3080405599260855E-3</v>
      </c>
      <c r="S64">
        <f t="shared" si="7"/>
        <v>231.48686222858444</v>
      </c>
      <c r="T64">
        <f t="shared" si="8"/>
        <v>0.11087672635438757</v>
      </c>
      <c r="U64">
        <f t="shared" si="9"/>
        <v>1.1472859317539033</v>
      </c>
      <c r="V64">
        <f t="shared" si="10"/>
        <v>4.8321313495444745E-2</v>
      </c>
      <c r="X64">
        <f t="shared" si="11"/>
        <v>4.455379249705314</v>
      </c>
      <c r="Y64">
        <f t="shared" si="12"/>
        <v>0.12771902026530607</v>
      </c>
      <c r="Z64">
        <f t="shared" si="0"/>
        <v>1.4333125544110932E-2</v>
      </c>
    </row>
    <row r="65" spans="8:26" x14ac:dyDescent="0.3">
      <c r="H65">
        <f t="shared" si="13"/>
        <v>40.526506222962951</v>
      </c>
      <c r="I65">
        <f t="shared" si="1"/>
        <v>254.63554845144287</v>
      </c>
      <c r="J65">
        <f>$B$3*$B$4*I65/(1+$B$4^2*I65^2)</f>
        <v>2.2155925788325042E-3</v>
      </c>
      <c r="K65">
        <f>1+($B$3*$B$4^2*I65^2)/(1+$B$4^2*I65^2)</f>
        <v>1.1662843374797376</v>
      </c>
      <c r="L65">
        <f t="shared" si="2"/>
        <v>9.4985095299326896E-4</v>
      </c>
      <c r="N65">
        <f t="shared" si="3"/>
        <v>254.63554845144287</v>
      </c>
      <c r="O65">
        <f t="shared" si="4"/>
        <v>1.311891875325775E-2</v>
      </c>
      <c r="P65">
        <f t="shared" si="5"/>
        <v>1.142066983388216</v>
      </c>
      <c r="Q65">
        <f t="shared" si="6"/>
        <v>5.7434979489282348E-3</v>
      </c>
      <c r="S65">
        <f t="shared" si="7"/>
        <v>254.63554845144287</v>
      </c>
      <c r="T65">
        <f t="shared" si="8"/>
        <v>0.10754866819434199</v>
      </c>
      <c r="U65">
        <f t="shared" si="9"/>
        <v>1.1571515227514202</v>
      </c>
      <c r="V65">
        <f t="shared" si="10"/>
        <v>4.64712987364947E-2</v>
      </c>
      <c r="X65">
        <f t="shared" si="11"/>
        <v>4.4655028436193742</v>
      </c>
      <c r="Y65">
        <f t="shared" si="12"/>
        <v>0.12288317952643224</v>
      </c>
      <c r="Z65">
        <f t="shared" si="0"/>
        <v>1.3759164849935815E-2</v>
      </c>
    </row>
    <row r="66" spans="8:26" x14ac:dyDescent="0.3">
      <c r="H66">
        <f t="shared" si="13"/>
        <v>44.579156845259249</v>
      </c>
      <c r="I66">
        <f t="shared" si="1"/>
        <v>280.0991032965872</v>
      </c>
      <c r="J66">
        <f>$B$3*$B$4*I66/(1+$B$4^2*I66^2)</f>
        <v>2.0142371220594779E-3</v>
      </c>
      <c r="K66">
        <f>1+($B$3*$B$4^2*I66^2)/(1+$B$4^2*I66^2)</f>
        <v>1.1662894601767313</v>
      </c>
      <c r="L66">
        <f t="shared" si="2"/>
        <v>8.6352367522649759E-4</v>
      </c>
      <c r="N66">
        <f t="shared" si="3"/>
        <v>280.0991032965872</v>
      </c>
      <c r="O66">
        <f t="shared" si="4"/>
        <v>1.1943816435936469E-2</v>
      </c>
      <c r="P66">
        <f t="shared" si="5"/>
        <v>1.1422757624634421</v>
      </c>
      <c r="Q66">
        <f t="shared" si="6"/>
        <v>5.2280792556511609E-3</v>
      </c>
      <c r="S66">
        <f t="shared" si="7"/>
        <v>280.0991032965872</v>
      </c>
      <c r="T66">
        <f t="shared" si="8"/>
        <v>0.10350107745120954</v>
      </c>
      <c r="U66">
        <f t="shared" si="9"/>
        <v>1.1663608431517385</v>
      </c>
      <c r="V66">
        <f t="shared" si="10"/>
        <v>4.4369235326663183E-2</v>
      </c>
      <c r="X66">
        <f t="shared" si="11"/>
        <v>4.4749260657919123</v>
      </c>
      <c r="Y66">
        <f t="shared" si="12"/>
        <v>0.11745913100920549</v>
      </c>
      <c r="Z66">
        <f t="shared" si="0"/>
        <v>1.3124142084392085E-2</v>
      </c>
    </row>
    <row r="67" spans="8:26" x14ac:dyDescent="0.3">
      <c r="H67">
        <f t="shared" si="13"/>
        <v>49.037072529785178</v>
      </c>
      <c r="I67">
        <f t="shared" ref="I67:I75" si="14">H67*PI()*2</f>
        <v>308.10901362624594</v>
      </c>
      <c r="J67">
        <f>$B$3*$B$4*I67/(1+$B$4^2*I67^2)</f>
        <v>1.8311712784199966E-3</v>
      </c>
      <c r="K67">
        <f>1+($B$3*$B$4^2*I67^2)/(1+$B$4^2*I67^2)</f>
        <v>1.1662936940488307</v>
      </c>
      <c r="L67">
        <f t="shared" ref="L67:L75" si="15">J67/K67/2</f>
        <v>7.8503866040080322E-4</v>
      </c>
      <c r="N67">
        <f t="shared" ref="N67:N75" si="16">I67</f>
        <v>308.10901362624594</v>
      </c>
      <c r="O67">
        <f t="shared" ref="O67:O75" si="17">$B$9*$B$10*N67/(1+$B$10^2*N67^2)</f>
        <v>1.0871218368492719E-2</v>
      </c>
      <c r="P67">
        <f t="shared" ref="P67:P75" si="18">1+($B$9*$B$10^2*N67^2)/(1+$B$10^2*N67^2)</f>
        <v>1.1424487708462399</v>
      </c>
      <c r="Q67">
        <f t="shared" ref="Q67:Q75" si="19">O67/P67/2</f>
        <v>4.7578581402998666E-3</v>
      </c>
      <c r="S67">
        <f t="shared" ref="S67:S75" si="20">I67</f>
        <v>308.10901362624594</v>
      </c>
      <c r="T67">
        <f t="shared" ref="T67:T75" si="21">$B$15*$B$16*S67/(1+$B$16^2*S67^2)</f>
        <v>9.888078594777526E-2</v>
      </c>
      <c r="U67">
        <f t="shared" ref="U67:U75" si="22">1+($B$15*$B$16^2*S67^2)/(1+$B$16^2*S67^2)</f>
        <v>1.1748279386027285</v>
      </c>
      <c r="V67">
        <f t="shared" ref="V67:V75" si="23">T67/U67/2</f>
        <v>4.2083092637964614E-2</v>
      </c>
      <c r="X67">
        <f t="shared" ref="X67:X75" si="24">1+K67+P67+U67</f>
        <v>4.483570403497799</v>
      </c>
      <c r="Y67">
        <f t="shared" ref="Y67:Y75" si="25">J67+O67+T67</f>
        <v>0.11158317559468797</v>
      </c>
      <c r="Z67">
        <f t="shared" ref="Z67:Z75" si="26">Y67/2/X67</f>
        <v>1.2443562334566867E-2</v>
      </c>
    </row>
    <row r="68" spans="8:26" x14ac:dyDescent="0.3">
      <c r="H68">
        <f t="shared" ref="H68:H74" si="27">H67*1.1</f>
        <v>53.940779782763698</v>
      </c>
      <c r="I68">
        <f t="shared" si="14"/>
        <v>338.91991498887052</v>
      </c>
      <c r="J68">
        <f>$B$3*$B$4*I68/(1+$B$4^2*I68^2)</f>
        <v>1.6647361916292927E-3</v>
      </c>
      <c r="K68">
        <f>1+($B$3*$B$4^2*I68^2)/(1+$B$4^2*I68^2)</f>
        <v>1.1662971932794013</v>
      </c>
      <c r="L68">
        <f t="shared" si="15"/>
        <v>7.1368438560174261E-4</v>
      </c>
      <c r="N68">
        <f t="shared" si="16"/>
        <v>338.91991498887052</v>
      </c>
      <c r="O68">
        <f t="shared" si="17"/>
        <v>9.8928677735178588E-3</v>
      </c>
      <c r="P68">
        <f t="shared" si="18"/>
        <v>1.1425920708595905</v>
      </c>
      <c r="Q68">
        <f t="shared" si="19"/>
        <v>4.3291337415265335E-3</v>
      </c>
      <c r="S68">
        <f t="shared" si="20"/>
        <v>338.91991498887052</v>
      </c>
      <c r="T68">
        <f t="shared" si="21"/>
        <v>9.3838741946972892E-2</v>
      </c>
      <c r="U68">
        <f t="shared" si="22"/>
        <v>1.182504588978087</v>
      </c>
      <c r="V68">
        <f t="shared" si="23"/>
        <v>3.9677961008196906E-2</v>
      </c>
      <c r="X68">
        <f t="shared" si="24"/>
        <v>4.4913938531170796</v>
      </c>
      <c r="Y68">
        <f t="shared" si="25"/>
        <v>0.10539634591212005</v>
      </c>
      <c r="Z68">
        <f t="shared" si="26"/>
        <v>1.1733144471284094E-2</v>
      </c>
    </row>
    <row r="69" spans="8:26" x14ac:dyDescent="0.3">
      <c r="H69">
        <f t="shared" si="27"/>
        <v>59.33485776104007</v>
      </c>
      <c r="I69">
        <f t="shared" si="14"/>
        <v>372.8119064877576</v>
      </c>
      <c r="J69">
        <f>$B$3*$B$4*I69/(1+$B$4^2*I69^2)</f>
        <v>1.5134228569850094E-3</v>
      </c>
      <c r="K69">
        <f>1+($B$3*$B$4^2*I69^2)/(1+$B$4^2*I69^2)</f>
        <v>1.1663000853166401</v>
      </c>
      <c r="L69">
        <f t="shared" si="15"/>
        <v>6.4881366126888712E-4</v>
      </c>
      <c r="N69">
        <f t="shared" si="16"/>
        <v>372.8119064877576</v>
      </c>
      <c r="O69">
        <f t="shared" si="17"/>
        <v>9.0009994531525528E-3</v>
      </c>
      <c r="P69">
        <f t="shared" si="18"/>
        <v>1.1427107184019436</v>
      </c>
      <c r="Q69">
        <f t="shared" si="19"/>
        <v>3.9384418594323933E-3</v>
      </c>
      <c r="S69">
        <f t="shared" si="20"/>
        <v>372.8119064877576</v>
      </c>
      <c r="T69">
        <f t="shared" si="21"/>
        <v>8.8520263149767839E-2</v>
      </c>
      <c r="U69">
        <f t="shared" si="22"/>
        <v>1.1893768959164079</v>
      </c>
      <c r="V69">
        <f t="shared" si="23"/>
        <v>3.721287316648416E-2</v>
      </c>
      <c r="X69">
        <f t="shared" si="24"/>
        <v>4.4983876996349919</v>
      </c>
      <c r="Y69">
        <f t="shared" si="25"/>
        <v>9.9034685459905403E-2</v>
      </c>
      <c r="Z69">
        <f t="shared" si="26"/>
        <v>1.100779791256557E-2</v>
      </c>
    </row>
    <row r="70" spans="8:26" x14ac:dyDescent="0.3">
      <c r="H70">
        <f t="shared" si="27"/>
        <v>65.268343537144077</v>
      </c>
      <c r="I70">
        <f t="shared" si="14"/>
        <v>410.09309713653334</v>
      </c>
      <c r="J70">
        <f>$B$3*$B$4*I70/(1+$B$4^2*I70^2)</f>
        <v>1.3758587354831364E-3</v>
      </c>
      <c r="K70">
        <f>1+($B$3*$B$4^2*I70^2)/(1+$B$4^2*I70^2)</f>
        <v>1.1663024755059797</v>
      </c>
      <c r="L70">
        <f t="shared" si="15"/>
        <v>5.8983786984000207E-4</v>
      </c>
      <c r="N70">
        <f t="shared" si="16"/>
        <v>410.09309713653334</v>
      </c>
      <c r="O70">
        <f t="shared" si="17"/>
        <v>8.1883576365429367E-3</v>
      </c>
      <c r="P70">
        <f t="shared" si="18"/>
        <v>1.1428089233443048</v>
      </c>
      <c r="Q70">
        <f t="shared" si="19"/>
        <v>3.5825576215228559E-3</v>
      </c>
      <c r="S70">
        <f t="shared" si="20"/>
        <v>410.09309713653334</v>
      </c>
      <c r="T70">
        <f t="shared" si="21"/>
        <v>8.3057746180279224E-2</v>
      </c>
      <c r="U70">
        <f t="shared" si="22"/>
        <v>1.1954596535654667</v>
      </c>
      <c r="V70">
        <f t="shared" si="23"/>
        <v>3.4738832855027317E-2</v>
      </c>
      <c r="X70">
        <f t="shared" si="24"/>
        <v>4.5045710524157503</v>
      </c>
      <c r="Y70">
        <f t="shared" si="25"/>
        <v>9.2621962552305301E-2</v>
      </c>
      <c r="Z70">
        <f t="shared" si="26"/>
        <v>1.028088595723595E-2</v>
      </c>
    </row>
    <row r="71" spans="8:26" x14ac:dyDescent="0.3">
      <c r="H71">
        <f t="shared" si="27"/>
        <v>71.795177890858497</v>
      </c>
      <c r="I71">
        <f t="shared" si="14"/>
        <v>451.10240685018681</v>
      </c>
      <c r="J71">
        <f>$B$3*$B$4*I71/(1+$B$4^2*I71^2)</f>
        <v>1.2507955259514483E-3</v>
      </c>
      <c r="K71">
        <f>1+($B$3*$B$4^2*I71^2)/(1+$B$4^2*I71^2)</f>
        <v>1.1663044509209262</v>
      </c>
      <c r="L71">
        <f t="shared" si="15"/>
        <v>5.3622170650373792E-4</v>
      </c>
      <c r="N71">
        <f t="shared" si="16"/>
        <v>451.10240685018681</v>
      </c>
      <c r="O71">
        <f t="shared" si="17"/>
        <v>7.4481973571335468E-3</v>
      </c>
      <c r="P71">
        <f t="shared" si="18"/>
        <v>1.1428901865191288</v>
      </c>
      <c r="Q71">
        <f t="shared" si="19"/>
        <v>3.2584921302974564E-3</v>
      </c>
      <c r="S71">
        <f t="shared" si="20"/>
        <v>451.10240685018681</v>
      </c>
      <c r="T71">
        <f t="shared" si="21"/>
        <v>7.7566058705830318E-2</v>
      </c>
      <c r="U71">
        <f t="shared" si="22"/>
        <v>1.2007896821952051</v>
      </c>
      <c r="V71">
        <f t="shared" si="23"/>
        <v>3.2297936872687449E-2</v>
      </c>
      <c r="X71">
        <f t="shared" si="24"/>
        <v>4.5099843196352598</v>
      </c>
      <c r="Y71">
        <f t="shared" si="25"/>
        <v>8.6265051588915315E-2</v>
      </c>
      <c r="Z71">
        <f t="shared" si="26"/>
        <v>9.5637861991382609E-3</v>
      </c>
    </row>
    <row r="72" spans="8:26" x14ac:dyDescent="0.3">
      <c r="H72">
        <f t="shared" si="27"/>
        <v>78.974695679944347</v>
      </c>
      <c r="I72">
        <f t="shared" si="14"/>
        <v>496.21264753520546</v>
      </c>
      <c r="J72">
        <f>$B$3*$B$4*I72/(1+$B$4^2*I72^2)</f>
        <v>1.1370980045484647E-3</v>
      </c>
      <c r="K72">
        <f>1+($B$3*$B$4^2*I72^2)/(1+$B$4^2*I72^2)</f>
        <v>1.1663060835306815</v>
      </c>
      <c r="L72">
        <f t="shared" si="15"/>
        <v>4.8747838179245487E-4</v>
      </c>
      <c r="N72">
        <f t="shared" si="16"/>
        <v>496.21264753520546</v>
      </c>
      <c r="O72">
        <f t="shared" si="17"/>
        <v>6.7742742869676556E-3</v>
      </c>
      <c r="P72">
        <f t="shared" si="18"/>
        <v>1.1429574160003169</v>
      </c>
      <c r="Q72">
        <f t="shared" si="19"/>
        <v>2.9634849873382235E-3</v>
      </c>
      <c r="S72">
        <f t="shared" si="20"/>
        <v>496.21264753520546</v>
      </c>
      <c r="T72">
        <f t="shared" si="21"/>
        <v>7.2140392950567345E-2</v>
      </c>
      <c r="U72">
        <f t="shared" si="22"/>
        <v>1.2054191162633114</v>
      </c>
      <c r="V72">
        <f t="shared" si="23"/>
        <v>2.9923365233411901E-2</v>
      </c>
      <c r="X72">
        <f t="shared" si="24"/>
        <v>4.5146826157943103</v>
      </c>
      <c r="Y72">
        <f t="shared" si="25"/>
        <v>8.0051765242083461E-2</v>
      </c>
      <c r="Z72">
        <f t="shared" si="26"/>
        <v>8.8657135013243023E-3</v>
      </c>
    </row>
    <row r="73" spans="8:26" x14ac:dyDescent="0.3">
      <c r="H73">
        <f t="shared" si="27"/>
        <v>86.872165247938781</v>
      </c>
      <c r="I73">
        <f t="shared" si="14"/>
        <v>545.83391228872597</v>
      </c>
      <c r="J73">
        <f>$B$3*$B$4*I73/(1+$B$4^2*I73^2)</f>
        <v>1.0337338455884415E-3</v>
      </c>
      <c r="K73">
        <f>1+($B$3*$B$4^2*I73^2)/(1+$B$4^2*I73^2)</f>
        <v>1.1663074328191352</v>
      </c>
      <c r="L73">
        <f t="shared" si="15"/>
        <v>4.4316524807260979E-4</v>
      </c>
      <c r="N73">
        <f t="shared" si="16"/>
        <v>545.83391228872597</v>
      </c>
      <c r="O73">
        <f t="shared" si="17"/>
        <v>6.160826751647008E-3</v>
      </c>
      <c r="P73">
        <f t="shared" si="18"/>
        <v>1.1430130253197726</v>
      </c>
      <c r="Q73">
        <f t="shared" si="19"/>
        <v>2.6949941143161677E-3</v>
      </c>
      <c r="S73">
        <f t="shared" si="20"/>
        <v>545.83391228872597</v>
      </c>
      <c r="T73">
        <f t="shared" si="21"/>
        <v>6.6856095390724291E-2</v>
      </c>
      <c r="U73">
        <f t="shared" si="22"/>
        <v>1.209409339446317</v>
      </c>
      <c r="V73">
        <f t="shared" si="23"/>
        <v>2.7639978132355032E-2</v>
      </c>
      <c r="X73">
        <f t="shared" si="24"/>
        <v>4.518729797585225</v>
      </c>
      <c r="Y73">
        <f t="shared" si="25"/>
        <v>7.4050655987959735E-2</v>
      </c>
      <c r="Z73">
        <f t="shared" si="26"/>
        <v>8.1937468387169154E-3</v>
      </c>
    </row>
    <row r="74" spans="8:26" x14ac:dyDescent="0.3">
      <c r="H74">
        <f t="shared" si="27"/>
        <v>95.559381772732664</v>
      </c>
      <c r="I74">
        <f t="shared" si="14"/>
        <v>600.41730351759861</v>
      </c>
      <c r="J74">
        <f>$B$3*$B$4*I74/(1+$B$4^2*I74^2)</f>
        <v>9.3976434274554077E-4</v>
      </c>
      <c r="K74">
        <f>1+($B$3*$B$4^2*I74^2)/(1+$B$4^2*I74^2)</f>
        <v>1.1663085479500839</v>
      </c>
      <c r="L74">
        <f t="shared" si="15"/>
        <v>4.0287981443558844E-4</v>
      </c>
      <c r="N74">
        <f t="shared" si="16"/>
        <v>600.41730351759861</v>
      </c>
      <c r="O74">
        <f t="shared" si="17"/>
        <v>5.6025527075233466E-3</v>
      </c>
      <c r="P74">
        <f t="shared" si="18"/>
        <v>1.143059016097542</v>
      </c>
      <c r="Q74">
        <f t="shared" si="19"/>
        <v>2.4506839229748298E-3</v>
      </c>
      <c r="S74">
        <f t="shared" si="20"/>
        <v>600.41730351759861</v>
      </c>
      <c r="T74">
        <f t="shared" si="21"/>
        <v>6.176989434045882E-2</v>
      </c>
      <c r="U74">
        <f t="shared" si="22"/>
        <v>1.2128259505060599</v>
      </c>
      <c r="V74">
        <f t="shared" si="23"/>
        <v>2.5465275670711413E-2</v>
      </c>
      <c r="X74">
        <f t="shared" si="24"/>
        <v>4.5221935145536856</v>
      </c>
      <c r="Y74">
        <f t="shared" si="25"/>
        <v>6.8312211390727712E-2</v>
      </c>
      <c r="Z74">
        <f t="shared" si="26"/>
        <v>7.5529951527814852E-3</v>
      </c>
    </row>
    <row r="75" spans="8:26" x14ac:dyDescent="0.3">
      <c r="H75">
        <v>100</v>
      </c>
      <c r="I75">
        <f t="shared" si="14"/>
        <v>628.31853071795865</v>
      </c>
      <c r="J75">
        <f>$B$3*$B$4*I75/(1+$B$4^2*I75^2)</f>
        <v>8.9803548611220251E-4</v>
      </c>
      <c r="K75">
        <f>1+($B$3*$B$4^2*I75^2)/(1+$B$4^2*I75^2)</f>
        <v>1.1663090090900716</v>
      </c>
      <c r="L75">
        <f t="shared" si="15"/>
        <v>3.8499037524061905E-4</v>
      </c>
      <c r="N75">
        <f t="shared" si="16"/>
        <v>628.31853071795865</v>
      </c>
      <c r="O75">
        <f t="shared" si="17"/>
        <v>5.3544767881917865E-3</v>
      </c>
      <c r="P75">
        <f t="shared" si="18"/>
        <v>1.1430780431252283</v>
      </c>
      <c r="Q75">
        <f t="shared" si="19"/>
        <v>2.3421308896601667E-3</v>
      </c>
      <c r="S75">
        <f t="shared" si="20"/>
        <v>628.31853071795865</v>
      </c>
      <c r="T75">
        <f t="shared" si="21"/>
        <v>5.9427881298123229E-2</v>
      </c>
      <c r="U75">
        <f t="shared" si="22"/>
        <v>1.2142716130626143</v>
      </c>
      <c r="V75">
        <f t="shared" si="23"/>
        <v>2.4470588235294112E-2</v>
      </c>
      <c r="X75">
        <f t="shared" si="24"/>
        <v>4.5236586652779147</v>
      </c>
      <c r="Y75">
        <f t="shared" si="25"/>
        <v>6.568039357242722E-2</v>
      </c>
      <c r="Z75">
        <f t="shared" si="26"/>
        <v>7.2596540137486358E-3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SingleComponent</vt:lpstr>
      <vt:lpstr>FLAC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Xu</dc:creator>
  <cp:lastModifiedBy>Xu, Steve</cp:lastModifiedBy>
  <dcterms:created xsi:type="dcterms:W3CDTF">2015-06-05T18:17:20Z</dcterms:created>
  <dcterms:modified xsi:type="dcterms:W3CDTF">2024-07-10T08:53:29Z</dcterms:modified>
</cp:coreProperties>
</file>