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min.adeo\Desktop\"/>
    </mc:Choice>
  </mc:AlternateContent>
  <xr:revisionPtr revIDLastSave="0" documentId="13_ncr:1_{6D943E45-971F-44EB-8178-44EE25E69CA8}" xr6:coauthVersionLast="47" xr6:coauthVersionMax="47" xr10:uidLastSave="{00000000-0000-0000-0000-000000000000}"/>
  <bookViews>
    <workbookView xWindow="-120" yWindow="-120" windowWidth="29040" windowHeight="15840" activeTab="3" xr2:uid="{8F3401DD-706D-47E1-A9D1-58253F1FC0B3}"/>
  </bookViews>
  <sheets>
    <sheet name="Mensal" sheetId="2" r:id="rId1"/>
    <sheet name="Tabela" sheetId="5" r:id="rId2"/>
    <sheet name="2022" sheetId="3" r:id="rId3"/>
    <sheet name="2023" sheetId="6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3" l="1"/>
  <c r="F13" i="3"/>
  <c r="F60" i="3"/>
  <c r="F44" i="3"/>
  <c r="F16" i="6"/>
  <c r="D16" i="6"/>
  <c r="D4" i="3"/>
  <c r="E13" i="3" l="1"/>
  <c r="D13" i="3"/>
  <c r="D15" i="3" s="1"/>
  <c r="E28" i="3"/>
  <c r="D28" i="3"/>
  <c r="D33" i="3"/>
  <c r="D44" i="3" s="1"/>
  <c r="D46" i="3" s="1"/>
  <c r="E44" i="3"/>
  <c r="D58" i="3"/>
  <c r="D60" i="3" s="1"/>
  <c r="D62" i="3" s="1"/>
  <c r="E60" i="3"/>
  <c r="F76" i="3" l="1"/>
  <c r="E76" i="3"/>
  <c r="D76" i="3"/>
  <c r="D78" i="3" s="1"/>
  <c r="F91" i="3"/>
  <c r="E91" i="3"/>
  <c r="D91" i="3"/>
  <c r="D93" i="3" s="1"/>
  <c r="F106" i="3"/>
  <c r="E106" i="3"/>
  <c r="D106" i="3"/>
  <c r="F119" i="3"/>
  <c r="E119" i="3"/>
  <c r="D119" i="3"/>
  <c r="E134" i="3"/>
  <c r="D134" i="3"/>
  <c r="E11" i="2" l="1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<sst xmlns="http://schemas.openxmlformats.org/spreadsheetml/2006/main" count="301" uniqueCount="49">
  <si>
    <t>GP</t>
  </si>
  <si>
    <t>Consultor</t>
  </si>
  <si>
    <t>Horas</t>
  </si>
  <si>
    <t>Deslocamento</t>
  </si>
  <si>
    <t>Faturamento</t>
  </si>
  <si>
    <t>Valor Horas Faturadas</t>
  </si>
  <si>
    <t>Valor Total</t>
  </si>
  <si>
    <t>NOME</t>
  </si>
  <si>
    <t>-</t>
  </si>
  <si>
    <t>FUNÇÃO</t>
  </si>
  <si>
    <t>HORAS</t>
  </si>
  <si>
    <t>DESLOCAMENTO</t>
  </si>
  <si>
    <t>PREVISÃO</t>
  </si>
  <si>
    <t>Rótulos de Linha</t>
  </si>
  <si>
    <t>Total Geral</t>
  </si>
  <si>
    <t>out</t>
  </si>
  <si>
    <t>nov</t>
  </si>
  <si>
    <t>Soma de HORAS</t>
  </si>
  <si>
    <t>Soma de PREVISÃO</t>
  </si>
  <si>
    <t>Soma de DESLOCAMENTO</t>
  </si>
  <si>
    <t>Infra</t>
  </si>
  <si>
    <t>Desenvol.</t>
  </si>
  <si>
    <t>Consultor Ex.</t>
  </si>
  <si>
    <t>Soma total</t>
  </si>
  <si>
    <t>Valor no Relatório</t>
  </si>
  <si>
    <t xml:space="preserve">Comparado ao relatório </t>
  </si>
  <si>
    <t>Desenvolv.</t>
  </si>
  <si>
    <t>JANEIRO-2023</t>
  </si>
  <si>
    <t>Wilson</t>
  </si>
  <si>
    <t>Wagner</t>
  </si>
  <si>
    <t>comercial</t>
  </si>
  <si>
    <t>Valor no relatorio</t>
  </si>
  <si>
    <t>Horas sem aceite</t>
  </si>
  <si>
    <t xml:space="preserve">Horas sem aceite </t>
  </si>
  <si>
    <t>01/out</t>
  </si>
  <si>
    <t>01/nov</t>
  </si>
  <si>
    <t>José</t>
  </si>
  <si>
    <t>Empresa</t>
  </si>
  <si>
    <t>Thomaz</t>
  </si>
  <si>
    <t>Felipe</t>
  </si>
  <si>
    <t>Sonia</t>
  </si>
  <si>
    <t>Lucia</t>
  </si>
  <si>
    <t>Luan</t>
  </si>
  <si>
    <t>Gabriela</t>
  </si>
  <si>
    <t>Olga</t>
  </si>
  <si>
    <t>Fernanda</t>
  </si>
  <si>
    <t>Empresa2</t>
  </si>
  <si>
    <t>Milena</t>
  </si>
  <si>
    <t>Soma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</si>
</sst>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#,##0.00;[Red]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  <font>
      <sz val="11"/>
      <color rgb="FFFF0000"/>
      <name val="Arial Narrow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44" fontId="2" fillId="0" borderId="0" xfId="1" applyFont="1"/>
    <xf numFmtId="0" fontId="2" fillId="0" borderId="1" xfId="0" applyFont="1" applyBorder="1"/>
    <xf numFmtId="44" fontId="2" fillId="0" borderId="1" xfId="0" applyNumberFormat="1" applyFont="1" applyBorder="1"/>
    <xf numFmtId="17" fontId="2" fillId="0" borderId="0" xfId="0" applyNumberFormat="1" applyFont="1"/>
    <xf numFmtId="44" fontId="2" fillId="0" borderId="3" xfId="1" applyFont="1" applyBorder="1"/>
    <xf numFmtId="44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2" fillId="0" borderId="3" xfId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/>
    <xf numFmtId="44" fontId="2" fillId="0" borderId="0" xfId="1" applyFont="1" applyBorder="1"/>
    <xf numFmtId="0" fontId="3" fillId="0" borderId="0" xfId="0" applyFont="1"/>
    <xf numFmtId="0" fontId="2" fillId="0" borderId="3" xfId="0" applyFont="1" applyBorder="1" applyAlignment="1">
      <alignment horizontal="center" vertical="center"/>
    </xf>
    <xf numFmtId="44" fontId="2" fillId="0" borderId="0" xfId="1" applyFont="1" applyBorder="1" applyAlignment="1">
      <alignment horizontal="left" vertical="center"/>
    </xf>
    <xf numFmtId="8" fontId="0" fillId="0" borderId="0" xfId="0" applyNumberFormat="1"/>
    <xf numFmtId="44" fontId="2" fillId="0" borderId="1" xfId="1" applyFont="1" applyBorder="1" applyAlignment="1">
      <alignment horizontal="left" vertical="center"/>
    </xf>
    <xf numFmtId="44" fontId="0" fillId="0" borderId="1" xfId="0" applyNumberFormat="1" applyBorder="1"/>
    <xf numFmtId="8" fontId="0" fillId="0" borderId="1" xfId="0" applyNumberFormat="1" applyBorder="1"/>
    <xf numFmtId="44" fontId="2" fillId="0" borderId="1" xfId="0" applyNumberFormat="1" applyFont="1" applyBorder="1" applyAlignment="1">
      <alignment horizontal="center" vertical="center"/>
    </xf>
    <xf numFmtId="44" fontId="4" fillId="0" borderId="0" xfId="1" applyFont="1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49" fontId="6" fillId="3" borderId="0" xfId="0" applyNumberFormat="1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4" fontId="2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2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4" fontId="2" fillId="0" borderId="7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44" fontId="2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4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/>
    </xf>
    <xf numFmtId="44" fontId="7" fillId="4" borderId="5" xfId="0" applyNumberFormat="1" applyFont="1" applyFill="1" applyBorder="1" applyAlignment="1">
      <alignment horizontal="center"/>
    </xf>
    <xf numFmtId="44" fontId="3" fillId="4" borderId="5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165" fontId="7" fillId="4" borderId="5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7" fillId="0" borderId="1" xfId="0" applyFont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1" xfId="0" applyFont="1" applyBorder="1"/>
    <xf numFmtId="44" fontId="3" fillId="2" borderId="1" xfId="0" applyNumberFormat="1" applyFont="1" applyFill="1" applyBorder="1"/>
    <xf numFmtId="44" fontId="7" fillId="4" borderId="9" xfId="0" applyNumberFormat="1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44" fontId="3" fillId="4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44" fontId="7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4" fontId="3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/>
    </xf>
    <xf numFmtId="44" fontId="2" fillId="0" borderId="0" xfId="0" applyNumberFormat="1" applyFont="1"/>
    <xf numFmtId="44" fontId="3" fillId="2" borderId="12" xfId="0" applyNumberFormat="1" applyFont="1" applyFill="1" applyBorder="1"/>
    <xf numFmtId="17" fontId="2" fillId="0" borderId="1" xfId="0" applyNumberFormat="1" applyFont="1" applyBorder="1" applyAlignment="1">
      <alignment horizontal="left"/>
    </xf>
    <xf numFmtId="17" fontId="2" fillId="0" borderId="5" xfId="0" applyNumberFormat="1" applyFont="1" applyBorder="1" applyAlignment="1">
      <alignment horizontal="left"/>
    </xf>
    <xf numFmtId="17" fontId="0" fillId="0" borderId="0" xfId="0" applyNumberFormat="1" applyAlignment="1">
      <alignment horizontal="left" indent="1"/>
    </xf>
    <xf numFmtId="0" fontId="7" fillId="0" borderId="10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2" xfId="0" applyFont="1" applyBorder="1" applyAlignment="1">
      <alignment horizontal="righ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'2023'!$D$2</c:f>
              <c:strCache>
                <c:ptCount val="1"/>
                <c:pt idx="0">
                  <c:v>HORAS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FB-4A79-9AE3-BE253EDB9B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FB-4A79-9AE3-BE253EDB9B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FB-4A79-9AE3-BE253EDB9B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FB-4A79-9AE3-BE253EDB9B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FB-4A79-9AE3-BE253EDB9B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FB-4A79-9AE3-BE253EDB9B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8FB-4A79-9AE3-BE253EDB9B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8FB-4A79-9AE3-BE253EDB9B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8FB-4A79-9AE3-BE253EDB9B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8FB-4A79-9AE3-BE253EDB9BD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8FB-4A79-9AE3-BE253EDB9BD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8FB-4A79-9AE3-BE253EDB9BD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8FB-4A79-9AE3-BE253EDB9BD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8FB-4A79-9AE3-BE253EDB9BD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8FB-4A79-9AE3-BE253EDB9BD9}"/>
              </c:ext>
            </c:extLst>
          </c:dPt>
          <c:cat>
            <c:multiLvlStrRef>
              <c:f>'2023'!$A$4:$C$18</c:f>
              <c:multiLvlStrCache>
                <c:ptCount val="15"/>
                <c:lvl>
                  <c:pt idx="0">
                    <c:v>GP</c:v>
                  </c:pt>
                  <c:pt idx="1">
                    <c:v>-</c:v>
                  </c:pt>
                  <c:pt idx="2">
                    <c:v>Consultor</c:v>
                  </c:pt>
                  <c:pt idx="3">
                    <c:v>Infra</c:v>
                  </c:pt>
                  <c:pt idx="4">
                    <c:v>Consultor</c:v>
                  </c:pt>
                  <c:pt idx="5">
                    <c:v>Desenvol.</c:v>
                  </c:pt>
                  <c:pt idx="6">
                    <c:v>Consultor Ex.</c:v>
                  </c:pt>
                  <c:pt idx="7">
                    <c:v>Consultor</c:v>
                  </c:pt>
                  <c:pt idx="8">
                    <c:v>Consultor</c:v>
                  </c:pt>
                  <c:pt idx="9">
                    <c:v>Consultor Ex.</c:v>
                  </c:pt>
                  <c:pt idx="11">
                    <c:v>Infra</c:v>
                  </c:pt>
                  <c:pt idx="14">
                    <c:v>72</c:v>
                  </c:pt>
                </c:lvl>
                <c:lvl>
                  <c:pt idx="0">
                    <c:v>jan/23</c:v>
                  </c:pt>
                  <c:pt idx="1">
                    <c:v>jan/23</c:v>
                  </c:pt>
                  <c:pt idx="2">
                    <c:v>jan/23</c:v>
                  </c:pt>
                  <c:pt idx="3">
                    <c:v>jan/23</c:v>
                  </c:pt>
                  <c:pt idx="4">
                    <c:v>jan/23</c:v>
                  </c:pt>
                  <c:pt idx="5">
                    <c:v>jan/23</c:v>
                  </c:pt>
                  <c:pt idx="6">
                    <c:v>jan/23</c:v>
                  </c:pt>
                  <c:pt idx="7">
                    <c:v>jan/23</c:v>
                  </c:pt>
                  <c:pt idx="8">
                    <c:v>jan/23</c:v>
                  </c:pt>
                  <c:pt idx="9">
                    <c:v>jan/23</c:v>
                  </c:pt>
                  <c:pt idx="10">
                    <c:v>jan/23</c:v>
                  </c:pt>
                  <c:pt idx="11">
                    <c:v>jan/23</c:v>
                  </c:pt>
                </c:lvl>
                <c:lvl>
                  <c:pt idx="0">
                    <c:v>José</c:v>
                  </c:pt>
                  <c:pt idx="1">
                    <c:v>Empresa</c:v>
                  </c:pt>
                  <c:pt idx="2">
                    <c:v>Thomaz</c:v>
                  </c:pt>
                  <c:pt idx="3">
                    <c:v>Felipe</c:v>
                  </c:pt>
                  <c:pt idx="4">
                    <c:v>Sonia</c:v>
                  </c:pt>
                  <c:pt idx="5">
                    <c:v>Lucia</c:v>
                  </c:pt>
                  <c:pt idx="6">
                    <c:v>Luan</c:v>
                  </c:pt>
                  <c:pt idx="7">
                    <c:v>Gabriela</c:v>
                  </c:pt>
                  <c:pt idx="8">
                    <c:v>Olga</c:v>
                  </c:pt>
                  <c:pt idx="9">
                    <c:v>Fernanda</c:v>
                  </c:pt>
                  <c:pt idx="10">
                    <c:v>Empresa2</c:v>
                  </c:pt>
                  <c:pt idx="11">
                    <c:v>Milena</c:v>
                  </c:pt>
                  <c:pt idx="12">
                    <c:v>Soma Total</c:v>
                  </c:pt>
                  <c:pt idx="13">
                    <c:v>Valor no relatorio</c:v>
                  </c:pt>
                  <c:pt idx="14">
                    <c:v>Horas sem aceite </c:v>
                  </c:pt>
                </c:lvl>
              </c:multiLvlStrCache>
            </c:multiLvlStrRef>
          </c:cat>
          <c:val>
            <c:numRef>
              <c:f>'2023'!$D$4:$D$18</c:f>
              <c:numCache>
                <c:formatCode>General</c:formatCode>
                <c:ptCount val="15"/>
                <c:pt idx="0">
                  <c:v>91.92</c:v>
                </c:pt>
                <c:pt idx="2">
                  <c:v>66.5</c:v>
                </c:pt>
                <c:pt idx="3">
                  <c:v>4</c:v>
                </c:pt>
                <c:pt idx="4">
                  <c:v>192.29</c:v>
                </c:pt>
                <c:pt idx="5">
                  <c:v>3.5</c:v>
                </c:pt>
                <c:pt idx="6">
                  <c:v>16.5</c:v>
                </c:pt>
                <c:pt idx="7">
                  <c:v>79.25</c:v>
                </c:pt>
                <c:pt idx="8">
                  <c:v>192.75</c:v>
                </c:pt>
                <c:pt idx="9">
                  <c:v>107.75</c:v>
                </c:pt>
                <c:pt idx="10">
                  <c:v>72</c:v>
                </c:pt>
                <c:pt idx="11">
                  <c:v>1</c:v>
                </c:pt>
                <c:pt idx="12">
                  <c:v>827.46</c:v>
                </c:pt>
                <c:pt idx="13">
                  <c:v>827.46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E-4754-A86D-2B30E7D7AC11}"/>
            </c:ext>
          </c:extLst>
        </c:ser>
        <c:ser>
          <c:idx val="1"/>
          <c:order val="1"/>
          <c:tx>
            <c:strRef>
              <c:f>'2023'!$E$2</c:f>
              <c:strCache>
                <c:ptCount val="1"/>
                <c:pt idx="0">
                  <c:v>DESLOCAMENTO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8FB-4A79-9AE3-BE253EDB9B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8FB-4A79-9AE3-BE253EDB9B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8FB-4A79-9AE3-BE253EDB9B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8FB-4A79-9AE3-BE253EDB9B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8FB-4A79-9AE3-BE253EDB9B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8FB-4A79-9AE3-BE253EDB9B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8FB-4A79-9AE3-BE253EDB9B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8FB-4A79-9AE3-BE253EDB9B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8FB-4A79-9AE3-BE253EDB9B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8FB-4A79-9AE3-BE253EDB9BD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8FB-4A79-9AE3-BE253EDB9BD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8FB-4A79-9AE3-BE253EDB9BD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8FB-4A79-9AE3-BE253EDB9BD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8FB-4A79-9AE3-BE253EDB9BD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8FB-4A79-9AE3-BE253EDB9BD9}"/>
              </c:ext>
            </c:extLst>
          </c:dPt>
          <c:cat>
            <c:multiLvlStrRef>
              <c:f>'2023'!$A$4:$C$18</c:f>
              <c:multiLvlStrCache>
                <c:ptCount val="15"/>
                <c:lvl>
                  <c:pt idx="0">
                    <c:v>GP</c:v>
                  </c:pt>
                  <c:pt idx="1">
                    <c:v>-</c:v>
                  </c:pt>
                  <c:pt idx="2">
                    <c:v>Consultor</c:v>
                  </c:pt>
                  <c:pt idx="3">
                    <c:v>Infra</c:v>
                  </c:pt>
                  <c:pt idx="4">
                    <c:v>Consultor</c:v>
                  </c:pt>
                  <c:pt idx="5">
                    <c:v>Desenvol.</c:v>
                  </c:pt>
                  <c:pt idx="6">
                    <c:v>Consultor Ex.</c:v>
                  </c:pt>
                  <c:pt idx="7">
                    <c:v>Consultor</c:v>
                  </c:pt>
                  <c:pt idx="8">
                    <c:v>Consultor</c:v>
                  </c:pt>
                  <c:pt idx="9">
                    <c:v>Consultor Ex.</c:v>
                  </c:pt>
                  <c:pt idx="11">
                    <c:v>Infra</c:v>
                  </c:pt>
                  <c:pt idx="14">
                    <c:v>72</c:v>
                  </c:pt>
                </c:lvl>
                <c:lvl>
                  <c:pt idx="0">
                    <c:v>jan/23</c:v>
                  </c:pt>
                  <c:pt idx="1">
                    <c:v>jan/23</c:v>
                  </c:pt>
                  <c:pt idx="2">
                    <c:v>jan/23</c:v>
                  </c:pt>
                  <c:pt idx="3">
                    <c:v>jan/23</c:v>
                  </c:pt>
                  <c:pt idx="4">
                    <c:v>jan/23</c:v>
                  </c:pt>
                  <c:pt idx="5">
                    <c:v>jan/23</c:v>
                  </c:pt>
                  <c:pt idx="6">
                    <c:v>jan/23</c:v>
                  </c:pt>
                  <c:pt idx="7">
                    <c:v>jan/23</c:v>
                  </c:pt>
                  <c:pt idx="8">
                    <c:v>jan/23</c:v>
                  </c:pt>
                  <c:pt idx="9">
                    <c:v>jan/23</c:v>
                  </c:pt>
                  <c:pt idx="10">
                    <c:v>jan/23</c:v>
                  </c:pt>
                  <c:pt idx="11">
                    <c:v>jan/23</c:v>
                  </c:pt>
                </c:lvl>
                <c:lvl>
                  <c:pt idx="0">
                    <c:v>José</c:v>
                  </c:pt>
                  <c:pt idx="1">
                    <c:v>Empresa</c:v>
                  </c:pt>
                  <c:pt idx="2">
                    <c:v>Thomaz</c:v>
                  </c:pt>
                  <c:pt idx="3">
                    <c:v>Felipe</c:v>
                  </c:pt>
                  <c:pt idx="4">
                    <c:v>Sonia</c:v>
                  </c:pt>
                  <c:pt idx="5">
                    <c:v>Lucia</c:v>
                  </c:pt>
                  <c:pt idx="6">
                    <c:v>Luan</c:v>
                  </c:pt>
                  <c:pt idx="7">
                    <c:v>Gabriela</c:v>
                  </c:pt>
                  <c:pt idx="8">
                    <c:v>Olga</c:v>
                  </c:pt>
                  <c:pt idx="9">
                    <c:v>Fernanda</c:v>
                  </c:pt>
                  <c:pt idx="10">
                    <c:v>Empresa2</c:v>
                  </c:pt>
                  <c:pt idx="11">
                    <c:v>Milena</c:v>
                  </c:pt>
                  <c:pt idx="12">
                    <c:v>Soma Total</c:v>
                  </c:pt>
                  <c:pt idx="13">
                    <c:v>Valor no relatorio</c:v>
                  </c:pt>
                  <c:pt idx="14">
                    <c:v>Horas sem aceite </c:v>
                  </c:pt>
                </c:lvl>
              </c:multiLvlStrCache>
            </c:multiLvlStrRef>
          </c:cat>
          <c:val>
            <c:numRef>
              <c:f>'2023'!$E$4:$E$18</c:f>
              <c:numCache>
                <c:formatCode>_("R$"* #,##0.00_);_("R$"* \(#,##0.00\);_("R$"* "-"??_);_(@_)</c:formatCode>
                <c:ptCount val="15"/>
                <c:pt idx="0">
                  <c:v>524.86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688.18</c:v>
                </c:pt>
                <c:pt idx="5">
                  <c:v>0</c:v>
                </c:pt>
                <c:pt idx="6">
                  <c:v>0</c:v>
                </c:pt>
                <c:pt idx="7">
                  <c:v>232.7</c:v>
                </c:pt>
                <c:pt idx="8">
                  <c:v>552.71</c:v>
                </c:pt>
                <c:pt idx="9">
                  <c:v>0</c:v>
                </c:pt>
                <c:pt idx="11">
                  <c:v>0</c:v>
                </c:pt>
                <c:pt idx="12">
                  <c:v>1998.45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E-4754-A86D-2B30E7D7AC11}"/>
            </c:ext>
          </c:extLst>
        </c:ser>
        <c:ser>
          <c:idx val="2"/>
          <c:order val="2"/>
          <c:tx>
            <c:strRef>
              <c:f>'2023'!$F$2</c:f>
              <c:strCache>
                <c:ptCount val="1"/>
                <c:pt idx="0">
                  <c:v>PREVISÃO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8FB-4A79-9AE3-BE253EDB9B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8FB-4A79-9AE3-BE253EDB9B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8FB-4A79-9AE3-BE253EDB9B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8FB-4A79-9AE3-BE253EDB9B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8FB-4A79-9AE3-BE253EDB9B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8FB-4A79-9AE3-BE253EDB9B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8FB-4A79-9AE3-BE253EDB9B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8FB-4A79-9AE3-BE253EDB9B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8FB-4A79-9AE3-BE253EDB9B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8FB-4A79-9AE3-BE253EDB9BD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8FB-4A79-9AE3-BE253EDB9BD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8FB-4A79-9AE3-BE253EDB9BD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8FB-4A79-9AE3-BE253EDB9BD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8FB-4A79-9AE3-BE253EDB9BD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8FB-4A79-9AE3-BE253EDB9BD9}"/>
              </c:ext>
            </c:extLst>
          </c:dPt>
          <c:cat>
            <c:multiLvlStrRef>
              <c:f>'2023'!$A$4:$C$18</c:f>
              <c:multiLvlStrCache>
                <c:ptCount val="15"/>
                <c:lvl>
                  <c:pt idx="0">
                    <c:v>GP</c:v>
                  </c:pt>
                  <c:pt idx="1">
                    <c:v>-</c:v>
                  </c:pt>
                  <c:pt idx="2">
                    <c:v>Consultor</c:v>
                  </c:pt>
                  <c:pt idx="3">
                    <c:v>Infra</c:v>
                  </c:pt>
                  <c:pt idx="4">
                    <c:v>Consultor</c:v>
                  </c:pt>
                  <c:pt idx="5">
                    <c:v>Desenvol.</c:v>
                  </c:pt>
                  <c:pt idx="6">
                    <c:v>Consultor Ex.</c:v>
                  </c:pt>
                  <c:pt idx="7">
                    <c:v>Consultor</c:v>
                  </c:pt>
                  <c:pt idx="8">
                    <c:v>Consultor</c:v>
                  </c:pt>
                  <c:pt idx="9">
                    <c:v>Consultor Ex.</c:v>
                  </c:pt>
                  <c:pt idx="11">
                    <c:v>Infra</c:v>
                  </c:pt>
                  <c:pt idx="14">
                    <c:v>72</c:v>
                  </c:pt>
                </c:lvl>
                <c:lvl>
                  <c:pt idx="0">
                    <c:v>jan/23</c:v>
                  </c:pt>
                  <c:pt idx="1">
                    <c:v>jan/23</c:v>
                  </c:pt>
                  <c:pt idx="2">
                    <c:v>jan/23</c:v>
                  </c:pt>
                  <c:pt idx="3">
                    <c:v>jan/23</c:v>
                  </c:pt>
                  <c:pt idx="4">
                    <c:v>jan/23</c:v>
                  </c:pt>
                  <c:pt idx="5">
                    <c:v>jan/23</c:v>
                  </c:pt>
                  <c:pt idx="6">
                    <c:v>jan/23</c:v>
                  </c:pt>
                  <c:pt idx="7">
                    <c:v>jan/23</c:v>
                  </c:pt>
                  <c:pt idx="8">
                    <c:v>jan/23</c:v>
                  </c:pt>
                  <c:pt idx="9">
                    <c:v>jan/23</c:v>
                  </c:pt>
                  <c:pt idx="10">
                    <c:v>jan/23</c:v>
                  </c:pt>
                  <c:pt idx="11">
                    <c:v>jan/23</c:v>
                  </c:pt>
                </c:lvl>
                <c:lvl>
                  <c:pt idx="0">
                    <c:v>José</c:v>
                  </c:pt>
                  <c:pt idx="1">
                    <c:v>Empresa</c:v>
                  </c:pt>
                  <c:pt idx="2">
                    <c:v>Thomaz</c:v>
                  </c:pt>
                  <c:pt idx="3">
                    <c:v>Felipe</c:v>
                  </c:pt>
                  <c:pt idx="4">
                    <c:v>Sonia</c:v>
                  </c:pt>
                  <c:pt idx="5">
                    <c:v>Lucia</c:v>
                  </c:pt>
                  <c:pt idx="6">
                    <c:v>Luan</c:v>
                  </c:pt>
                  <c:pt idx="7">
                    <c:v>Gabriela</c:v>
                  </c:pt>
                  <c:pt idx="8">
                    <c:v>Olga</c:v>
                  </c:pt>
                  <c:pt idx="9">
                    <c:v>Fernanda</c:v>
                  </c:pt>
                  <c:pt idx="10">
                    <c:v>Empresa2</c:v>
                  </c:pt>
                  <c:pt idx="11">
                    <c:v>Milena</c:v>
                  </c:pt>
                  <c:pt idx="12">
                    <c:v>Soma Total</c:v>
                  </c:pt>
                  <c:pt idx="13">
                    <c:v>Valor no relatorio</c:v>
                  </c:pt>
                  <c:pt idx="14">
                    <c:v>Horas sem aceite </c:v>
                  </c:pt>
                </c:lvl>
              </c:multiLvlStrCache>
            </c:multiLvlStrRef>
          </c:cat>
          <c:val>
            <c:numRef>
              <c:f>'2023'!$F$4:$F$18</c:f>
              <c:numCache>
                <c:formatCode>General</c:formatCode>
                <c:ptCount val="15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1">
                  <c:v>220</c:v>
                </c:pt>
                <c:pt idx="12" formatCode="_(&quot;R$&quot;* #,##0.00_);_(&quot;R$&quot;* \(#,##0.00\);_(&quot;R$&quot;* &quot;-&quot;??_);_(@_)">
                  <c:v>2420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EE-4754-A86D-2B30E7D7A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4761</xdr:rowOff>
    </xdr:from>
    <xdr:to>
      <xdr:col>13</xdr:col>
      <xdr:colOff>0</xdr:colOff>
      <xdr:row>18</xdr:row>
      <xdr:rowOff>28574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0445EAA-BEB8-4C36-8DEC-02ED84543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anueli Castagnoli" refreshedDate="44963.649521180552" createdVersion="8" refreshedVersion="8" minRefreshableVersion="3" recordCount="12" xr:uid="{57BEA634-2669-4747-8228-A4B358A9378F}">
  <cacheSource type="worksheet">
    <worksheetSource ref="A2:F40" sheet="2022"/>
  </cacheSource>
  <cacheFields count="7">
    <cacheField name="NOME" numFmtId="0">
      <sharedItems/>
    </cacheField>
    <cacheField name="FUNÇÃO" numFmtId="0">
      <sharedItems/>
    </cacheField>
    <cacheField name="MÊS/ANO" numFmtId="17">
      <sharedItems containsSemiMixedTypes="0" containsNonDate="0" containsDate="1" containsString="0" minDate="2022-10-01T00:00:00" maxDate="2022-11-02T00:00:00" count="2">
        <d v="2022-11-01T00:00:00"/>
        <d v="2022-10-01T00:00:00"/>
      </sharedItems>
      <fieldGroup par="6" base="2">
        <rangePr groupBy="days" startDate="2022-10-01T00:00:00" endDate="2022-11-02T00:00:00"/>
        <groupItems count="368">
          <s v="&lt;01/10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11/2022"/>
        </groupItems>
      </fieldGroup>
    </cacheField>
    <cacheField name="HORAS" numFmtId="0">
      <sharedItems containsSemiMixedTypes="0" containsString="0" containsNumber="1" minValue="31" maxValue="156.13999999999999"/>
    </cacheField>
    <cacheField name="DESLOCAMENTO" numFmtId="44">
      <sharedItems containsSemiMixedTypes="0" containsString="0" containsNumber="1" minValue="101.01" maxValue="1058.93"/>
    </cacheField>
    <cacheField name="PREVISÃO" numFmtId="0">
      <sharedItems containsSemiMixedTypes="0" containsString="0" containsNumber="1" containsInteger="1" minValue="200" maxValue="200"/>
    </cacheField>
    <cacheField name="Meses" numFmtId="0" databaseField="0">
      <fieldGroup base="2">
        <rangePr groupBy="months" startDate="2022-10-01T00:00:00" endDate="2022-11-02T00:00:00"/>
        <groupItems count="14">
          <s v="&lt;01/10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Alexandre"/>
    <s v="GP"/>
    <x v="0"/>
    <n v="99.5"/>
    <n v="1058.93"/>
    <n v="200"/>
  </r>
  <r>
    <s v="Eberton"/>
    <s v="Consultor"/>
    <x v="0"/>
    <n v="109.25"/>
    <n v="238.36"/>
    <n v="200"/>
  </r>
  <r>
    <s v="Karisson"/>
    <s v="Consultor"/>
    <x v="0"/>
    <n v="146.66999999999999"/>
    <n v="876.03"/>
    <n v="200"/>
  </r>
  <r>
    <s v="Luis"/>
    <s v="Consultor"/>
    <x v="0"/>
    <n v="35.75"/>
    <n v="109.03"/>
    <n v="200"/>
  </r>
  <r>
    <s v="Matheus"/>
    <s v="Consultor"/>
    <x v="0"/>
    <n v="31"/>
    <n v="101.01"/>
    <n v="200"/>
  </r>
  <r>
    <s v="Orlando"/>
    <s v="Consultor"/>
    <x v="0"/>
    <n v="115.91"/>
    <n v="517.30999999999995"/>
    <n v="200"/>
  </r>
  <r>
    <s v="Alexandre"/>
    <s v="GP"/>
    <x v="1"/>
    <n v="127.99"/>
    <n v="440.85"/>
    <n v="200"/>
  </r>
  <r>
    <s v="Eberton"/>
    <s v="Consultor"/>
    <x v="1"/>
    <n v="68.5"/>
    <n v="305.38"/>
    <n v="200"/>
  </r>
  <r>
    <s v="Karisson"/>
    <s v="Consultor"/>
    <x v="1"/>
    <n v="146.24"/>
    <n v="692.19"/>
    <n v="200"/>
  </r>
  <r>
    <s v="Luis"/>
    <s v="Consultor"/>
    <x v="1"/>
    <n v="59.5"/>
    <n v="237.42"/>
    <n v="200"/>
  </r>
  <r>
    <s v="Matheus"/>
    <s v="Consultor"/>
    <x v="1"/>
    <n v="62.82"/>
    <n v="155.76"/>
    <n v="200"/>
  </r>
  <r>
    <s v="Orlando"/>
    <s v="Consultor"/>
    <x v="1"/>
    <n v="156.13999999999999"/>
    <n v="599.20000000000005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E4114-0F43-49A2-8BD5-62F157608E0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D6" firstHeaderRow="0" firstDataRow="1" firstDataCol="1"/>
  <pivotFields count="7">
    <pivotField showAll="0"/>
    <pivotField showAll="0"/>
    <pivotField axis="axisRow"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numFmtId="44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x="11"/>
        <item sd="0" x="12"/>
        <item sd="0" x="13"/>
        <item t="default"/>
      </items>
    </pivotField>
  </pivotFields>
  <rowFields count="2">
    <field x="6"/>
    <field x="2"/>
  </rowFields>
  <rowItems count="5">
    <i>
      <x v="10"/>
    </i>
    <i r="1">
      <x v="275"/>
    </i>
    <i>
      <x v="11"/>
    </i>
    <i r="1">
      <x v="30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HORAS" fld="3" baseField="0" baseItem="0"/>
    <dataField name="Soma de PREVISÃO" fld="5" baseField="0" baseItem="0"/>
    <dataField name="Soma de DESLOCAMENT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BDDB-F77C-498F-AF77-37733E6124BA}">
  <dimension ref="A1:P11"/>
  <sheetViews>
    <sheetView workbookViewId="0">
      <selection activeCell="C18" sqref="C18"/>
    </sheetView>
  </sheetViews>
  <sheetFormatPr defaultRowHeight="16.5" x14ac:dyDescent="0.3"/>
  <cols>
    <col min="1" max="1" width="8.85546875" style="1" customWidth="1"/>
    <col min="2" max="2" width="8.5703125" style="1" bestFit="1" customWidth="1"/>
    <col min="3" max="3" width="13" style="1" customWidth="1"/>
    <col min="4" max="4" width="20" style="1" bestFit="1" customWidth="1"/>
    <col min="5" max="6" width="20" style="1" customWidth="1"/>
    <col min="7" max="8" width="12.28515625" style="1" customWidth="1"/>
    <col min="9" max="9" width="12.42578125" style="2" customWidth="1"/>
    <col min="10" max="10" width="11.42578125" style="1" customWidth="1"/>
    <col min="11" max="14" width="10.7109375" style="1" customWidth="1"/>
    <col min="15" max="15" width="16.140625" style="1" bestFit="1" customWidth="1"/>
    <col min="16" max="23" width="10.7109375" style="1" customWidth="1"/>
    <col min="24" max="16384" width="9.140625" style="1"/>
  </cols>
  <sheetData>
    <row r="1" spans="1:16" x14ac:dyDescent="0.3">
      <c r="A1" s="14" t="s">
        <v>4</v>
      </c>
      <c r="B1" s="14"/>
      <c r="C1" s="14"/>
      <c r="D1" s="14"/>
      <c r="E1" s="14"/>
      <c r="F1" s="14"/>
      <c r="G1" s="14"/>
      <c r="H1" s="14"/>
      <c r="I1" s="14"/>
      <c r="J1" s="14"/>
    </row>
    <row r="2" spans="1:16" x14ac:dyDescent="0.3">
      <c r="B2" s="8" t="s">
        <v>2</v>
      </c>
      <c r="C2" s="7" t="s">
        <v>3</v>
      </c>
      <c r="D2" s="9" t="s">
        <v>5</v>
      </c>
      <c r="E2" s="15" t="s">
        <v>6</v>
      </c>
      <c r="F2" s="16"/>
      <c r="H2" s="10"/>
      <c r="P2" s="13"/>
    </row>
    <row r="3" spans="1:16" x14ac:dyDescent="0.3">
      <c r="A3" s="5">
        <v>44896</v>
      </c>
      <c r="B3" s="8">
        <v>558.49</v>
      </c>
      <c r="C3" s="7">
        <v>2370.3200000000002</v>
      </c>
      <c r="D3" s="18">
        <v>48486.43</v>
      </c>
      <c r="E3" s="21">
        <f t="shared" ref="E3:E11" si="0">C3+D3</f>
        <v>50856.75</v>
      </c>
      <c r="F3" s="16"/>
      <c r="H3" s="10"/>
      <c r="P3" s="13"/>
    </row>
    <row r="4" spans="1:16" x14ac:dyDescent="0.3">
      <c r="A4" s="5">
        <v>44866</v>
      </c>
      <c r="B4" s="3">
        <v>550.08000000000004</v>
      </c>
      <c r="C4" s="19">
        <v>2452.58</v>
      </c>
      <c r="D4" s="20">
        <v>49288.21</v>
      </c>
      <c r="E4" s="21">
        <f t="shared" si="0"/>
        <v>51740.79</v>
      </c>
      <c r="F4" s="17"/>
      <c r="H4" s="11"/>
      <c r="O4" s="13"/>
      <c r="P4" s="13"/>
    </row>
    <row r="5" spans="1:16" x14ac:dyDescent="0.3">
      <c r="A5" s="5">
        <v>44835</v>
      </c>
      <c r="B5" s="3">
        <v>704.48</v>
      </c>
      <c r="C5" s="4">
        <v>2532.9</v>
      </c>
      <c r="D5" s="6">
        <v>64487.75</v>
      </c>
      <c r="E5" s="21">
        <f t="shared" si="0"/>
        <v>67020.649999999994</v>
      </c>
      <c r="F5" s="13"/>
      <c r="H5" s="12"/>
      <c r="O5" s="13"/>
      <c r="P5" s="13"/>
    </row>
    <row r="6" spans="1:16" x14ac:dyDescent="0.3">
      <c r="A6" s="5">
        <v>44805</v>
      </c>
      <c r="B6" s="3">
        <v>543.77</v>
      </c>
      <c r="C6" s="4">
        <v>2281.7800000000002</v>
      </c>
      <c r="D6" s="6">
        <v>57814.59</v>
      </c>
      <c r="E6" s="21">
        <f t="shared" si="0"/>
        <v>60096.369999999995</v>
      </c>
      <c r="F6" s="13"/>
      <c r="H6" s="12"/>
      <c r="O6" s="13"/>
      <c r="P6" s="22"/>
    </row>
    <row r="7" spans="1:16" x14ac:dyDescent="0.3">
      <c r="A7" s="5">
        <v>44774</v>
      </c>
      <c r="B7" s="3">
        <v>581.35</v>
      </c>
      <c r="C7" s="4">
        <v>3979.96</v>
      </c>
      <c r="D7" s="6">
        <v>37803.129999999997</v>
      </c>
      <c r="E7" s="21">
        <f t="shared" si="0"/>
        <v>41783.089999999997</v>
      </c>
      <c r="F7" s="13"/>
      <c r="H7" s="12"/>
      <c r="O7" s="13"/>
      <c r="P7" s="13"/>
    </row>
    <row r="8" spans="1:16" x14ac:dyDescent="0.3">
      <c r="A8" s="5">
        <v>44743</v>
      </c>
      <c r="B8" s="3">
        <v>415.47</v>
      </c>
      <c r="C8" s="4">
        <v>2108.27</v>
      </c>
      <c r="D8" s="6">
        <v>29730.37</v>
      </c>
      <c r="E8" s="21">
        <f t="shared" si="0"/>
        <v>31838.639999999999</v>
      </c>
      <c r="F8" s="13"/>
      <c r="H8" s="12"/>
    </row>
    <row r="9" spans="1:16" x14ac:dyDescent="0.3">
      <c r="A9" s="5">
        <v>44713</v>
      </c>
      <c r="B9" s="3">
        <v>460.22</v>
      </c>
      <c r="C9" s="4">
        <v>3725.64</v>
      </c>
      <c r="D9" s="6">
        <v>17690.05</v>
      </c>
      <c r="E9" s="21">
        <f t="shared" si="0"/>
        <v>21415.69</v>
      </c>
      <c r="F9" s="13"/>
      <c r="H9" s="12"/>
    </row>
    <row r="10" spans="1:16" x14ac:dyDescent="0.3">
      <c r="A10" s="5">
        <v>44682</v>
      </c>
      <c r="B10" s="3">
        <v>534.41999999999996</v>
      </c>
      <c r="C10" s="4">
        <v>2995.68</v>
      </c>
      <c r="D10" s="6">
        <v>30066.23</v>
      </c>
      <c r="E10" s="21">
        <f t="shared" si="0"/>
        <v>33061.909999999996</v>
      </c>
      <c r="F10" s="13"/>
      <c r="H10" s="12"/>
    </row>
    <row r="11" spans="1:16" x14ac:dyDescent="0.3">
      <c r="A11" s="5">
        <v>44652</v>
      </c>
      <c r="B11" s="3">
        <v>464.47</v>
      </c>
      <c r="C11" s="4">
        <v>3442.08</v>
      </c>
      <c r="D11" s="6">
        <v>21726.36</v>
      </c>
      <c r="E11" s="21">
        <f t="shared" si="0"/>
        <v>25168.440000000002</v>
      </c>
      <c r="F11" s="13"/>
      <c r="H11" s="1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86C9-A63C-4592-9DFE-84089A4112BD}">
  <dimension ref="A1:D6"/>
  <sheetViews>
    <sheetView workbookViewId="0">
      <selection sqref="A1:XFD2"/>
    </sheetView>
  </sheetViews>
  <sheetFormatPr defaultRowHeight="15" x14ac:dyDescent="0.25"/>
  <cols>
    <col min="1" max="1" width="18" bestFit="1" customWidth="1"/>
    <col min="2" max="2" width="15.28515625" bestFit="1" customWidth="1"/>
    <col min="3" max="3" width="18.140625" bestFit="1" customWidth="1"/>
    <col min="4" max="4" width="24.140625" bestFit="1" customWidth="1"/>
  </cols>
  <sheetData>
    <row r="1" spans="1:4" x14ac:dyDescent="0.25">
      <c r="A1" s="25" t="s">
        <v>13</v>
      </c>
      <c r="B1" t="s">
        <v>17</v>
      </c>
      <c r="C1" t="s">
        <v>18</v>
      </c>
      <c r="D1" t="s">
        <v>19</v>
      </c>
    </row>
    <row r="2" spans="1:4" x14ac:dyDescent="0.25">
      <c r="A2" s="26" t="s">
        <v>15</v>
      </c>
      <c r="B2">
        <v>621.19000000000005</v>
      </c>
      <c r="C2">
        <v>1200</v>
      </c>
      <c r="D2">
        <v>2430.8000000000002</v>
      </c>
    </row>
    <row r="3" spans="1:4" x14ac:dyDescent="0.25">
      <c r="A3" s="82" t="s">
        <v>34</v>
      </c>
      <c r="B3">
        <v>621.19000000000005</v>
      </c>
      <c r="C3">
        <v>1200</v>
      </c>
      <c r="D3">
        <v>2430.8000000000002</v>
      </c>
    </row>
    <row r="4" spans="1:4" x14ac:dyDescent="0.25">
      <c r="A4" s="26" t="s">
        <v>16</v>
      </c>
      <c r="B4">
        <v>538.07999999999993</v>
      </c>
      <c r="C4">
        <v>1200</v>
      </c>
      <c r="D4">
        <v>2900.67</v>
      </c>
    </row>
    <row r="5" spans="1:4" x14ac:dyDescent="0.25">
      <c r="A5" s="82" t="s">
        <v>35</v>
      </c>
      <c r="B5">
        <v>538.07999999999993</v>
      </c>
      <c r="C5">
        <v>1200</v>
      </c>
      <c r="D5">
        <v>2900.67</v>
      </c>
    </row>
    <row r="6" spans="1:4" x14ac:dyDescent="0.25">
      <c r="A6" s="26" t="s">
        <v>14</v>
      </c>
      <c r="B6">
        <v>1159.27</v>
      </c>
      <c r="C6">
        <v>2400</v>
      </c>
      <c r="D6">
        <v>5331.47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BF1AB-A6F1-4D26-82E9-EBCB0E2DF575}">
  <dimension ref="A1:G136"/>
  <sheetViews>
    <sheetView showGridLines="0" zoomScaleNormal="100" workbookViewId="0">
      <selection activeCell="D16" sqref="D16:D17"/>
    </sheetView>
  </sheetViews>
  <sheetFormatPr defaultRowHeight="16.5" x14ac:dyDescent="0.3"/>
  <cols>
    <col min="1" max="2" width="14" style="28" customWidth="1"/>
    <col min="3" max="3" width="11.42578125" style="1" bestFit="1" customWidth="1"/>
    <col min="4" max="4" width="20.28515625" style="38" customWidth="1"/>
    <col min="5" max="5" width="15.85546875" style="38" bestFit="1" customWidth="1"/>
    <col min="6" max="6" width="12.140625" style="38" bestFit="1" customWidth="1"/>
    <col min="7" max="10" width="9.140625" style="1"/>
    <col min="11" max="11" width="13.85546875" style="1" bestFit="1" customWidth="1"/>
    <col min="12" max="12" width="20" style="1" bestFit="1" customWidth="1"/>
    <col min="13" max="13" width="9.5703125" style="1" bestFit="1" customWidth="1"/>
    <col min="14" max="16384" width="9.140625" style="1"/>
  </cols>
  <sheetData>
    <row r="1" spans="1:7" x14ac:dyDescent="0.3">
      <c r="A1" s="24" t="s">
        <v>7</v>
      </c>
      <c r="B1" s="24"/>
      <c r="C1" s="24" t="s">
        <v>9</v>
      </c>
      <c r="D1" s="29" t="s">
        <v>10</v>
      </c>
      <c r="E1" s="29" t="s">
        <v>11</v>
      </c>
      <c r="F1" s="29" t="s">
        <v>12</v>
      </c>
    </row>
    <row r="2" spans="1:7" s="23" customFormat="1" x14ac:dyDescent="0.3">
      <c r="A2" s="27" t="s">
        <v>36</v>
      </c>
      <c r="B2" s="80">
        <v>44896</v>
      </c>
      <c r="C2" s="3" t="s">
        <v>0</v>
      </c>
      <c r="D2" s="40">
        <v>64.5</v>
      </c>
      <c r="E2" s="41">
        <v>370.28</v>
      </c>
      <c r="F2" s="40">
        <v>210</v>
      </c>
    </row>
    <row r="3" spans="1:7" s="23" customFormat="1" x14ac:dyDescent="0.3">
      <c r="A3" s="27" t="s">
        <v>37</v>
      </c>
      <c r="B3" s="80">
        <v>44896</v>
      </c>
      <c r="C3" s="3" t="s">
        <v>8</v>
      </c>
      <c r="D3" s="40">
        <v>52.17</v>
      </c>
      <c r="E3" s="41"/>
      <c r="F3" s="40"/>
    </row>
    <row r="4" spans="1:7" s="23" customFormat="1" x14ac:dyDescent="0.3">
      <c r="A4" s="27" t="s">
        <v>38</v>
      </c>
      <c r="B4" s="80">
        <v>44896</v>
      </c>
      <c r="C4" s="3" t="s">
        <v>1</v>
      </c>
      <c r="D4" s="40">
        <f>37.95-7.45</f>
        <v>30.500000000000004</v>
      </c>
      <c r="E4" s="41">
        <v>94.64</v>
      </c>
      <c r="F4" s="40">
        <v>210</v>
      </c>
    </row>
    <row r="5" spans="1:7" s="23" customFormat="1" x14ac:dyDescent="0.3">
      <c r="A5" s="27" t="s">
        <v>39</v>
      </c>
      <c r="B5" s="80">
        <v>44896</v>
      </c>
      <c r="C5" s="3" t="s">
        <v>20</v>
      </c>
      <c r="D5" s="40"/>
      <c r="E5" s="41"/>
      <c r="F5" s="40"/>
    </row>
    <row r="6" spans="1:7" s="23" customFormat="1" x14ac:dyDescent="0.3">
      <c r="A6" s="27" t="s">
        <v>40</v>
      </c>
      <c r="B6" s="80">
        <v>44896</v>
      </c>
      <c r="C6" s="3" t="s">
        <v>1</v>
      </c>
      <c r="D6" s="40">
        <v>139.33000000000001</v>
      </c>
      <c r="E6" s="41">
        <v>341.14</v>
      </c>
      <c r="F6" s="40">
        <v>210</v>
      </c>
    </row>
    <row r="7" spans="1:7" s="23" customFormat="1" x14ac:dyDescent="0.3">
      <c r="A7" s="27" t="s">
        <v>41</v>
      </c>
      <c r="B7" s="80">
        <v>44896</v>
      </c>
      <c r="C7" s="3" t="s">
        <v>21</v>
      </c>
      <c r="D7" s="40"/>
      <c r="E7" s="41"/>
      <c r="F7" s="40"/>
    </row>
    <row r="8" spans="1:7" s="23" customFormat="1" x14ac:dyDescent="0.3">
      <c r="A8" s="27" t="s">
        <v>42</v>
      </c>
      <c r="B8" s="80">
        <v>44896</v>
      </c>
      <c r="C8" s="3" t="s">
        <v>1</v>
      </c>
      <c r="D8" s="40">
        <v>13.5</v>
      </c>
      <c r="E8" s="41" t="s">
        <v>8</v>
      </c>
      <c r="F8" s="40">
        <v>210</v>
      </c>
    </row>
    <row r="9" spans="1:7" s="23" customFormat="1" x14ac:dyDescent="0.3">
      <c r="A9" s="27" t="s">
        <v>43</v>
      </c>
      <c r="B9" s="80">
        <v>44896</v>
      </c>
      <c r="C9" s="3" t="s">
        <v>1</v>
      </c>
      <c r="D9" s="40">
        <v>74.66</v>
      </c>
      <c r="E9" s="41">
        <v>311.27999999999997</v>
      </c>
      <c r="F9" s="40">
        <v>210</v>
      </c>
    </row>
    <row r="10" spans="1:7" s="23" customFormat="1" x14ac:dyDescent="0.3">
      <c r="A10" s="27" t="s">
        <v>44</v>
      </c>
      <c r="B10" s="80">
        <v>44896</v>
      </c>
      <c r="C10" s="3" t="s">
        <v>1</v>
      </c>
      <c r="D10" s="40">
        <v>159</v>
      </c>
      <c r="E10" s="41">
        <v>384.44</v>
      </c>
      <c r="F10" s="40">
        <v>210</v>
      </c>
    </row>
    <row r="11" spans="1:7" s="23" customFormat="1" x14ac:dyDescent="0.3">
      <c r="A11" s="27" t="s">
        <v>45</v>
      </c>
      <c r="B11" s="80">
        <v>44896</v>
      </c>
      <c r="C11" s="3" t="s">
        <v>22</v>
      </c>
      <c r="D11" s="40">
        <v>40.83</v>
      </c>
      <c r="E11" s="41"/>
      <c r="F11" s="40"/>
    </row>
    <row r="12" spans="1:7" s="23" customFormat="1" x14ac:dyDescent="0.3">
      <c r="A12" s="27" t="s">
        <v>47</v>
      </c>
      <c r="B12" s="80">
        <v>44896</v>
      </c>
      <c r="C12" s="3" t="s">
        <v>20</v>
      </c>
      <c r="D12" s="40"/>
      <c r="E12" s="41"/>
      <c r="F12" s="40"/>
    </row>
    <row r="13" spans="1:7" s="23" customFormat="1" x14ac:dyDescent="0.3">
      <c r="A13" s="98" t="s">
        <v>23</v>
      </c>
      <c r="B13" s="98"/>
      <c r="C13" s="98"/>
      <c r="D13" s="64">
        <f>SUM(D2:D12)</f>
        <v>574.49</v>
      </c>
      <c r="E13" s="75">
        <f>SUM(E2:E12)</f>
        <v>1501.78</v>
      </c>
      <c r="F13" s="29">
        <f>F2+F4+F6+F8+F9+F10</f>
        <v>1260</v>
      </c>
      <c r="G13" s="28"/>
    </row>
    <row r="14" spans="1:7" s="23" customFormat="1" x14ac:dyDescent="0.3">
      <c r="A14" s="92" t="s">
        <v>24</v>
      </c>
      <c r="B14" s="92"/>
      <c r="C14" s="92"/>
      <c r="D14" s="29">
        <v>581.94000000000005</v>
      </c>
      <c r="E14" s="39"/>
      <c r="F14" s="38"/>
    </row>
    <row r="15" spans="1:7" s="23" customFormat="1" x14ac:dyDescent="0.3">
      <c r="A15" s="92" t="s">
        <v>32</v>
      </c>
      <c r="B15" s="92"/>
      <c r="C15" s="92"/>
      <c r="D15" s="29">
        <f>D14-D13</f>
        <v>7.4500000000000455</v>
      </c>
      <c r="E15" s="39"/>
      <c r="F15" s="38"/>
    </row>
    <row r="16" spans="1:7" s="23" customFormat="1" x14ac:dyDescent="0.3">
      <c r="A16" s="37"/>
      <c r="B16" s="37"/>
      <c r="C16" s="37"/>
      <c r="D16" s="38"/>
      <c r="E16" s="39"/>
      <c r="F16" s="38"/>
    </row>
    <row r="17" spans="1:7" x14ac:dyDescent="0.3">
      <c r="A17" s="27" t="s">
        <v>36</v>
      </c>
      <c r="B17" s="80">
        <v>44866</v>
      </c>
      <c r="C17" s="3" t="s">
        <v>0</v>
      </c>
      <c r="D17" s="8">
        <v>99.5</v>
      </c>
      <c r="E17" s="43">
        <v>1058.93</v>
      </c>
      <c r="F17" s="44">
        <v>200</v>
      </c>
    </row>
    <row r="18" spans="1:7" x14ac:dyDescent="0.3">
      <c r="A18" s="27" t="s">
        <v>37</v>
      </c>
      <c r="B18" s="80">
        <v>44866</v>
      </c>
      <c r="C18" s="3"/>
      <c r="D18" s="8"/>
      <c r="E18" s="43"/>
      <c r="F18" s="44"/>
    </row>
    <row r="19" spans="1:7" x14ac:dyDescent="0.3">
      <c r="A19" s="27" t="s">
        <v>39</v>
      </c>
      <c r="B19" s="80">
        <v>44866</v>
      </c>
      <c r="C19" s="3" t="s">
        <v>20</v>
      </c>
      <c r="D19" s="8">
        <v>3</v>
      </c>
      <c r="E19" s="43"/>
      <c r="F19" s="44"/>
    </row>
    <row r="20" spans="1:7" x14ac:dyDescent="0.3">
      <c r="A20" s="27" t="s">
        <v>38</v>
      </c>
      <c r="B20" s="80">
        <v>44866</v>
      </c>
      <c r="C20" s="3" t="s">
        <v>1</v>
      </c>
      <c r="D20" s="8">
        <v>109.25</v>
      </c>
      <c r="E20" s="7">
        <v>238.36</v>
      </c>
      <c r="F20" s="44">
        <v>200</v>
      </c>
    </row>
    <row r="21" spans="1:7" x14ac:dyDescent="0.3">
      <c r="A21" s="27" t="s">
        <v>40</v>
      </c>
      <c r="B21" s="80">
        <v>44866</v>
      </c>
      <c r="C21" s="3" t="s">
        <v>1</v>
      </c>
      <c r="D21" s="8">
        <v>146.66999999999999</v>
      </c>
      <c r="E21" s="7">
        <v>876.03</v>
      </c>
      <c r="F21" s="44">
        <v>200</v>
      </c>
    </row>
    <row r="22" spans="1:7" x14ac:dyDescent="0.3">
      <c r="A22" s="27" t="s">
        <v>42</v>
      </c>
      <c r="B22" s="80">
        <v>44866</v>
      </c>
      <c r="C22" s="3" t="s">
        <v>1</v>
      </c>
      <c r="D22" s="8">
        <v>35.75</v>
      </c>
      <c r="E22" s="7">
        <v>109.03</v>
      </c>
      <c r="F22" s="44">
        <v>200</v>
      </c>
    </row>
    <row r="23" spans="1:7" x14ac:dyDescent="0.3">
      <c r="A23" s="27" t="s">
        <v>43</v>
      </c>
      <c r="B23" s="80">
        <v>44866</v>
      </c>
      <c r="C23" s="3" t="s">
        <v>1</v>
      </c>
      <c r="D23" s="8">
        <v>31</v>
      </c>
      <c r="E23" s="7">
        <v>101.01</v>
      </c>
      <c r="F23" s="44">
        <v>200</v>
      </c>
    </row>
    <row r="24" spans="1:7" x14ac:dyDescent="0.3">
      <c r="A24" s="27" t="s">
        <v>44</v>
      </c>
      <c r="B24" s="80">
        <v>44866</v>
      </c>
      <c r="C24" s="3" t="s">
        <v>1</v>
      </c>
      <c r="D24" s="8">
        <v>115.91</v>
      </c>
      <c r="E24" s="7">
        <v>517.30999999999995</v>
      </c>
      <c r="F24" s="44">
        <v>200</v>
      </c>
    </row>
    <row r="25" spans="1:7" x14ac:dyDescent="0.3">
      <c r="A25" s="27" t="s">
        <v>41</v>
      </c>
      <c r="B25" s="80">
        <v>44866</v>
      </c>
      <c r="C25" s="3" t="s">
        <v>20</v>
      </c>
      <c r="D25" s="8">
        <v>1</v>
      </c>
      <c r="E25" s="7"/>
      <c r="F25" s="44"/>
    </row>
    <row r="26" spans="1:7" s="23" customFormat="1" x14ac:dyDescent="0.3">
      <c r="A26" s="27" t="s">
        <v>45</v>
      </c>
      <c r="B26" s="80">
        <v>44866</v>
      </c>
      <c r="C26" s="3" t="s">
        <v>22</v>
      </c>
      <c r="D26" s="40"/>
      <c r="E26" s="41"/>
      <c r="F26" s="40"/>
    </row>
    <row r="27" spans="1:7" s="23" customFormat="1" x14ac:dyDescent="0.3">
      <c r="A27" s="27" t="s">
        <v>47</v>
      </c>
      <c r="B27" s="80">
        <v>44866</v>
      </c>
      <c r="C27" s="3" t="s">
        <v>20</v>
      </c>
      <c r="D27" s="40"/>
      <c r="E27" s="41"/>
      <c r="F27" s="40"/>
    </row>
    <row r="28" spans="1:7" s="23" customFormat="1" x14ac:dyDescent="0.3">
      <c r="A28" s="96" t="s">
        <v>23</v>
      </c>
      <c r="B28" s="96"/>
      <c r="C28" s="96"/>
      <c r="D28" s="63">
        <f>SUM(D17:D27)</f>
        <v>542.07999999999993</v>
      </c>
      <c r="E28" s="72">
        <f>SUM(E17:E27)</f>
        <v>2900.67</v>
      </c>
      <c r="F28" s="29">
        <f>F24+F23+F22+F21+F20+F17</f>
        <v>1200</v>
      </c>
      <c r="G28" s="28"/>
    </row>
    <row r="29" spans="1:7" s="23" customFormat="1" x14ac:dyDescent="0.3">
      <c r="A29" s="97" t="s">
        <v>24</v>
      </c>
      <c r="B29" s="97"/>
      <c r="C29" s="97"/>
      <c r="D29" s="62">
        <v>542.08000000000004</v>
      </c>
      <c r="E29" s="39"/>
      <c r="F29" s="38"/>
    </row>
    <row r="30" spans="1:7" s="23" customFormat="1" x14ac:dyDescent="0.3">
      <c r="A30" s="97" t="s">
        <v>32</v>
      </c>
      <c r="B30" s="97"/>
      <c r="C30" s="97"/>
      <c r="D30" s="62">
        <v>0</v>
      </c>
      <c r="E30" s="39"/>
      <c r="F30" s="38"/>
    </row>
    <row r="31" spans="1:7" s="23" customFormat="1" x14ac:dyDescent="0.3">
      <c r="A31" s="34"/>
      <c r="B31" s="35"/>
      <c r="C31" s="35"/>
      <c r="D31" s="47"/>
      <c r="E31" s="39"/>
      <c r="F31" s="38"/>
    </row>
    <row r="32" spans="1:7" x14ac:dyDescent="0.3">
      <c r="A32" s="30" t="s">
        <v>36</v>
      </c>
      <c r="B32" s="81">
        <v>44835</v>
      </c>
      <c r="C32" s="31" t="s">
        <v>0</v>
      </c>
      <c r="D32" s="49">
        <v>127.99</v>
      </c>
      <c r="E32" s="50">
        <v>440.85</v>
      </c>
      <c r="F32" s="51">
        <v>200</v>
      </c>
    </row>
    <row r="33" spans="1:7" x14ac:dyDescent="0.3">
      <c r="A33" s="30" t="s">
        <v>37</v>
      </c>
      <c r="B33" s="81">
        <v>44835</v>
      </c>
      <c r="C33" s="31" t="s">
        <v>8</v>
      </c>
      <c r="D33" s="49">
        <f>32+5</f>
        <v>37</v>
      </c>
      <c r="E33" s="50"/>
      <c r="F33" s="51"/>
    </row>
    <row r="34" spans="1:7" x14ac:dyDescent="0.3">
      <c r="A34" s="27" t="s">
        <v>38</v>
      </c>
      <c r="B34" s="81">
        <v>44835</v>
      </c>
      <c r="C34" s="3" t="s">
        <v>1</v>
      </c>
      <c r="D34" s="8">
        <v>68.5</v>
      </c>
      <c r="E34" s="21">
        <v>305.38</v>
      </c>
      <c r="F34" s="44">
        <v>200</v>
      </c>
    </row>
    <row r="35" spans="1:7" x14ac:dyDescent="0.3">
      <c r="A35" s="27" t="s">
        <v>39</v>
      </c>
      <c r="B35" s="81">
        <v>44835</v>
      </c>
      <c r="C35" s="3" t="s">
        <v>20</v>
      </c>
      <c r="D35" s="8">
        <v>6</v>
      </c>
      <c r="E35" s="21"/>
      <c r="F35" s="44"/>
    </row>
    <row r="36" spans="1:7" x14ac:dyDescent="0.3">
      <c r="A36" s="27" t="s">
        <v>40</v>
      </c>
      <c r="B36" s="81">
        <v>44835</v>
      </c>
      <c r="C36" s="3" t="s">
        <v>1</v>
      </c>
      <c r="D36" s="8">
        <v>146.24</v>
      </c>
      <c r="E36" s="21">
        <v>692.19</v>
      </c>
      <c r="F36" s="44">
        <v>200</v>
      </c>
    </row>
    <row r="37" spans="1:7" x14ac:dyDescent="0.3">
      <c r="A37" s="27" t="s">
        <v>41</v>
      </c>
      <c r="B37" s="81">
        <v>44835</v>
      </c>
      <c r="C37" s="3" t="s">
        <v>26</v>
      </c>
      <c r="D37" s="8"/>
      <c r="E37" s="21"/>
      <c r="F37" s="44"/>
    </row>
    <row r="38" spans="1:7" x14ac:dyDescent="0.3">
      <c r="A38" s="27" t="s">
        <v>42</v>
      </c>
      <c r="B38" s="81">
        <v>44835</v>
      </c>
      <c r="C38" s="3" t="s">
        <v>1</v>
      </c>
      <c r="D38" s="8">
        <v>59.5</v>
      </c>
      <c r="E38" s="21">
        <v>237.42</v>
      </c>
      <c r="F38" s="44">
        <v>200</v>
      </c>
    </row>
    <row r="39" spans="1:7" x14ac:dyDescent="0.3">
      <c r="A39" s="27" t="s">
        <v>43</v>
      </c>
      <c r="B39" s="81">
        <v>44835</v>
      </c>
      <c r="C39" s="3" t="s">
        <v>1</v>
      </c>
      <c r="D39" s="8">
        <v>62.82</v>
      </c>
      <c r="E39" s="21">
        <v>155.76</v>
      </c>
      <c r="F39" s="44">
        <v>200</v>
      </c>
    </row>
    <row r="40" spans="1:7" x14ac:dyDescent="0.3">
      <c r="A40" s="27" t="s">
        <v>44</v>
      </c>
      <c r="B40" s="81">
        <v>44835</v>
      </c>
      <c r="C40" s="3" t="s">
        <v>1</v>
      </c>
      <c r="D40" s="8">
        <v>156.13999999999999</v>
      </c>
      <c r="E40" s="21">
        <v>599.20000000000005</v>
      </c>
      <c r="F40" s="44">
        <v>200</v>
      </c>
    </row>
    <row r="41" spans="1:7" s="23" customFormat="1" x14ac:dyDescent="0.3">
      <c r="A41" s="27" t="s">
        <v>45</v>
      </c>
      <c r="B41" s="81">
        <v>44835</v>
      </c>
      <c r="C41" s="3" t="s">
        <v>22</v>
      </c>
      <c r="D41" s="40">
        <v>19.75</v>
      </c>
      <c r="E41" s="41"/>
      <c r="F41" s="44">
        <v>200</v>
      </c>
    </row>
    <row r="42" spans="1:7" s="23" customFormat="1" x14ac:dyDescent="0.3">
      <c r="A42" s="60" t="s">
        <v>28</v>
      </c>
      <c r="B42" s="81">
        <v>44835</v>
      </c>
      <c r="C42" s="61" t="s">
        <v>30</v>
      </c>
      <c r="D42" s="45">
        <v>20.54</v>
      </c>
      <c r="E42" s="46"/>
      <c r="F42" s="44">
        <v>200</v>
      </c>
    </row>
    <row r="43" spans="1:7" s="23" customFormat="1" ht="17.25" thickBot="1" x14ac:dyDescent="0.35">
      <c r="A43" s="32" t="s">
        <v>47</v>
      </c>
      <c r="B43" s="81">
        <v>44835</v>
      </c>
      <c r="C43" s="33" t="s">
        <v>20</v>
      </c>
      <c r="D43" s="52"/>
      <c r="E43" s="46"/>
      <c r="F43" s="45"/>
    </row>
    <row r="44" spans="1:7" s="23" customFormat="1" x14ac:dyDescent="0.3">
      <c r="A44" s="96" t="s">
        <v>23</v>
      </c>
      <c r="B44" s="96"/>
      <c r="C44" s="96"/>
      <c r="D44" s="63">
        <f>SUM(D32:D43)</f>
        <v>704.48</v>
      </c>
      <c r="E44" s="72">
        <f>SUM(E32:E43)</f>
        <v>2430.8000000000002</v>
      </c>
      <c r="F44" s="73">
        <f>F32+F34+F36+F38+F39+F40+F41+F42</f>
        <v>1600</v>
      </c>
      <c r="G44" s="28"/>
    </row>
    <row r="45" spans="1:7" s="23" customFormat="1" x14ac:dyDescent="0.3">
      <c r="A45" s="99" t="s">
        <v>24</v>
      </c>
      <c r="B45" s="99"/>
      <c r="C45" s="99"/>
      <c r="D45" s="62">
        <v>716.48</v>
      </c>
      <c r="E45" s="39"/>
      <c r="F45" s="38"/>
    </row>
    <row r="46" spans="1:7" s="23" customFormat="1" x14ac:dyDescent="0.3">
      <c r="A46" s="92" t="s">
        <v>32</v>
      </c>
      <c r="B46" s="92"/>
      <c r="C46" s="92"/>
      <c r="D46" s="62">
        <f>D45-D44</f>
        <v>12</v>
      </c>
      <c r="E46" s="39"/>
      <c r="F46" s="38"/>
    </row>
    <row r="47" spans="1:7" s="23" customFormat="1" x14ac:dyDescent="0.3">
      <c r="A47" s="70"/>
      <c r="B47" s="70"/>
      <c r="C47" s="70"/>
      <c r="D47" s="71"/>
      <c r="E47" s="39"/>
      <c r="F47" s="38"/>
    </row>
    <row r="48" spans="1:7" x14ac:dyDescent="0.3">
      <c r="A48" s="27" t="s">
        <v>36</v>
      </c>
      <c r="B48" s="80">
        <v>44805</v>
      </c>
      <c r="C48" s="3" t="s">
        <v>0</v>
      </c>
      <c r="D48" s="8">
        <v>97.27</v>
      </c>
      <c r="E48" s="21">
        <v>283.67</v>
      </c>
      <c r="F48" s="40">
        <v>190</v>
      </c>
    </row>
    <row r="49" spans="1:7" x14ac:dyDescent="0.3">
      <c r="A49" s="27" t="s">
        <v>37</v>
      </c>
      <c r="B49" s="80">
        <v>44805</v>
      </c>
      <c r="C49" s="3" t="s">
        <v>8</v>
      </c>
      <c r="D49" s="8">
        <v>1</v>
      </c>
      <c r="E49" s="21"/>
      <c r="F49" s="40"/>
    </row>
    <row r="50" spans="1:7" x14ac:dyDescent="0.3">
      <c r="A50" s="27" t="s">
        <v>38</v>
      </c>
      <c r="B50" s="80">
        <v>44805</v>
      </c>
      <c r="C50" s="3" t="s">
        <v>1</v>
      </c>
      <c r="D50" s="8">
        <v>86.17</v>
      </c>
      <c r="E50" s="21">
        <v>240.72</v>
      </c>
      <c r="F50" s="40">
        <v>190</v>
      </c>
    </row>
    <row r="51" spans="1:7" x14ac:dyDescent="0.3">
      <c r="A51" s="27" t="s">
        <v>39</v>
      </c>
      <c r="B51" s="80">
        <v>44805</v>
      </c>
      <c r="C51" s="3" t="s">
        <v>20</v>
      </c>
      <c r="D51" s="8">
        <v>4</v>
      </c>
      <c r="E51" s="21"/>
      <c r="F51" s="40"/>
    </row>
    <row r="52" spans="1:7" x14ac:dyDescent="0.3">
      <c r="A52" s="27" t="s">
        <v>40</v>
      </c>
      <c r="B52" s="80">
        <v>44805</v>
      </c>
      <c r="C52" s="3" t="s">
        <v>1</v>
      </c>
      <c r="D52" s="8">
        <v>124.65</v>
      </c>
      <c r="E52" s="21">
        <v>618.08000000000004</v>
      </c>
      <c r="F52" s="40">
        <v>190</v>
      </c>
    </row>
    <row r="53" spans="1:7" x14ac:dyDescent="0.3">
      <c r="A53" s="27" t="s">
        <v>41</v>
      </c>
      <c r="B53" s="80">
        <v>44805</v>
      </c>
      <c r="C53" s="3" t="s">
        <v>26</v>
      </c>
      <c r="D53" s="8"/>
      <c r="E53" s="21"/>
      <c r="F53" s="40"/>
    </row>
    <row r="54" spans="1:7" x14ac:dyDescent="0.3">
      <c r="A54" s="27" t="s">
        <v>42</v>
      </c>
      <c r="B54" s="80">
        <v>44805</v>
      </c>
      <c r="C54" s="3" t="s">
        <v>1</v>
      </c>
      <c r="D54" s="8">
        <v>36.83</v>
      </c>
      <c r="E54" s="21">
        <v>124.14</v>
      </c>
      <c r="F54" s="40">
        <v>190</v>
      </c>
    </row>
    <row r="55" spans="1:7" x14ac:dyDescent="0.3">
      <c r="A55" s="27" t="s">
        <v>43</v>
      </c>
      <c r="B55" s="80">
        <v>44805</v>
      </c>
      <c r="C55" s="3" t="s">
        <v>1</v>
      </c>
      <c r="D55" s="8">
        <v>54.01</v>
      </c>
      <c r="E55" s="21">
        <v>55.22</v>
      </c>
      <c r="F55" s="40">
        <v>190</v>
      </c>
    </row>
    <row r="56" spans="1:7" x14ac:dyDescent="0.3">
      <c r="A56" s="27" t="s">
        <v>44</v>
      </c>
      <c r="B56" s="80">
        <v>44805</v>
      </c>
      <c r="C56" s="3" t="s">
        <v>1</v>
      </c>
      <c r="D56" s="8">
        <v>129.34</v>
      </c>
      <c r="E56" s="21">
        <v>608.1</v>
      </c>
      <c r="F56" s="40">
        <v>190</v>
      </c>
    </row>
    <row r="57" spans="1:7" s="23" customFormat="1" x14ac:dyDescent="0.3">
      <c r="A57" s="27" t="s">
        <v>45</v>
      </c>
      <c r="B57" s="80">
        <v>44805</v>
      </c>
      <c r="C57" s="3" t="s">
        <v>22</v>
      </c>
      <c r="D57" s="40"/>
      <c r="E57" s="41"/>
      <c r="F57" s="40"/>
    </row>
    <row r="58" spans="1:7" s="23" customFormat="1" x14ac:dyDescent="0.3">
      <c r="A58" s="60" t="s">
        <v>29</v>
      </c>
      <c r="B58" s="80">
        <v>44805</v>
      </c>
      <c r="C58" s="3" t="s">
        <v>22</v>
      </c>
      <c r="D58" s="45">
        <f>2.5+8</f>
        <v>10.5</v>
      </c>
      <c r="E58" s="46"/>
      <c r="F58" s="40">
        <v>190</v>
      </c>
    </row>
    <row r="59" spans="1:7" s="23" customFormat="1" ht="17.25" thickBot="1" x14ac:dyDescent="0.35">
      <c r="A59" s="32" t="s">
        <v>47</v>
      </c>
      <c r="B59" s="80">
        <v>44805</v>
      </c>
      <c r="C59" s="33" t="s">
        <v>20</v>
      </c>
      <c r="D59" s="52"/>
      <c r="E59" s="46"/>
      <c r="F59" s="45"/>
    </row>
    <row r="60" spans="1:7" s="23" customFormat="1" x14ac:dyDescent="0.3">
      <c r="A60" s="98" t="s">
        <v>23</v>
      </c>
      <c r="B60" s="98"/>
      <c r="C60" s="98"/>
      <c r="D60" s="58">
        <f>SUM(D48:D59)</f>
        <v>543.77</v>
      </c>
      <c r="E60" s="69">
        <f>SUM(E48:E59)</f>
        <v>1929.9300000000003</v>
      </c>
      <c r="F60" s="74">
        <f>F48+F50+F52+F54+F55+F56+F58</f>
        <v>1330</v>
      </c>
      <c r="G60" s="28"/>
    </row>
    <row r="61" spans="1:7" s="23" customFormat="1" x14ac:dyDescent="0.3">
      <c r="A61" s="92" t="s">
        <v>24</v>
      </c>
      <c r="B61" s="92"/>
      <c r="C61" s="92"/>
      <c r="D61" s="29">
        <v>545.77</v>
      </c>
      <c r="E61" s="39"/>
      <c r="F61" s="38"/>
    </row>
    <row r="62" spans="1:7" s="23" customFormat="1" x14ac:dyDescent="0.3">
      <c r="A62" s="92" t="s">
        <v>32</v>
      </c>
      <c r="B62" s="92"/>
      <c r="C62" s="92"/>
      <c r="D62" s="29">
        <f>D61-D60</f>
        <v>2</v>
      </c>
      <c r="E62" s="39"/>
      <c r="F62" s="38"/>
    </row>
    <row r="63" spans="1:7" s="23" customFormat="1" x14ac:dyDescent="0.3">
      <c r="A63" s="34"/>
      <c r="B63" s="35"/>
      <c r="C63" s="35"/>
      <c r="D63" s="47"/>
      <c r="E63" s="39"/>
      <c r="F63" s="38"/>
    </row>
    <row r="64" spans="1:7" x14ac:dyDescent="0.3">
      <c r="A64" s="27" t="s">
        <v>36</v>
      </c>
      <c r="B64" s="80">
        <v>44774</v>
      </c>
      <c r="C64" s="3" t="s">
        <v>0</v>
      </c>
      <c r="D64" s="8">
        <v>124.66</v>
      </c>
      <c r="E64" s="21">
        <v>665.99</v>
      </c>
      <c r="F64" s="40">
        <v>230</v>
      </c>
    </row>
    <row r="65" spans="1:7" x14ac:dyDescent="0.3">
      <c r="A65" s="27" t="s">
        <v>37</v>
      </c>
      <c r="B65" s="80">
        <v>44774</v>
      </c>
      <c r="C65" s="3" t="s">
        <v>8</v>
      </c>
      <c r="D65" s="8"/>
      <c r="E65" s="21"/>
      <c r="F65" s="40"/>
    </row>
    <row r="66" spans="1:7" x14ac:dyDescent="0.3">
      <c r="A66" s="27" t="s">
        <v>38</v>
      </c>
      <c r="B66" s="80">
        <v>44774</v>
      </c>
      <c r="C66" s="3" t="s">
        <v>1</v>
      </c>
      <c r="D66" s="8">
        <v>74.56</v>
      </c>
      <c r="E66" s="21">
        <v>271.64</v>
      </c>
      <c r="F66" s="40">
        <v>230</v>
      </c>
    </row>
    <row r="67" spans="1:7" x14ac:dyDescent="0.3">
      <c r="A67" s="27" t="s">
        <v>39</v>
      </c>
      <c r="B67" s="80">
        <v>44774</v>
      </c>
      <c r="C67" s="3" t="s">
        <v>20</v>
      </c>
      <c r="D67" s="8"/>
      <c r="E67" s="21"/>
      <c r="F67" s="40"/>
    </row>
    <row r="68" spans="1:7" x14ac:dyDescent="0.3">
      <c r="A68" s="27" t="s">
        <v>40</v>
      </c>
      <c r="B68" s="80">
        <v>44774</v>
      </c>
      <c r="C68" s="3" t="s">
        <v>1</v>
      </c>
      <c r="D68" s="8">
        <v>193.21</v>
      </c>
      <c r="E68" s="21">
        <v>921.82</v>
      </c>
      <c r="F68" s="40">
        <v>230</v>
      </c>
    </row>
    <row r="69" spans="1:7" x14ac:dyDescent="0.3">
      <c r="A69" s="27" t="s">
        <v>41</v>
      </c>
      <c r="B69" s="80">
        <v>44774</v>
      </c>
      <c r="C69" s="3" t="s">
        <v>26</v>
      </c>
      <c r="D69" s="8"/>
      <c r="E69" s="21"/>
      <c r="F69" s="40"/>
    </row>
    <row r="70" spans="1:7" x14ac:dyDescent="0.3">
      <c r="A70" s="27" t="s">
        <v>42</v>
      </c>
      <c r="B70" s="80">
        <v>44774</v>
      </c>
      <c r="C70" s="3" t="s">
        <v>1</v>
      </c>
      <c r="D70" s="8" t="s">
        <v>8</v>
      </c>
      <c r="E70" s="21" t="s">
        <v>8</v>
      </c>
      <c r="F70" s="40">
        <v>230</v>
      </c>
    </row>
    <row r="71" spans="1:7" x14ac:dyDescent="0.3">
      <c r="A71" s="27" t="s">
        <v>43</v>
      </c>
      <c r="B71" s="80">
        <v>44774</v>
      </c>
      <c r="C71" s="3" t="s">
        <v>1</v>
      </c>
      <c r="D71" s="8">
        <v>31.09</v>
      </c>
      <c r="E71" s="21">
        <v>122.25</v>
      </c>
      <c r="F71" s="40">
        <v>230</v>
      </c>
    </row>
    <row r="72" spans="1:7" x14ac:dyDescent="0.3">
      <c r="A72" s="27" t="s">
        <v>44</v>
      </c>
      <c r="B72" s="80">
        <v>44774</v>
      </c>
      <c r="C72" s="3" t="s">
        <v>1</v>
      </c>
      <c r="D72" s="8">
        <v>149.5</v>
      </c>
      <c r="E72" s="21">
        <v>709.35</v>
      </c>
      <c r="F72" s="40">
        <v>230</v>
      </c>
    </row>
    <row r="73" spans="1:7" s="23" customFormat="1" x14ac:dyDescent="0.3">
      <c r="A73" s="27" t="s">
        <v>45</v>
      </c>
      <c r="B73" s="80">
        <v>44774</v>
      </c>
      <c r="C73" s="3" t="s">
        <v>22</v>
      </c>
      <c r="D73" s="40"/>
      <c r="E73" s="41"/>
      <c r="F73" s="40"/>
    </row>
    <row r="74" spans="1:7" s="23" customFormat="1" x14ac:dyDescent="0.3">
      <c r="A74" s="60" t="s">
        <v>28</v>
      </c>
      <c r="B74" s="80">
        <v>44774</v>
      </c>
      <c r="C74" s="61" t="s">
        <v>22</v>
      </c>
      <c r="D74" s="45">
        <v>8.33</v>
      </c>
      <c r="E74" s="46">
        <v>33.51</v>
      </c>
      <c r="F74" s="40">
        <v>230</v>
      </c>
    </row>
    <row r="75" spans="1:7" s="23" customFormat="1" ht="17.25" thickBot="1" x14ac:dyDescent="0.35">
      <c r="A75" s="32" t="s">
        <v>47</v>
      </c>
      <c r="B75" s="80">
        <v>44774</v>
      </c>
      <c r="C75" s="33" t="s">
        <v>20</v>
      </c>
      <c r="D75" s="52"/>
      <c r="E75" s="53"/>
      <c r="F75" s="52"/>
    </row>
    <row r="76" spans="1:7" s="23" customFormat="1" x14ac:dyDescent="0.3">
      <c r="A76" s="96" t="s">
        <v>23</v>
      </c>
      <c r="B76" s="96"/>
      <c r="C76" s="96"/>
      <c r="D76" s="55">
        <f>SUM(D64:D75)</f>
        <v>581.35</v>
      </c>
      <c r="E76" s="67">
        <f>SUM(E64:E75)</f>
        <v>2724.5600000000004</v>
      </c>
      <c r="F76" s="68">
        <f>SUM(F64:F75)</f>
        <v>1610</v>
      </c>
      <c r="G76" s="28"/>
    </row>
    <row r="77" spans="1:7" s="23" customFormat="1" x14ac:dyDescent="0.3">
      <c r="A77" s="92" t="s">
        <v>24</v>
      </c>
      <c r="B77" s="92"/>
      <c r="C77" s="92"/>
      <c r="D77" s="29">
        <v>588.35</v>
      </c>
      <c r="E77" s="39"/>
      <c r="F77" s="38"/>
    </row>
    <row r="78" spans="1:7" s="23" customFormat="1" x14ac:dyDescent="0.3">
      <c r="A78" s="92" t="s">
        <v>32</v>
      </c>
      <c r="B78" s="92"/>
      <c r="C78" s="92"/>
      <c r="D78" s="29">
        <f>D77-D76</f>
        <v>7</v>
      </c>
      <c r="E78" s="39"/>
      <c r="F78" s="38"/>
    </row>
    <row r="79" spans="1:7" s="23" customFormat="1" x14ac:dyDescent="0.3">
      <c r="A79" s="35"/>
      <c r="B79" s="35"/>
      <c r="C79" s="35"/>
      <c r="D79" s="47"/>
      <c r="E79" s="39"/>
      <c r="F79" s="38"/>
    </row>
    <row r="80" spans="1:7" x14ac:dyDescent="0.3">
      <c r="A80" s="30" t="s">
        <v>36</v>
      </c>
      <c r="B80" s="81">
        <v>44743</v>
      </c>
      <c r="C80" s="31" t="s">
        <v>0</v>
      </c>
      <c r="D80" s="49">
        <v>65.739999999999995</v>
      </c>
      <c r="E80" s="50">
        <v>234.82</v>
      </c>
      <c r="F80" s="42">
        <v>230</v>
      </c>
    </row>
    <row r="81" spans="1:7" x14ac:dyDescent="0.3">
      <c r="A81" s="30" t="s">
        <v>37</v>
      </c>
      <c r="B81" s="81">
        <v>44743</v>
      </c>
      <c r="C81" s="31" t="s">
        <v>8</v>
      </c>
      <c r="D81" s="49"/>
      <c r="E81" s="50"/>
      <c r="F81" s="42"/>
    </row>
    <row r="82" spans="1:7" x14ac:dyDescent="0.3">
      <c r="A82" s="27" t="s">
        <v>38</v>
      </c>
      <c r="B82" s="81">
        <v>44743</v>
      </c>
      <c r="C82" s="3" t="s">
        <v>1</v>
      </c>
      <c r="D82" s="8">
        <v>132.07</v>
      </c>
      <c r="E82" s="21">
        <v>409.93</v>
      </c>
      <c r="F82" s="40">
        <v>230</v>
      </c>
    </row>
    <row r="83" spans="1:7" x14ac:dyDescent="0.3">
      <c r="A83" s="27" t="s">
        <v>39</v>
      </c>
      <c r="B83" s="81">
        <v>44743</v>
      </c>
      <c r="C83" s="3" t="s">
        <v>20</v>
      </c>
      <c r="D83" s="8"/>
      <c r="E83" s="21"/>
      <c r="F83" s="40"/>
    </row>
    <row r="84" spans="1:7" x14ac:dyDescent="0.3">
      <c r="A84" s="27" t="s">
        <v>40</v>
      </c>
      <c r="B84" s="81">
        <v>44743</v>
      </c>
      <c r="C84" s="3" t="s">
        <v>1</v>
      </c>
      <c r="D84" s="8">
        <v>163.41</v>
      </c>
      <c r="E84" s="21">
        <v>813.73</v>
      </c>
      <c r="F84" s="40">
        <v>230</v>
      </c>
    </row>
    <row r="85" spans="1:7" x14ac:dyDescent="0.3">
      <c r="A85" s="27" t="s">
        <v>41</v>
      </c>
      <c r="B85" s="81">
        <v>44743</v>
      </c>
      <c r="C85" s="3" t="s">
        <v>26</v>
      </c>
      <c r="D85" s="8"/>
      <c r="E85" s="21"/>
      <c r="F85" s="40"/>
    </row>
    <row r="86" spans="1:7" x14ac:dyDescent="0.3">
      <c r="A86" s="27" t="s">
        <v>42</v>
      </c>
      <c r="B86" s="81">
        <v>44743</v>
      </c>
      <c r="C86" s="3" t="s">
        <v>1</v>
      </c>
      <c r="D86" s="8" t="s">
        <v>8</v>
      </c>
      <c r="E86" s="21" t="s">
        <v>8</v>
      </c>
      <c r="F86" s="40">
        <v>230</v>
      </c>
    </row>
    <row r="87" spans="1:7" x14ac:dyDescent="0.3">
      <c r="A87" s="27" t="s">
        <v>43</v>
      </c>
      <c r="B87" s="81">
        <v>44743</v>
      </c>
      <c r="C87" s="3" t="s">
        <v>1</v>
      </c>
      <c r="D87" s="8">
        <v>42.75</v>
      </c>
      <c r="E87" s="21">
        <v>101.01</v>
      </c>
      <c r="F87" s="40">
        <v>230</v>
      </c>
    </row>
    <row r="88" spans="1:7" x14ac:dyDescent="0.3">
      <c r="A88" s="27" t="s">
        <v>44</v>
      </c>
      <c r="B88" s="81">
        <v>44743</v>
      </c>
      <c r="C88" s="3" t="s">
        <v>1</v>
      </c>
      <c r="D88" s="8">
        <v>9.5</v>
      </c>
      <c r="E88" s="21">
        <v>125.25</v>
      </c>
      <c r="F88" s="40">
        <v>230</v>
      </c>
    </row>
    <row r="89" spans="1:7" s="23" customFormat="1" x14ac:dyDescent="0.3">
      <c r="A89" s="27" t="s">
        <v>45</v>
      </c>
      <c r="B89" s="81">
        <v>44743</v>
      </c>
      <c r="C89" s="3" t="s">
        <v>22</v>
      </c>
      <c r="D89" s="40"/>
      <c r="E89" s="41"/>
      <c r="F89" s="40"/>
    </row>
    <row r="90" spans="1:7" s="23" customFormat="1" ht="17.25" thickBot="1" x14ac:dyDescent="0.35">
      <c r="A90" s="32" t="s">
        <v>47</v>
      </c>
      <c r="B90" s="81">
        <v>44743</v>
      </c>
      <c r="C90" s="33" t="s">
        <v>20</v>
      </c>
      <c r="D90" s="52"/>
      <c r="E90" s="53"/>
      <c r="F90" s="52"/>
    </row>
    <row r="91" spans="1:7" s="23" customFormat="1" x14ac:dyDescent="0.3">
      <c r="A91" s="83" t="s">
        <v>23</v>
      </c>
      <c r="B91" s="84"/>
      <c r="C91" s="85"/>
      <c r="D91" s="55">
        <f>SUM(D80:D90)</f>
        <v>413.47</v>
      </c>
      <c r="E91" s="67">
        <f>SUM(E80:E90)</f>
        <v>1684.74</v>
      </c>
      <c r="F91" s="68">
        <f>SUM(F80:F90)</f>
        <v>1380</v>
      </c>
      <c r="G91" s="28"/>
    </row>
    <row r="92" spans="1:7" s="23" customFormat="1" x14ac:dyDescent="0.3">
      <c r="A92" s="93" t="s">
        <v>24</v>
      </c>
      <c r="B92" s="94"/>
      <c r="C92" s="95"/>
      <c r="D92" s="29">
        <v>418.47</v>
      </c>
      <c r="E92" s="39"/>
      <c r="F92" s="38"/>
    </row>
    <row r="93" spans="1:7" s="23" customFormat="1" x14ac:dyDescent="0.3">
      <c r="A93" s="92" t="s">
        <v>32</v>
      </c>
      <c r="B93" s="92"/>
      <c r="C93" s="92"/>
      <c r="D93" s="29">
        <f>D92-D91</f>
        <v>5</v>
      </c>
      <c r="E93" s="39"/>
      <c r="F93" s="38"/>
    </row>
    <row r="94" spans="1:7" s="23" customFormat="1" x14ac:dyDescent="0.3">
      <c r="A94" s="35"/>
      <c r="B94" s="35"/>
      <c r="C94" s="35"/>
      <c r="D94" s="47"/>
      <c r="E94" s="39"/>
      <c r="F94" s="38"/>
    </row>
    <row r="95" spans="1:7" x14ac:dyDescent="0.3">
      <c r="A95" s="27" t="s">
        <v>36</v>
      </c>
      <c r="B95" s="80">
        <v>44713</v>
      </c>
      <c r="C95" s="3" t="s">
        <v>0</v>
      </c>
      <c r="D95" s="8">
        <v>82.25</v>
      </c>
      <c r="E95" s="21">
        <v>786.28</v>
      </c>
      <c r="F95" s="40">
        <v>210</v>
      </c>
    </row>
    <row r="96" spans="1:7" x14ac:dyDescent="0.3">
      <c r="A96" s="30" t="s">
        <v>37</v>
      </c>
      <c r="B96" s="80">
        <v>44713</v>
      </c>
      <c r="C96" s="31" t="s">
        <v>8</v>
      </c>
      <c r="D96" s="49"/>
      <c r="E96" s="50"/>
      <c r="F96" s="42"/>
    </row>
    <row r="97" spans="1:7" x14ac:dyDescent="0.3">
      <c r="A97" s="27" t="s">
        <v>38</v>
      </c>
      <c r="B97" s="80">
        <v>44713</v>
      </c>
      <c r="C97" s="3" t="s">
        <v>1</v>
      </c>
      <c r="D97" s="8">
        <v>143.91</v>
      </c>
      <c r="E97" s="21">
        <v>735.85</v>
      </c>
      <c r="F97" s="40">
        <v>210</v>
      </c>
    </row>
    <row r="98" spans="1:7" x14ac:dyDescent="0.3">
      <c r="A98" s="27" t="s">
        <v>39</v>
      </c>
      <c r="B98" s="80">
        <v>44713</v>
      </c>
      <c r="C98" s="3" t="s">
        <v>20</v>
      </c>
      <c r="D98" s="8"/>
      <c r="E98" s="21"/>
      <c r="F98" s="40"/>
    </row>
    <row r="99" spans="1:7" x14ac:dyDescent="0.3">
      <c r="A99" s="27" t="s">
        <v>40</v>
      </c>
      <c r="B99" s="80">
        <v>44713</v>
      </c>
      <c r="C99" s="3" t="s">
        <v>1</v>
      </c>
      <c r="D99" s="8">
        <v>176.83</v>
      </c>
      <c r="E99" s="21">
        <v>658.91</v>
      </c>
      <c r="F99" s="40">
        <v>210</v>
      </c>
    </row>
    <row r="100" spans="1:7" x14ac:dyDescent="0.3">
      <c r="A100" s="27" t="s">
        <v>41</v>
      </c>
      <c r="B100" s="80">
        <v>44713</v>
      </c>
      <c r="C100" s="3" t="s">
        <v>26</v>
      </c>
      <c r="D100" s="8"/>
      <c r="E100" s="21"/>
      <c r="F100" s="40"/>
    </row>
    <row r="101" spans="1:7" x14ac:dyDescent="0.3">
      <c r="A101" s="27" t="s">
        <v>42</v>
      </c>
      <c r="B101" s="80">
        <v>44713</v>
      </c>
      <c r="C101" s="3" t="s">
        <v>1</v>
      </c>
      <c r="D101" s="8" t="s">
        <v>8</v>
      </c>
      <c r="E101" s="21" t="s">
        <v>8</v>
      </c>
      <c r="F101" s="40">
        <v>210</v>
      </c>
    </row>
    <row r="102" spans="1:7" x14ac:dyDescent="0.3">
      <c r="A102" s="27" t="s">
        <v>43</v>
      </c>
      <c r="B102" s="80">
        <v>44713</v>
      </c>
      <c r="C102" s="3" t="s">
        <v>1</v>
      </c>
      <c r="D102" s="8">
        <v>8</v>
      </c>
      <c r="E102" s="21">
        <v>0</v>
      </c>
      <c r="F102" s="40">
        <v>210</v>
      </c>
    </row>
    <row r="103" spans="1:7" x14ac:dyDescent="0.3">
      <c r="A103" s="27" t="s">
        <v>44</v>
      </c>
      <c r="B103" s="80">
        <v>44713</v>
      </c>
      <c r="C103" s="3" t="s">
        <v>1</v>
      </c>
      <c r="D103" s="8" t="s">
        <v>8</v>
      </c>
      <c r="E103" s="21" t="s">
        <v>8</v>
      </c>
      <c r="F103" s="40">
        <v>210</v>
      </c>
    </row>
    <row r="104" spans="1:7" s="23" customFormat="1" x14ac:dyDescent="0.3">
      <c r="A104" s="27" t="s">
        <v>45</v>
      </c>
      <c r="B104" s="80">
        <v>44713</v>
      </c>
      <c r="C104" s="3" t="s">
        <v>22</v>
      </c>
      <c r="D104" s="40"/>
      <c r="E104" s="41"/>
      <c r="F104" s="40"/>
    </row>
    <row r="105" spans="1:7" s="23" customFormat="1" ht="17.25" thickBot="1" x14ac:dyDescent="0.35">
      <c r="A105" s="32" t="s">
        <v>47</v>
      </c>
      <c r="B105" s="80">
        <v>44713</v>
      </c>
      <c r="C105" s="33" t="s">
        <v>20</v>
      </c>
      <c r="D105" s="52"/>
      <c r="E105" s="53"/>
      <c r="F105" s="52"/>
    </row>
    <row r="106" spans="1:7" s="23" customFormat="1" x14ac:dyDescent="0.3">
      <c r="A106" s="83" t="s">
        <v>23</v>
      </c>
      <c r="B106" s="84"/>
      <c r="C106" s="85"/>
      <c r="D106" s="55">
        <f>SUM(D95:D105)</f>
        <v>410.99</v>
      </c>
      <c r="E106" s="56">
        <f>SUM(E95:E105)</f>
        <v>2181.04</v>
      </c>
      <c r="F106" s="59">
        <f>SUM(F95:F105)</f>
        <v>1260</v>
      </c>
      <c r="G106" s="28"/>
    </row>
    <row r="107" spans="1:7" s="23" customFormat="1" x14ac:dyDescent="0.3">
      <c r="A107" s="35"/>
      <c r="B107" s="35"/>
      <c r="C107" s="35"/>
      <c r="D107" s="47"/>
      <c r="E107" s="48"/>
      <c r="F107" s="47"/>
    </row>
    <row r="108" spans="1:7" ht="15.75" customHeight="1" x14ac:dyDescent="0.3">
      <c r="A108" s="27" t="s">
        <v>36</v>
      </c>
      <c r="B108" s="80">
        <v>44682</v>
      </c>
      <c r="C108" s="3" t="s">
        <v>0</v>
      </c>
      <c r="D108" s="8">
        <v>105.25</v>
      </c>
      <c r="E108" s="21">
        <v>880.28</v>
      </c>
      <c r="F108" s="40">
        <v>220</v>
      </c>
    </row>
    <row r="109" spans="1:7" x14ac:dyDescent="0.3">
      <c r="A109" s="30" t="s">
        <v>37</v>
      </c>
      <c r="B109" s="80">
        <v>44682</v>
      </c>
      <c r="C109" s="31" t="s">
        <v>8</v>
      </c>
      <c r="D109" s="49"/>
      <c r="E109" s="50"/>
      <c r="F109" s="42"/>
    </row>
    <row r="110" spans="1:7" x14ac:dyDescent="0.3">
      <c r="A110" s="27" t="s">
        <v>38</v>
      </c>
      <c r="B110" s="80">
        <v>44682</v>
      </c>
      <c r="C110" s="3" t="s">
        <v>1</v>
      </c>
      <c r="D110" s="8">
        <v>139.44</v>
      </c>
      <c r="E110" s="21">
        <v>942.82</v>
      </c>
      <c r="F110" s="40">
        <v>220</v>
      </c>
    </row>
    <row r="111" spans="1:7" x14ac:dyDescent="0.3">
      <c r="A111" s="27" t="s">
        <v>39</v>
      </c>
      <c r="B111" s="80">
        <v>44682</v>
      </c>
      <c r="C111" s="3" t="s">
        <v>20</v>
      </c>
      <c r="D111" s="8"/>
      <c r="E111" s="21"/>
      <c r="F111" s="40"/>
    </row>
    <row r="112" spans="1:7" x14ac:dyDescent="0.3">
      <c r="A112" s="27" t="s">
        <v>40</v>
      </c>
      <c r="B112" s="80">
        <v>44682</v>
      </c>
      <c r="C112" s="3" t="s">
        <v>1</v>
      </c>
      <c r="D112" s="8">
        <v>160.06</v>
      </c>
      <c r="E112" s="21">
        <v>358.25</v>
      </c>
      <c r="F112" s="40">
        <v>220</v>
      </c>
    </row>
    <row r="113" spans="1:7" x14ac:dyDescent="0.3">
      <c r="A113" s="27" t="s">
        <v>41</v>
      </c>
      <c r="B113" s="80">
        <v>44682</v>
      </c>
      <c r="C113" s="3" t="s">
        <v>26</v>
      </c>
      <c r="D113" s="8"/>
      <c r="E113" s="21"/>
      <c r="F113" s="40"/>
    </row>
    <row r="114" spans="1:7" x14ac:dyDescent="0.3">
      <c r="A114" s="27" t="s">
        <v>42</v>
      </c>
      <c r="B114" s="80">
        <v>44682</v>
      </c>
      <c r="C114" s="3" t="s">
        <v>1</v>
      </c>
      <c r="D114" s="8" t="s">
        <v>8</v>
      </c>
      <c r="E114" s="21" t="s">
        <v>8</v>
      </c>
      <c r="F114" s="40">
        <v>220</v>
      </c>
    </row>
    <row r="115" spans="1:7" x14ac:dyDescent="0.3">
      <c r="A115" s="27" t="s">
        <v>43</v>
      </c>
      <c r="B115" s="80">
        <v>44682</v>
      </c>
      <c r="C115" s="3" t="s">
        <v>1</v>
      </c>
      <c r="D115" s="8">
        <v>15.5</v>
      </c>
      <c r="E115" s="21">
        <v>0</v>
      </c>
      <c r="F115" s="40">
        <v>220</v>
      </c>
    </row>
    <row r="116" spans="1:7" x14ac:dyDescent="0.3">
      <c r="A116" s="27" t="s">
        <v>44</v>
      </c>
      <c r="B116" s="80">
        <v>44682</v>
      </c>
      <c r="C116" s="3" t="s">
        <v>1</v>
      </c>
      <c r="D116" s="8" t="s">
        <v>8</v>
      </c>
      <c r="E116" s="21" t="s">
        <v>8</v>
      </c>
      <c r="F116" s="40">
        <v>220</v>
      </c>
    </row>
    <row r="117" spans="1:7" s="23" customFormat="1" x14ac:dyDescent="0.3">
      <c r="A117" s="27" t="s">
        <v>45</v>
      </c>
      <c r="B117" s="80">
        <v>44682</v>
      </c>
      <c r="C117" s="3" t="s">
        <v>22</v>
      </c>
      <c r="D117" s="40"/>
      <c r="E117" s="41"/>
      <c r="F117" s="40"/>
    </row>
    <row r="118" spans="1:7" s="23" customFormat="1" ht="17.25" thickBot="1" x14ac:dyDescent="0.35">
      <c r="A118" s="32" t="s">
        <v>47</v>
      </c>
      <c r="B118" s="80">
        <v>44682</v>
      </c>
      <c r="C118" s="33" t="s">
        <v>20</v>
      </c>
      <c r="D118" s="52"/>
      <c r="E118" s="53"/>
      <c r="F118" s="52"/>
    </row>
    <row r="119" spans="1:7" s="23" customFormat="1" x14ac:dyDescent="0.3">
      <c r="A119" s="83" t="s">
        <v>23</v>
      </c>
      <c r="B119" s="84"/>
      <c r="C119" s="85"/>
      <c r="D119" s="55">
        <f>SUM(D108:D118)</f>
        <v>420.25</v>
      </c>
      <c r="E119" s="56">
        <f>SUM(E108:E118)</f>
        <v>2181.35</v>
      </c>
      <c r="F119" s="55">
        <f>SUM(F108:F118)</f>
        <v>1320</v>
      </c>
      <c r="G119" s="28"/>
    </row>
    <row r="120" spans="1:7" s="23" customFormat="1" x14ac:dyDescent="0.3">
      <c r="A120" s="86" t="s">
        <v>24</v>
      </c>
      <c r="B120" s="87"/>
      <c r="C120" s="88"/>
      <c r="D120" s="40"/>
      <c r="E120" s="41"/>
      <c r="F120" s="40"/>
    </row>
    <row r="121" spans="1:7" s="23" customFormat="1" x14ac:dyDescent="0.3">
      <c r="A121" s="86" t="s">
        <v>25</v>
      </c>
      <c r="B121" s="87"/>
      <c r="C121" s="88"/>
      <c r="D121" s="45"/>
      <c r="E121" s="46"/>
      <c r="F121" s="45"/>
    </row>
    <row r="122" spans="1:7" s="23" customFormat="1" x14ac:dyDescent="0.3">
      <c r="A122" s="35"/>
      <c r="B122" s="35"/>
      <c r="C122" s="35"/>
      <c r="D122" s="47"/>
      <c r="E122" s="48"/>
      <c r="F122" s="47"/>
    </row>
    <row r="123" spans="1:7" x14ac:dyDescent="0.3">
      <c r="A123" s="27" t="s">
        <v>36</v>
      </c>
      <c r="B123" s="80">
        <v>44652</v>
      </c>
      <c r="C123" s="3" t="s">
        <v>0</v>
      </c>
      <c r="D123" s="8">
        <v>84.17</v>
      </c>
      <c r="E123" s="21">
        <v>571.12</v>
      </c>
      <c r="F123" s="40">
        <v>190</v>
      </c>
    </row>
    <row r="124" spans="1:7" x14ac:dyDescent="0.3">
      <c r="A124" s="30" t="s">
        <v>37</v>
      </c>
      <c r="B124" s="80">
        <v>44652</v>
      </c>
      <c r="C124" s="31" t="s">
        <v>8</v>
      </c>
      <c r="D124" s="49"/>
      <c r="E124" s="50"/>
      <c r="F124" s="42"/>
    </row>
    <row r="125" spans="1:7" x14ac:dyDescent="0.3">
      <c r="A125" s="27" t="s">
        <v>38</v>
      </c>
      <c r="B125" s="80">
        <v>44652</v>
      </c>
      <c r="C125" s="3" t="s">
        <v>1</v>
      </c>
      <c r="D125" s="8">
        <v>106.41</v>
      </c>
      <c r="E125" s="21">
        <v>433.77</v>
      </c>
      <c r="F125" s="40">
        <v>190</v>
      </c>
    </row>
    <row r="126" spans="1:7" x14ac:dyDescent="0.3">
      <c r="A126" s="27" t="s">
        <v>39</v>
      </c>
      <c r="B126" s="80">
        <v>44652</v>
      </c>
      <c r="C126" s="3" t="s">
        <v>20</v>
      </c>
      <c r="D126" s="54"/>
      <c r="E126" s="21"/>
      <c r="F126" s="40"/>
    </row>
    <row r="127" spans="1:7" x14ac:dyDescent="0.3">
      <c r="A127" s="27" t="s">
        <v>40</v>
      </c>
      <c r="B127" s="80">
        <v>44652</v>
      </c>
      <c r="C127" s="3" t="s">
        <v>1</v>
      </c>
      <c r="D127" s="8">
        <v>150.81</v>
      </c>
      <c r="E127" s="21">
        <v>580.09</v>
      </c>
      <c r="F127" s="40">
        <v>190</v>
      </c>
    </row>
    <row r="128" spans="1:7" x14ac:dyDescent="0.3">
      <c r="A128" s="27" t="s">
        <v>41</v>
      </c>
      <c r="B128" s="80">
        <v>44652</v>
      </c>
      <c r="C128" s="3" t="s">
        <v>26</v>
      </c>
      <c r="D128" s="8"/>
      <c r="E128" s="21"/>
      <c r="F128" s="40"/>
    </row>
    <row r="129" spans="1:7" x14ac:dyDescent="0.3">
      <c r="A129" s="27" t="s">
        <v>42</v>
      </c>
      <c r="B129" s="80">
        <v>44652</v>
      </c>
      <c r="C129" s="3" t="s">
        <v>1</v>
      </c>
      <c r="D129" s="8" t="s">
        <v>8</v>
      </c>
      <c r="E129" s="21" t="s">
        <v>8</v>
      </c>
      <c r="F129" s="40">
        <v>190</v>
      </c>
    </row>
    <row r="130" spans="1:7" x14ac:dyDescent="0.3">
      <c r="A130" s="27" t="s">
        <v>43</v>
      </c>
      <c r="B130" s="80">
        <v>44652</v>
      </c>
      <c r="C130" s="3" t="s">
        <v>1</v>
      </c>
      <c r="D130" s="8">
        <v>4.5</v>
      </c>
      <c r="E130" s="21">
        <v>0</v>
      </c>
      <c r="F130" s="40">
        <v>190</v>
      </c>
    </row>
    <row r="131" spans="1:7" x14ac:dyDescent="0.3">
      <c r="A131" s="27" t="s">
        <v>44</v>
      </c>
      <c r="B131" s="80">
        <v>44652</v>
      </c>
      <c r="C131" s="3" t="s">
        <v>1</v>
      </c>
      <c r="D131" s="8" t="s">
        <v>8</v>
      </c>
      <c r="E131" s="21" t="s">
        <v>8</v>
      </c>
      <c r="F131" s="40">
        <v>190</v>
      </c>
    </row>
    <row r="132" spans="1:7" s="23" customFormat="1" x14ac:dyDescent="0.3">
      <c r="A132" s="27" t="s">
        <v>45</v>
      </c>
      <c r="B132" s="80">
        <v>44652</v>
      </c>
      <c r="C132" s="3" t="s">
        <v>22</v>
      </c>
      <c r="D132" s="40"/>
      <c r="E132" s="41"/>
      <c r="F132" s="40"/>
    </row>
    <row r="133" spans="1:7" s="23" customFormat="1" ht="17.25" thickBot="1" x14ac:dyDescent="0.35">
      <c r="A133" s="32" t="s">
        <v>47</v>
      </c>
      <c r="B133" s="80">
        <v>44652</v>
      </c>
      <c r="C133" s="33" t="s">
        <v>20</v>
      </c>
      <c r="D133" s="52"/>
      <c r="E133" s="53"/>
      <c r="F133" s="52"/>
    </row>
    <row r="134" spans="1:7" s="23" customFormat="1" x14ac:dyDescent="0.3">
      <c r="A134" s="89" t="s">
        <v>23</v>
      </c>
      <c r="B134" s="90"/>
      <c r="C134" s="91"/>
      <c r="D134" s="55">
        <f>SUM(D123:D133)</f>
        <v>345.89</v>
      </c>
      <c r="E134" s="57">
        <f>SUM(E123:E133)</f>
        <v>1584.98</v>
      </c>
      <c r="F134" s="55">
        <v>1140</v>
      </c>
      <c r="G134" s="28"/>
    </row>
    <row r="135" spans="1:7" s="23" customFormat="1" x14ac:dyDescent="0.3"/>
    <row r="136" spans="1:7" s="23" customFormat="1" x14ac:dyDescent="0.3"/>
  </sheetData>
  <mergeCells count="23">
    <mergeCell ref="A28:C28"/>
    <mergeCell ref="A29:C29"/>
    <mergeCell ref="A13:C13"/>
    <mergeCell ref="A14:C14"/>
    <mergeCell ref="A78:C78"/>
    <mergeCell ref="A62:C62"/>
    <mergeCell ref="A46:C46"/>
    <mergeCell ref="A30:C30"/>
    <mergeCell ref="A15:C15"/>
    <mergeCell ref="A45:C45"/>
    <mergeCell ref="A44:C44"/>
    <mergeCell ref="A60:C60"/>
    <mergeCell ref="A61:C61"/>
    <mergeCell ref="A76:C76"/>
    <mergeCell ref="A119:C119"/>
    <mergeCell ref="A120:C120"/>
    <mergeCell ref="A121:C121"/>
    <mergeCell ref="A134:C134"/>
    <mergeCell ref="A77:C77"/>
    <mergeCell ref="A91:C91"/>
    <mergeCell ref="A92:C92"/>
    <mergeCell ref="A93:C93"/>
    <mergeCell ref="A106:C10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A47C-AAE8-4E57-80F1-DD1791403D13}">
  <dimension ref="A1:M18"/>
  <sheetViews>
    <sheetView tabSelected="1" workbookViewId="0">
      <selection activeCell="F26" sqref="F26"/>
    </sheetView>
  </sheetViews>
  <sheetFormatPr defaultRowHeight="15" x14ac:dyDescent="0.25"/>
  <cols>
    <col min="1" max="1" width="12.7109375" customWidth="1"/>
    <col min="3" max="3" width="16.42578125" customWidth="1"/>
    <col min="4" max="4" width="13.5703125" style="76" customWidth="1"/>
    <col min="5" max="5" width="16.42578125" bestFit="1" customWidth="1"/>
    <col min="6" max="6" width="13.28515625" customWidth="1"/>
    <col min="7" max="7" width="16" customWidth="1"/>
  </cols>
  <sheetData>
    <row r="1" spans="1:13" ht="15.75" x14ac:dyDescent="0.25">
      <c r="A1" s="36" t="s">
        <v>27</v>
      </c>
      <c r="B1" s="36"/>
      <c r="C1" s="76"/>
      <c r="D1"/>
    </row>
    <row r="2" spans="1:13" ht="16.5" x14ac:dyDescent="0.3">
      <c r="A2" s="24" t="s">
        <v>7</v>
      </c>
      <c r="B2" s="24"/>
      <c r="C2" s="24" t="s">
        <v>9</v>
      </c>
      <c r="D2" s="29" t="s">
        <v>10</v>
      </c>
      <c r="E2" s="29" t="s">
        <v>11</v>
      </c>
      <c r="F2" s="29" t="s">
        <v>12</v>
      </c>
      <c r="G2" s="23"/>
      <c r="H2" s="23"/>
      <c r="I2" s="23"/>
      <c r="J2" s="23"/>
      <c r="K2" s="23"/>
      <c r="L2" s="23"/>
      <c r="M2" s="23"/>
    </row>
    <row r="3" spans="1:13" ht="16.5" x14ac:dyDescent="0.3">
      <c r="A3" s="24"/>
      <c r="B3" s="24"/>
      <c r="C3" s="24"/>
      <c r="D3" s="29"/>
      <c r="E3" s="29"/>
      <c r="F3" s="29"/>
      <c r="G3" s="23"/>
      <c r="H3" s="23"/>
      <c r="I3" s="23"/>
      <c r="J3" s="23"/>
      <c r="K3" s="23"/>
      <c r="L3" s="23"/>
      <c r="M3" s="23"/>
    </row>
    <row r="4" spans="1:13" ht="16.5" x14ac:dyDescent="0.3">
      <c r="A4" s="27" t="s">
        <v>36</v>
      </c>
      <c r="B4" s="80">
        <v>44927</v>
      </c>
      <c r="C4" s="3" t="s">
        <v>0</v>
      </c>
      <c r="D4" s="40">
        <v>91.92</v>
      </c>
      <c r="E4" s="4">
        <v>524.86</v>
      </c>
      <c r="F4" s="3">
        <v>220</v>
      </c>
      <c r="G4" s="23"/>
      <c r="H4" s="23"/>
      <c r="I4" s="23"/>
      <c r="J4" s="23"/>
      <c r="K4" s="23"/>
      <c r="L4" s="23"/>
      <c r="M4" s="23"/>
    </row>
    <row r="5" spans="1:13" ht="16.5" x14ac:dyDescent="0.3">
      <c r="A5" s="27" t="s">
        <v>37</v>
      </c>
      <c r="B5" s="80">
        <v>44927</v>
      </c>
      <c r="C5" s="3" t="s">
        <v>8</v>
      </c>
      <c r="D5" s="40"/>
      <c r="E5" s="4" t="s">
        <v>8</v>
      </c>
      <c r="F5" s="3">
        <v>220</v>
      </c>
      <c r="G5" s="23"/>
      <c r="H5" s="23"/>
      <c r="I5" s="23"/>
      <c r="J5" s="23"/>
      <c r="K5" s="23"/>
      <c r="L5" s="23"/>
      <c r="M5" s="23"/>
    </row>
    <row r="6" spans="1:13" ht="16.5" x14ac:dyDescent="0.3">
      <c r="A6" s="27" t="s">
        <v>38</v>
      </c>
      <c r="B6" s="80">
        <v>44927</v>
      </c>
      <c r="C6" s="3" t="s">
        <v>1</v>
      </c>
      <c r="D6" s="40">
        <v>66.5</v>
      </c>
      <c r="E6" s="4" t="s">
        <v>8</v>
      </c>
      <c r="F6" s="3">
        <v>220</v>
      </c>
      <c r="G6" s="23"/>
      <c r="H6" s="23"/>
      <c r="I6" s="23"/>
      <c r="J6" s="23"/>
      <c r="K6" s="23"/>
      <c r="L6" s="23"/>
      <c r="M6" s="23"/>
    </row>
    <row r="7" spans="1:13" ht="16.5" x14ac:dyDescent="0.3">
      <c r="A7" s="27" t="s">
        <v>39</v>
      </c>
      <c r="B7" s="80">
        <v>44927</v>
      </c>
      <c r="C7" s="3" t="s">
        <v>20</v>
      </c>
      <c r="D7" s="40">
        <v>4</v>
      </c>
      <c r="E7" s="4" t="s">
        <v>8</v>
      </c>
      <c r="F7" s="3">
        <v>220</v>
      </c>
      <c r="G7" s="23"/>
      <c r="H7" s="23"/>
      <c r="I7" s="23"/>
      <c r="J7" s="23"/>
      <c r="K7" s="23"/>
      <c r="L7" s="23"/>
      <c r="M7" s="23"/>
    </row>
    <row r="8" spans="1:13" ht="16.5" x14ac:dyDescent="0.3">
      <c r="A8" s="27" t="s">
        <v>40</v>
      </c>
      <c r="B8" s="80">
        <v>44927</v>
      </c>
      <c r="C8" s="3" t="s">
        <v>1</v>
      </c>
      <c r="D8" s="40">
        <v>192.29</v>
      </c>
      <c r="E8" s="4">
        <v>688.18</v>
      </c>
      <c r="F8" s="3">
        <v>220</v>
      </c>
      <c r="G8" s="23"/>
      <c r="H8" s="23"/>
      <c r="I8" s="23"/>
      <c r="J8" s="23"/>
      <c r="K8" s="23"/>
      <c r="L8" s="23"/>
      <c r="M8" s="23"/>
    </row>
    <row r="9" spans="1:13" ht="16.5" x14ac:dyDescent="0.3">
      <c r="A9" s="27" t="s">
        <v>41</v>
      </c>
      <c r="B9" s="80">
        <v>44927</v>
      </c>
      <c r="C9" s="3" t="s">
        <v>21</v>
      </c>
      <c r="D9" s="40">
        <v>3.5</v>
      </c>
      <c r="E9" s="4" t="s">
        <v>8</v>
      </c>
      <c r="F9" s="3">
        <v>220</v>
      </c>
      <c r="G9" s="23"/>
      <c r="H9" s="23"/>
      <c r="I9" s="23"/>
      <c r="J9" s="23"/>
      <c r="K9" s="23"/>
      <c r="L9" s="23"/>
      <c r="M9" s="23"/>
    </row>
    <row r="10" spans="1:13" ht="16.5" x14ac:dyDescent="0.3">
      <c r="A10" s="27" t="s">
        <v>42</v>
      </c>
      <c r="B10" s="80">
        <v>44927</v>
      </c>
      <c r="C10" s="3" t="s">
        <v>22</v>
      </c>
      <c r="D10" s="40">
        <v>16.5</v>
      </c>
      <c r="E10" s="4" t="s">
        <v>8</v>
      </c>
      <c r="F10" s="3">
        <v>220</v>
      </c>
      <c r="G10" s="23"/>
      <c r="H10" s="23"/>
      <c r="I10" s="14"/>
      <c r="J10" s="23"/>
      <c r="K10" s="23"/>
      <c r="L10" s="23"/>
      <c r="M10" s="23"/>
    </row>
    <row r="11" spans="1:13" ht="16.5" x14ac:dyDescent="0.3">
      <c r="A11" s="27" t="s">
        <v>43</v>
      </c>
      <c r="B11" s="80">
        <v>44927</v>
      </c>
      <c r="C11" s="3" t="s">
        <v>1</v>
      </c>
      <c r="D11" s="40">
        <v>79.25</v>
      </c>
      <c r="E11" s="4">
        <v>232.7</v>
      </c>
      <c r="F11" s="3">
        <v>220</v>
      </c>
      <c r="G11" s="23"/>
      <c r="H11" s="23"/>
      <c r="I11" s="1"/>
      <c r="J11" s="23"/>
      <c r="K11" s="23"/>
      <c r="L11" s="23"/>
      <c r="M11" s="23"/>
    </row>
    <row r="12" spans="1:13" ht="16.5" x14ac:dyDescent="0.3">
      <c r="A12" s="27" t="s">
        <v>44</v>
      </c>
      <c r="B12" s="80">
        <v>44927</v>
      </c>
      <c r="C12" s="3" t="s">
        <v>1</v>
      </c>
      <c r="D12" s="40">
        <v>192.75</v>
      </c>
      <c r="E12" s="4">
        <v>552.71</v>
      </c>
      <c r="F12" s="3">
        <v>220</v>
      </c>
      <c r="G12" s="23"/>
      <c r="H12" s="23"/>
      <c r="I12" s="23"/>
      <c r="J12" s="23"/>
      <c r="K12" s="23"/>
      <c r="L12" s="23"/>
      <c r="M12" s="23"/>
    </row>
    <row r="13" spans="1:13" ht="16.5" x14ac:dyDescent="0.3">
      <c r="A13" s="27" t="s">
        <v>45</v>
      </c>
      <c r="B13" s="80">
        <v>44927</v>
      </c>
      <c r="C13" s="3" t="s">
        <v>22</v>
      </c>
      <c r="D13" s="40">
        <v>107.75</v>
      </c>
      <c r="E13" s="4" t="s">
        <v>8</v>
      </c>
      <c r="F13" s="3">
        <v>220</v>
      </c>
      <c r="G13" s="23"/>
      <c r="H13" s="23"/>
      <c r="I13" s="23"/>
      <c r="J13" s="23"/>
      <c r="K13" s="23"/>
      <c r="L13" s="23"/>
      <c r="M13" s="23"/>
    </row>
    <row r="14" spans="1:13" ht="16.5" x14ac:dyDescent="0.3">
      <c r="A14" s="27" t="s">
        <v>46</v>
      </c>
      <c r="B14" s="80">
        <v>44927</v>
      </c>
      <c r="C14" s="3"/>
      <c r="D14" s="40">
        <v>72</v>
      </c>
      <c r="E14" s="4"/>
      <c r="F14" s="3"/>
      <c r="G14" s="23"/>
      <c r="H14" s="23"/>
      <c r="I14" s="23"/>
      <c r="J14" s="23"/>
      <c r="K14" s="23"/>
      <c r="L14" s="23"/>
      <c r="M14" s="23"/>
    </row>
    <row r="15" spans="1:13" ht="16.5" x14ac:dyDescent="0.3">
      <c r="A15" s="27" t="s">
        <v>47</v>
      </c>
      <c r="B15" s="80">
        <v>44927</v>
      </c>
      <c r="C15" s="3" t="s">
        <v>20</v>
      </c>
      <c r="D15" s="40">
        <v>1</v>
      </c>
      <c r="E15" s="4" t="s">
        <v>8</v>
      </c>
      <c r="F15" s="3">
        <v>220</v>
      </c>
      <c r="G15" s="23"/>
      <c r="H15" s="23"/>
      <c r="I15" s="23"/>
      <c r="J15" s="23"/>
      <c r="K15" s="23"/>
      <c r="L15" s="23"/>
      <c r="M15" s="23"/>
    </row>
    <row r="16" spans="1:13" ht="16.5" x14ac:dyDescent="0.3">
      <c r="A16" s="92" t="s">
        <v>48</v>
      </c>
      <c r="B16" s="92"/>
      <c r="C16" s="92"/>
      <c r="D16" s="73">
        <f>SUM(D4:D15)</f>
        <v>827.46</v>
      </c>
      <c r="E16" s="79">
        <v>1998.45</v>
      </c>
      <c r="F16" s="66">
        <f>SUM(F4:F15)</f>
        <v>2420</v>
      </c>
      <c r="G16" s="28"/>
      <c r="H16" s="23"/>
      <c r="I16" s="23"/>
      <c r="J16" s="23"/>
      <c r="K16" s="23"/>
      <c r="L16" s="23"/>
      <c r="M16" s="23"/>
    </row>
    <row r="17" spans="1:13" ht="16.5" x14ac:dyDescent="0.3">
      <c r="A17" s="92" t="s">
        <v>31</v>
      </c>
      <c r="B17" s="92"/>
      <c r="C17" s="92"/>
      <c r="D17" s="29">
        <v>827.46</v>
      </c>
      <c r="E17" s="78"/>
      <c r="F17" s="1"/>
      <c r="G17" s="23"/>
      <c r="H17" s="23"/>
      <c r="I17" s="23"/>
      <c r="J17" s="23"/>
      <c r="K17" s="23"/>
      <c r="L17" s="23"/>
      <c r="M17" s="23"/>
    </row>
    <row r="18" spans="1:13" ht="16.5" x14ac:dyDescent="0.3">
      <c r="A18" s="65" t="s">
        <v>33</v>
      </c>
      <c r="B18" s="65"/>
      <c r="C18" s="77">
        <v>72</v>
      </c>
      <c r="D18"/>
    </row>
  </sheetData>
  <mergeCells count="2">
    <mergeCell ref="A16:C16"/>
    <mergeCell ref="A17:C1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Mensal</vt:lpstr>
      <vt:lpstr>Tabela</vt:lpstr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Emanueli Castagnoli</dc:creator>
  <cp:lastModifiedBy>Yasmin Adeo</cp:lastModifiedBy>
  <dcterms:created xsi:type="dcterms:W3CDTF">2022-11-22T13:18:42Z</dcterms:created>
  <dcterms:modified xsi:type="dcterms:W3CDTF">2023-11-30T16:36:46Z</dcterms:modified>
</cp:coreProperties>
</file>