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35" windowWidth="14055" windowHeight="7935" activeTab="1"/>
  </bookViews>
  <sheets>
    <sheet name="General" sheetId="1" r:id="rId1"/>
    <sheet name="Calcul" sheetId="2" r:id="rId2"/>
    <sheet name="Préhension" sheetId="4" r:id="rId3"/>
    <sheet name="Levage" sheetId="5" r:id="rId4"/>
  </sheets>
  <calcPr calcId="124519"/>
</workbook>
</file>

<file path=xl/calcChain.xml><?xml version="1.0" encoding="utf-8"?>
<calcChain xmlns="http://schemas.openxmlformats.org/spreadsheetml/2006/main">
  <c r="F13" i="2"/>
  <c r="F12"/>
  <c r="F11"/>
  <c r="C21"/>
  <c r="J3"/>
  <c r="G3"/>
  <c r="H3" s="1"/>
  <c r="C32"/>
  <c r="C30"/>
  <c r="C29"/>
  <c r="C22"/>
  <c r="F3"/>
  <c r="C15"/>
  <c r="C19"/>
  <c r="C14"/>
  <c r="I5" i="5"/>
  <c r="I6"/>
  <c r="I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3"/>
  <c r="E4"/>
  <c r="E5"/>
  <c r="E6"/>
  <c r="E7"/>
  <c r="E8"/>
  <c r="E9"/>
  <c r="E10"/>
  <c r="E11"/>
  <c r="E12"/>
  <c r="E13"/>
  <c r="E2"/>
  <c r="E3" i="4"/>
  <c r="J3"/>
  <c r="E4"/>
  <c r="J4"/>
  <c r="E5"/>
  <c r="J5"/>
  <c r="E6"/>
  <c r="J6"/>
  <c r="E7"/>
  <c r="J7"/>
  <c r="E8"/>
  <c r="J8"/>
  <c r="E9"/>
  <c r="J9"/>
  <c r="E10"/>
  <c r="J10"/>
  <c r="E11"/>
  <c r="J11"/>
  <c r="E12"/>
  <c r="J12"/>
  <c r="E13"/>
  <c r="J13"/>
  <c r="E14"/>
  <c r="J14"/>
  <c r="E15"/>
  <c r="J15"/>
  <c r="E16"/>
  <c r="J16"/>
  <c r="E17"/>
  <c r="J17"/>
  <c r="E18"/>
  <c r="J18"/>
  <c r="E19"/>
  <c r="J19"/>
  <c r="E20"/>
  <c r="J20"/>
  <c r="E21"/>
  <c r="J21"/>
  <c r="E22"/>
  <c r="J22"/>
  <c r="E23"/>
  <c r="J23"/>
  <c r="E24"/>
  <c r="J24"/>
  <c r="E25"/>
  <c r="J25"/>
  <c r="E26"/>
  <c r="J26"/>
  <c r="E27"/>
  <c r="J27"/>
  <c r="E28"/>
  <c r="J28"/>
  <c r="E29"/>
  <c r="J29"/>
  <c r="E30"/>
  <c r="J30"/>
  <c r="E31"/>
  <c r="J31"/>
  <c r="E32"/>
  <c r="J32"/>
  <c r="E33"/>
  <c r="J33"/>
  <c r="E34"/>
  <c r="J34"/>
  <c r="E35"/>
  <c r="J35"/>
  <c r="E36"/>
  <c r="J36"/>
  <c r="E37"/>
  <c r="J37"/>
  <c r="E38"/>
  <c r="J38"/>
  <c r="E39"/>
  <c r="J39"/>
  <c r="E40"/>
  <c r="J40"/>
  <c r="E41"/>
  <c r="J41"/>
  <c r="E42"/>
  <c r="J42"/>
  <c r="E43"/>
  <c r="J43"/>
  <c r="E44"/>
  <c r="J44"/>
  <c r="E45"/>
  <c r="J45"/>
  <c r="E46"/>
  <c r="J46"/>
  <c r="E47"/>
  <c r="J47"/>
  <c r="E48"/>
  <c r="J48"/>
  <c r="E49"/>
  <c r="J49"/>
  <c r="E50"/>
  <c r="J50"/>
  <c r="E51"/>
  <c r="J51"/>
  <c r="E52"/>
  <c r="J52"/>
  <c r="E53"/>
  <c r="J53"/>
  <c r="E54"/>
  <c r="J54"/>
  <c r="E55"/>
  <c r="J55"/>
  <c r="E56"/>
  <c r="J56"/>
  <c r="E57"/>
  <c r="J57"/>
  <c r="E58"/>
  <c r="J58"/>
  <c r="E59"/>
  <c r="J59"/>
  <c r="E60"/>
  <c r="J60"/>
  <c r="E61"/>
  <c r="J61"/>
  <c r="E62"/>
  <c r="J62"/>
  <c r="E63"/>
  <c r="J63"/>
  <c r="E64"/>
  <c r="J64"/>
  <c r="E65"/>
  <c r="S3" s="1"/>
  <c r="J65"/>
  <c r="E66"/>
  <c r="J66"/>
  <c r="E67"/>
  <c r="J67"/>
  <c r="E68"/>
  <c r="J68"/>
  <c r="E69"/>
  <c r="J69"/>
  <c r="E70"/>
  <c r="J70"/>
  <c r="E71"/>
  <c r="J71"/>
  <c r="E72"/>
  <c r="J72"/>
  <c r="E73"/>
  <c r="J73"/>
  <c r="E74"/>
  <c r="J74"/>
  <c r="E75"/>
  <c r="J75"/>
  <c r="E76"/>
  <c r="J76"/>
  <c r="E77"/>
  <c r="J77"/>
  <c r="E78"/>
  <c r="J78"/>
  <c r="E79"/>
  <c r="J79"/>
  <c r="E80"/>
  <c r="J80"/>
  <c r="E81"/>
  <c r="J81"/>
  <c r="E82"/>
  <c r="J82"/>
  <c r="E83"/>
  <c r="J83"/>
  <c r="E84"/>
  <c r="J84"/>
  <c r="E85"/>
  <c r="J85"/>
  <c r="E86"/>
  <c r="J86"/>
  <c r="E87"/>
  <c r="J87"/>
  <c r="E88"/>
  <c r="J88"/>
  <c r="E89"/>
  <c r="J89"/>
  <c r="E90"/>
  <c r="J90"/>
  <c r="E91"/>
  <c r="J91"/>
  <c r="E92"/>
  <c r="J92"/>
  <c r="E93"/>
  <c r="J93"/>
  <c r="E94"/>
  <c r="J94"/>
  <c r="E95"/>
  <c r="J95"/>
  <c r="E96"/>
  <c r="J96"/>
  <c r="E97"/>
  <c r="J97"/>
  <c r="E98"/>
  <c r="J98"/>
  <c r="E99"/>
  <c r="J99"/>
  <c r="E100"/>
  <c r="J100"/>
  <c r="E101"/>
  <c r="J101"/>
  <c r="E102"/>
  <c r="J102"/>
  <c r="E103"/>
  <c r="J103"/>
  <c r="E104"/>
  <c r="J104"/>
  <c r="E105"/>
  <c r="J105"/>
  <c r="E106"/>
  <c r="J106"/>
  <c r="E107"/>
  <c r="J107"/>
  <c r="E108"/>
  <c r="J108"/>
  <c r="E109"/>
  <c r="J109"/>
  <c r="E110"/>
  <c r="J110"/>
  <c r="E111"/>
  <c r="J111"/>
  <c r="E112"/>
  <c r="J112"/>
  <c r="E113"/>
  <c r="J113"/>
  <c r="E114"/>
  <c r="J114"/>
  <c r="E115"/>
  <c r="J115"/>
  <c r="E116"/>
  <c r="J116"/>
  <c r="E117"/>
  <c r="J117"/>
  <c r="E118"/>
  <c r="J118"/>
  <c r="E119"/>
  <c r="J119"/>
  <c r="E120"/>
  <c r="J120"/>
  <c r="E121"/>
  <c r="J121"/>
  <c r="E122"/>
  <c r="J122"/>
  <c r="E123"/>
  <c r="J123"/>
  <c r="E124"/>
  <c r="J124"/>
  <c r="E125"/>
  <c r="J125"/>
  <c r="E126"/>
  <c r="J126"/>
  <c r="E127"/>
  <c r="J127"/>
  <c r="E128"/>
  <c r="J128"/>
  <c r="E129"/>
  <c r="J129"/>
  <c r="E130"/>
  <c r="J130"/>
  <c r="E131"/>
  <c r="J131"/>
  <c r="E132"/>
  <c r="J132"/>
  <c r="E133"/>
  <c r="J133"/>
  <c r="E134"/>
  <c r="J134"/>
  <c r="E135"/>
  <c r="J135"/>
  <c r="E136"/>
  <c r="J136"/>
  <c r="E137"/>
  <c r="J137"/>
  <c r="E138"/>
  <c r="J138"/>
  <c r="E139"/>
  <c r="J139"/>
  <c r="E140"/>
  <c r="J140"/>
  <c r="E141"/>
  <c r="J141"/>
  <c r="S22" s="1"/>
  <c r="E142"/>
  <c r="J142"/>
  <c r="E143"/>
  <c r="J143"/>
  <c r="E144"/>
  <c r="J144"/>
  <c r="E145"/>
  <c r="J145"/>
  <c r="E146"/>
  <c r="J146"/>
  <c r="E147"/>
  <c r="J147"/>
  <c r="E148"/>
  <c r="J148"/>
  <c r="E149"/>
  <c r="J149"/>
  <c r="E150"/>
  <c r="J150"/>
  <c r="E151"/>
  <c r="J151"/>
  <c r="E152"/>
  <c r="J152"/>
  <c r="E153"/>
  <c r="J153"/>
  <c r="E154"/>
  <c r="J154"/>
  <c r="E155"/>
  <c r="J155"/>
  <c r="E156"/>
  <c r="J156"/>
  <c r="E157"/>
  <c r="J157"/>
  <c r="E158"/>
  <c r="J158"/>
  <c r="E159"/>
  <c r="J159"/>
  <c r="E160"/>
  <c r="J160"/>
  <c r="E161"/>
  <c r="J161"/>
  <c r="E162"/>
  <c r="J162"/>
  <c r="E163"/>
  <c r="J163"/>
  <c r="E164"/>
  <c r="J164"/>
  <c r="E165"/>
  <c r="J165"/>
  <c r="E166"/>
  <c r="J166"/>
  <c r="E167"/>
  <c r="J167"/>
  <c r="E168"/>
  <c r="J168"/>
  <c r="E169"/>
  <c r="J169"/>
  <c r="E170"/>
  <c r="J170"/>
  <c r="E171"/>
  <c r="J171"/>
  <c r="E172"/>
  <c r="J172"/>
  <c r="E173"/>
  <c r="J173"/>
  <c r="E174"/>
  <c r="J174"/>
  <c r="E175"/>
  <c r="J175"/>
  <c r="E176"/>
  <c r="J176"/>
  <c r="E177"/>
  <c r="J177"/>
  <c r="E178"/>
  <c r="J178"/>
  <c r="E179"/>
  <c r="J179"/>
  <c r="E180"/>
  <c r="J180"/>
  <c r="E181"/>
  <c r="J181"/>
  <c r="J182"/>
  <c r="J183"/>
  <c r="J184"/>
  <c r="J185"/>
  <c r="J186"/>
  <c r="J187"/>
  <c r="J188"/>
  <c r="J189"/>
  <c r="J190"/>
  <c r="J191"/>
  <c r="J192"/>
  <c r="J193"/>
  <c r="J194"/>
  <c r="J195"/>
  <c r="J196"/>
  <c r="J197"/>
  <c r="J198"/>
  <c r="J199"/>
  <c r="J200"/>
  <c r="J201"/>
  <c r="J202"/>
  <c r="J203"/>
  <c r="J204"/>
  <c r="J205"/>
  <c r="J206"/>
  <c r="J207"/>
  <c r="J208"/>
  <c r="J209"/>
  <c r="J210"/>
  <c r="J211"/>
  <c r="J212"/>
  <c r="J213"/>
  <c r="J214"/>
  <c r="J215"/>
  <c r="J216"/>
  <c r="J217"/>
  <c r="J218"/>
  <c r="J219"/>
  <c r="J220"/>
  <c r="J221"/>
  <c r="J222"/>
  <c r="J223"/>
  <c r="J224"/>
  <c r="J225"/>
  <c r="J226"/>
  <c r="J227"/>
  <c r="J228"/>
  <c r="J229"/>
  <c r="J230"/>
  <c r="J231"/>
  <c r="J232"/>
  <c r="J233"/>
  <c r="J234"/>
  <c r="J235"/>
  <c r="J236"/>
  <c r="J237"/>
  <c r="J238"/>
  <c r="J239"/>
  <c r="J240"/>
  <c r="J241"/>
  <c r="J242"/>
  <c r="J243"/>
  <c r="J244"/>
  <c r="J245"/>
  <c r="J246"/>
  <c r="J247"/>
  <c r="J248"/>
  <c r="J249"/>
  <c r="J250"/>
  <c r="J251"/>
  <c r="J252"/>
  <c r="J253"/>
  <c r="J254"/>
  <c r="J255"/>
  <c r="J256"/>
  <c r="J257"/>
  <c r="J258"/>
  <c r="J259"/>
  <c r="J260"/>
  <c r="J261"/>
  <c r="J262"/>
  <c r="J263"/>
  <c r="J264"/>
  <c r="J265"/>
  <c r="J266"/>
  <c r="C11" i="2"/>
  <c r="H17" i="1"/>
  <c r="G17"/>
  <c r="F17"/>
  <c r="E17"/>
  <c r="D17"/>
  <c r="C17"/>
  <c r="H15"/>
  <c r="C15"/>
  <c r="D15"/>
  <c r="E15"/>
  <c r="F15"/>
  <c r="G15"/>
  <c r="C33" i="2" l="1"/>
  <c r="C20"/>
  <c r="F4"/>
  <c r="F5"/>
  <c r="S41" i="4"/>
</calcChain>
</file>

<file path=xl/sharedStrings.xml><?xml version="1.0" encoding="utf-8"?>
<sst xmlns="http://schemas.openxmlformats.org/spreadsheetml/2006/main" count="95" uniqueCount="60">
  <si>
    <t xml:space="preserve">Grandeur à mesurer </t>
  </si>
  <si>
    <t xml:space="preserve">Cahier des charges </t>
  </si>
  <si>
    <t>Effort Préhension pince(N)</t>
  </si>
  <si>
    <t>Debattement poignet(°)</t>
  </si>
  <si>
    <t>Debattement coude(°)</t>
  </si>
  <si>
    <t>rotation base (°)</t>
  </si>
  <si>
    <t>rotation du bras (°)</t>
  </si>
  <si>
    <t>&lt;300</t>
  </si>
  <si>
    <t>Temps de réaction max (ms)</t>
  </si>
  <si>
    <t xml:space="preserve">Valeur mesurée </t>
  </si>
  <si>
    <t xml:space="preserve">Valeur simulée </t>
  </si>
  <si>
    <t>capacité de levage (g)</t>
  </si>
  <si>
    <t>Ecart 1  (en %)</t>
  </si>
  <si>
    <t>Ecart 2 (en %)</t>
  </si>
  <si>
    <t xml:space="preserve">   </t>
  </si>
  <si>
    <t>Ecart 3(en %)</t>
  </si>
  <si>
    <r>
      <t>Résistance (</t>
    </r>
    <r>
      <rPr>
        <sz val="11"/>
        <color theme="1"/>
        <rFont val="Calibri"/>
        <family val="2"/>
      </rPr>
      <t>Ω)</t>
    </r>
  </si>
  <si>
    <t>*</t>
  </si>
  <si>
    <t>Moyenne générale des pinces</t>
  </si>
  <si>
    <t>Moyenne début de pince</t>
  </si>
  <si>
    <t>Moyenne bout de pince</t>
  </si>
  <si>
    <t>Force</t>
  </si>
  <si>
    <t>Force (tirée) / Port 1 [N]</t>
  </si>
  <si>
    <t>Temps [s]</t>
  </si>
  <si>
    <t>#</t>
  </si>
  <si>
    <t>Force (tirée</t>
  </si>
  <si>
    <t>Force de préhension début de la pince</t>
  </si>
  <si>
    <t>Force de préhension bout de la pince</t>
  </si>
  <si>
    <t xml:space="preserve"> </t>
  </si>
  <si>
    <t>,</t>
  </si>
  <si>
    <t xml:space="preserve">Force </t>
  </si>
  <si>
    <t>Force avec MAZ</t>
  </si>
  <si>
    <t xml:space="preserve">Rapport de reduction </t>
  </si>
  <si>
    <t>Capacité de levage (g)</t>
  </si>
  <si>
    <t>Capacité de levage (kg)</t>
  </si>
  <si>
    <t>Moyenne (N)</t>
  </si>
  <si>
    <t>Bras de levier (m)</t>
  </si>
  <si>
    <t>Force de levage (N)</t>
  </si>
  <si>
    <t>Courant rotor bloqué(A)</t>
  </si>
  <si>
    <t>Tension rotor bloqué (V)</t>
  </si>
  <si>
    <t>U(V)</t>
  </si>
  <si>
    <t>I(A)</t>
  </si>
  <si>
    <t>ω(rad/s)</t>
  </si>
  <si>
    <t>k</t>
  </si>
  <si>
    <t xml:space="preserve">Constante k réelle </t>
  </si>
  <si>
    <t>Capacité de levage théorique (kg)</t>
  </si>
  <si>
    <t>n moteur à vide (rpm)</t>
  </si>
  <si>
    <t>n moteur (mesure avec motoréducteur) (rpm)</t>
  </si>
  <si>
    <t xml:space="preserve">ω moteur (mesure avec motoréducteur) (rad/s) </t>
  </si>
  <si>
    <t xml:space="preserve">ω moteur à vide (rad/s) </t>
  </si>
  <si>
    <t>Constante k approximée (ODG Yuste)</t>
  </si>
  <si>
    <t>Courant à vide (A)</t>
  </si>
  <si>
    <t>Couple électromagnétique moteur théorique (N/m)</t>
  </si>
  <si>
    <t>Couple max mot simulé  (N.m)</t>
  </si>
  <si>
    <t>Couple max art simulé (N.m)</t>
  </si>
  <si>
    <t>ω(rad/s) réducteur</t>
  </si>
  <si>
    <t>n red</t>
  </si>
  <si>
    <t>viscous</t>
  </si>
  <si>
    <t>sec</t>
  </si>
  <si>
    <t>break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</si>
</sst>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11" fontId="0" fillId="0" borderId="0" xfId="0" applyNumberFormat="1"/>
    <xf numFmtId="0" fontId="2" fillId="0" borderId="0" xfId="1" applyFont="1" applyAlignment="1"/>
    <xf numFmtId="0" fontId="2" fillId="0" borderId="0" xfId="1"/>
    <xf numFmtId="0" fontId="2" fillId="0" borderId="0" xfId="1" applyAlignment="1"/>
    <xf numFmtId="0" fontId="3" fillId="0" borderId="0" xfId="1" applyFont="1" applyAlignment="1"/>
    <xf numFmtId="0" fontId="0" fillId="0" borderId="0" xfId="0" applyNumberFormat="1"/>
    <xf numFmtId="0" fontId="4" fillId="0" borderId="0" xfId="0" applyFont="1"/>
    <xf numFmtId="11" fontId="4" fillId="0" borderId="0" xfId="0" applyNumberFormat="1" applyFont="1"/>
    <xf numFmtId="2" fontId="0" fillId="0" borderId="0" xfId="0" applyNumberFormat="1"/>
    <xf numFmtId="0" fontId="2" fillId="0" borderId="0" xfId="1" applyFont="1" applyAlignment="1"/>
  </cellXfs>
  <cellStyles count="2">
    <cellStyle name="Normal" xfId="0" builtinId="0"/>
    <cellStyle name="Normal 2" xfId="1"/>
  </cellStyles>
  <dxfs count="0"/>
  <tableStyles count="0" defaultTableStyle="TableStyleMedium9" defaultPivotStyle="PivotStyleLight16"/>
  <colors>
    <mruColors>
      <color rgb="FFFF3300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tx>
        <c:rich>
          <a:bodyPr/>
          <a:lstStyle/>
          <a:p>
            <a:pPr>
              <a:defRPr/>
            </a:pPr>
            <a:r>
              <a:rPr lang="en-US"/>
              <a:t>Force de préhension</a:t>
            </a:r>
          </a:p>
          <a:p>
            <a:pPr>
              <a:defRPr/>
            </a:pPr>
            <a:r>
              <a:rPr lang="en-US"/>
              <a:t>début</a:t>
            </a:r>
            <a:r>
              <a:rPr lang="en-US" baseline="0"/>
              <a:t> </a:t>
            </a:r>
          </a:p>
          <a:p>
            <a:pPr>
              <a:defRPr/>
            </a:pPr>
            <a:r>
              <a:rPr lang="en-US"/>
              <a:t>de pince</a:t>
            </a:r>
          </a:p>
        </c:rich>
      </c:tx>
    </c:title>
    <c:plotArea>
      <c:layout/>
      <c:scatterChart>
        <c:scatterStyle val="smoothMarker"/>
        <c:ser>
          <c:idx val="1"/>
          <c:order val="0"/>
          <c:tx>
            <c:strRef>
              <c:f>Préhension!$J$2</c:f>
              <c:strCache>
                <c:ptCount val="1"/>
                <c:pt idx="0">
                  <c:v>Force</c:v>
                </c:pt>
              </c:strCache>
            </c:strRef>
          </c:tx>
          <c:marker>
            <c:symbol val="none"/>
          </c:marker>
          <c:xVal>
            <c:numRef>
              <c:f>Préhension!$H$3:$H$206</c:f>
              <c:numCache>
                <c:formatCode>General</c:formatCode>
                <c:ptCount val="204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0.4</c:v>
                </c:pt>
                <c:pt idx="11">
                  <c:v>0.44</c:v>
                </c:pt>
                <c:pt idx="12">
                  <c:v>0.48</c:v>
                </c:pt>
                <c:pt idx="13">
                  <c:v>0.52</c:v>
                </c:pt>
                <c:pt idx="14">
                  <c:v>0.56000000000000005</c:v>
                </c:pt>
                <c:pt idx="15">
                  <c:v>0.6</c:v>
                </c:pt>
                <c:pt idx="16">
                  <c:v>0.64</c:v>
                </c:pt>
                <c:pt idx="17">
                  <c:v>0.68</c:v>
                </c:pt>
                <c:pt idx="18">
                  <c:v>0.72</c:v>
                </c:pt>
                <c:pt idx="19">
                  <c:v>0.76</c:v>
                </c:pt>
                <c:pt idx="20">
                  <c:v>0.8</c:v>
                </c:pt>
                <c:pt idx="21">
                  <c:v>0.84</c:v>
                </c:pt>
                <c:pt idx="22">
                  <c:v>0.88</c:v>
                </c:pt>
                <c:pt idx="23">
                  <c:v>0.92</c:v>
                </c:pt>
                <c:pt idx="24">
                  <c:v>0.96</c:v>
                </c:pt>
                <c:pt idx="25">
                  <c:v>1</c:v>
                </c:pt>
                <c:pt idx="26">
                  <c:v>1.04</c:v>
                </c:pt>
                <c:pt idx="27">
                  <c:v>1.08</c:v>
                </c:pt>
                <c:pt idx="28">
                  <c:v>1.1200000000000001</c:v>
                </c:pt>
                <c:pt idx="29">
                  <c:v>1.1599999999999999</c:v>
                </c:pt>
                <c:pt idx="30">
                  <c:v>1.2</c:v>
                </c:pt>
                <c:pt idx="31">
                  <c:v>1.24</c:v>
                </c:pt>
                <c:pt idx="32">
                  <c:v>1.28</c:v>
                </c:pt>
                <c:pt idx="33">
                  <c:v>1.32</c:v>
                </c:pt>
                <c:pt idx="34">
                  <c:v>1.36</c:v>
                </c:pt>
                <c:pt idx="35">
                  <c:v>1.4</c:v>
                </c:pt>
                <c:pt idx="36">
                  <c:v>1.44</c:v>
                </c:pt>
                <c:pt idx="37">
                  <c:v>1.48</c:v>
                </c:pt>
                <c:pt idx="38">
                  <c:v>1.52</c:v>
                </c:pt>
                <c:pt idx="39">
                  <c:v>1.56</c:v>
                </c:pt>
                <c:pt idx="40">
                  <c:v>1.6</c:v>
                </c:pt>
                <c:pt idx="41">
                  <c:v>1.64</c:v>
                </c:pt>
                <c:pt idx="42">
                  <c:v>1.68</c:v>
                </c:pt>
                <c:pt idx="43">
                  <c:v>1.72</c:v>
                </c:pt>
                <c:pt idx="44">
                  <c:v>1.76</c:v>
                </c:pt>
                <c:pt idx="45">
                  <c:v>1.8</c:v>
                </c:pt>
                <c:pt idx="46">
                  <c:v>1.84</c:v>
                </c:pt>
                <c:pt idx="47">
                  <c:v>1.88</c:v>
                </c:pt>
                <c:pt idx="48">
                  <c:v>1.92</c:v>
                </c:pt>
                <c:pt idx="49">
                  <c:v>1.96</c:v>
                </c:pt>
                <c:pt idx="50">
                  <c:v>2</c:v>
                </c:pt>
                <c:pt idx="51">
                  <c:v>2.04</c:v>
                </c:pt>
                <c:pt idx="52">
                  <c:v>2.08</c:v>
                </c:pt>
                <c:pt idx="53">
                  <c:v>2.12</c:v>
                </c:pt>
                <c:pt idx="54">
                  <c:v>2.16</c:v>
                </c:pt>
                <c:pt idx="55">
                  <c:v>2.2000000000000002</c:v>
                </c:pt>
                <c:pt idx="56">
                  <c:v>2.2400000000000002</c:v>
                </c:pt>
                <c:pt idx="57">
                  <c:v>2.2799999999999998</c:v>
                </c:pt>
                <c:pt idx="58">
                  <c:v>2.3199999999999998</c:v>
                </c:pt>
                <c:pt idx="59">
                  <c:v>2.36</c:v>
                </c:pt>
                <c:pt idx="60">
                  <c:v>2.4</c:v>
                </c:pt>
                <c:pt idx="61">
                  <c:v>2.44</c:v>
                </c:pt>
                <c:pt idx="62">
                  <c:v>2.48</c:v>
                </c:pt>
                <c:pt idx="63">
                  <c:v>2.52</c:v>
                </c:pt>
                <c:pt idx="64">
                  <c:v>2.56</c:v>
                </c:pt>
                <c:pt idx="65">
                  <c:v>2.6</c:v>
                </c:pt>
                <c:pt idx="66">
                  <c:v>2.64</c:v>
                </c:pt>
                <c:pt idx="67">
                  <c:v>2.68</c:v>
                </c:pt>
                <c:pt idx="68">
                  <c:v>2.72</c:v>
                </c:pt>
                <c:pt idx="69">
                  <c:v>2.76</c:v>
                </c:pt>
                <c:pt idx="70">
                  <c:v>2.8</c:v>
                </c:pt>
                <c:pt idx="71">
                  <c:v>2.84</c:v>
                </c:pt>
                <c:pt idx="72">
                  <c:v>2.88</c:v>
                </c:pt>
                <c:pt idx="73">
                  <c:v>2.92</c:v>
                </c:pt>
                <c:pt idx="74">
                  <c:v>2.96</c:v>
                </c:pt>
                <c:pt idx="75">
                  <c:v>3</c:v>
                </c:pt>
                <c:pt idx="76">
                  <c:v>3.04</c:v>
                </c:pt>
                <c:pt idx="77">
                  <c:v>3.08</c:v>
                </c:pt>
                <c:pt idx="78">
                  <c:v>3.12</c:v>
                </c:pt>
                <c:pt idx="79">
                  <c:v>3.16</c:v>
                </c:pt>
                <c:pt idx="80">
                  <c:v>3.2</c:v>
                </c:pt>
                <c:pt idx="81">
                  <c:v>3.24</c:v>
                </c:pt>
                <c:pt idx="82">
                  <c:v>3.28</c:v>
                </c:pt>
                <c:pt idx="83">
                  <c:v>3.32</c:v>
                </c:pt>
                <c:pt idx="84">
                  <c:v>3.36</c:v>
                </c:pt>
                <c:pt idx="85">
                  <c:v>3.4</c:v>
                </c:pt>
                <c:pt idx="86">
                  <c:v>3.44</c:v>
                </c:pt>
                <c:pt idx="87">
                  <c:v>3.48</c:v>
                </c:pt>
                <c:pt idx="88">
                  <c:v>3.52</c:v>
                </c:pt>
                <c:pt idx="89">
                  <c:v>3.56</c:v>
                </c:pt>
                <c:pt idx="90">
                  <c:v>3.6</c:v>
                </c:pt>
                <c:pt idx="91">
                  <c:v>3.64</c:v>
                </c:pt>
                <c:pt idx="92">
                  <c:v>3.68</c:v>
                </c:pt>
                <c:pt idx="93">
                  <c:v>3.72</c:v>
                </c:pt>
                <c:pt idx="94">
                  <c:v>3.76</c:v>
                </c:pt>
                <c:pt idx="95">
                  <c:v>3.8</c:v>
                </c:pt>
                <c:pt idx="96">
                  <c:v>3.84</c:v>
                </c:pt>
                <c:pt idx="97">
                  <c:v>3.88</c:v>
                </c:pt>
                <c:pt idx="98">
                  <c:v>3.92</c:v>
                </c:pt>
                <c:pt idx="99">
                  <c:v>3.96</c:v>
                </c:pt>
                <c:pt idx="100">
                  <c:v>4</c:v>
                </c:pt>
                <c:pt idx="101">
                  <c:v>4.04</c:v>
                </c:pt>
                <c:pt idx="102">
                  <c:v>4.08</c:v>
                </c:pt>
                <c:pt idx="103">
                  <c:v>4.12</c:v>
                </c:pt>
                <c:pt idx="104">
                  <c:v>4.16</c:v>
                </c:pt>
                <c:pt idx="105">
                  <c:v>4.2</c:v>
                </c:pt>
                <c:pt idx="106">
                  <c:v>4.24</c:v>
                </c:pt>
                <c:pt idx="107">
                  <c:v>4.28</c:v>
                </c:pt>
                <c:pt idx="108">
                  <c:v>4.32</c:v>
                </c:pt>
                <c:pt idx="109">
                  <c:v>4.3600000000000003</c:v>
                </c:pt>
                <c:pt idx="110">
                  <c:v>4.4000000000000004</c:v>
                </c:pt>
                <c:pt idx="111">
                  <c:v>4.4400000000000004</c:v>
                </c:pt>
                <c:pt idx="112">
                  <c:v>4.4800000000000004</c:v>
                </c:pt>
                <c:pt idx="113">
                  <c:v>4.5199999999999996</c:v>
                </c:pt>
                <c:pt idx="114">
                  <c:v>4.5599999999999996</c:v>
                </c:pt>
                <c:pt idx="115">
                  <c:v>4.5999999999999996</c:v>
                </c:pt>
                <c:pt idx="116">
                  <c:v>4.6399999999999997</c:v>
                </c:pt>
                <c:pt idx="117">
                  <c:v>4.68</c:v>
                </c:pt>
                <c:pt idx="118">
                  <c:v>4.72</c:v>
                </c:pt>
                <c:pt idx="119">
                  <c:v>4.76</c:v>
                </c:pt>
                <c:pt idx="120">
                  <c:v>4.8</c:v>
                </c:pt>
                <c:pt idx="121">
                  <c:v>4.84</c:v>
                </c:pt>
                <c:pt idx="122">
                  <c:v>4.88</c:v>
                </c:pt>
                <c:pt idx="123">
                  <c:v>4.92</c:v>
                </c:pt>
                <c:pt idx="124">
                  <c:v>4.96</c:v>
                </c:pt>
                <c:pt idx="125">
                  <c:v>5</c:v>
                </c:pt>
                <c:pt idx="126">
                  <c:v>5.04</c:v>
                </c:pt>
                <c:pt idx="127">
                  <c:v>5.08</c:v>
                </c:pt>
                <c:pt idx="128">
                  <c:v>5.12</c:v>
                </c:pt>
                <c:pt idx="129">
                  <c:v>5.16</c:v>
                </c:pt>
                <c:pt idx="130">
                  <c:v>5.2</c:v>
                </c:pt>
                <c:pt idx="131">
                  <c:v>5.24</c:v>
                </c:pt>
                <c:pt idx="132">
                  <c:v>5.28</c:v>
                </c:pt>
                <c:pt idx="133">
                  <c:v>5.32</c:v>
                </c:pt>
                <c:pt idx="134">
                  <c:v>5.36</c:v>
                </c:pt>
                <c:pt idx="135">
                  <c:v>5.4</c:v>
                </c:pt>
                <c:pt idx="136">
                  <c:v>5.44</c:v>
                </c:pt>
                <c:pt idx="137">
                  <c:v>5.48</c:v>
                </c:pt>
                <c:pt idx="138">
                  <c:v>5.52</c:v>
                </c:pt>
                <c:pt idx="139">
                  <c:v>5.56</c:v>
                </c:pt>
                <c:pt idx="140">
                  <c:v>5.6</c:v>
                </c:pt>
                <c:pt idx="141">
                  <c:v>5.64</c:v>
                </c:pt>
                <c:pt idx="142">
                  <c:v>5.68</c:v>
                </c:pt>
                <c:pt idx="143">
                  <c:v>5.72</c:v>
                </c:pt>
                <c:pt idx="144">
                  <c:v>5.76</c:v>
                </c:pt>
                <c:pt idx="145">
                  <c:v>5.8</c:v>
                </c:pt>
                <c:pt idx="146">
                  <c:v>5.84</c:v>
                </c:pt>
                <c:pt idx="147">
                  <c:v>5.88</c:v>
                </c:pt>
                <c:pt idx="148">
                  <c:v>5.92</c:v>
                </c:pt>
                <c:pt idx="149">
                  <c:v>5.96</c:v>
                </c:pt>
                <c:pt idx="150">
                  <c:v>6</c:v>
                </c:pt>
                <c:pt idx="151">
                  <c:v>6.04</c:v>
                </c:pt>
                <c:pt idx="152">
                  <c:v>6.08</c:v>
                </c:pt>
                <c:pt idx="153">
                  <c:v>6.12</c:v>
                </c:pt>
                <c:pt idx="154">
                  <c:v>6.16</c:v>
                </c:pt>
                <c:pt idx="155">
                  <c:v>6.2</c:v>
                </c:pt>
                <c:pt idx="156">
                  <c:v>6.24</c:v>
                </c:pt>
                <c:pt idx="157">
                  <c:v>6.28</c:v>
                </c:pt>
                <c:pt idx="158">
                  <c:v>6.32</c:v>
                </c:pt>
                <c:pt idx="159">
                  <c:v>6.36</c:v>
                </c:pt>
                <c:pt idx="160">
                  <c:v>6.4</c:v>
                </c:pt>
                <c:pt idx="161">
                  <c:v>6.44</c:v>
                </c:pt>
                <c:pt idx="162">
                  <c:v>6.48</c:v>
                </c:pt>
                <c:pt idx="163">
                  <c:v>6.52</c:v>
                </c:pt>
                <c:pt idx="164">
                  <c:v>6.56</c:v>
                </c:pt>
                <c:pt idx="165">
                  <c:v>6.6</c:v>
                </c:pt>
                <c:pt idx="166">
                  <c:v>6.64</c:v>
                </c:pt>
                <c:pt idx="167">
                  <c:v>6.68</c:v>
                </c:pt>
                <c:pt idx="168">
                  <c:v>6.72</c:v>
                </c:pt>
                <c:pt idx="169">
                  <c:v>6.76</c:v>
                </c:pt>
                <c:pt idx="170">
                  <c:v>6.8</c:v>
                </c:pt>
                <c:pt idx="171">
                  <c:v>6.84</c:v>
                </c:pt>
                <c:pt idx="172">
                  <c:v>6.88</c:v>
                </c:pt>
                <c:pt idx="173">
                  <c:v>6.92</c:v>
                </c:pt>
                <c:pt idx="174">
                  <c:v>6.96</c:v>
                </c:pt>
                <c:pt idx="175">
                  <c:v>7</c:v>
                </c:pt>
                <c:pt idx="176">
                  <c:v>7.04</c:v>
                </c:pt>
                <c:pt idx="177">
                  <c:v>7.08</c:v>
                </c:pt>
                <c:pt idx="178">
                  <c:v>7.12</c:v>
                </c:pt>
                <c:pt idx="179">
                  <c:v>7.16</c:v>
                </c:pt>
                <c:pt idx="180">
                  <c:v>7.2</c:v>
                </c:pt>
                <c:pt idx="181">
                  <c:v>7.24</c:v>
                </c:pt>
                <c:pt idx="182">
                  <c:v>7.28</c:v>
                </c:pt>
                <c:pt idx="183">
                  <c:v>7.32</c:v>
                </c:pt>
                <c:pt idx="184">
                  <c:v>7.36</c:v>
                </c:pt>
                <c:pt idx="185">
                  <c:v>7.4</c:v>
                </c:pt>
                <c:pt idx="186">
                  <c:v>7.44</c:v>
                </c:pt>
                <c:pt idx="187">
                  <c:v>7.48</c:v>
                </c:pt>
                <c:pt idx="188">
                  <c:v>7.52</c:v>
                </c:pt>
                <c:pt idx="189">
                  <c:v>7.56</c:v>
                </c:pt>
                <c:pt idx="190">
                  <c:v>7.6</c:v>
                </c:pt>
                <c:pt idx="191">
                  <c:v>7.64</c:v>
                </c:pt>
                <c:pt idx="192">
                  <c:v>7.68</c:v>
                </c:pt>
                <c:pt idx="193">
                  <c:v>7.72</c:v>
                </c:pt>
                <c:pt idx="194">
                  <c:v>7.76</c:v>
                </c:pt>
                <c:pt idx="195">
                  <c:v>7.8</c:v>
                </c:pt>
                <c:pt idx="196">
                  <c:v>7.84</c:v>
                </c:pt>
                <c:pt idx="197">
                  <c:v>7.88</c:v>
                </c:pt>
                <c:pt idx="198">
                  <c:v>7.92</c:v>
                </c:pt>
                <c:pt idx="199">
                  <c:v>7.96</c:v>
                </c:pt>
                <c:pt idx="200">
                  <c:v>8</c:v>
                </c:pt>
                <c:pt idx="201">
                  <c:v>8.0399999999999991</c:v>
                </c:pt>
                <c:pt idx="202">
                  <c:v>8.08</c:v>
                </c:pt>
                <c:pt idx="203">
                  <c:v>8.1199999999999992</c:v>
                </c:pt>
              </c:numCache>
            </c:numRef>
          </c:xVal>
          <c:yVal>
            <c:numRef>
              <c:f>Préhension!$J$3:$J$206</c:f>
              <c:numCache>
                <c:formatCode>General</c:formatCode>
                <c:ptCount val="204"/>
                <c:pt idx="0">
                  <c:v>0</c:v>
                </c:pt>
                <c:pt idx="1">
                  <c:v>-4.5999999999999819E-2</c:v>
                </c:pt>
                <c:pt idx="2">
                  <c:v>0</c:v>
                </c:pt>
                <c:pt idx="3">
                  <c:v>-4.5999999999999819E-2</c:v>
                </c:pt>
                <c:pt idx="4">
                  <c:v>-4.5999999999999819E-2</c:v>
                </c:pt>
                <c:pt idx="5">
                  <c:v>0</c:v>
                </c:pt>
                <c:pt idx="6">
                  <c:v>-6.999999999999984E-2</c:v>
                </c:pt>
                <c:pt idx="7">
                  <c:v>0</c:v>
                </c:pt>
                <c:pt idx="8">
                  <c:v>-4.5999999999999819E-2</c:v>
                </c:pt>
                <c:pt idx="9">
                  <c:v>0</c:v>
                </c:pt>
                <c:pt idx="10">
                  <c:v>-4.5999999999999819E-2</c:v>
                </c:pt>
                <c:pt idx="11">
                  <c:v>-4.5999999999999819E-2</c:v>
                </c:pt>
                <c:pt idx="12">
                  <c:v>0</c:v>
                </c:pt>
                <c:pt idx="13">
                  <c:v>-4.5999999999999819E-2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2.3000000000000131E-2</c:v>
                </c:pt>
                <c:pt idx="19">
                  <c:v>0</c:v>
                </c:pt>
                <c:pt idx="20">
                  <c:v>-4.5999999999999819E-2</c:v>
                </c:pt>
                <c:pt idx="21">
                  <c:v>-4.5999999999999819E-2</c:v>
                </c:pt>
                <c:pt idx="22">
                  <c:v>2.3000000000000131E-2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-9.2999999999999972E-2</c:v>
                </c:pt>
                <c:pt idx="28">
                  <c:v>2.3000000000000131E-2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2.3000000000000131E-2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4.7000000000000153E-2</c:v>
                </c:pt>
                <c:pt idx="37">
                  <c:v>2.3000000000000131E-2</c:v>
                </c:pt>
                <c:pt idx="38">
                  <c:v>0</c:v>
                </c:pt>
                <c:pt idx="39">
                  <c:v>2.3000000000000131E-2</c:v>
                </c:pt>
                <c:pt idx="40">
                  <c:v>2.3000000000000131E-2</c:v>
                </c:pt>
                <c:pt idx="41">
                  <c:v>7.0000000000000284E-2</c:v>
                </c:pt>
                <c:pt idx="42">
                  <c:v>2.3000000000000131E-2</c:v>
                </c:pt>
                <c:pt idx="43">
                  <c:v>4.7000000000000153E-2</c:v>
                </c:pt>
                <c:pt idx="44">
                  <c:v>2.3000000000000131E-2</c:v>
                </c:pt>
                <c:pt idx="45">
                  <c:v>4.7000000000000153E-2</c:v>
                </c:pt>
                <c:pt idx="46">
                  <c:v>4.7000000000000153E-2</c:v>
                </c:pt>
                <c:pt idx="47">
                  <c:v>2.3000000000000131E-2</c:v>
                </c:pt>
                <c:pt idx="48">
                  <c:v>2.3000000000000131E-2</c:v>
                </c:pt>
                <c:pt idx="49">
                  <c:v>0</c:v>
                </c:pt>
                <c:pt idx="50">
                  <c:v>2.3000000000000131E-2</c:v>
                </c:pt>
                <c:pt idx="51">
                  <c:v>0</c:v>
                </c:pt>
                <c:pt idx="52">
                  <c:v>2.3000000000000131E-2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-4.5999999999999819E-2</c:v>
                </c:pt>
                <c:pt idx="57">
                  <c:v>2.3000000000000131E-2</c:v>
                </c:pt>
                <c:pt idx="58">
                  <c:v>2.3000000000000131E-2</c:v>
                </c:pt>
                <c:pt idx="59">
                  <c:v>0</c:v>
                </c:pt>
                <c:pt idx="60">
                  <c:v>-4.5999999999999819E-2</c:v>
                </c:pt>
                <c:pt idx="61">
                  <c:v>0</c:v>
                </c:pt>
                <c:pt idx="62">
                  <c:v>0</c:v>
                </c:pt>
                <c:pt idx="63">
                  <c:v>2.3000000000000131E-2</c:v>
                </c:pt>
                <c:pt idx="64">
                  <c:v>0</c:v>
                </c:pt>
                <c:pt idx="65">
                  <c:v>2.3000000000000131E-2</c:v>
                </c:pt>
                <c:pt idx="66">
                  <c:v>2.3000000000000131E-2</c:v>
                </c:pt>
                <c:pt idx="67">
                  <c:v>4.7000000000000153E-2</c:v>
                </c:pt>
                <c:pt idx="68">
                  <c:v>0</c:v>
                </c:pt>
                <c:pt idx="69">
                  <c:v>2.3000000000000131E-2</c:v>
                </c:pt>
                <c:pt idx="70">
                  <c:v>0</c:v>
                </c:pt>
                <c:pt idx="71">
                  <c:v>0</c:v>
                </c:pt>
                <c:pt idx="72">
                  <c:v>4.7000000000000153E-2</c:v>
                </c:pt>
                <c:pt idx="73">
                  <c:v>0</c:v>
                </c:pt>
                <c:pt idx="74">
                  <c:v>-4.5999999999999819E-2</c:v>
                </c:pt>
                <c:pt idx="75">
                  <c:v>0</c:v>
                </c:pt>
                <c:pt idx="76">
                  <c:v>2.3000000000000131E-2</c:v>
                </c:pt>
                <c:pt idx="77">
                  <c:v>4.7000000000000153E-2</c:v>
                </c:pt>
                <c:pt idx="78">
                  <c:v>0.18600000000000039</c:v>
                </c:pt>
                <c:pt idx="79">
                  <c:v>0.18600000000000039</c:v>
                </c:pt>
                <c:pt idx="80">
                  <c:v>-4.5999999999999819E-2</c:v>
                </c:pt>
                <c:pt idx="81">
                  <c:v>2.3000000000000131E-2</c:v>
                </c:pt>
                <c:pt idx="82">
                  <c:v>4.7000000000000153E-2</c:v>
                </c:pt>
                <c:pt idx="83">
                  <c:v>-4.5999999999999819E-2</c:v>
                </c:pt>
                <c:pt idx="84">
                  <c:v>-4.5999999999999819E-2</c:v>
                </c:pt>
                <c:pt idx="85">
                  <c:v>2.3000000000000131E-2</c:v>
                </c:pt>
                <c:pt idx="86">
                  <c:v>4.7000000000000153E-2</c:v>
                </c:pt>
                <c:pt idx="87">
                  <c:v>4.7000000000000153E-2</c:v>
                </c:pt>
                <c:pt idx="88">
                  <c:v>4.7000000000000153E-2</c:v>
                </c:pt>
                <c:pt idx="89">
                  <c:v>4.7000000000000153E-2</c:v>
                </c:pt>
                <c:pt idx="90">
                  <c:v>4.7000000000000153E-2</c:v>
                </c:pt>
                <c:pt idx="91">
                  <c:v>4.7000000000000153E-2</c:v>
                </c:pt>
                <c:pt idx="92">
                  <c:v>4.7000000000000153E-2</c:v>
                </c:pt>
                <c:pt idx="93">
                  <c:v>0.14000000000000012</c:v>
                </c:pt>
                <c:pt idx="94">
                  <c:v>0.51100000000000012</c:v>
                </c:pt>
                <c:pt idx="95">
                  <c:v>1.6260000000000003</c:v>
                </c:pt>
                <c:pt idx="96">
                  <c:v>2.718</c:v>
                </c:pt>
                <c:pt idx="97">
                  <c:v>3.2060000000000004</c:v>
                </c:pt>
                <c:pt idx="98">
                  <c:v>4.3680000000000003</c:v>
                </c:pt>
                <c:pt idx="99">
                  <c:v>5.4830000000000005</c:v>
                </c:pt>
                <c:pt idx="100">
                  <c:v>6.6450000000000005</c:v>
                </c:pt>
                <c:pt idx="101">
                  <c:v>7.551000000000001</c:v>
                </c:pt>
                <c:pt idx="102">
                  <c:v>8.4110000000000014</c:v>
                </c:pt>
                <c:pt idx="103">
                  <c:v>9.1539999999999999</c:v>
                </c:pt>
                <c:pt idx="104">
                  <c:v>8.8520000000000003</c:v>
                </c:pt>
                <c:pt idx="105">
                  <c:v>4.6240000000000006</c:v>
                </c:pt>
                <c:pt idx="106">
                  <c:v>5.9249999999999998</c:v>
                </c:pt>
                <c:pt idx="107">
                  <c:v>7.0170000000000003</c:v>
                </c:pt>
                <c:pt idx="108">
                  <c:v>7.7600000000000007</c:v>
                </c:pt>
                <c:pt idx="109">
                  <c:v>8.48</c:v>
                </c:pt>
                <c:pt idx="110">
                  <c:v>9.0609999999999999</c:v>
                </c:pt>
                <c:pt idx="111">
                  <c:v>9.5259999999999998</c:v>
                </c:pt>
                <c:pt idx="112">
                  <c:v>10.013999999999999</c:v>
                </c:pt>
                <c:pt idx="113">
                  <c:v>1.8120000000000003</c:v>
                </c:pt>
                <c:pt idx="114">
                  <c:v>4.1589999999999998</c:v>
                </c:pt>
                <c:pt idx="115">
                  <c:v>5.7619999999999996</c:v>
                </c:pt>
                <c:pt idx="116">
                  <c:v>7.2020000000000008</c:v>
                </c:pt>
                <c:pt idx="117">
                  <c:v>8.48</c:v>
                </c:pt>
                <c:pt idx="118">
                  <c:v>9.2010000000000005</c:v>
                </c:pt>
                <c:pt idx="119">
                  <c:v>9.8049999999999997</c:v>
                </c:pt>
                <c:pt idx="120">
                  <c:v>10.222999999999999</c:v>
                </c:pt>
                <c:pt idx="121">
                  <c:v>7.992</c:v>
                </c:pt>
                <c:pt idx="122">
                  <c:v>3.5780000000000003</c:v>
                </c:pt>
                <c:pt idx="123">
                  <c:v>5.274</c:v>
                </c:pt>
                <c:pt idx="124">
                  <c:v>6.8999999999999995</c:v>
                </c:pt>
                <c:pt idx="125">
                  <c:v>8.1090000000000018</c:v>
                </c:pt>
                <c:pt idx="126">
                  <c:v>8.8520000000000003</c:v>
                </c:pt>
                <c:pt idx="127">
                  <c:v>9.5259999999999998</c:v>
                </c:pt>
                <c:pt idx="128">
                  <c:v>10.129999999999999</c:v>
                </c:pt>
                <c:pt idx="129">
                  <c:v>10.594999999999999</c:v>
                </c:pt>
                <c:pt idx="130">
                  <c:v>10.548000000000002</c:v>
                </c:pt>
                <c:pt idx="131">
                  <c:v>2.5330000000000004</c:v>
                </c:pt>
                <c:pt idx="132">
                  <c:v>4.298</c:v>
                </c:pt>
                <c:pt idx="133">
                  <c:v>5.9010000000000007</c:v>
                </c:pt>
                <c:pt idx="134">
                  <c:v>7.2719999999999994</c:v>
                </c:pt>
                <c:pt idx="135">
                  <c:v>8.527000000000001</c:v>
                </c:pt>
                <c:pt idx="136">
                  <c:v>9.2469999999999999</c:v>
                </c:pt>
                <c:pt idx="137">
                  <c:v>9.8049999999999997</c:v>
                </c:pt>
                <c:pt idx="138">
                  <c:v>10.222999999999999</c:v>
                </c:pt>
                <c:pt idx="139">
                  <c:v>8.713000000000001</c:v>
                </c:pt>
                <c:pt idx="140">
                  <c:v>3.2300000000000004</c:v>
                </c:pt>
                <c:pt idx="141">
                  <c:v>4.9489999999999998</c:v>
                </c:pt>
                <c:pt idx="142">
                  <c:v>6.5750000000000002</c:v>
                </c:pt>
                <c:pt idx="143">
                  <c:v>7.8069999999999995</c:v>
                </c:pt>
                <c:pt idx="144">
                  <c:v>8.713000000000001</c:v>
                </c:pt>
                <c:pt idx="145">
                  <c:v>9.4559999999999995</c:v>
                </c:pt>
                <c:pt idx="146">
                  <c:v>10.013999999999999</c:v>
                </c:pt>
                <c:pt idx="147">
                  <c:v>10.013999999999999</c:v>
                </c:pt>
                <c:pt idx="148">
                  <c:v>2.2309999999999999</c:v>
                </c:pt>
                <c:pt idx="149">
                  <c:v>3.625</c:v>
                </c:pt>
                <c:pt idx="150">
                  <c:v>5.5060000000000002</c:v>
                </c:pt>
                <c:pt idx="151">
                  <c:v>6.97</c:v>
                </c:pt>
                <c:pt idx="152">
                  <c:v>8.2480000000000011</c:v>
                </c:pt>
                <c:pt idx="153">
                  <c:v>8.875</c:v>
                </c:pt>
                <c:pt idx="154">
                  <c:v>9.3859999999999992</c:v>
                </c:pt>
                <c:pt idx="155">
                  <c:v>9.8979999999999997</c:v>
                </c:pt>
                <c:pt idx="156">
                  <c:v>10.082999999999998</c:v>
                </c:pt>
                <c:pt idx="157">
                  <c:v>2.5090000000000003</c:v>
                </c:pt>
                <c:pt idx="158">
                  <c:v>3.5780000000000003</c:v>
                </c:pt>
                <c:pt idx="159">
                  <c:v>5.4140000000000006</c:v>
                </c:pt>
                <c:pt idx="160">
                  <c:v>6.8310000000000004</c:v>
                </c:pt>
                <c:pt idx="161">
                  <c:v>8.1320000000000014</c:v>
                </c:pt>
                <c:pt idx="162">
                  <c:v>8.8990000000000009</c:v>
                </c:pt>
                <c:pt idx="163">
                  <c:v>9.5489999999999995</c:v>
                </c:pt>
                <c:pt idx="164">
                  <c:v>9.9909999999999997</c:v>
                </c:pt>
                <c:pt idx="165">
                  <c:v>9.8509999999999991</c:v>
                </c:pt>
                <c:pt idx="166">
                  <c:v>2.556</c:v>
                </c:pt>
                <c:pt idx="167">
                  <c:v>4.0200000000000005</c:v>
                </c:pt>
                <c:pt idx="168">
                  <c:v>5.6920000000000002</c:v>
                </c:pt>
                <c:pt idx="169">
                  <c:v>7.1789999999999994</c:v>
                </c:pt>
                <c:pt idx="170">
                  <c:v>8.3640000000000008</c:v>
                </c:pt>
                <c:pt idx="171">
                  <c:v>9.2010000000000005</c:v>
                </c:pt>
                <c:pt idx="172">
                  <c:v>9.8049999999999997</c:v>
                </c:pt>
                <c:pt idx="173">
                  <c:v>10.222999999999999</c:v>
                </c:pt>
                <c:pt idx="174">
                  <c:v>9.8739999999999988</c:v>
                </c:pt>
                <c:pt idx="175">
                  <c:v>3.0670000000000002</c:v>
                </c:pt>
                <c:pt idx="176">
                  <c:v>4.7629999999999999</c:v>
                </c:pt>
                <c:pt idx="177">
                  <c:v>6.3890000000000002</c:v>
                </c:pt>
                <c:pt idx="178">
                  <c:v>7.551000000000001</c:v>
                </c:pt>
                <c:pt idx="179">
                  <c:v>8.5040000000000013</c:v>
                </c:pt>
                <c:pt idx="180">
                  <c:v>9.2940000000000005</c:v>
                </c:pt>
                <c:pt idx="181">
                  <c:v>9.8979999999999997</c:v>
                </c:pt>
                <c:pt idx="182">
                  <c:v>9.9439999999999991</c:v>
                </c:pt>
                <c:pt idx="183">
                  <c:v>2.1139999999999999</c:v>
                </c:pt>
                <c:pt idx="184">
                  <c:v>3.95</c:v>
                </c:pt>
                <c:pt idx="185">
                  <c:v>5.5760000000000005</c:v>
                </c:pt>
                <c:pt idx="186">
                  <c:v>6.8999999999999995</c:v>
                </c:pt>
                <c:pt idx="187">
                  <c:v>8.2020000000000017</c:v>
                </c:pt>
                <c:pt idx="188">
                  <c:v>9.1310000000000002</c:v>
                </c:pt>
                <c:pt idx="189">
                  <c:v>9.8049999999999997</c:v>
                </c:pt>
                <c:pt idx="190">
                  <c:v>10.106999999999999</c:v>
                </c:pt>
                <c:pt idx="191">
                  <c:v>10.408999999999999</c:v>
                </c:pt>
                <c:pt idx="192">
                  <c:v>10.059999999999999</c:v>
                </c:pt>
                <c:pt idx="193">
                  <c:v>2.4160000000000004</c:v>
                </c:pt>
                <c:pt idx="194">
                  <c:v>3.5780000000000003</c:v>
                </c:pt>
                <c:pt idx="195">
                  <c:v>5.3210000000000006</c:v>
                </c:pt>
                <c:pt idx="196">
                  <c:v>6.6680000000000001</c:v>
                </c:pt>
                <c:pt idx="197">
                  <c:v>7.992</c:v>
                </c:pt>
                <c:pt idx="198">
                  <c:v>9.1539999999999999</c:v>
                </c:pt>
                <c:pt idx="199">
                  <c:v>9.8049999999999997</c:v>
                </c:pt>
                <c:pt idx="200">
                  <c:v>10.269000000000002</c:v>
                </c:pt>
                <c:pt idx="201">
                  <c:v>10.455000000000002</c:v>
                </c:pt>
                <c:pt idx="202">
                  <c:v>2.3230000000000004</c:v>
                </c:pt>
                <c:pt idx="203">
                  <c:v>3.9960000000000004</c:v>
                </c:pt>
              </c:numCache>
            </c:numRef>
          </c:yVal>
          <c:smooth val="1"/>
        </c:ser>
        <c:axId val="49397760"/>
        <c:axId val="49399296"/>
      </c:scatterChart>
      <c:valAx>
        <c:axId val="49397760"/>
        <c:scaling>
          <c:orientation val="minMax"/>
        </c:scaling>
        <c:axPos val="b"/>
        <c:numFmt formatCode="General" sourceLinked="1"/>
        <c:tickLblPos val="nextTo"/>
        <c:crossAx val="49399296"/>
        <c:crosses val="autoZero"/>
        <c:crossBetween val="midCat"/>
      </c:valAx>
      <c:valAx>
        <c:axId val="49399296"/>
        <c:scaling>
          <c:orientation val="minMax"/>
        </c:scaling>
        <c:axPos val="l"/>
        <c:majorGridlines/>
        <c:numFmt formatCode="General" sourceLinked="1"/>
        <c:tickLblPos val="nextTo"/>
        <c:crossAx val="49397760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tx>
        <c:rich>
          <a:bodyPr/>
          <a:lstStyle/>
          <a:p>
            <a:pPr>
              <a:defRPr/>
            </a:pPr>
            <a:r>
              <a:rPr lang="fr-FR"/>
              <a:t>Force</a:t>
            </a:r>
            <a:r>
              <a:rPr lang="fr-FR" baseline="0"/>
              <a:t> de préhension</a:t>
            </a:r>
          </a:p>
          <a:p>
            <a:pPr>
              <a:defRPr/>
            </a:pPr>
            <a:r>
              <a:rPr lang="fr-FR" baseline="0"/>
              <a:t> bout de la pince</a:t>
            </a:r>
          </a:p>
        </c:rich>
      </c:tx>
      <c:layout>
        <c:manualLayout>
          <c:xMode val="edge"/>
          <c:yMode val="edge"/>
          <c:x val="0.2867430008748908"/>
          <c:y val="2.7777777777777863E-2"/>
        </c:manualLayout>
      </c:layout>
    </c:title>
    <c:plotArea>
      <c:layout/>
      <c:scatterChart>
        <c:scatterStyle val="smoothMarker"/>
        <c:ser>
          <c:idx val="1"/>
          <c:order val="0"/>
          <c:tx>
            <c:strRef>
              <c:f>Préhension!$E$2</c:f>
              <c:strCache>
                <c:ptCount val="1"/>
                <c:pt idx="0">
                  <c:v>Force</c:v>
                </c:pt>
              </c:strCache>
            </c:strRef>
          </c:tx>
          <c:marker>
            <c:symbol val="none"/>
          </c:marker>
          <c:xVal>
            <c:numRef>
              <c:f>Préhension!$C$3:$C$181</c:f>
              <c:numCache>
                <c:formatCode>General</c:formatCode>
                <c:ptCount val="179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0.4</c:v>
                </c:pt>
                <c:pt idx="11">
                  <c:v>0.44</c:v>
                </c:pt>
                <c:pt idx="12">
                  <c:v>0.48</c:v>
                </c:pt>
                <c:pt idx="13">
                  <c:v>0.52</c:v>
                </c:pt>
                <c:pt idx="14">
                  <c:v>0.56000000000000005</c:v>
                </c:pt>
                <c:pt idx="15">
                  <c:v>0.6</c:v>
                </c:pt>
                <c:pt idx="16">
                  <c:v>0.64</c:v>
                </c:pt>
                <c:pt idx="17">
                  <c:v>0.68</c:v>
                </c:pt>
                <c:pt idx="18">
                  <c:v>0.72</c:v>
                </c:pt>
                <c:pt idx="19">
                  <c:v>0.76</c:v>
                </c:pt>
                <c:pt idx="20">
                  <c:v>0.8</c:v>
                </c:pt>
                <c:pt idx="21">
                  <c:v>0.84</c:v>
                </c:pt>
                <c:pt idx="22">
                  <c:v>0.88</c:v>
                </c:pt>
                <c:pt idx="23">
                  <c:v>0.92</c:v>
                </c:pt>
                <c:pt idx="24">
                  <c:v>0.96</c:v>
                </c:pt>
                <c:pt idx="25">
                  <c:v>1</c:v>
                </c:pt>
                <c:pt idx="26">
                  <c:v>1.04</c:v>
                </c:pt>
                <c:pt idx="27">
                  <c:v>1.08</c:v>
                </c:pt>
                <c:pt idx="28">
                  <c:v>1.1200000000000001</c:v>
                </c:pt>
                <c:pt idx="29">
                  <c:v>1.1599999999999999</c:v>
                </c:pt>
                <c:pt idx="30">
                  <c:v>1.2</c:v>
                </c:pt>
                <c:pt idx="31">
                  <c:v>1.24</c:v>
                </c:pt>
                <c:pt idx="32">
                  <c:v>1.28</c:v>
                </c:pt>
                <c:pt idx="33">
                  <c:v>1.32</c:v>
                </c:pt>
                <c:pt idx="34">
                  <c:v>1.36</c:v>
                </c:pt>
                <c:pt idx="35">
                  <c:v>1.4</c:v>
                </c:pt>
                <c:pt idx="36">
                  <c:v>1.44</c:v>
                </c:pt>
                <c:pt idx="37">
                  <c:v>1.48</c:v>
                </c:pt>
                <c:pt idx="38">
                  <c:v>1.52</c:v>
                </c:pt>
                <c:pt idx="39">
                  <c:v>1.56</c:v>
                </c:pt>
                <c:pt idx="40">
                  <c:v>1.6</c:v>
                </c:pt>
                <c:pt idx="41">
                  <c:v>1.64</c:v>
                </c:pt>
                <c:pt idx="42">
                  <c:v>1.68</c:v>
                </c:pt>
                <c:pt idx="43">
                  <c:v>1.72</c:v>
                </c:pt>
                <c:pt idx="44">
                  <c:v>1.76</c:v>
                </c:pt>
                <c:pt idx="45">
                  <c:v>1.8</c:v>
                </c:pt>
                <c:pt idx="46">
                  <c:v>1.84</c:v>
                </c:pt>
                <c:pt idx="47">
                  <c:v>1.88</c:v>
                </c:pt>
                <c:pt idx="48">
                  <c:v>1.92</c:v>
                </c:pt>
                <c:pt idx="49">
                  <c:v>1.96</c:v>
                </c:pt>
                <c:pt idx="50">
                  <c:v>2</c:v>
                </c:pt>
                <c:pt idx="51">
                  <c:v>2.04</c:v>
                </c:pt>
                <c:pt idx="52">
                  <c:v>2.08</c:v>
                </c:pt>
                <c:pt idx="53">
                  <c:v>2.12</c:v>
                </c:pt>
                <c:pt idx="54">
                  <c:v>2.16</c:v>
                </c:pt>
                <c:pt idx="55">
                  <c:v>2.2000000000000002</c:v>
                </c:pt>
                <c:pt idx="56">
                  <c:v>2.2400000000000002</c:v>
                </c:pt>
                <c:pt idx="57">
                  <c:v>2.2799999999999998</c:v>
                </c:pt>
                <c:pt idx="58">
                  <c:v>2.3199999999999998</c:v>
                </c:pt>
                <c:pt idx="59">
                  <c:v>2.36</c:v>
                </c:pt>
                <c:pt idx="60">
                  <c:v>2.4</c:v>
                </c:pt>
                <c:pt idx="61">
                  <c:v>2.44</c:v>
                </c:pt>
                <c:pt idx="62">
                  <c:v>2.48</c:v>
                </c:pt>
                <c:pt idx="63">
                  <c:v>2.52</c:v>
                </c:pt>
                <c:pt idx="64">
                  <c:v>2.56</c:v>
                </c:pt>
                <c:pt idx="65">
                  <c:v>2.6</c:v>
                </c:pt>
                <c:pt idx="66">
                  <c:v>2.64</c:v>
                </c:pt>
                <c:pt idx="67">
                  <c:v>2.68</c:v>
                </c:pt>
                <c:pt idx="68">
                  <c:v>2.72</c:v>
                </c:pt>
                <c:pt idx="69">
                  <c:v>2.76</c:v>
                </c:pt>
                <c:pt idx="70">
                  <c:v>2.8</c:v>
                </c:pt>
                <c:pt idx="71">
                  <c:v>2.84</c:v>
                </c:pt>
                <c:pt idx="72">
                  <c:v>2.88</c:v>
                </c:pt>
                <c:pt idx="73">
                  <c:v>2.92</c:v>
                </c:pt>
                <c:pt idx="74">
                  <c:v>2.96</c:v>
                </c:pt>
                <c:pt idx="75">
                  <c:v>3</c:v>
                </c:pt>
                <c:pt idx="76">
                  <c:v>3.04</c:v>
                </c:pt>
                <c:pt idx="77">
                  <c:v>3.08</c:v>
                </c:pt>
                <c:pt idx="78">
                  <c:v>3.12</c:v>
                </c:pt>
                <c:pt idx="79">
                  <c:v>3.16</c:v>
                </c:pt>
                <c:pt idx="80">
                  <c:v>3.2</c:v>
                </c:pt>
                <c:pt idx="81">
                  <c:v>3.24</c:v>
                </c:pt>
                <c:pt idx="82">
                  <c:v>3.28</c:v>
                </c:pt>
                <c:pt idx="83">
                  <c:v>3.32</c:v>
                </c:pt>
                <c:pt idx="84">
                  <c:v>3.36</c:v>
                </c:pt>
                <c:pt idx="85">
                  <c:v>3.4</c:v>
                </c:pt>
                <c:pt idx="86">
                  <c:v>3.44</c:v>
                </c:pt>
                <c:pt idx="87">
                  <c:v>3.48</c:v>
                </c:pt>
                <c:pt idx="88">
                  <c:v>3.52</c:v>
                </c:pt>
                <c:pt idx="89">
                  <c:v>3.56</c:v>
                </c:pt>
                <c:pt idx="90">
                  <c:v>3.6</c:v>
                </c:pt>
                <c:pt idx="91">
                  <c:v>3.64</c:v>
                </c:pt>
                <c:pt idx="92">
                  <c:v>3.68</c:v>
                </c:pt>
                <c:pt idx="93">
                  <c:v>3.72</c:v>
                </c:pt>
                <c:pt idx="94">
                  <c:v>3.76</c:v>
                </c:pt>
                <c:pt idx="95">
                  <c:v>3.8</c:v>
                </c:pt>
                <c:pt idx="96">
                  <c:v>3.84</c:v>
                </c:pt>
                <c:pt idx="97">
                  <c:v>3.88</c:v>
                </c:pt>
                <c:pt idx="98">
                  <c:v>3.92</c:v>
                </c:pt>
                <c:pt idx="99">
                  <c:v>3.96</c:v>
                </c:pt>
                <c:pt idx="100">
                  <c:v>4</c:v>
                </c:pt>
                <c:pt idx="101">
                  <c:v>4.04</c:v>
                </c:pt>
                <c:pt idx="102">
                  <c:v>4.08</c:v>
                </c:pt>
                <c:pt idx="103">
                  <c:v>4.12</c:v>
                </c:pt>
                <c:pt idx="104">
                  <c:v>4.16</c:v>
                </c:pt>
                <c:pt idx="105">
                  <c:v>4.2</c:v>
                </c:pt>
                <c:pt idx="106">
                  <c:v>4.24</c:v>
                </c:pt>
                <c:pt idx="107">
                  <c:v>4.28</c:v>
                </c:pt>
                <c:pt idx="108">
                  <c:v>4.32</c:v>
                </c:pt>
                <c:pt idx="109">
                  <c:v>4.3600000000000003</c:v>
                </c:pt>
                <c:pt idx="110">
                  <c:v>4.4000000000000004</c:v>
                </c:pt>
                <c:pt idx="111">
                  <c:v>4.4400000000000004</c:v>
                </c:pt>
                <c:pt idx="112">
                  <c:v>4.4800000000000004</c:v>
                </c:pt>
                <c:pt idx="113">
                  <c:v>4.5199999999999996</c:v>
                </c:pt>
                <c:pt idx="114">
                  <c:v>4.5599999999999996</c:v>
                </c:pt>
                <c:pt idx="115">
                  <c:v>4.5999999999999996</c:v>
                </c:pt>
                <c:pt idx="116">
                  <c:v>4.6399999999999997</c:v>
                </c:pt>
                <c:pt idx="117">
                  <c:v>4.68</c:v>
                </c:pt>
                <c:pt idx="118">
                  <c:v>4.72</c:v>
                </c:pt>
                <c:pt idx="119">
                  <c:v>4.76</c:v>
                </c:pt>
                <c:pt idx="120">
                  <c:v>4.8</c:v>
                </c:pt>
                <c:pt idx="121">
                  <c:v>4.84</c:v>
                </c:pt>
                <c:pt idx="122">
                  <c:v>4.88</c:v>
                </c:pt>
                <c:pt idx="123">
                  <c:v>4.92</c:v>
                </c:pt>
                <c:pt idx="124">
                  <c:v>4.96</c:v>
                </c:pt>
                <c:pt idx="125">
                  <c:v>5</c:v>
                </c:pt>
                <c:pt idx="126">
                  <c:v>5.04</c:v>
                </c:pt>
                <c:pt idx="127">
                  <c:v>5.08</c:v>
                </c:pt>
                <c:pt idx="128">
                  <c:v>5.12</c:v>
                </c:pt>
                <c:pt idx="129">
                  <c:v>5.16</c:v>
                </c:pt>
                <c:pt idx="130">
                  <c:v>5.2</c:v>
                </c:pt>
                <c:pt idx="131">
                  <c:v>5.24</c:v>
                </c:pt>
                <c:pt idx="132">
                  <c:v>5.28</c:v>
                </c:pt>
                <c:pt idx="133">
                  <c:v>5.32</c:v>
                </c:pt>
                <c:pt idx="134">
                  <c:v>5.36</c:v>
                </c:pt>
                <c:pt idx="135">
                  <c:v>5.4</c:v>
                </c:pt>
                <c:pt idx="136">
                  <c:v>5.44</c:v>
                </c:pt>
                <c:pt idx="137">
                  <c:v>5.48</c:v>
                </c:pt>
                <c:pt idx="138">
                  <c:v>5.52</c:v>
                </c:pt>
                <c:pt idx="139">
                  <c:v>5.56</c:v>
                </c:pt>
                <c:pt idx="140">
                  <c:v>5.6</c:v>
                </c:pt>
                <c:pt idx="141">
                  <c:v>5.64</c:v>
                </c:pt>
                <c:pt idx="142">
                  <c:v>5.68</c:v>
                </c:pt>
                <c:pt idx="143">
                  <c:v>5.72</c:v>
                </c:pt>
                <c:pt idx="144">
                  <c:v>5.76</c:v>
                </c:pt>
                <c:pt idx="145">
                  <c:v>5.8</c:v>
                </c:pt>
                <c:pt idx="146">
                  <c:v>5.84</c:v>
                </c:pt>
                <c:pt idx="147">
                  <c:v>5.88</c:v>
                </c:pt>
                <c:pt idx="148">
                  <c:v>5.92</c:v>
                </c:pt>
                <c:pt idx="149">
                  <c:v>5.96</c:v>
                </c:pt>
                <c:pt idx="150">
                  <c:v>6</c:v>
                </c:pt>
                <c:pt idx="151">
                  <c:v>6.04</c:v>
                </c:pt>
                <c:pt idx="152">
                  <c:v>6.08</c:v>
                </c:pt>
                <c:pt idx="153">
                  <c:v>6.12</c:v>
                </c:pt>
                <c:pt idx="154">
                  <c:v>6.16</c:v>
                </c:pt>
                <c:pt idx="155">
                  <c:v>6.2</c:v>
                </c:pt>
                <c:pt idx="156">
                  <c:v>6.24</c:v>
                </c:pt>
                <c:pt idx="157">
                  <c:v>6.28</c:v>
                </c:pt>
                <c:pt idx="158">
                  <c:v>6.32</c:v>
                </c:pt>
                <c:pt idx="159">
                  <c:v>6.36</c:v>
                </c:pt>
                <c:pt idx="160">
                  <c:v>6.4</c:v>
                </c:pt>
                <c:pt idx="161">
                  <c:v>6.44</c:v>
                </c:pt>
                <c:pt idx="162">
                  <c:v>6.48</c:v>
                </c:pt>
                <c:pt idx="163">
                  <c:v>6.52</c:v>
                </c:pt>
                <c:pt idx="164">
                  <c:v>6.56</c:v>
                </c:pt>
                <c:pt idx="165">
                  <c:v>6.6</c:v>
                </c:pt>
                <c:pt idx="166">
                  <c:v>6.64</c:v>
                </c:pt>
                <c:pt idx="167">
                  <c:v>6.68</c:v>
                </c:pt>
                <c:pt idx="168">
                  <c:v>6.72</c:v>
                </c:pt>
                <c:pt idx="169">
                  <c:v>6.76</c:v>
                </c:pt>
                <c:pt idx="170">
                  <c:v>6.8</c:v>
                </c:pt>
                <c:pt idx="171">
                  <c:v>6.84</c:v>
                </c:pt>
                <c:pt idx="172">
                  <c:v>6.88</c:v>
                </c:pt>
                <c:pt idx="173">
                  <c:v>6.92</c:v>
                </c:pt>
                <c:pt idx="174">
                  <c:v>6.96</c:v>
                </c:pt>
                <c:pt idx="175">
                  <c:v>7</c:v>
                </c:pt>
                <c:pt idx="176">
                  <c:v>7.04</c:v>
                </c:pt>
                <c:pt idx="177">
                  <c:v>7.08</c:v>
                </c:pt>
                <c:pt idx="178">
                  <c:v>7.12</c:v>
                </c:pt>
              </c:numCache>
            </c:numRef>
          </c:xVal>
          <c:yVal>
            <c:numRef>
              <c:f>Préhension!$E$3:$E$181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-2.3000000000000131E-2</c:v>
                </c:pt>
                <c:pt idx="4">
                  <c:v>0</c:v>
                </c:pt>
                <c:pt idx="5">
                  <c:v>0</c:v>
                </c:pt>
                <c:pt idx="6">
                  <c:v>4.7000000000000153E-2</c:v>
                </c:pt>
                <c:pt idx="7">
                  <c:v>4.7000000000000153E-2</c:v>
                </c:pt>
                <c:pt idx="8">
                  <c:v>2.4000000000000021E-2</c:v>
                </c:pt>
                <c:pt idx="9">
                  <c:v>0</c:v>
                </c:pt>
                <c:pt idx="10">
                  <c:v>4.7000000000000153E-2</c:v>
                </c:pt>
                <c:pt idx="11">
                  <c:v>0.1160000000000001</c:v>
                </c:pt>
                <c:pt idx="12">
                  <c:v>0.1160000000000001</c:v>
                </c:pt>
                <c:pt idx="13">
                  <c:v>9.2999999999999972E-2</c:v>
                </c:pt>
                <c:pt idx="14">
                  <c:v>4.7000000000000153E-2</c:v>
                </c:pt>
                <c:pt idx="15">
                  <c:v>0.1160000000000001</c:v>
                </c:pt>
                <c:pt idx="16">
                  <c:v>0.27899999999999991</c:v>
                </c:pt>
                <c:pt idx="17">
                  <c:v>0.72100000000000009</c:v>
                </c:pt>
                <c:pt idx="18">
                  <c:v>1.3010000000000002</c:v>
                </c:pt>
                <c:pt idx="19">
                  <c:v>2.4629999999999996</c:v>
                </c:pt>
                <c:pt idx="20">
                  <c:v>3.9499999999999997</c:v>
                </c:pt>
                <c:pt idx="21">
                  <c:v>5.2509999999999994</c:v>
                </c:pt>
                <c:pt idx="22">
                  <c:v>6.343</c:v>
                </c:pt>
                <c:pt idx="23">
                  <c:v>7.2720000000000002</c:v>
                </c:pt>
                <c:pt idx="24">
                  <c:v>8.0389999999999997</c:v>
                </c:pt>
                <c:pt idx="25">
                  <c:v>8.5730000000000004</c:v>
                </c:pt>
                <c:pt idx="26">
                  <c:v>9.1539999999999999</c:v>
                </c:pt>
                <c:pt idx="27">
                  <c:v>8.9450000000000003</c:v>
                </c:pt>
                <c:pt idx="28">
                  <c:v>3.3919999999999999</c:v>
                </c:pt>
                <c:pt idx="29">
                  <c:v>4.9030000000000005</c:v>
                </c:pt>
                <c:pt idx="30">
                  <c:v>6.18</c:v>
                </c:pt>
                <c:pt idx="31">
                  <c:v>7.2259999999999991</c:v>
                </c:pt>
                <c:pt idx="32">
                  <c:v>8.1319999999999997</c:v>
                </c:pt>
                <c:pt idx="33">
                  <c:v>8.8520000000000003</c:v>
                </c:pt>
                <c:pt idx="34">
                  <c:v>9.5030000000000001</c:v>
                </c:pt>
                <c:pt idx="35">
                  <c:v>9.8279999999999994</c:v>
                </c:pt>
                <c:pt idx="36">
                  <c:v>9.8279999999999994</c:v>
                </c:pt>
                <c:pt idx="37">
                  <c:v>3.5320000000000005</c:v>
                </c:pt>
                <c:pt idx="38">
                  <c:v>4.484</c:v>
                </c:pt>
                <c:pt idx="39">
                  <c:v>5.8780000000000001</c:v>
                </c:pt>
                <c:pt idx="40">
                  <c:v>6.9939999999999998</c:v>
                </c:pt>
                <c:pt idx="41">
                  <c:v>7.923</c:v>
                </c:pt>
                <c:pt idx="42">
                  <c:v>8.8059999999999992</c:v>
                </c:pt>
                <c:pt idx="43">
                  <c:v>9.41</c:v>
                </c:pt>
                <c:pt idx="44">
                  <c:v>9.5259999999999998</c:v>
                </c:pt>
                <c:pt idx="45">
                  <c:v>3.3919999999999999</c:v>
                </c:pt>
                <c:pt idx="46">
                  <c:v>4.0199999999999996</c:v>
                </c:pt>
                <c:pt idx="47">
                  <c:v>5.3209999999999997</c:v>
                </c:pt>
                <c:pt idx="48">
                  <c:v>6.5749999999999993</c:v>
                </c:pt>
                <c:pt idx="49">
                  <c:v>7.6440000000000001</c:v>
                </c:pt>
                <c:pt idx="50">
                  <c:v>8.5730000000000004</c:v>
                </c:pt>
                <c:pt idx="51">
                  <c:v>9.3870000000000005</c:v>
                </c:pt>
                <c:pt idx="52">
                  <c:v>9.6890000000000001</c:v>
                </c:pt>
                <c:pt idx="53">
                  <c:v>9.8279999999999994</c:v>
                </c:pt>
                <c:pt idx="54">
                  <c:v>4.0199999999999996</c:v>
                </c:pt>
                <c:pt idx="55">
                  <c:v>4.2289999999999992</c:v>
                </c:pt>
                <c:pt idx="56">
                  <c:v>5.5069999999999997</c:v>
                </c:pt>
                <c:pt idx="57">
                  <c:v>6.7379999999999995</c:v>
                </c:pt>
                <c:pt idx="58">
                  <c:v>7.6440000000000001</c:v>
                </c:pt>
                <c:pt idx="59">
                  <c:v>8.5730000000000004</c:v>
                </c:pt>
                <c:pt idx="60">
                  <c:v>9.2940000000000005</c:v>
                </c:pt>
                <c:pt idx="61">
                  <c:v>9.6189999999999998</c:v>
                </c:pt>
                <c:pt idx="62">
                  <c:v>9.6890000000000001</c:v>
                </c:pt>
                <c:pt idx="63">
                  <c:v>1.4180000000000001</c:v>
                </c:pt>
                <c:pt idx="64">
                  <c:v>3.8110000000000004</c:v>
                </c:pt>
                <c:pt idx="65">
                  <c:v>5.0879999999999992</c:v>
                </c:pt>
                <c:pt idx="66">
                  <c:v>6.3659999999999997</c:v>
                </c:pt>
                <c:pt idx="67">
                  <c:v>7.2959999999999994</c:v>
                </c:pt>
                <c:pt idx="68">
                  <c:v>8.177999999999999</c:v>
                </c:pt>
                <c:pt idx="69">
                  <c:v>8.9450000000000003</c:v>
                </c:pt>
                <c:pt idx="70">
                  <c:v>9.3870000000000005</c:v>
                </c:pt>
                <c:pt idx="71">
                  <c:v>9.48</c:v>
                </c:pt>
                <c:pt idx="72">
                  <c:v>9.2240000000000002</c:v>
                </c:pt>
                <c:pt idx="73">
                  <c:v>3.4390000000000005</c:v>
                </c:pt>
                <c:pt idx="74">
                  <c:v>4.5540000000000003</c:v>
                </c:pt>
                <c:pt idx="75">
                  <c:v>5.738999999999999</c:v>
                </c:pt>
                <c:pt idx="76">
                  <c:v>6.8309999999999995</c:v>
                </c:pt>
                <c:pt idx="77">
                  <c:v>7.76</c:v>
                </c:pt>
                <c:pt idx="78">
                  <c:v>8.6429999999999989</c:v>
                </c:pt>
                <c:pt idx="79">
                  <c:v>9.2010000000000005</c:v>
                </c:pt>
                <c:pt idx="80">
                  <c:v>9.3870000000000005</c:v>
                </c:pt>
                <c:pt idx="81">
                  <c:v>9.2240000000000002</c:v>
                </c:pt>
                <c:pt idx="82">
                  <c:v>2.4629999999999996</c:v>
                </c:pt>
                <c:pt idx="83">
                  <c:v>3.8569999999999998</c:v>
                </c:pt>
                <c:pt idx="84">
                  <c:v>5.1349999999999998</c:v>
                </c:pt>
                <c:pt idx="85">
                  <c:v>6.2729999999999997</c:v>
                </c:pt>
                <c:pt idx="86">
                  <c:v>7.3419999999999987</c:v>
                </c:pt>
                <c:pt idx="87">
                  <c:v>8.270999999999999</c:v>
                </c:pt>
                <c:pt idx="88">
                  <c:v>8.8989999999999991</c:v>
                </c:pt>
                <c:pt idx="89">
                  <c:v>9.1539999999999999</c:v>
                </c:pt>
                <c:pt idx="90">
                  <c:v>9.2010000000000005</c:v>
                </c:pt>
                <c:pt idx="91">
                  <c:v>-0.32499999999999973</c:v>
                </c:pt>
                <c:pt idx="92">
                  <c:v>3.137</c:v>
                </c:pt>
                <c:pt idx="93">
                  <c:v>4.484</c:v>
                </c:pt>
                <c:pt idx="94">
                  <c:v>5.6920000000000002</c:v>
                </c:pt>
                <c:pt idx="95">
                  <c:v>6.6920000000000002</c:v>
                </c:pt>
                <c:pt idx="96">
                  <c:v>7.6669999999999998</c:v>
                </c:pt>
                <c:pt idx="97">
                  <c:v>8.3879999999999999</c:v>
                </c:pt>
                <c:pt idx="98">
                  <c:v>8.7590000000000003</c:v>
                </c:pt>
                <c:pt idx="99">
                  <c:v>8.875</c:v>
                </c:pt>
                <c:pt idx="100">
                  <c:v>2.2070000000000003</c:v>
                </c:pt>
                <c:pt idx="101">
                  <c:v>3.0210000000000004</c:v>
                </c:pt>
                <c:pt idx="102">
                  <c:v>4.1820000000000004</c:v>
                </c:pt>
                <c:pt idx="103">
                  <c:v>5.3900000000000006</c:v>
                </c:pt>
                <c:pt idx="104">
                  <c:v>6.4359999999999999</c:v>
                </c:pt>
                <c:pt idx="105">
                  <c:v>7.3189999999999991</c:v>
                </c:pt>
                <c:pt idx="106">
                  <c:v>7.9459999999999997</c:v>
                </c:pt>
                <c:pt idx="107">
                  <c:v>8.3179999999999996</c:v>
                </c:pt>
                <c:pt idx="108">
                  <c:v>8.4809999999999999</c:v>
                </c:pt>
                <c:pt idx="109">
                  <c:v>8.177999999999999</c:v>
                </c:pt>
                <c:pt idx="110">
                  <c:v>2.7879999999999998</c:v>
                </c:pt>
                <c:pt idx="111">
                  <c:v>3.9040000000000004</c:v>
                </c:pt>
                <c:pt idx="112">
                  <c:v>5.0419999999999998</c:v>
                </c:pt>
                <c:pt idx="113">
                  <c:v>6.25</c:v>
                </c:pt>
                <c:pt idx="114">
                  <c:v>7.2259999999999991</c:v>
                </c:pt>
                <c:pt idx="115">
                  <c:v>7.8759999999999994</c:v>
                </c:pt>
                <c:pt idx="116">
                  <c:v>8.2249999999999996</c:v>
                </c:pt>
                <c:pt idx="117">
                  <c:v>8.4339999999999993</c:v>
                </c:pt>
                <c:pt idx="118">
                  <c:v>-0.58099999999999996</c:v>
                </c:pt>
                <c:pt idx="119">
                  <c:v>2.8350000000000004</c:v>
                </c:pt>
                <c:pt idx="120">
                  <c:v>4.0660000000000007</c:v>
                </c:pt>
                <c:pt idx="121">
                  <c:v>5.298</c:v>
                </c:pt>
                <c:pt idx="122">
                  <c:v>6.2729999999999997</c:v>
                </c:pt>
                <c:pt idx="123">
                  <c:v>7.2489999999999988</c:v>
                </c:pt>
                <c:pt idx="124">
                  <c:v>7.7140000000000004</c:v>
                </c:pt>
                <c:pt idx="125">
                  <c:v>8.202</c:v>
                </c:pt>
                <c:pt idx="126">
                  <c:v>8.1549999999999994</c:v>
                </c:pt>
                <c:pt idx="127">
                  <c:v>1.4870000000000001</c:v>
                </c:pt>
                <c:pt idx="128">
                  <c:v>3.2989999999999999</c:v>
                </c:pt>
                <c:pt idx="129">
                  <c:v>4.5080000000000009</c:v>
                </c:pt>
                <c:pt idx="130">
                  <c:v>5.738999999999999</c:v>
                </c:pt>
                <c:pt idx="131">
                  <c:v>6.8309999999999995</c:v>
                </c:pt>
                <c:pt idx="132">
                  <c:v>7.5739999999999998</c:v>
                </c:pt>
                <c:pt idx="133">
                  <c:v>8.016</c:v>
                </c:pt>
                <c:pt idx="134">
                  <c:v>8.270999999999999</c:v>
                </c:pt>
                <c:pt idx="135">
                  <c:v>8.2949999999999999</c:v>
                </c:pt>
                <c:pt idx="136">
                  <c:v>2.1839999999999997</c:v>
                </c:pt>
                <c:pt idx="137">
                  <c:v>3.0900000000000003</c:v>
                </c:pt>
                <c:pt idx="138">
                  <c:v>4.298</c:v>
                </c:pt>
                <c:pt idx="139">
                  <c:v>5.4830000000000005</c:v>
                </c:pt>
                <c:pt idx="140">
                  <c:v>6.6219999999999999</c:v>
                </c:pt>
                <c:pt idx="141">
                  <c:v>7.2959999999999994</c:v>
                </c:pt>
                <c:pt idx="142">
                  <c:v>7.7140000000000004</c:v>
                </c:pt>
                <c:pt idx="143">
                  <c:v>8.016</c:v>
                </c:pt>
                <c:pt idx="144">
                  <c:v>8.2479999999999993</c:v>
                </c:pt>
                <c:pt idx="145">
                  <c:v>2.5329999999999999</c:v>
                </c:pt>
                <c:pt idx="146">
                  <c:v>3.6250000000000004</c:v>
                </c:pt>
                <c:pt idx="147">
                  <c:v>4.8100000000000005</c:v>
                </c:pt>
                <c:pt idx="148">
                  <c:v>6.0640000000000001</c:v>
                </c:pt>
                <c:pt idx="149">
                  <c:v>6.9469999999999992</c:v>
                </c:pt>
                <c:pt idx="150">
                  <c:v>7.504999999999999</c:v>
                </c:pt>
                <c:pt idx="151">
                  <c:v>7.8759999999999994</c:v>
                </c:pt>
                <c:pt idx="152">
                  <c:v>8.1549999999999994</c:v>
                </c:pt>
                <c:pt idx="153">
                  <c:v>-0.27899999999999991</c:v>
                </c:pt>
                <c:pt idx="154">
                  <c:v>2.5790000000000002</c:v>
                </c:pt>
                <c:pt idx="155">
                  <c:v>3.8110000000000004</c:v>
                </c:pt>
                <c:pt idx="156">
                  <c:v>4.9949999999999992</c:v>
                </c:pt>
                <c:pt idx="157">
                  <c:v>6.0640000000000001</c:v>
                </c:pt>
                <c:pt idx="158">
                  <c:v>6.8309999999999995</c:v>
                </c:pt>
                <c:pt idx="159">
                  <c:v>7.411999999999999</c:v>
                </c:pt>
                <c:pt idx="160">
                  <c:v>7.7370000000000001</c:v>
                </c:pt>
                <c:pt idx="161">
                  <c:v>7.76</c:v>
                </c:pt>
                <c:pt idx="162">
                  <c:v>1.9520000000000004</c:v>
                </c:pt>
                <c:pt idx="163">
                  <c:v>3.0669999999999997</c:v>
                </c:pt>
                <c:pt idx="164">
                  <c:v>4.2750000000000004</c:v>
                </c:pt>
                <c:pt idx="165">
                  <c:v>5.4830000000000005</c:v>
                </c:pt>
                <c:pt idx="166">
                  <c:v>6.5289999999999999</c:v>
                </c:pt>
                <c:pt idx="167">
                  <c:v>7.0629999999999988</c:v>
                </c:pt>
                <c:pt idx="168">
                  <c:v>7.4580000000000002</c:v>
                </c:pt>
                <c:pt idx="169">
                  <c:v>7.6669999999999998</c:v>
                </c:pt>
                <c:pt idx="170">
                  <c:v>0.65100000000000025</c:v>
                </c:pt>
                <c:pt idx="171">
                  <c:v>2.6720000000000002</c:v>
                </c:pt>
                <c:pt idx="172">
                  <c:v>4.0199999999999996</c:v>
                </c:pt>
                <c:pt idx="173">
                  <c:v>5.0879999999999992</c:v>
                </c:pt>
                <c:pt idx="174">
                  <c:v>6.2729999999999997</c:v>
                </c:pt>
                <c:pt idx="175">
                  <c:v>6.8309999999999995</c:v>
                </c:pt>
                <c:pt idx="176">
                  <c:v>7.2720000000000002</c:v>
                </c:pt>
                <c:pt idx="177">
                  <c:v>7.6669999999999998</c:v>
                </c:pt>
                <c:pt idx="178">
                  <c:v>7.0860000000000003</c:v>
                </c:pt>
              </c:numCache>
            </c:numRef>
          </c:yVal>
          <c:smooth val="1"/>
        </c:ser>
        <c:axId val="49439872"/>
        <c:axId val="49441408"/>
      </c:scatterChart>
      <c:valAx>
        <c:axId val="49439872"/>
        <c:scaling>
          <c:orientation val="minMax"/>
        </c:scaling>
        <c:axPos val="b"/>
        <c:numFmt formatCode="General" sourceLinked="1"/>
        <c:tickLblPos val="nextTo"/>
        <c:crossAx val="49441408"/>
        <c:crosses val="autoZero"/>
        <c:crossBetween val="midCat"/>
      </c:valAx>
      <c:valAx>
        <c:axId val="49441408"/>
        <c:scaling>
          <c:orientation val="minMax"/>
        </c:scaling>
        <c:axPos val="l"/>
        <c:majorGridlines/>
        <c:numFmt formatCode="General" sourceLinked="1"/>
        <c:tickLblPos val="nextTo"/>
        <c:crossAx val="49439872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tx>
        <c:rich>
          <a:bodyPr/>
          <a:lstStyle/>
          <a:p>
            <a:pPr>
              <a:defRPr/>
            </a:pPr>
            <a:r>
              <a:rPr lang="fr-FR"/>
              <a:t>Force de</a:t>
            </a:r>
            <a:r>
              <a:rPr lang="fr-FR" baseline="0"/>
              <a:t> levage</a:t>
            </a:r>
            <a:endParaRPr lang="fr-FR"/>
          </a:p>
        </c:rich>
      </c:tx>
    </c:title>
    <c:plotArea>
      <c:layout/>
      <c:scatterChart>
        <c:scatterStyle val="smoothMarker"/>
        <c:ser>
          <c:idx val="0"/>
          <c:order val="0"/>
          <c:tx>
            <c:strRef>
              <c:f>Levage!$E$1</c:f>
              <c:strCache>
                <c:ptCount val="1"/>
                <c:pt idx="0">
                  <c:v>Force avec MAZ</c:v>
                </c:pt>
              </c:strCache>
            </c:strRef>
          </c:tx>
          <c:marker>
            <c:symbol val="none"/>
          </c:marker>
          <c:xVal>
            <c:numRef>
              <c:f>Levage!$C$2:$C$277</c:f>
              <c:numCache>
                <c:formatCode>General</c:formatCode>
                <c:ptCount val="276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0.4</c:v>
                </c:pt>
                <c:pt idx="11">
                  <c:v>0.44</c:v>
                </c:pt>
                <c:pt idx="12">
                  <c:v>0.48</c:v>
                </c:pt>
                <c:pt idx="13">
                  <c:v>0.52</c:v>
                </c:pt>
                <c:pt idx="14">
                  <c:v>0.56000000000000005</c:v>
                </c:pt>
                <c:pt idx="15">
                  <c:v>0.6</c:v>
                </c:pt>
                <c:pt idx="16">
                  <c:v>0.64</c:v>
                </c:pt>
                <c:pt idx="17">
                  <c:v>0.68</c:v>
                </c:pt>
                <c:pt idx="18">
                  <c:v>0.72</c:v>
                </c:pt>
                <c:pt idx="19">
                  <c:v>0.76</c:v>
                </c:pt>
                <c:pt idx="20">
                  <c:v>0.8</c:v>
                </c:pt>
                <c:pt idx="21">
                  <c:v>0.84</c:v>
                </c:pt>
                <c:pt idx="22">
                  <c:v>0.88</c:v>
                </c:pt>
                <c:pt idx="23">
                  <c:v>0.92</c:v>
                </c:pt>
                <c:pt idx="24">
                  <c:v>0.96</c:v>
                </c:pt>
                <c:pt idx="25">
                  <c:v>1</c:v>
                </c:pt>
                <c:pt idx="26">
                  <c:v>1.04</c:v>
                </c:pt>
                <c:pt idx="27">
                  <c:v>1.08</c:v>
                </c:pt>
                <c:pt idx="28">
                  <c:v>1.1200000000000001</c:v>
                </c:pt>
                <c:pt idx="29">
                  <c:v>1.1599999999999999</c:v>
                </c:pt>
                <c:pt idx="30">
                  <c:v>1.2</c:v>
                </c:pt>
                <c:pt idx="31">
                  <c:v>1.24</c:v>
                </c:pt>
                <c:pt idx="32">
                  <c:v>1.28</c:v>
                </c:pt>
                <c:pt idx="33">
                  <c:v>1.32</c:v>
                </c:pt>
                <c:pt idx="34">
                  <c:v>1.36</c:v>
                </c:pt>
                <c:pt idx="35">
                  <c:v>1.4</c:v>
                </c:pt>
                <c:pt idx="36">
                  <c:v>1.44</c:v>
                </c:pt>
                <c:pt idx="37">
                  <c:v>1.48</c:v>
                </c:pt>
                <c:pt idx="38">
                  <c:v>1.52</c:v>
                </c:pt>
                <c:pt idx="39">
                  <c:v>1.56</c:v>
                </c:pt>
                <c:pt idx="40">
                  <c:v>1.6</c:v>
                </c:pt>
                <c:pt idx="41">
                  <c:v>1.64</c:v>
                </c:pt>
                <c:pt idx="42">
                  <c:v>1.68</c:v>
                </c:pt>
                <c:pt idx="43">
                  <c:v>1.72</c:v>
                </c:pt>
                <c:pt idx="44">
                  <c:v>1.76</c:v>
                </c:pt>
                <c:pt idx="45">
                  <c:v>1.8</c:v>
                </c:pt>
                <c:pt idx="46">
                  <c:v>1.84</c:v>
                </c:pt>
                <c:pt idx="47">
                  <c:v>1.88</c:v>
                </c:pt>
                <c:pt idx="48">
                  <c:v>1.92</c:v>
                </c:pt>
                <c:pt idx="49">
                  <c:v>1.96</c:v>
                </c:pt>
                <c:pt idx="50">
                  <c:v>2</c:v>
                </c:pt>
                <c:pt idx="51">
                  <c:v>2.04</c:v>
                </c:pt>
                <c:pt idx="52">
                  <c:v>2.08</c:v>
                </c:pt>
                <c:pt idx="53">
                  <c:v>2.12</c:v>
                </c:pt>
                <c:pt idx="54">
                  <c:v>2.16</c:v>
                </c:pt>
                <c:pt idx="55">
                  <c:v>2.2000000000000002</c:v>
                </c:pt>
                <c:pt idx="56">
                  <c:v>2.2400000000000002</c:v>
                </c:pt>
                <c:pt idx="57">
                  <c:v>2.2799999999999998</c:v>
                </c:pt>
                <c:pt idx="58">
                  <c:v>2.3199999999999998</c:v>
                </c:pt>
                <c:pt idx="59">
                  <c:v>2.36</c:v>
                </c:pt>
                <c:pt idx="60">
                  <c:v>2.4</c:v>
                </c:pt>
                <c:pt idx="61">
                  <c:v>2.44</c:v>
                </c:pt>
                <c:pt idx="62">
                  <c:v>2.48</c:v>
                </c:pt>
                <c:pt idx="63">
                  <c:v>2.52</c:v>
                </c:pt>
                <c:pt idx="64">
                  <c:v>2.56</c:v>
                </c:pt>
                <c:pt idx="65">
                  <c:v>2.6</c:v>
                </c:pt>
                <c:pt idx="66">
                  <c:v>2.64</c:v>
                </c:pt>
                <c:pt idx="67">
                  <c:v>2.68</c:v>
                </c:pt>
                <c:pt idx="68">
                  <c:v>2.72</c:v>
                </c:pt>
                <c:pt idx="69">
                  <c:v>2.76</c:v>
                </c:pt>
                <c:pt idx="70">
                  <c:v>2.8</c:v>
                </c:pt>
                <c:pt idx="71">
                  <c:v>2.84</c:v>
                </c:pt>
                <c:pt idx="72">
                  <c:v>2.88</c:v>
                </c:pt>
                <c:pt idx="73">
                  <c:v>2.92</c:v>
                </c:pt>
                <c:pt idx="74">
                  <c:v>2.96</c:v>
                </c:pt>
                <c:pt idx="75">
                  <c:v>3</c:v>
                </c:pt>
                <c:pt idx="76">
                  <c:v>3.04</c:v>
                </c:pt>
                <c:pt idx="77">
                  <c:v>3.08</c:v>
                </c:pt>
                <c:pt idx="78">
                  <c:v>3.12</c:v>
                </c:pt>
                <c:pt idx="79">
                  <c:v>3.16</c:v>
                </c:pt>
                <c:pt idx="80">
                  <c:v>3.2</c:v>
                </c:pt>
                <c:pt idx="81">
                  <c:v>3.24</c:v>
                </c:pt>
                <c:pt idx="82">
                  <c:v>3.28</c:v>
                </c:pt>
                <c:pt idx="83">
                  <c:v>3.32</c:v>
                </c:pt>
                <c:pt idx="84">
                  <c:v>3.36</c:v>
                </c:pt>
                <c:pt idx="85">
                  <c:v>3.4</c:v>
                </c:pt>
                <c:pt idx="86">
                  <c:v>3.44</c:v>
                </c:pt>
                <c:pt idx="87">
                  <c:v>3.48</c:v>
                </c:pt>
                <c:pt idx="88">
                  <c:v>3.52</c:v>
                </c:pt>
                <c:pt idx="89">
                  <c:v>3.56</c:v>
                </c:pt>
                <c:pt idx="90">
                  <c:v>3.6</c:v>
                </c:pt>
                <c:pt idx="91">
                  <c:v>3.64</c:v>
                </c:pt>
                <c:pt idx="92">
                  <c:v>3.68</c:v>
                </c:pt>
                <c:pt idx="93">
                  <c:v>3.72</c:v>
                </c:pt>
                <c:pt idx="94">
                  <c:v>3.76</c:v>
                </c:pt>
                <c:pt idx="95">
                  <c:v>3.8</c:v>
                </c:pt>
                <c:pt idx="96">
                  <c:v>3.84</c:v>
                </c:pt>
                <c:pt idx="97">
                  <c:v>3.88</c:v>
                </c:pt>
                <c:pt idx="98">
                  <c:v>3.92</c:v>
                </c:pt>
                <c:pt idx="99">
                  <c:v>3.96</c:v>
                </c:pt>
                <c:pt idx="100">
                  <c:v>4</c:v>
                </c:pt>
                <c:pt idx="101">
                  <c:v>4.04</c:v>
                </c:pt>
                <c:pt idx="102">
                  <c:v>4.08</c:v>
                </c:pt>
                <c:pt idx="103">
                  <c:v>4.12</c:v>
                </c:pt>
                <c:pt idx="104">
                  <c:v>4.16</c:v>
                </c:pt>
                <c:pt idx="105">
                  <c:v>4.2</c:v>
                </c:pt>
                <c:pt idx="106">
                  <c:v>4.24</c:v>
                </c:pt>
                <c:pt idx="107">
                  <c:v>4.28</c:v>
                </c:pt>
                <c:pt idx="108">
                  <c:v>4.32</c:v>
                </c:pt>
                <c:pt idx="109">
                  <c:v>4.3600000000000003</c:v>
                </c:pt>
                <c:pt idx="110">
                  <c:v>4.4000000000000004</c:v>
                </c:pt>
                <c:pt idx="111">
                  <c:v>4.4400000000000004</c:v>
                </c:pt>
                <c:pt idx="112">
                  <c:v>4.4800000000000004</c:v>
                </c:pt>
                <c:pt idx="113">
                  <c:v>4.5199999999999996</c:v>
                </c:pt>
                <c:pt idx="114">
                  <c:v>4.5599999999999996</c:v>
                </c:pt>
                <c:pt idx="115">
                  <c:v>4.5999999999999996</c:v>
                </c:pt>
                <c:pt idx="116">
                  <c:v>4.6399999999999997</c:v>
                </c:pt>
                <c:pt idx="117">
                  <c:v>4.68</c:v>
                </c:pt>
                <c:pt idx="118">
                  <c:v>4.72</c:v>
                </c:pt>
                <c:pt idx="119">
                  <c:v>4.76</c:v>
                </c:pt>
                <c:pt idx="120">
                  <c:v>4.8</c:v>
                </c:pt>
                <c:pt idx="121">
                  <c:v>4.84</c:v>
                </c:pt>
                <c:pt idx="122">
                  <c:v>4.88</c:v>
                </c:pt>
                <c:pt idx="123">
                  <c:v>4.92</c:v>
                </c:pt>
                <c:pt idx="124">
                  <c:v>4.96</c:v>
                </c:pt>
                <c:pt idx="125">
                  <c:v>5</c:v>
                </c:pt>
                <c:pt idx="126">
                  <c:v>5.04</c:v>
                </c:pt>
                <c:pt idx="127">
                  <c:v>5.08</c:v>
                </c:pt>
                <c:pt idx="128">
                  <c:v>5.12</c:v>
                </c:pt>
                <c:pt idx="129">
                  <c:v>5.16</c:v>
                </c:pt>
                <c:pt idx="130">
                  <c:v>5.2</c:v>
                </c:pt>
                <c:pt idx="131">
                  <c:v>5.24</c:v>
                </c:pt>
                <c:pt idx="132">
                  <c:v>5.28</c:v>
                </c:pt>
                <c:pt idx="133">
                  <c:v>5.32</c:v>
                </c:pt>
                <c:pt idx="134">
                  <c:v>5.36</c:v>
                </c:pt>
                <c:pt idx="135">
                  <c:v>5.4</c:v>
                </c:pt>
                <c:pt idx="136">
                  <c:v>5.44</c:v>
                </c:pt>
                <c:pt idx="137">
                  <c:v>5.48</c:v>
                </c:pt>
                <c:pt idx="138">
                  <c:v>5.52</c:v>
                </c:pt>
                <c:pt idx="139">
                  <c:v>5.56</c:v>
                </c:pt>
                <c:pt idx="140">
                  <c:v>5.6</c:v>
                </c:pt>
                <c:pt idx="141">
                  <c:v>5.64</c:v>
                </c:pt>
                <c:pt idx="142">
                  <c:v>5.68</c:v>
                </c:pt>
                <c:pt idx="143">
                  <c:v>5.72</c:v>
                </c:pt>
                <c:pt idx="144">
                  <c:v>5.76</c:v>
                </c:pt>
                <c:pt idx="145">
                  <c:v>5.8</c:v>
                </c:pt>
                <c:pt idx="146">
                  <c:v>5.84</c:v>
                </c:pt>
                <c:pt idx="147">
                  <c:v>5.88</c:v>
                </c:pt>
                <c:pt idx="148">
                  <c:v>5.92</c:v>
                </c:pt>
                <c:pt idx="149">
                  <c:v>5.96</c:v>
                </c:pt>
                <c:pt idx="150">
                  <c:v>6</c:v>
                </c:pt>
                <c:pt idx="151">
                  <c:v>6.04</c:v>
                </c:pt>
                <c:pt idx="152">
                  <c:v>6.08</c:v>
                </c:pt>
                <c:pt idx="153">
                  <c:v>6.12</c:v>
                </c:pt>
                <c:pt idx="154">
                  <c:v>6.16</c:v>
                </c:pt>
                <c:pt idx="155">
                  <c:v>6.2</c:v>
                </c:pt>
                <c:pt idx="156">
                  <c:v>6.24</c:v>
                </c:pt>
                <c:pt idx="157">
                  <c:v>6.28</c:v>
                </c:pt>
                <c:pt idx="158">
                  <c:v>6.32</c:v>
                </c:pt>
                <c:pt idx="159">
                  <c:v>6.36</c:v>
                </c:pt>
                <c:pt idx="160">
                  <c:v>6.4</c:v>
                </c:pt>
                <c:pt idx="161">
                  <c:v>6.44</c:v>
                </c:pt>
                <c:pt idx="162">
                  <c:v>6.48</c:v>
                </c:pt>
                <c:pt idx="163">
                  <c:v>6.52</c:v>
                </c:pt>
                <c:pt idx="164">
                  <c:v>6.56</c:v>
                </c:pt>
                <c:pt idx="165">
                  <c:v>6.6</c:v>
                </c:pt>
                <c:pt idx="166">
                  <c:v>6.64</c:v>
                </c:pt>
                <c:pt idx="167">
                  <c:v>6.68</c:v>
                </c:pt>
                <c:pt idx="168">
                  <c:v>6.72</c:v>
                </c:pt>
                <c:pt idx="169">
                  <c:v>6.76</c:v>
                </c:pt>
                <c:pt idx="170">
                  <c:v>6.8</c:v>
                </c:pt>
                <c:pt idx="171">
                  <c:v>6.84</c:v>
                </c:pt>
                <c:pt idx="172">
                  <c:v>6.88</c:v>
                </c:pt>
                <c:pt idx="173">
                  <c:v>6.92</c:v>
                </c:pt>
                <c:pt idx="174">
                  <c:v>6.96</c:v>
                </c:pt>
                <c:pt idx="175">
                  <c:v>7</c:v>
                </c:pt>
                <c:pt idx="176">
                  <c:v>7.04</c:v>
                </c:pt>
                <c:pt idx="177">
                  <c:v>7.08</c:v>
                </c:pt>
                <c:pt idx="178">
                  <c:v>7.12</c:v>
                </c:pt>
                <c:pt idx="179">
                  <c:v>7.16</c:v>
                </c:pt>
                <c:pt idx="180">
                  <c:v>7.2</c:v>
                </c:pt>
                <c:pt idx="181">
                  <c:v>7.24</c:v>
                </c:pt>
                <c:pt idx="182">
                  <c:v>7.28</c:v>
                </c:pt>
                <c:pt idx="183">
                  <c:v>7.32</c:v>
                </c:pt>
                <c:pt idx="184">
                  <c:v>7.36</c:v>
                </c:pt>
                <c:pt idx="185">
                  <c:v>7.4</c:v>
                </c:pt>
                <c:pt idx="186">
                  <c:v>7.44</c:v>
                </c:pt>
                <c:pt idx="187">
                  <c:v>7.48</c:v>
                </c:pt>
                <c:pt idx="188">
                  <c:v>7.52</c:v>
                </c:pt>
                <c:pt idx="189">
                  <c:v>7.56</c:v>
                </c:pt>
                <c:pt idx="190">
                  <c:v>7.6</c:v>
                </c:pt>
                <c:pt idx="191">
                  <c:v>7.64</c:v>
                </c:pt>
                <c:pt idx="192">
                  <c:v>7.68</c:v>
                </c:pt>
                <c:pt idx="193">
                  <c:v>7.72</c:v>
                </c:pt>
                <c:pt idx="194">
                  <c:v>7.76</c:v>
                </c:pt>
                <c:pt idx="195">
                  <c:v>7.8</c:v>
                </c:pt>
                <c:pt idx="196">
                  <c:v>7.84</c:v>
                </c:pt>
                <c:pt idx="197">
                  <c:v>7.88</c:v>
                </c:pt>
                <c:pt idx="198">
                  <c:v>7.92</c:v>
                </c:pt>
                <c:pt idx="199">
                  <c:v>7.96</c:v>
                </c:pt>
                <c:pt idx="200">
                  <c:v>8</c:v>
                </c:pt>
                <c:pt idx="201">
                  <c:v>8.0399999999999991</c:v>
                </c:pt>
                <c:pt idx="202">
                  <c:v>8.08</c:v>
                </c:pt>
                <c:pt idx="203">
                  <c:v>8.1199999999999992</c:v>
                </c:pt>
                <c:pt idx="204">
                  <c:v>8.16</c:v>
                </c:pt>
                <c:pt idx="205">
                  <c:v>8.1999999999999993</c:v>
                </c:pt>
                <c:pt idx="206">
                  <c:v>8.24</c:v>
                </c:pt>
                <c:pt idx="207">
                  <c:v>8.2799999999999994</c:v>
                </c:pt>
                <c:pt idx="208">
                  <c:v>8.32</c:v>
                </c:pt>
                <c:pt idx="209">
                  <c:v>8.36</c:v>
                </c:pt>
                <c:pt idx="210">
                  <c:v>8.4</c:v>
                </c:pt>
                <c:pt idx="211">
                  <c:v>8.44</c:v>
                </c:pt>
                <c:pt idx="212">
                  <c:v>8.48</c:v>
                </c:pt>
                <c:pt idx="213">
                  <c:v>8.52</c:v>
                </c:pt>
                <c:pt idx="214">
                  <c:v>8.56</c:v>
                </c:pt>
                <c:pt idx="215">
                  <c:v>8.6</c:v>
                </c:pt>
                <c:pt idx="216">
                  <c:v>8.64</c:v>
                </c:pt>
                <c:pt idx="217">
                  <c:v>8.68</c:v>
                </c:pt>
                <c:pt idx="218">
                  <c:v>8.7200000000000006</c:v>
                </c:pt>
                <c:pt idx="219">
                  <c:v>8.76</c:v>
                </c:pt>
                <c:pt idx="220">
                  <c:v>8.8000000000000007</c:v>
                </c:pt>
                <c:pt idx="221">
                  <c:v>8.84</c:v>
                </c:pt>
                <c:pt idx="222">
                  <c:v>8.8800000000000008</c:v>
                </c:pt>
                <c:pt idx="223">
                  <c:v>8.92</c:v>
                </c:pt>
                <c:pt idx="224">
                  <c:v>8.9600000000000009</c:v>
                </c:pt>
                <c:pt idx="225">
                  <c:v>9</c:v>
                </c:pt>
                <c:pt idx="226">
                  <c:v>9.0399999999999991</c:v>
                </c:pt>
                <c:pt idx="227">
                  <c:v>9.08</c:v>
                </c:pt>
                <c:pt idx="228">
                  <c:v>9.1199999999999992</c:v>
                </c:pt>
                <c:pt idx="229">
                  <c:v>9.16</c:v>
                </c:pt>
                <c:pt idx="230">
                  <c:v>9.1999999999999993</c:v>
                </c:pt>
                <c:pt idx="231">
                  <c:v>9.24</c:v>
                </c:pt>
                <c:pt idx="232">
                  <c:v>9.2799999999999994</c:v>
                </c:pt>
                <c:pt idx="233">
                  <c:v>9.32</c:v>
                </c:pt>
                <c:pt idx="234">
                  <c:v>9.36</c:v>
                </c:pt>
                <c:pt idx="235">
                  <c:v>9.4</c:v>
                </c:pt>
                <c:pt idx="236">
                  <c:v>9.44</c:v>
                </c:pt>
                <c:pt idx="237">
                  <c:v>9.48</c:v>
                </c:pt>
                <c:pt idx="238">
                  <c:v>9.52</c:v>
                </c:pt>
                <c:pt idx="239">
                  <c:v>9.56</c:v>
                </c:pt>
                <c:pt idx="240">
                  <c:v>9.6</c:v>
                </c:pt>
                <c:pt idx="241">
                  <c:v>9.64</c:v>
                </c:pt>
                <c:pt idx="242">
                  <c:v>9.68</c:v>
                </c:pt>
                <c:pt idx="243">
                  <c:v>9.7200000000000006</c:v>
                </c:pt>
                <c:pt idx="244">
                  <c:v>9.76</c:v>
                </c:pt>
                <c:pt idx="245">
                  <c:v>9.8000000000000007</c:v>
                </c:pt>
                <c:pt idx="246">
                  <c:v>9.84</c:v>
                </c:pt>
                <c:pt idx="247">
                  <c:v>9.8800000000000008</c:v>
                </c:pt>
                <c:pt idx="248">
                  <c:v>9.92</c:v>
                </c:pt>
                <c:pt idx="249">
                  <c:v>9.9600000000000009</c:v>
                </c:pt>
                <c:pt idx="250">
                  <c:v>10</c:v>
                </c:pt>
                <c:pt idx="251">
                  <c:v>10.039999999999999</c:v>
                </c:pt>
                <c:pt idx="252">
                  <c:v>10.08</c:v>
                </c:pt>
                <c:pt idx="253">
                  <c:v>10.119999999999999</c:v>
                </c:pt>
                <c:pt idx="254">
                  <c:v>10.16</c:v>
                </c:pt>
                <c:pt idx="255">
                  <c:v>10.199999999999999</c:v>
                </c:pt>
                <c:pt idx="256">
                  <c:v>10.24</c:v>
                </c:pt>
                <c:pt idx="257">
                  <c:v>10.28</c:v>
                </c:pt>
                <c:pt idx="258">
                  <c:v>10.32</c:v>
                </c:pt>
                <c:pt idx="259">
                  <c:v>10.36</c:v>
                </c:pt>
                <c:pt idx="260">
                  <c:v>10.4</c:v>
                </c:pt>
                <c:pt idx="261">
                  <c:v>10.44</c:v>
                </c:pt>
                <c:pt idx="262">
                  <c:v>10.48</c:v>
                </c:pt>
                <c:pt idx="263">
                  <c:v>10.52</c:v>
                </c:pt>
                <c:pt idx="264">
                  <c:v>10.56</c:v>
                </c:pt>
                <c:pt idx="265">
                  <c:v>10.6</c:v>
                </c:pt>
                <c:pt idx="266">
                  <c:v>10.64</c:v>
                </c:pt>
                <c:pt idx="267">
                  <c:v>10.68</c:v>
                </c:pt>
                <c:pt idx="268">
                  <c:v>10.72</c:v>
                </c:pt>
                <c:pt idx="269">
                  <c:v>10.76</c:v>
                </c:pt>
                <c:pt idx="270">
                  <c:v>10.8</c:v>
                </c:pt>
                <c:pt idx="271">
                  <c:v>10.84</c:v>
                </c:pt>
                <c:pt idx="272">
                  <c:v>10.88</c:v>
                </c:pt>
                <c:pt idx="273">
                  <c:v>10.92</c:v>
                </c:pt>
              </c:numCache>
            </c:numRef>
          </c:xVal>
          <c:yVal>
            <c:numRef>
              <c:f>Levage!$E$2:$E$277</c:f>
              <c:numCache>
                <c:formatCode>General</c:formatCode>
                <c:ptCount val="276"/>
                <c:pt idx="0">
                  <c:v>0</c:v>
                </c:pt>
                <c:pt idx="1">
                  <c:v>2.3000000000000131E-2</c:v>
                </c:pt>
                <c:pt idx="2">
                  <c:v>0</c:v>
                </c:pt>
                <c:pt idx="3">
                  <c:v>2.3000000000000131E-2</c:v>
                </c:pt>
                <c:pt idx="4">
                  <c:v>2.3000000000000131E-2</c:v>
                </c:pt>
                <c:pt idx="5">
                  <c:v>4.6000000000000263E-2</c:v>
                </c:pt>
                <c:pt idx="6">
                  <c:v>0</c:v>
                </c:pt>
                <c:pt idx="7">
                  <c:v>2.3000000000000131E-2</c:v>
                </c:pt>
                <c:pt idx="8">
                  <c:v>4.6000000000000263E-2</c:v>
                </c:pt>
                <c:pt idx="9">
                  <c:v>0</c:v>
                </c:pt>
                <c:pt idx="10">
                  <c:v>0</c:v>
                </c:pt>
                <c:pt idx="11">
                  <c:v>2.3000000000000131E-2</c:v>
                </c:pt>
                <c:pt idx="12">
                  <c:v>2.3000000000000131E-2</c:v>
                </c:pt>
                <c:pt idx="13">
                  <c:v>0</c:v>
                </c:pt>
                <c:pt idx="14">
                  <c:v>2.3000000000000131E-2</c:v>
                </c:pt>
                <c:pt idx="15">
                  <c:v>0</c:v>
                </c:pt>
                <c:pt idx="16">
                  <c:v>6.899999999999995E-2</c:v>
                </c:pt>
                <c:pt idx="17">
                  <c:v>4.6000000000000263E-2</c:v>
                </c:pt>
                <c:pt idx="18">
                  <c:v>2.3000000000000131E-2</c:v>
                </c:pt>
                <c:pt idx="19">
                  <c:v>0</c:v>
                </c:pt>
                <c:pt idx="20">
                  <c:v>2.3000000000000131E-2</c:v>
                </c:pt>
                <c:pt idx="21">
                  <c:v>4.6000000000000263E-2</c:v>
                </c:pt>
                <c:pt idx="22">
                  <c:v>2.3000000000000131E-2</c:v>
                </c:pt>
                <c:pt idx="23">
                  <c:v>0</c:v>
                </c:pt>
                <c:pt idx="24">
                  <c:v>2.3000000000000131E-2</c:v>
                </c:pt>
                <c:pt idx="25">
                  <c:v>4.6000000000000263E-2</c:v>
                </c:pt>
                <c:pt idx="26">
                  <c:v>0</c:v>
                </c:pt>
                <c:pt idx="27">
                  <c:v>0</c:v>
                </c:pt>
                <c:pt idx="28">
                  <c:v>2.3000000000000131E-2</c:v>
                </c:pt>
                <c:pt idx="29">
                  <c:v>0</c:v>
                </c:pt>
                <c:pt idx="30">
                  <c:v>2.3000000000000131E-2</c:v>
                </c:pt>
                <c:pt idx="31">
                  <c:v>4.6000000000000263E-2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2.3000000000000131E-2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2.3000000000000131E-2</c:v>
                </c:pt>
                <c:pt idx="46">
                  <c:v>0</c:v>
                </c:pt>
                <c:pt idx="47">
                  <c:v>2.3000000000000131E-2</c:v>
                </c:pt>
                <c:pt idx="48">
                  <c:v>0</c:v>
                </c:pt>
                <c:pt idx="49">
                  <c:v>2.3000000000000131E-2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-4.6999999999999931E-2</c:v>
                </c:pt>
                <c:pt idx="56">
                  <c:v>-6.999999999999984E-2</c:v>
                </c:pt>
                <c:pt idx="57">
                  <c:v>0</c:v>
                </c:pt>
                <c:pt idx="58">
                  <c:v>-4.6999999999999931E-2</c:v>
                </c:pt>
                <c:pt idx="59">
                  <c:v>0</c:v>
                </c:pt>
                <c:pt idx="60">
                  <c:v>-6.999999999999984E-2</c:v>
                </c:pt>
                <c:pt idx="61">
                  <c:v>-6.999999999999984E-2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-6.999999999999984E-2</c:v>
                </c:pt>
                <c:pt idx="66">
                  <c:v>-4.6999999999999931E-2</c:v>
                </c:pt>
                <c:pt idx="67">
                  <c:v>-4.6999999999999931E-2</c:v>
                </c:pt>
                <c:pt idx="68">
                  <c:v>-4.6999999999999931E-2</c:v>
                </c:pt>
                <c:pt idx="69">
                  <c:v>0</c:v>
                </c:pt>
                <c:pt idx="70">
                  <c:v>-4.6999999999999931E-2</c:v>
                </c:pt>
                <c:pt idx="71">
                  <c:v>-6.999999999999984E-2</c:v>
                </c:pt>
                <c:pt idx="72">
                  <c:v>-6.999999999999984E-2</c:v>
                </c:pt>
                <c:pt idx="73">
                  <c:v>-6.999999999999984E-2</c:v>
                </c:pt>
                <c:pt idx="74">
                  <c:v>0</c:v>
                </c:pt>
                <c:pt idx="75">
                  <c:v>-6.999999999999984E-2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-4.6999999999999931E-2</c:v>
                </c:pt>
                <c:pt idx="80">
                  <c:v>2.3000000000000131E-2</c:v>
                </c:pt>
                <c:pt idx="81">
                  <c:v>0</c:v>
                </c:pt>
                <c:pt idx="82">
                  <c:v>2.3000000000000131E-2</c:v>
                </c:pt>
                <c:pt idx="83">
                  <c:v>0</c:v>
                </c:pt>
                <c:pt idx="84">
                  <c:v>2.3000000000000131E-2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2.3000000000000131E-2</c:v>
                </c:pt>
                <c:pt idx="89">
                  <c:v>0</c:v>
                </c:pt>
                <c:pt idx="90">
                  <c:v>2.3000000000000131E-2</c:v>
                </c:pt>
                <c:pt idx="91">
                  <c:v>2.3000000000000131E-2</c:v>
                </c:pt>
                <c:pt idx="92">
                  <c:v>0</c:v>
                </c:pt>
                <c:pt idx="93">
                  <c:v>2.3000000000000131E-2</c:v>
                </c:pt>
                <c:pt idx="94">
                  <c:v>0</c:v>
                </c:pt>
                <c:pt idx="95">
                  <c:v>4.6000000000000263E-2</c:v>
                </c:pt>
                <c:pt idx="96">
                  <c:v>4.6000000000000263E-2</c:v>
                </c:pt>
                <c:pt idx="97">
                  <c:v>4.6000000000000263E-2</c:v>
                </c:pt>
                <c:pt idx="98">
                  <c:v>4.6000000000000263E-2</c:v>
                </c:pt>
                <c:pt idx="99">
                  <c:v>2.3000000000000131E-2</c:v>
                </c:pt>
                <c:pt idx="100">
                  <c:v>0</c:v>
                </c:pt>
                <c:pt idx="101">
                  <c:v>4.6000000000000263E-2</c:v>
                </c:pt>
                <c:pt idx="102">
                  <c:v>4.6000000000000263E-2</c:v>
                </c:pt>
                <c:pt idx="103">
                  <c:v>0.13900000000000023</c:v>
                </c:pt>
                <c:pt idx="104">
                  <c:v>0.13900000000000023</c:v>
                </c:pt>
                <c:pt idx="105">
                  <c:v>0.13900000000000023</c:v>
                </c:pt>
                <c:pt idx="106">
                  <c:v>0.34799999999999986</c:v>
                </c:pt>
                <c:pt idx="107">
                  <c:v>0.32500000000000018</c:v>
                </c:pt>
                <c:pt idx="108">
                  <c:v>0.51100000000000012</c:v>
                </c:pt>
                <c:pt idx="109">
                  <c:v>0.58000000000000007</c:v>
                </c:pt>
                <c:pt idx="110">
                  <c:v>0.69700000000000006</c:v>
                </c:pt>
                <c:pt idx="111">
                  <c:v>0.83599999999999985</c:v>
                </c:pt>
                <c:pt idx="112">
                  <c:v>0.92900000000000027</c:v>
                </c:pt>
                <c:pt idx="113">
                  <c:v>1.0920000000000001</c:v>
                </c:pt>
                <c:pt idx="114">
                  <c:v>1.1379999999999999</c:v>
                </c:pt>
                <c:pt idx="115">
                  <c:v>1.2770000000000001</c:v>
                </c:pt>
                <c:pt idx="116">
                  <c:v>1.3240000000000003</c:v>
                </c:pt>
                <c:pt idx="117">
                  <c:v>1.37</c:v>
                </c:pt>
                <c:pt idx="118">
                  <c:v>0.18500000000000005</c:v>
                </c:pt>
                <c:pt idx="119">
                  <c:v>1.3240000000000003</c:v>
                </c:pt>
                <c:pt idx="120">
                  <c:v>0.64999999999999991</c:v>
                </c:pt>
                <c:pt idx="121">
                  <c:v>0.81300000000000017</c:v>
                </c:pt>
                <c:pt idx="122">
                  <c:v>1.161</c:v>
                </c:pt>
                <c:pt idx="123">
                  <c:v>1.2309999999999999</c:v>
                </c:pt>
                <c:pt idx="124">
                  <c:v>1.3010000000000002</c:v>
                </c:pt>
                <c:pt idx="125">
                  <c:v>1.37</c:v>
                </c:pt>
                <c:pt idx="126">
                  <c:v>1.3240000000000003</c:v>
                </c:pt>
                <c:pt idx="127">
                  <c:v>0.1160000000000001</c:v>
                </c:pt>
                <c:pt idx="128">
                  <c:v>1.1150000000000002</c:v>
                </c:pt>
                <c:pt idx="129">
                  <c:v>1.0220000000000002</c:v>
                </c:pt>
                <c:pt idx="130">
                  <c:v>0.85899999999999999</c:v>
                </c:pt>
                <c:pt idx="131">
                  <c:v>1.1150000000000002</c:v>
                </c:pt>
                <c:pt idx="132">
                  <c:v>1.3240000000000003</c:v>
                </c:pt>
                <c:pt idx="133">
                  <c:v>1.3240000000000003</c:v>
                </c:pt>
                <c:pt idx="134">
                  <c:v>1.37</c:v>
                </c:pt>
                <c:pt idx="135">
                  <c:v>1.3940000000000001</c:v>
                </c:pt>
                <c:pt idx="136">
                  <c:v>0.13900000000000023</c:v>
                </c:pt>
                <c:pt idx="137">
                  <c:v>1.0680000000000001</c:v>
                </c:pt>
                <c:pt idx="138">
                  <c:v>1.1150000000000002</c:v>
                </c:pt>
                <c:pt idx="139">
                  <c:v>0.88200000000000012</c:v>
                </c:pt>
                <c:pt idx="140">
                  <c:v>1.0220000000000002</c:v>
                </c:pt>
                <c:pt idx="141">
                  <c:v>1.2770000000000001</c:v>
                </c:pt>
                <c:pt idx="142">
                  <c:v>1.3240000000000003</c:v>
                </c:pt>
                <c:pt idx="143">
                  <c:v>1.3940000000000001</c:v>
                </c:pt>
                <c:pt idx="144">
                  <c:v>1.3940000000000001</c:v>
                </c:pt>
                <c:pt idx="145">
                  <c:v>0.25499999999999989</c:v>
                </c:pt>
                <c:pt idx="146">
                  <c:v>0.69700000000000006</c:v>
                </c:pt>
                <c:pt idx="147">
                  <c:v>1.254</c:v>
                </c:pt>
                <c:pt idx="148">
                  <c:v>1.0220000000000002</c:v>
                </c:pt>
                <c:pt idx="149">
                  <c:v>1.0680000000000001</c:v>
                </c:pt>
                <c:pt idx="150">
                  <c:v>1.2309999999999999</c:v>
                </c:pt>
                <c:pt idx="151">
                  <c:v>1.37</c:v>
                </c:pt>
                <c:pt idx="152">
                  <c:v>1.3240000000000003</c:v>
                </c:pt>
                <c:pt idx="153">
                  <c:v>0.51100000000000012</c:v>
                </c:pt>
                <c:pt idx="154">
                  <c:v>0.90600000000000014</c:v>
                </c:pt>
                <c:pt idx="155">
                  <c:v>0.44100000000000028</c:v>
                </c:pt>
                <c:pt idx="156">
                  <c:v>1.1150000000000002</c:v>
                </c:pt>
                <c:pt idx="157">
                  <c:v>1.1840000000000002</c:v>
                </c:pt>
                <c:pt idx="158">
                  <c:v>1.161</c:v>
                </c:pt>
                <c:pt idx="159">
                  <c:v>1.2770000000000001</c:v>
                </c:pt>
                <c:pt idx="160">
                  <c:v>1.3240000000000003</c:v>
                </c:pt>
                <c:pt idx="161">
                  <c:v>1.347</c:v>
                </c:pt>
                <c:pt idx="162">
                  <c:v>0.20900000000000007</c:v>
                </c:pt>
                <c:pt idx="163">
                  <c:v>1.3940000000000001</c:v>
                </c:pt>
                <c:pt idx="164">
                  <c:v>0.69700000000000006</c:v>
                </c:pt>
                <c:pt idx="165">
                  <c:v>0.81300000000000017</c:v>
                </c:pt>
                <c:pt idx="166">
                  <c:v>1.161</c:v>
                </c:pt>
                <c:pt idx="167">
                  <c:v>1.254</c:v>
                </c:pt>
                <c:pt idx="168">
                  <c:v>1.3240000000000003</c:v>
                </c:pt>
                <c:pt idx="169">
                  <c:v>1.3240000000000003</c:v>
                </c:pt>
                <c:pt idx="170">
                  <c:v>1.3240000000000003</c:v>
                </c:pt>
                <c:pt idx="171">
                  <c:v>0.20900000000000007</c:v>
                </c:pt>
                <c:pt idx="172">
                  <c:v>0.67300000000000004</c:v>
                </c:pt>
                <c:pt idx="173">
                  <c:v>1.2309999999999999</c:v>
                </c:pt>
                <c:pt idx="174">
                  <c:v>1.0449999999999999</c:v>
                </c:pt>
                <c:pt idx="175">
                  <c:v>1.0220000000000002</c:v>
                </c:pt>
                <c:pt idx="176">
                  <c:v>1.2309999999999999</c:v>
                </c:pt>
                <c:pt idx="177">
                  <c:v>1.2770000000000001</c:v>
                </c:pt>
                <c:pt idx="178">
                  <c:v>1.254</c:v>
                </c:pt>
                <c:pt idx="179">
                  <c:v>0.16199999999999992</c:v>
                </c:pt>
                <c:pt idx="180">
                  <c:v>0.97500000000000009</c:v>
                </c:pt>
                <c:pt idx="181">
                  <c:v>0.99900000000000011</c:v>
                </c:pt>
                <c:pt idx="182">
                  <c:v>0.78900000000000015</c:v>
                </c:pt>
                <c:pt idx="183">
                  <c:v>1.0449999999999999</c:v>
                </c:pt>
                <c:pt idx="184">
                  <c:v>1.1840000000000002</c:v>
                </c:pt>
                <c:pt idx="185">
                  <c:v>1.2309999999999999</c:v>
                </c:pt>
                <c:pt idx="186">
                  <c:v>1.2309999999999999</c:v>
                </c:pt>
                <c:pt idx="187">
                  <c:v>0.13900000000000023</c:v>
                </c:pt>
                <c:pt idx="188">
                  <c:v>1.1840000000000002</c:v>
                </c:pt>
                <c:pt idx="189">
                  <c:v>0.44100000000000028</c:v>
                </c:pt>
                <c:pt idx="190">
                  <c:v>0.97500000000000009</c:v>
                </c:pt>
                <c:pt idx="191">
                  <c:v>1.161</c:v>
                </c:pt>
                <c:pt idx="192">
                  <c:v>1.1150000000000002</c:v>
                </c:pt>
                <c:pt idx="193">
                  <c:v>1.1379999999999999</c:v>
                </c:pt>
                <c:pt idx="194">
                  <c:v>1.2309999999999999</c:v>
                </c:pt>
                <c:pt idx="195">
                  <c:v>1.254</c:v>
                </c:pt>
                <c:pt idx="196">
                  <c:v>2.3000000000000131E-2</c:v>
                </c:pt>
                <c:pt idx="197">
                  <c:v>1.2309999999999999</c:v>
                </c:pt>
                <c:pt idx="198">
                  <c:v>0.39500000000000002</c:v>
                </c:pt>
                <c:pt idx="199">
                  <c:v>0.51100000000000012</c:v>
                </c:pt>
                <c:pt idx="200">
                  <c:v>0.78900000000000015</c:v>
                </c:pt>
                <c:pt idx="201">
                  <c:v>0.67300000000000004</c:v>
                </c:pt>
                <c:pt idx="202">
                  <c:v>0.60400000000000009</c:v>
                </c:pt>
                <c:pt idx="203">
                  <c:v>0.60400000000000009</c:v>
                </c:pt>
                <c:pt idx="204">
                  <c:v>0.64999999999999991</c:v>
                </c:pt>
                <c:pt idx="205">
                  <c:v>0.67300000000000004</c:v>
                </c:pt>
                <c:pt idx="206">
                  <c:v>0.64999999999999991</c:v>
                </c:pt>
                <c:pt idx="207">
                  <c:v>0.64999999999999991</c:v>
                </c:pt>
                <c:pt idx="208">
                  <c:v>0.62700000000000022</c:v>
                </c:pt>
                <c:pt idx="209">
                  <c:v>0.69700000000000006</c:v>
                </c:pt>
                <c:pt idx="210">
                  <c:v>0.64999999999999991</c:v>
                </c:pt>
                <c:pt idx="211">
                  <c:v>0.62700000000000022</c:v>
                </c:pt>
                <c:pt idx="212">
                  <c:v>0.62700000000000022</c:v>
                </c:pt>
                <c:pt idx="213">
                  <c:v>0.64999999999999991</c:v>
                </c:pt>
                <c:pt idx="214">
                  <c:v>0.64999999999999991</c:v>
                </c:pt>
                <c:pt idx="215">
                  <c:v>0.67300000000000004</c:v>
                </c:pt>
                <c:pt idx="216">
                  <c:v>0.60400000000000009</c:v>
                </c:pt>
                <c:pt idx="217">
                  <c:v>0.62700000000000022</c:v>
                </c:pt>
                <c:pt idx="218">
                  <c:v>0.64999999999999991</c:v>
                </c:pt>
                <c:pt idx="219">
                  <c:v>0.60400000000000009</c:v>
                </c:pt>
                <c:pt idx="220">
                  <c:v>0.64999999999999991</c:v>
                </c:pt>
                <c:pt idx="221">
                  <c:v>0.62700000000000022</c:v>
                </c:pt>
                <c:pt idx="222">
                  <c:v>0.62700000000000022</c:v>
                </c:pt>
                <c:pt idx="223">
                  <c:v>0.62700000000000022</c:v>
                </c:pt>
                <c:pt idx="224">
                  <c:v>0.64999999999999991</c:v>
                </c:pt>
                <c:pt idx="225">
                  <c:v>0.62700000000000022</c:v>
                </c:pt>
                <c:pt idx="226">
                  <c:v>0.64999999999999991</c:v>
                </c:pt>
                <c:pt idx="227">
                  <c:v>0.62700000000000022</c:v>
                </c:pt>
                <c:pt idx="228">
                  <c:v>0.60400000000000009</c:v>
                </c:pt>
                <c:pt idx="229">
                  <c:v>0.60400000000000009</c:v>
                </c:pt>
                <c:pt idx="230">
                  <c:v>0.62700000000000022</c:v>
                </c:pt>
                <c:pt idx="231">
                  <c:v>0.64999999999999991</c:v>
                </c:pt>
                <c:pt idx="232">
                  <c:v>0.62700000000000022</c:v>
                </c:pt>
                <c:pt idx="233">
                  <c:v>0.60400000000000009</c:v>
                </c:pt>
                <c:pt idx="234">
                  <c:v>0.64999999999999991</c:v>
                </c:pt>
                <c:pt idx="235">
                  <c:v>0.64999999999999991</c:v>
                </c:pt>
                <c:pt idx="236">
                  <c:v>0.60400000000000009</c:v>
                </c:pt>
                <c:pt idx="237">
                  <c:v>0.64999999999999991</c:v>
                </c:pt>
                <c:pt idx="238">
                  <c:v>0.62700000000000022</c:v>
                </c:pt>
                <c:pt idx="239">
                  <c:v>0.64999999999999991</c:v>
                </c:pt>
                <c:pt idx="240">
                  <c:v>0.60400000000000009</c:v>
                </c:pt>
                <c:pt idx="241">
                  <c:v>0.62700000000000022</c:v>
                </c:pt>
                <c:pt idx="242">
                  <c:v>0.64999999999999991</c:v>
                </c:pt>
                <c:pt idx="243">
                  <c:v>0.64999999999999991</c:v>
                </c:pt>
                <c:pt idx="244">
                  <c:v>0.60400000000000009</c:v>
                </c:pt>
                <c:pt idx="245">
                  <c:v>0.62700000000000022</c:v>
                </c:pt>
                <c:pt idx="246">
                  <c:v>0.64999999999999991</c:v>
                </c:pt>
                <c:pt idx="247">
                  <c:v>0.64999999999999991</c:v>
                </c:pt>
                <c:pt idx="248">
                  <c:v>0.62700000000000022</c:v>
                </c:pt>
                <c:pt idx="249">
                  <c:v>0.62700000000000022</c:v>
                </c:pt>
                <c:pt idx="250">
                  <c:v>0.60400000000000009</c:v>
                </c:pt>
                <c:pt idx="251">
                  <c:v>0.62700000000000022</c:v>
                </c:pt>
                <c:pt idx="252">
                  <c:v>0.60400000000000009</c:v>
                </c:pt>
                <c:pt idx="253">
                  <c:v>0.62700000000000022</c:v>
                </c:pt>
                <c:pt idx="254">
                  <c:v>0.60400000000000009</c:v>
                </c:pt>
                <c:pt idx="255">
                  <c:v>0.60400000000000009</c:v>
                </c:pt>
                <c:pt idx="256">
                  <c:v>0.62700000000000022</c:v>
                </c:pt>
                <c:pt idx="257">
                  <c:v>0.64999999999999991</c:v>
                </c:pt>
                <c:pt idx="258">
                  <c:v>0.62700000000000022</c:v>
                </c:pt>
                <c:pt idx="259">
                  <c:v>0.62700000000000022</c:v>
                </c:pt>
                <c:pt idx="260">
                  <c:v>0.60400000000000009</c:v>
                </c:pt>
                <c:pt idx="261">
                  <c:v>0.60400000000000009</c:v>
                </c:pt>
                <c:pt idx="262">
                  <c:v>0.62700000000000022</c:v>
                </c:pt>
                <c:pt idx="263">
                  <c:v>0.60400000000000009</c:v>
                </c:pt>
                <c:pt idx="264">
                  <c:v>0.69700000000000006</c:v>
                </c:pt>
                <c:pt idx="265">
                  <c:v>0.67300000000000004</c:v>
                </c:pt>
                <c:pt idx="266">
                  <c:v>0.64999999999999991</c:v>
                </c:pt>
                <c:pt idx="267">
                  <c:v>0.60400000000000009</c:v>
                </c:pt>
                <c:pt idx="268">
                  <c:v>0.60400000000000009</c:v>
                </c:pt>
                <c:pt idx="269">
                  <c:v>0.62700000000000022</c:v>
                </c:pt>
                <c:pt idx="270">
                  <c:v>0.62700000000000022</c:v>
                </c:pt>
                <c:pt idx="271">
                  <c:v>0.60400000000000009</c:v>
                </c:pt>
                <c:pt idx="272">
                  <c:v>0.60400000000000009</c:v>
                </c:pt>
                <c:pt idx="273">
                  <c:v>0.62700000000000022</c:v>
                </c:pt>
              </c:numCache>
            </c:numRef>
          </c:yVal>
          <c:smooth val="1"/>
        </c:ser>
        <c:axId val="49584768"/>
        <c:axId val="49602944"/>
      </c:scatterChart>
      <c:valAx>
        <c:axId val="49584768"/>
        <c:scaling>
          <c:orientation val="minMax"/>
        </c:scaling>
        <c:axPos val="b"/>
        <c:numFmt formatCode="General" sourceLinked="1"/>
        <c:tickLblPos val="nextTo"/>
        <c:crossAx val="49602944"/>
        <c:crosses val="autoZero"/>
        <c:crossBetween val="midCat"/>
      </c:valAx>
      <c:valAx>
        <c:axId val="49602944"/>
        <c:scaling>
          <c:orientation val="minMax"/>
        </c:scaling>
        <c:axPos val="l"/>
        <c:majorGridlines/>
        <c:numFmt formatCode="General" sourceLinked="1"/>
        <c:tickLblPos val="nextTo"/>
        <c:crossAx val="49584768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790575</xdr:colOff>
      <xdr:row>20</xdr:row>
      <xdr:rowOff>38100</xdr:rowOff>
    </xdr:from>
    <xdr:to>
      <xdr:col>16</xdr:col>
      <xdr:colOff>276225</xdr:colOff>
      <xdr:row>37</xdr:row>
      <xdr:rowOff>28575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790575</xdr:colOff>
      <xdr:row>3</xdr:row>
      <xdr:rowOff>38100</xdr:rowOff>
    </xdr:from>
    <xdr:to>
      <xdr:col>16</xdr:col>
      <xdr:colOff>276225</xdr:colOff>
      <xdr:row>20</xdr:row>
      <xdr:rowOff>28575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447675</xdr:colOff>
      <xdr:row>1</xdr:row>
      <xdr:rowOff>142875</xdr:rowOff>
    </xdr:from>
    <xdr:to>
      <xdr:col>17</xdr:col>
      <xdr:colOff>19050</xdr:colOff>
      <xdr:row>16</xdr:row>
      <xdr:rowOff>28575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K19"/>
  <sheetViews>
    <sheetView workbookViewId="0">
      <selection activeCell="H10" sqref="H10"/>
    </sheetView>
  </sheetViews>
  <sheetFormatPr baseColWidth="10" defaultRowHeight="15"/>
  <cols>
    <col min="1" max="1" width="23.140625" customWidth="1"/>
    <col min="2" max="2" width="22.85546875" customWidth="1"/>
    <col min="3" max="3" width="24.28515625" customWidth="1"/>
    <col min="4" max="4" width="23.85546875" customWidth="1"/>
    <col min="5" max="5" width="23.7109375" customWidth="1"/>
    <col min="6" max="6" width="23.28515625" customWidth="1"/>
    <col min="7" max="7" width="24.5703125" customWidth="1"/>
    <col min="8" max="8" width="22.42578125" customWidth="1"/>
    <col min="9" max="9" width="26.42578125" customWidth="1"/>
  </cols>
  <sheetData>
    <row r="3" spans="1:11">
      <c r="A3" s="2" t="s">
        <v>0</v>
      </c>
      <c r="B3" s="2"/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11</v>
      </c>
      <c r="I3" s="2" t="s">
        <v>8</v>
      </c>
    </row>
    <row r="6" spans="1:11">
      <c r="A6" t="s">
        <v>1</v>
      </c>
      <c r="C6">
        <v>5</v>
      </c>
      <c r="D6">
        <v>120</v>
      </c>
      <c r="E6">
        <v>300</v>
      </c>
      <c r="F6">
        <v>270</v>
      </c>
      <c r="G6">
        <v>180</v>
      </c>
      <c r="H6">
        <v>100</v>
      </c>
      <c r="I6" t="s">
        <v>7</v>
      </c>
    </row>
    <row r="9" spans="1:11">
      <c r="A9" t="s">
        <v>9</v>
      </c>
      <c r="C9">
        <v>9.5221</v>
      </c>
      <c r="D9">
        <v>118</v>
      </c>
      <c r="E9">
        <v>288</v>
      </c>
      <c r="F9">
        <v>255</v>
      </c>
      <c r="G9">
        <v>205</v>
      </c>
      <c r="H9">
        <v>130</v>
      </c>
    </row>
    <row r="10" spans="1:11">
      <c r="K10" t="s">
        <v>28</v>
      </c>
    </row>
    <row r="12" spans="1:11">
      <c r="A12" t="s">
        <v>10</v>
      </c>
    </row>
    <row r="15" spans="1:11">
      <c r="A15" s="1" t="s">
        <v>12</v>
      </c>
      <c r="B15" s="1"/>
      <c r="C15" s="1">
        <f>((C9-C6)/C6)*100</f>
        <v>90.442000000000007</v>
      </c>
      <c r="D15" s="1">
        <f>((D9-D6)/D6)*100</f>
        <v>-1.6666666666666667</v>
      </c>
      <c r="E15" s="1">
        <f t="shared" ref="E15:F15" si="0">((E9-E6)/E6)*100</f>
        <v>-4</v>
      </c>
      <c r="F15" s="1">
        <f t="shared" si="0"/>
        <v>-5.5555555555555554</v>
      </c>
      <c r="G15" s="1">
        <f>((G9-G6)/G6)*100</f>
        <v>13.888888888888889</v>
      </c>
      <c r="H15" s="1">
        <f>((H9-H6)/H6)*100</f>
        <v>30</v>
      </c>
      <c r="I15" s="1"/>
    </row>
    <row r="17" spans="1:9">
      <c r="A17" s="3" t="s">
        <v>13</v>
      </c>
      <c r="B17" s="3"/>
      <c r="C17" s="3">
        <f t="shared" ref="C17:H17" si="1">((C12-C9)/C9)*100</f>
        <v>-100</v>
      </c>
      <c r="D17" s="3">
        <f t="shared" si="1"/>
        <v>-100</v>
      </c>
      <c r="E17" s="3">
        <f t="shared" si="1"/>
        <v>-100</v>
      </c>
      <c r="F17" s="3">
        <f t="shared" si="1"/>
        <v>-100</v>
      </c>
      <c r="G17" s="3">
        <f t="shared" si="1"/>
        <v>-100</v>
      </c>
      <c r="H17" s="3">
        <f t="shared" si="1"/>
        <v>-100</v>
      </c>
      <c r="I17" s="3" t="s">
        <v>14</v>
      </c>
    </row>
    <row r="19" spans="1:9">
      <c r="A19" s="4" t="s">
        <v>15</v>
      </c>
      <c r="B19" s="4"/>
      <c r="C19" s="4"/>
      <c r="D19" s="4"/>
      <c r="E19" s="4"/>
      <c r="F19" s="4"/>
      <c r="G19" s="4"/>
      <c r="H19" s="4"/>
      <c r="I19" s="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J33"/>
  <sheetViews>
    <sheetView tabSelected="1" workbookViewId="0">
      <selection activeCell="C19" sqref="C19"/>
    </sheetView>
  </sheetViews>
  <sheetFormatPr baseColWidth="10" defaultRowHeight="15"/>
  <cols>
    <col min="1" max="1" width="22.5703125" customWidth="1"/>
    <col min="2" max="2" width="48.5703125" customWidth="1"/>
    <col min="3" max="3" width="19.5703125" customWidth="1"/>
    <col min="4" max="4" width="13.7109375" customWidth="1"/>
    <col min="5" max="5" width="18.5703125" customWidth="1"/>
    <col min="6" max="6" width="21.28515625" customWidth="1"/>
    <col min="7" max="7" width="20.42578125" customWidth="1"/>
  </cols>
  <sheetData>
    <row r="2" spans="2:10">
      <c r="C2" t="s">
        <v>40</v>
      </c>
      <c r="D2" t="s">
        <v>42</v>
      </c>
      <c r="E2" t="s">
        <v>41</v>
      </c>
      <c r="F2" t="s">
        <v>43</v>
      </c>
      <c r="G2" t="s">
        <v>55</v>
      </c>
      <c r="H2" t="s">
        <v>56</v>
      </c>
      <c r="J2" t="s">
        <v>43</v>
      </c>
    </row>
    <row r="3" spans="2:10">
      <c r="C3">
        <v>3</v>
      </c>
      <c r="D3">
        <v>1089</v>
      </c>
      <c r="E3">
        <v>0.17</v>
      </c>
      <c r="F3">
        <f>(C3-$C$11*E3)/D3</f>
        <v>2.4946434037343129E-3</v>
      </c>
      <c r="G3">
        <f>1089*C21</f>
        <v>0.25965665236051499</v>
      </c>
      <c r="H3">
        <f>(G3*30)/3.14</f>
        <v>2.4807960416609713</v>
      </c>
      <c r="J3">
        <f>((C5*E4)-(C4*E5))/((E4*D5)-(E5*D4))</f>
        <v>2.2770398481973438E-3</v>
      </c>
    </row>
    <row r="4" spans="2:10">
      <c r="C4">
        <v>2</v>
      </c>
      <c r="D4">
        <v>673</v>
      </c>
      <c r="E4">
        <v>0.14000000000000001</v>
      </c>
      <c r="F4">
        <f t="shared" ref="F4:F5" si="0">(C4-$C$11*E4)/D4</f>
        <v>2.6250619118375431E-3</v>
      </c>
    </row>
    <row r="5" spans="2:10">
      <c r="C5">
        <v>4</v>
      </c>
      <c r="D5">
        <v>1456</v>
      </c>
      <c r="E5">
        <v>0.20499999999999999</v>
      </c>
      <c r="F5">
        <f t="shared" si="0"/>
        <v>2.5125915750915748E-3</v>
      </c>
    </row>
    <row r="9" spans="2:10">
      <c r="B9" t="s">
        <v>39</v>
      </c>
      <c r="C9">
        <v>3</v>
      </c>
    </row>
    <row r="10" spans="2:10">
      <c r="B10" t="s">
        <v>38</v>
      </c>
      <c r="C10">
        <v>1.8</v>
      </c>
    </row>
    <row r="11" spans="2:10">
      <c r="B11" t="s">
        <v>16</v>
      </c>
      <c r="C11">
        <f xml:space="preserve"> C9/C10</f>
        <v>1.6666666666666665</v>
      </c>
      <c r="E11" t="s">
        <v>59</v>
      </c>
      <c r="F11">
        <f>F12*1.6</f>
        <v>6.1058375125307455E-4</v>
      </c>
    </row>
    <row r="12" spans="2:10">
      <c r="B12" t="s">
        <v>51</v>
      </c>
      <c r="C12">
        <v>0.15</v>
      </c>
      <c r="E12" s="5" t="s">
        <v>58</v>
      </c>
      <c r="F12" s="5">
        <f>C20*C12</f>
        <v>3.8161484453317154E-4</v>
      </c>
      <c r="H12" s="5"/>
    </row>
    <row r="13" spans="2:10">
      <c r="E13" t="s">
        <v>57</v>
      </c>
      <c r="F13">
        <f>(-C20*C12+C20*E5)/D5</f>
        <v>9.6102639419983682E-8</v>
      </c>
    </row>
    <row r="14" spans="2:10">
      <c r="B14" t="s">
        <v>49</v>
      </c>
      <c r="C14">
        <f>C17*6.28/60</f>
        <v>1175.0926666666667</v>
      </c>
    </row>
    <row r="15" spans="2:10">
      <c r="B15" t="s">
        <v>48</v>
      </c>
      <c r="C15">
        <f>C18*6.28/60</f>
        <v>1071.1586666666667</v>
      </c>
    </row>
    <row r="17" spans="2:7">
      <c r="B17" t="s">
        <v>46</v>
      </c>
      <c r="C17">
        <v>11227</v>
      </c>
    </row>
    <row r="18" spans="2:7">
      <c r="B18" t="s">
        <v>47</v>
      </c>
      <c r="C18">
        <v>10234</v>
      </c>
    </row>
    <row r="19" spans="2:7">
      <c r="B19" s="11" t="s">
        <v>50</v>
      </c>
      <c r="C19" s="12">
        <f>C11*10^-3</f>
        <v>1.6666666666666666E-3</v>
      </c>
    </row>
    <row r="20" spans="2:7">
      <c r="B20" t="s">
        <v>44</v>
      </c>
      <c r="C20" s="5">
        <f>AVERAGE(F3:F5)</f>
        <v>2.5440989635544769E-3</v>
      </c>
      <c r="D20" s="5"/>
    </row>
    <row r="21" spans="2:7">
      <c r="B21" t="s">
        <v>32</v>
      </c>
      <c r="C21" s="10">
        <f>1/4194</f>
        <v>2.3843586075345731E-4</v>
      </c>
    </row>
    <row r="22" spans="2:7">
      <c r="B22" t="s">
        <v>52</v>
      </c>
      <c r="C22" s="5">
        <f>C20*C10</f>
        <v>4.5793781343980589E-3</v>
      </c>
      <c r="F22" s="5"/>
      <c r="G22" s="5"/>
    </row>
    <row r="29" spans="2:7">
      <c r="B29" t="s">
        <v>53</v>
      </c>
      <c r="C29" s="5">
        <f>5.2*10^-5</f>
        <v>5.2000000000000004E-5</v>
      </c>
    </row>
    <row r="30" spans="2:7">
      <c r="B30" t="s">
        <v>54</v>
      </c>
      <c r="C30" s="13">
        <f>C29/C21</f>
        <v>0.21808800000000003</v>
      </c>
    </row>
    <row r="31" spans="2:7">
      <c r="B31" t="s">
        <v>36</v>
      </c>
      <c r="C31">
        <v>0.3</v>
      </c>
    </row>
    <row r="32" spans="2:7">
      <c r="B32" t="s">
        <v>37</v>
      </c>
      <c r="C32" s="10">
        <f>C30/C31</f>
        <v>0.72696000000000016</v>
      </c>
    </row>
    <row r="33" spans="2:3">
      <c r="B33" t="s">
        <v>45</v>
      </c>
      <c r="C33">
        <f>C32/9.81</f>
        <v>7.4103975535168204E-2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B1:S266"/>
  <sheetViews>
    <sheetView topLeftCell="F1" workbookViewId="0">
      <selection activeCell="R9" sqref="R9"/>
    </sheetView>
  </sheetViews>
  <sheetFormatPr baseColWidth="10" defaultColWidth="12.7109375" defaultRowHeight="15.75" customHeight="1"/>
  <cols>
    <col min="1" max="17" width="12.7109375" style="6"/>
    <col min="18" max="18" width="28.5703125" style="6" customWidth="1"/>
    <col min="19" max="19" width="9.28515625" style="6" customWidth="1"/>
    <col min="20" max="16384" width="12.7109375" style="6"/>
  </cols>
  <sheetData>
    <row r="1" spans="2:19" ht="15.75" customHeight="1">
      <c r="B1" s="14" t="s">
        <v>27</v>
      </c>
      <c r="C1" s="14"/>
      <c r="D1" s="14"/>
      <c r="E1" s="14"/>
      <c r="G1" s="14" t="s">
        <v>26</v>
      </c>
      <c r="H1" s="14"/>
      <c r="I1" s="14"/>
      <c r="J1" s="14"/>
    </row>
    <row r="2" spans="2:19" ht="15.75" customHeight="1">
      <c r="B2" s="9" t="s">
        <v>24</v>
      </c>
      <c r="C2" s="9" t="s">
        <v>23</v>
      </c>
      <c r="D2" s="9" t="s">
        <v>25</v>
      </c>
      <c r="E2" s="9" t="s">
        <v>21</v>
      </c>
      <c r="G2" s="9" t="s">
        <v>24</v>
      </c>
      <c r="H2" s="7" t="s">
        <v>23</v>
      </c>
      <c r="I2" s="7" t="s">
        <v>22</v>
      </c>
      <c r="J2" s="9" t="s">
        <v>21</v>
      </c>
    </row>
    <row r="3" spans="2:19" ht="12.75">
      <c r="B3" s="9">
        <v>1</v>
      </c>
      <c r="C3" s="9">
        <v>0</v>
      </c>
      <c r="D3" s="9">
        <v>2.4159999999999999</v>
      </c>
      <c r="E3" s="8">
        <f t="shared" ref="E3:E34" si="0">D3-2.416</f>
        <v>0</v>
      </c>
      <c r="G3" s="7">
        <v>1</v>
      </c>
      <c r="H3" s="7">
        <v>0</v>
      </c>
      <c r="I3" s="7">
        <v>2.2999999999999998</v>
      </c>
      <c r="J3" s="7">
        <f t="shared" ref="J3:J66" si="1">I3-2.3</f>
        <v>0</v>
      </c>
      <c r="R3" s="6" t="s">
        <v>20</v>
      </c>
      <c r="S3" s="6">
        <f>AVERAGE(E29,E39,E47,E56,E65,E74,E83,E93,E102,E111,E120,E128,E137,E147,E155,E172,E180)</f>
        <v>8.8289999999999988</v>
      </c>
    </row>
    <row r="4" spans="2:19" ht="12.75">
      <c r="B4" s="9">
        <v>2</v>
      </c>
      <c r="C4" s="9">
        <v>0.04</v>
      </c>
      <c r="D4" s="9">
        <v>2.4159999999999999</v>
      </c>
      <c r="E4" s="8">
        <f t="shared" si="0"/>
        <v>0</v>
      </c>
      <c r="G4" s="7">
        <v>2</v>
      </c>
      <c r="H4" s="7">
        <v>0.04</v>
      </c>
      <c r="I4" s="7">
        <v>2.254</v>
      </c>
      <c r="J4" s="7">
        <f t="shared" si="1"/>
        <v>-4.5999999999999819E-2</v>
      </c>
    </row>
    <row r="5" spans="2:19" ht="12.75">
      <c r="B5" s="9">
        <v>3</v>
      </c>
      <c r="C5" s="9">
        <v>0.08</v>
      </c>
      <c r="D5" s="9">
        <v>2.4159999999999999</v>
      </c>
      <c r="E5" s="8">
        <f t="shared" si="0"/>
        <v>0</v>
      </c>
      <c r="G5" s="7">
        <v>3</v>
      </c>
      <c r="H5" s="7">
        <v>0.08</v>
      </c>
      <c r="I5" s="7">
        <v>2.2999999999999998</v>
      </c>
      <c r="J5" s="7">
        <f t="shared" si="1"/>
        <v>0</v>
      </c>
    </row>
    <row r="6" spans="2:19" ht="12.75">
      <c r="B6" s="9">
        <v>4</v>
      </c>
      <c r="C6" s="9">
        <v>0.12</v>
      </c>
      <c r="D6" s="9">
        <v>2.3929999999999998</v>
      </c>
      <c r="E6" s="8">
        <f t="shared" si="0"/>
        <v>-2.3000000000000131E-2</v>
      </c>
      <c r="G6" s="7">
        <v>4</v>
      </c>
      <c r="H6" s="7">
        <v>0.12</v>
      </c>
      <c r="I6" s="7">
        <v>2.254</v>
      </c>
      <c r="J6" s="7">
        <f t="shared" si="1"/>
        <v>-4.5999999999999819E-2</v>
      </c>
    </row>
    <row r="7" spans="2:19" ht="12.75">
      <c r="B7" s="9">
        <v>5</v>
      </c>
      <c r="C7" s="9">
        <v>0.16</v>
      </c>
      <c r="D7" s="9">
        <v>2.4159999999999999</v>
      </c>
      <c r="E7" s="8">
        <f t="shared" si="0"/>
        <v>0</v>
      </c>
      <c r="G7" s="7">
        <v>5</v>
      </c>
      <c r="H7" s="7">
        <v>0.16</v>
      </c>
      <c r="I7" s="7">
        <v>2.254</v>
      </c>
      <c r="J7" s="7">
        <f t="shared" si="1"/>
        <v>-4.5999999999999819E-2</v>
      </c>
    </row>
    <row r="8" spans="2:19" ht="12.75">
      <c r="B8" s="9">
        <v>6</v>
      </c>
      <c r="C8" s="9">
        <v>0.2</v>
      </c>
      <c r="D8" s="9">
        <v>2.4159999999999999</v>
      </c>
      <c r="E8" s="8">
        <f t="shared" si="0"/>
        <v>0</v>
      </c>
      <c r="G8" s="7">
        <v>6</v>
      </c>
      <c r="H8" s="7">
        <v>0.2</v>
      </c>
      <c r="I8" s="7">
        <v>2.2999999999999998</v>
      </c>
      <c r="J8" s="7">
        <f t="shared" si="1"/>
        <v>0</v>
      </c>
    </row>
    <row r="9" spans="2:19" ht="12.75">
      <c r="B9" s="9">
        <v>7</v>
      </c>
      <c r="C9" s="9">
        <v>0.24</v>
      </c>
      <c r="D9" s="9">
        <v>2.4630000000000001</v>
      </c>
      <c r="E9" s="8">
        <f t="shared" si="0"/>
        <v>4.7000000000000153E-2</v>
      </c>
      <c r="G9" s="7">
        <v>7</v>
      </c>
      <c r="H9" s="7">
        <v>0.24</v>
      </c>
      <c r="I9" s="7">
        <v>2.23</v>
      </c>
      <c r="J9" s="7">
        <f t="shared" si="1"/>
        <v>-6.999999999999984E-2</v>
      </c>
    </row>
    <row r="10" spans="2:19" ht="12.75">
      <c r="B10" s="9">
        <v>8</v>
      </c>
      <c r="C10" s="9">
        <v>0.28000000000000003</v>
      </c>
      <c r="D10" s="9">
        <v>2.4630000000000001</v>
      </c>
      <c r="E10" s="8">
        <f t="shared" si="0"/>
        <v>4.7000000000000153E-2</v>
      </c>
      <c r="G10" s="7">
        <v>8</v>
      </c>
      <c r="H10" s="7">
        <v>0.28000000000000003</v>
      </c>
      <c r="I10" s="7">
        <v>2.2999999999999998</v>
      </c>
      <c r="J10" s="7">
        <f t="shared" si="1"/>
        <v>0</v>
      </c>
    </row>
    <row r="11" spans="2:19" ht="12.75">
      <c r="B11" s="9">
        <v>9</v>
      </c>
      <c r="C11" s="9">
        <v>0.32</v>
      </c>
      <c r="D11" s="9">
        <v>2.44</v>
      </c>
      <c r="E11" s="8">
        <f t="shared" si="0"/>
        <v>2.4000000000000021E-2</v>
      </c>
      <c r="G11" s="7">
        <v>9</v>
      </c>
      <c r="H11" s="7">
        <v>0.32</v>
      </c>
      <c r="I11" s="7">
        <v>2.254</v>
      </c>
      <c r="J11" s="7">
        <f t="shared" si="1"/>
        <v>-4.5999999999999819E-2</v>
      </c>
    </row>
    <row r="12" spans="2:19" ht="12.75">
      <c r="B12" s="9">
        <v>10</v>
      </c>
      <c r="C12" s="9">
        <v>0.36</v>
      </c>
      <c r="D12" s="9">
        <v>2.4159999999999999</v>
      </c>
      <c r="E12" s="8">
        <f t="shared" si="0"/>
        <v>0</v>
      </c>
      <c r="G12" s="7">
        <v>10</v>
      </c>
      <c r="H12" s="7">
        <v>0.36</v>
      </c>
      <c r="I12" s="7">
        <v>2.2999999999999998</v>
      </c>
      <c r="J12" s="7">
        <f t="shared" si="1"/>
        <v>0</v>
      </c>
    </row>
    <row r="13" spans="2:19" ht="12.75">
      <c r="B13" s="9">
        <v>11</v>
      </c>
      <c r="C13" s="9">
        <v>0.4</v>
      </c>
      <c r="D13" s="9">
        <v>2.4630000000000001</v>
      </c>
      <c r="E13" s="8">
        <f t="shared" si="0"/>
        <v>4.7000000000000153E-2</v>
      </c>
      <c r="G13" s="7">
        <v>11</v>
      </c>
      <c r="H13" s="7">
        <v>0.4</v>
      </c>
      <c r="I13" s="7">
        <v>2.254</v>
      </c>
      <c r="J13" s="7">
        <f t="shared" si="1"/>
        <v>-4.5999999999999819E-2</v>
      </c>
    </row>
    <row r="14" spans="2:19" ht="12.75">
      <c r="B14" s="9">
        <v>12</v>
      </c>
      <c r="C14" s="9">
        <v>0.44</v>
      </c>
      <c r="D14" s="9">
        <v>2.532</v>
      </c>
      <c r="E14" s="8">
        <f t="shared" si="0"/>
        <v>0.1160000000000001</v>
      </c>
      <c r="G14" s="7">
        <v>12</v>
      </c>
      <c r="H14" s="7">
        <v>0.44</v>
      </c>
      <c r="I14" s="7">
        <v>2.254</v>
      </c>
      <c r="J14" s="7">
        <f t="shared" si="1"/>
        <v>-4.5999999999999819E-2</v>
      </c>
    </row>
    <row r="15" spans="2:19" ht="12.75">
      <c r="B15" s="9">
        <v>13</v>
      </c>
      <c r="C15" s="9">
        <v>0.48</v>
      </c>
      <c r="D15" s="9">
        <v>2.532</v>
      </c>
      <c r="E15" s="8">
        <f t="shared" si="0"/>
        <v>0.1160000000000001</v>
      </c>
      <c r="G15" s="7">
        <v>13</v>
      </c>
      <c r="H15" s="7">
        <v>0.48</v>
      </c>
      <c r="I15" s="7">
        <v>2.2999999999999998</v>
      </c>
      <c r="J15" s="7">
        <f t="shared" si="1"/>
        <v>0</v>
      </c>
    </row>
    <row r="16" spans="2:19" ht="12.75">
      <c r="B16" s="9">
        <v>14</v>
      </c>
      <c r="C16" s="9">
        <v>0.52</v>
      </c>
      <c r="D16" s="9">
        <v>2.5089999999999999</v>
      </c>
      <c r="E16" s="8">
        <f t="shared" si="0"/>
        <v>9.2999999999999972E-2</v>
      </c>
      <c r="G16" s="7">
        <v>14</v>
      </c>
      <c r="H16" s="7">
        <v>0.52</v>
      </c>
      <c r="I16" s="7">
        <v>2.254</v>
      </c>
      <c r="J16" s="7">
        <f t="shared" si="1"/>
        <v>-4.5999999999999819E-2</v>
      </c>
    </row>
    <row r="17" spans="2:19" ht="12.75">
      <c r="B17" s="9">
        <v>15</v>
      </c>
      <c r="C17" s="9">
        <v>0.56000000000000005</v>
      </c>
      <c r="D17" s="9">
        <v>2.4630000000000001</v>
      </c>
      <c r="E17" s="8">
        <f t="shared" si="0"/>
        <v>4.7000000000000153E-2</v>
      </c>
      <c r="G17" s="7">
        <v>15</v>
      </c>
      <c r="H17" s="7">
        <v>0.56000000000000005</v>
      </c>
      <c r="I17" s="7">
        <v>2.2999999999999998</v>
      </c>
      <c r="J17" s="7">
        <f t="shared" si="1"/>
        <v>0</v>
      </c>
    </row>
    <row r="18" spans="2:19" ht="12.75">
      <c r="B18" s="9">
        <v>16</v>
      </c>
      <c r="C18" s="9">
        <v>0.6</v>
      </c>
      <c r="D18" s="9">
        <v>2.532</v>
      </c>
      <c r="E18" s="8">
        <f t="shared" si="0"/>
        <v>0.1160000000000001</v>
      </c>
      <c r="G18" s="7">
        <v>16</v>
      </c>
      <c r="H18" s="7">
        <v>0.6</v>
      </c>
      <c r="I18" s="7">
        <v>2.2999999999999998</v>
      </c>
      <c r="J18" s="7">
        <f t="shared" si="1"/>
        <v>0</v>
      </c>
    </row>
    <row r="19" spans="2:19" ht="12.75">
      <c r="B19" s="9">
        <v>17</v>
      </c>
      <c r="C19" s="9">
        <v>0.64</v>
      </c>
      <c r="D19" s="9">
        <v>2.6949999999999998</v>
      </c>
      <c r="E19" s="8">
        <f t="shared" si="0"/>
        <v>0.27899999999999991</v>
      </c>
      <c r="G19" s="7">
        <v>17</v>
      </c>
      <c r="H19" s="7">
        <v>0.64</v>
      </c>
      <c r="I19" s="7">
        <v>2.2999999999999998</v>
      </c>
      <c r="J19" s="7">
        <f t="shared" si="1"/>
        <v>0</v>
      </c>
    </row>
    <row r="20" spans="2:19" ht="12.75">
      <c r="B20" s="9">
        <v>18</v>
      </c>
      <c r="C20" s="9">
        <v>0.68</v>
      </c>
      <c r="D20" s="9">
        <v>3.137</v>
      </c>
      <c r="E20" s="8">
        <f t="shared" si="0"/>
        <v>0.72100000000000009</v>
      </c>
      <c r="G20" s="7">
        <v>18</v>
      </c>
      <c r="H20" s="7">
        <v>0.68</v>
      </c>
      <c r="I20" s="7">
        <v>2.2999999999999998</v>
      </c>
      <c r="J20" s="7">
        <f t="shared" si="1"/>
        <v>0</v>
      </c>
    </row>
    <row r="21" spans="2:19" ht="12.75">
      <c r="B21" s="9">
        <v>19</v>
      </c>
      <c r="C21" s="9">
        <v>0.72</v>
      </c>
      <c r="D21" s="9">
        <v>3.7170000000000001</v>
      </c>
      <c r="E21" s="8">
        <f t="shared" si="0"/>
        <v>1.3010000000000002</v>
      </c>
      <c r="G21" s="7">
        <v>19</v>
      </c>
      <c r="H21" s="7">
        <v>0.72</v>
      </c>
      <c r="I21" s="7">
        <v>2.323</v>
      </c>
      <c r="J21" s="7">
        <f t="shared" si="1"/>
        <v>2.3000000000000131E-2</v>
      </c>
    </row>
    <row r="22" spans="2:19" ht="12.75">
      <c r="B22" s="9">
        <v>20</v>
      </c>
      <c r="C22" s="9">
        <v>0.76</v>
      </c>
      <c r="D22" s="9">
        <v>4.8789999999999996</v>
      </c>
      <c r="E22" s="8">
        <f t="shared" si="0"/>
        <v>2.4629999999999996</v>
      </c>
      <c r="G22" s="7">
        <v>20</v>
      </c>
      <c r="H22" s="7">
        <v>0.76</v>
      </c>
      <c r="I22" s="7">
        <v>2.2999999999999998</v>
      </c>
      <c r="J22" s="7">
        <f t="shared" si="1"/>
        <v>0</v>
      </c>
      <c r="R22" s="6" t="s">
        <v>19</v>
      </c>
      <c r="S22" s="6">
        <f>AVERAGE(J106,J115,J123,J132,J141,J150,J159,J176,J194,J167,J185,J204,J213,J221,J230)</f>
        <v>10.215199999999999</v>
      </c>
    </row>
    <row r="23" spans="2:19" ht="12.75">
      <c r="B23" s="9">
        <v>21</v>
      </c>
      <c r="C23" s="9">
        <v>0.8</v>
      </c>
      <c r="D23" s="9">
        <v>6.3659999999999997</v>
      </c>
      <c r="E23" s="8">
        <f t="shared" si="0"/>
        <v>3.9499999999999997</v>
      </c>
      <c r="G23" s="7">
        <v>21</v>
      </c>
      <c r="H23" s="7">
        <v>0.8</v>
      </c>
      <c r="I23" s="7">
        <v>2.254</v>
      </c>
      <c r="J23" s="7">
        <f t="shared" si="1"/>
        <v>-4.5999999999999819E-2</v>
      </c>
    </row>
    <row r="24" spans="2:19" ht="12.75">
      <c r="B24" s="9">
        <v>22</v>
      </c>
      <c r="C24" s="9">
        <v>0.84</v>
      </c>
      <c r="D24" s="9">
        <v>7.6669999999999998</v>
      </c>
      <c r="E24" s="8">
        <f t="shared" si="0"/>
        <v>5.2509999999999994</v>
      </c>
      <c r="G24" s="7">
        <v>22</v>
      </c>
      <c r="H24" s="7">
        <v>0.84</v>
      </c>
      <c r="I24" s="7">
        <v>2.254</v>
      </c>
      <c r="J24" s="7">
        <f t="shared" si="1"/>
        <v>-4.5999999999999819E-2</v>
      </c>
    </row>
    <row r="25" spans="2:19" ht="12.75">
      <c r="B25" s="9">
        <v>23</v>
      </c>
      <c r="C25" s="9">
        <v>0.88</v>
      </c>
      <c r="D25" s="9">
        <v>8.7590000000000003</v>
      </c>
      <c r="E25" s="8">
        <f t="shared" si="0"/>
        <v>6.343</v>
      </c>
      <c r="G25" s="7">
        <v>23</v>
      </c>
      <c r="H25" s="7">
        <v>0.88</v>
      </c>
      <c r="I25" s="7">
        <v>2.323</v>
      </c>
      <c r="J25" s="7">
        <f t="shared" si="1"/>
        <v>2.3000000000000131E-2</v>
      </c>
    </row>
    <row r="26" spans="2:19" ht="12.75">
      <c r="B26" s="9">
        <v>24</v>
      </c>
      <c r="C26" s="9">
        <v>0.92</v>
      </c>
      <c r="D26" s="9">
        <v>9.6880000000000006</v>
      </c>
      <c r="E26" s="8">
        <f t="shared" si="0"/>
        <v>7.2720000000000002</v>
      </c>
      <c r="G26" s="7">
        <v>24</v>
      </c>
      <c r="H26" s="7">
        <v>0.92</v>
      </c>
      <c r="I26" s="7">
        <v>2.2999999999999998</v>
      </c>
      <c r="J26" s="7">
        <f t="shared" si="1"/>
        <v>0</v>
      </c>
    </row>
    <row r="27" spans="2:19" ht="12.75">
      <c r="B27" s="9">
        <v>25</v>
      </c>
      <c r="C27" s="9">
        <v>0.96</v>
      </c>
      <c r="D27" s="9">
        <v>10.455</v>
      </c>
      <c r="E27" s="8">
        <f t="shared" si="0"/>
        <v>8.0389999999999997</v>
      </c>
      <c r="G27" s="7">
        <v>25</v>
      </c>
      <c r="H27" s="7">
        <v>0.96</v>
      </c>
      <c r="I27" s="7">
        <v>2.2999999999999998</v>
      </c>
      <c r="J27" s="7">
        <f t="shared" si="1"/>
        <v>0</v>
      </c>
    </row>
    <row r="28" spans="2:19" ht="12.75">
      <c r="B28" s="9">
        <v>26</v>
      </c>
      <c r="C28" s="9">
        <v>1</v>
      </c>
      <c r="D28" s="9">
        <v>10.989000000000001</v>
      </c>
      <c r="E28" s="8">
        <f t="shared" si="0"/>
        <v>8.5730000000000004</v>
      </c>
      <c r="G28" s="7">
        <v>26</v>
      </c>
      <c r="H28" s="7">
        <v>1</v>
      </c>
      <c r="I28" s="7">
        <v>2.2999999999999998</v>
      </c>
      <c r="J28" s="7">
        <f t="shared" si="1"/>
        <v>0</v>
      </c>
    </row>
    <row r="29" spans="2:19" ht="12.75">
      <c r="B29" s="9">
        <v>27</v>
      </c>
      <c r="C29" s="9">
        <v>1.04</v>
      </c>
      <c r="D29" s="9">
        <v>11.57</v>
      </c>
      <c r="E29" s="8">
        <f t="shared" si="0"/>
        <v>9.1539999999999999</v>
      </c>
      <c r="F29" s="6" t="s">
        <v>17</v>
      </c>
      <c r="G29" s="7">
        <v>27</v>
      </c>
      <c r="H29" s="7">
        <v>1.04</v>
      </c>
      <c r="I29" s="7">
        <v>2.2999999999999998</v>
      </c>
      <c r="J29" s="7">
        <f t="shared" si="1"/>
        <v>0</v>
      </c>
    </row>
    <row r="30" spans="2:19" ht="12.75">
      <c r="B30" s="9">
        <v>28</v>
      </c>
      <c r="C30" s="9">
        <v>1.08</v>
      </c>
      <c r="D30" s="9">
        <v>11.361000000000001</v>
      </c>
      <c r="E30" s="8">
        <f t="shared" si="0"/>
        <v>8.9450000000000003</v>
      </c>
      <c r="G30" s="7">
        <v>28</v>
      </c>
      <c r="H30" s="7">
        <v>1.08</v>
      </c>
      <c r="I30" s="7">
        <v>2.2069999999999999</v>
      </c>
      <c r="J30" s="7">
        <f t="shared" si="1"/>
        <v>-9.2999999999999972E-2</v>
      </c>
    </row>
    <row r="31" spans="2:19" ht="12.75">
      <c r="B31" s="9">
        <v>29</v>
      </c>
      <c r="C31" s="9">
        <v>1.1200000000000001</v>
      </c>
      <c r="D31" s="9">
        <v>5.8079999999999998</v>
      </c>
      <c r="E31" s="8">
        <f t="shared" si="0"/>
        <v>3.3919999999999999</v>
      </c>
      <c r="G31" s="7">
        <v>29</v>
      </c>
      <c r="H31" s="7">
        <v>1.1200000000000001</v>
      </c>
      <c r="I31" s="7">
        <v>2.323</v>
      </c>
      <c r="J31" s="7">
        <f t="shared" si="1"/>
        <v>2.3000000000000131E-2</v>
      </c>
    </row>
    <row r="32" spans="2:19" ht="12.75">
      <c r="B32" s="9">
        <v>30</v>
      </c>
      <c r="C32" s="9">
        <v>1.1599999999999999</v>
      </c>
      <c r="D32" s="9">
        <v>7.319</v>
      </c>
      <c r="E32" s="8">
        <f t="shared" si="0"/>
        <v>4.9030000000000005</v>
      </c>
      <c r="G32" s="7">
        <v>30</v>
      </c>
      <c r="H32" s="7">
        <v>1.1599999999999999</v>
      </c>
      <c r="I32" s="7">
        <v>2.2999999999999998</v>
      </c>
      <c r="J32" s="7">
        <f t="shared" si="1"/>
        <v>0</v>
      </c>
    </row>
    <row r="33" spans="2:19" ht="12.75">
      <c r="B33" s="9">
        <v>31</v>
      </c>
      <c r="C33" s="9">
        <v>1.2</v>
      </c>
      <c r="D33" s="9">
        <v>8.5960000000000001</v>
      </c>
      <c r="E33" s="8">
        <f t="shared" si="0"/>
        <v>6.18</v>
      </c>
      <c r="G33" s="7">
        <v>31</v>
      </c>
      <c r="H33" s="7">
        <v>1.2</v>
      </c>
      <c r="I33" s="7">
        <v>2.2999999999999998</v>
      </c>
      <c r="J33" s="7">
        <f t="shared" si="1"/>
        <v>0</v>
      </c>
    </row>
    <row r="34" spans="2:19" ht="12.75">
      <c r="B34" s="9">
        <v>32</v>
      </c>
      <c r="C34" s="9">
        <v>1.24</v>
      </c>
      <c r="D34" s="9">
        <v>9.6419999999999995</v>
      </c>
      <c r="E34" s="8">
        <f t="shared" si="0"/>
        <v>7.2259999999999991</v>
      </c>
      <c r="G34" s="7">
        <v>32</v>
      </c>
      <c r="H34" s="7">
        <v>1.24</v>
      </c>
      <c r="I34" s="7">
        <v>2.2999999999999998</v>
      </c>
      <c r="J34" s="7">
        <f t="shared" si="1"/>
        <v>0</v>
      </c>
    </row>
    <row r="35" spans="2:19" ht="12.75">
      <c r="B35" s="9">
        <v>33</v>
      </c>
      <c r="C35" s="9">
        <v>1.28</v>
      </c>
      <c r="D35" s="9">
        <v>10.548</v>
      </c>
      <c r="E35" s="8">
        <f t="shared" ref="E35:E66" si="2">D35-2.416</f>
        <v>8.1319999999999997</v>
      </c>
      <c r="G35" s="7">
        <v>33</v>
      </c>
      <c r="H35" s="7">
        <v>1.28</v>
      </c>
      <c r="I35" s="7">
        <v>2.323</v>
      </c>
      <c r="J35" s="7">
        <f t="shared" si="1"/>
        <v>2.3000000000000131E-2</v>
      </c>
    </row>
    <row r="36" spans="2:19" ht="12.75">
      <c r="B36" s="9">
        <v>34</v>
      </c>
      <c r="C36" s="9">
        <v>1.32</v>
      </c>
      <c r="D36" s="9">
        <v>11.268000000000001</v>
      </c>
      <c r="E36" s="8">
        <f t="shared" si="2"/>
        <v>8.8520000000000003</v>
      </c>
      <c r="G36" s="7">
        <v>34</v>
      </c>
      <c r="H36" s="7">
        <v>1.32</v>
      </c>
      <c r="I36" s="7">
        <v>2.2999999999999998</v>
      </c>
      <c r="J36" s="7">
        <f t="shared" si="1"/>
        <v>0</v>
      </c>
    </row>
    <row r="37" spans="2:19" ht="12.75">
      <c r="B37" s="9">
        <v>35</v>
      </c>
      <c r="C37" s="9">
        <v>1.36</v>
      </c>
      <c r="D37" s="9">
        <v>11.919</v>
      </c>
      <c r="E37" s="8">
        <f t="shared" si="2"/>
        <v>9.5030000000000001</v>
      </c>
      <c r="G37" s="7">
        <v>35</v>
      </c>
      <c r="H37" s="7">
        <v>1.36</v>
      </c>
      <c r="I37" s="7">
        <v>2.2999999999999998</v>
      </c>
      <c r="J37" s="7">
        <f t="shared" si="1"/>
        <v>0</v>
      </c>
    </row>
    <row r="38" spans="2:19" ht="12.75">
      <c r="B38" s="9">
        <v>36</v>
      </c>
      <c r="C38" s="9">
        <v>1.4</v>
      </c>
      <c r="D38" s="9">
        <v>12.244</v>
      </c>
      <c r="E38" s="8">
        <f t="shared" si="2"/>
        <v>9.8279999999999994</v>
      </c>
      <c r="G38" s="7">
        <v>36</v>
      </c>
      <c r="H38" s="7">
        <v>1.4</v>
      </c>
      <c r="I38" s="7">
        <v>2.2999999999999998</v>
      </c>
      <c r="J38" s="7">
        <f t="shared" si="1"/>
        <v>0</v>
      </c>
    </row>
    <row r="39" spans="2:19" ht="12.75">
      <c r="B39" s="9">
        <v>37</v>
      </c>
      <c r="C39" s="9">
        <v>1.44</v>
      </c>
      <c r="D39" s="9">
        <v>12.244</v>
      </c>
      <c r="E39" s="8">
        <f t="shared" si="2"/>
        <v>9.8279999999999994</v>
      </c>
      <c r="F39" s="6" t="s">
        <v>17</v>
      </c>
      <c r="G39" s="7">
        <v>37</v>
      </c>
      <c r="H39" s="7">
        <v>1.44</v>
      </c>
      <c r="I39" s="7">
        <v>2.347</v>
      </c>
      <c r="J39" s="7">
        <f t="shared" si="1"/>
        <v>4.7000000000000153E-2</v>
      </c>
    </row>
    <row r="40" spans="2:19" ht="12.75">
      <c r="B40" s="9">
        <v>38</v>
      </c>
      <c r="C40" s="9">
        <v>1.48</v>
      </c>
      <c r="D40" s="9">
        <v>5.9480000000000004</v>
      </c>
      <c r="E40" s="8">
        <f t="shared" si="2"/>
        <v>3.5320000000000005</v>
      </c>
      <c r="G40" s="7">
        <v>38</v>
      </c>
      <c r="H40" s="7">
        <v>1.48</v>
      </c>
      <c r="I40" s="7">
        <v>2.323</v>
      </c>
      <c r="J40" s="7">
        <f t="shared" si="1"/>
        <v>2.3000000000000131E-2</v>
      </c>
    </row>
    <row r="41" spans="2:19" ht="12.75">
      <c r="B41" s="9">
        <v>39</v>
      </c>
      <c r="C41" s="9">
        <v>1.52</v>
      </c>
      <c r="D41" s="9">
        <v>6.9</v>
      </c>
      <c r="E41" s="8">
        <f t="shared" si="2"/>
        <v>4.484</v>
      </c>
      <c r="G41" s="7">
        <v>39</v>
      </c>
      <c r="H41" s="7">
        <v>1.52</v>
      </c>
      <c r="I41" s="7">
        <v>2.2999999999999998</v>
      </c>
      <c r="J41" s="7">
        <f t="shared" si="1"/>
        <v>0</v>
      </c>
      <c r="R41" s="6" t="s">
        <v>18</v>
      </c>
      <c r="S41" s="6">
        <f>AVERAGE(S3,S22)</f>
        <v>9.5220999999999982</v>
      </c>
    </row>
    <row r="42" spans="2:19" ht="12.75">
      <c r="B42" s="9">
        <v>40</v>
      </c>
      <c r="C42" s="9">
        <v>1.56</v>
      </c>
      <c r="D42" s="9">
        <v>8.2940000000000005</v>
      </c>
      <c r="E42" s="8">
        <f t="shared" si="2"/>
        <v>5.8780000000000001</v>
      </c>
      <c r="G42" s="7">
        <v>40</v>
      </c>
      <c r="H42" s="7">
        <v>1.56</v>
      </c>
      <c r="I42" s="7">
        <v>2.323</v>
      </c>
      <c r="J42" s="7">
        <f t="shared" si="1"/>
        <v>2.3000000000000131E-2</v>
      </c>
    </row>
    <row r="43" spans="2:19" ht="12.75">
      <c r="B43" s="9">
        <v>41</v>
      </c>
      <c r="C43" s="9">
        <v>1.6</v>
      </c>
      <c r="D43" s="9">
        <v>9.41</v>
      </c>
      <c r="E43" s="8">
        <f t="shared" si="2"/>
        <v>6.9939999999999998</v>
      </c>
      <c r="G43" s="7">
        <v>41</v>
      </c>
      <c r="H43" s="7">
        <v>1.6</v>
      </c>
      <c r="I43" s="7">
        <v>2.323</v>
      </c>
      <c r="J43" s="7">
        <f t="shared" si="1"/>
        <v>2.3000000000000131E-2</v>
      </c>
    </row>
    <row r="44" spans="2:19" ht="12.75">
      <c r="B44" s="9">
        <v>42</v>
      </c>
      <c r="C44" s="9">
        <v>1.64</v>
      </c>
      <c r="D44" s="9">
        <v>10.339</v>
      </c>
      <c r="E44" s="8">
        <f t="shared" si="2"/>
        <v>7.923</v>
      </c>
      <c r="G44" s="7">
        <v>42</v>
      </c>
      <c r="H44" s="7">
        <v>1.64</v>
      </c>
      <c r="I44" s="7">
        <v>2.37</v>
      </c>
      <c r="J44" s="7">
        <f t="shared" si="1"/>
        <v>7.0000000000000284E-2</v>
      </c>
    </row>
    <row r="45" spans="2:19" ht="12.75">
      <c r="B45" s="9">
        <v>43</v>
      </c>
      <c r="C45" s="9">
        <v>1.68</v>
      </c>
      <c r="D45" s="9">
        <v>11.222</v>
      </c>
      <c r="E45" s="8">
        <f t="shared" si="2"/>
        <v>8.8059999999999992</v>
      </c>
      <c r="G45" s="7">
        <v>43</v>
      </c>
      <c r="H45" s="7">
        <v>1.68</v>
      </c>
      <c r="I45" s="7">
        <v>2.323</v>
      </c>
      <c r="J45" s="7">
        <f t="shared" si="1"/>
        <v>2.3000000000000131E-2</v>
      </c>
    </row>
    <row r="46" spans="2:19" ht="12.75">
      <c r="B46" s="9">
        <v>44</v>
      </c>
      <c r="C46" s="9">
        <v>1.72</v>
      </c>
      <c r="D46" s="9">
        <v>11.826000000000001</v>
      </c>
      <c r="E46" s="8">
        <f t="shared" si="2"/>
        <v>9.41</v>
      </c>
      <c r="G46" s="7">
        <v>44</v>
      </c>
      <c r="H46" s="7">
        <v>1.72</v>
      </c>
      <c r="I46" s="7">
        <v>2.347</v>
      </c>
      <c r="J46" s="7">
        <f t="shared" si="1"/>
        <v>4.7000000000000153E-2</v>
      </c>
    </row>
    <row r="47" spans="2:19" ht="12.75">
      <c r="B47" s="9">
        <v>45</v>
      </c>
      <c r="C47" s="9">
        <v>1.76</v>
      </c>
      <c r="D47" s="9">
        <v>11.942</v>
      </c>
      <c r="E47" s="8">
        <f t="shared" si="2"/>
        <v>9.5259999999999998</v>
      </c>
      <c r="F47" s="6" t="s">
        <v>17</v>
      </c>
      <c r="G47" s="7">
        <v>45</v>
      </c>
      <c r="H47" s="7">
        <v>1.76</v>
      </c>
      <c r="I47" s="7">
        <v>2.323</v>
      </c>
      <c r="J47" s="7">
        <f t="shared" si="1"/>
        <v>2.3000000000000131E-2</v>
      </c>
    </row>
    <row r="48" spans="2:19" ht="12.75">
      <c r="B48" s="9">
        <v>46</v>
      </c>
      <c r="C48" s="9">
        <v>1.8</v>
      </c>
      <c r="D48" s="9">
        <v>5.8079999999999998</v>
      </c>
      <c r="E48" s="8">
        <f t="shared" si="2"/>
        <v>3.3919999999999999</v>
      </c>
      <c r="G48" s="7">
        <v>46</v>
      </c>
      <c r="H48" s="7">
        <v>1.8</v>
      </c>
      <c r="I48" s="7">
        <v>2.347</v>
      </c>
      <c r="J48" s="7">
        <f t="shared" si="1"/>
        <v>4.7000000000000153E-2</v>
      </c>
    </row>
    <row r="49" spans="2:10" ht="12.75">
      <c r="B49" s="9">
        <v>47</v>
      </c>
      <c r="C49" s="9">
        <v>1.84</v>
      </c>
      <c r="D49" s="9">
        <v>6.4359999999999999</v>
      </c>
      <c r="E49" s="8">
        <f t="shared" si="2"/>
        <v>4.0199999999999996</v>
      </c>
      <c r="G49" s="7">
        <v>47</v>
      </c>
      <c r="H49" s="7">
        <v>1.84</v>
      </c>
      <c r="I49" s="7">
        <v>2.347</v>
      </c>
      <c r="J49" s="7">
        <f t="shared" si="1"/>
        <v>4.7000000000000153E-2</v>
      </c>
    </row>
    <row r="50" spans="2:10" ht="12.75">
      <c r="B50" s="9">
        <v>48</v>
      </c>
      <c r="C50" s="9">
        <v>1.88</v>
      </c>
      <c r="D50" s="9">
        <v>7.7370000000000001</v>
      </c>
      <c r="E50" s="8">
        <f t="shared" si="2"/>
        <v>5.3209999999999997</v>
      </c>
      <c r="G50" s="7">
        <v>48</v>
      </c>
      <c r="H50" s="7">
        <v>1.88</v>
      </c>
      <c r="I50" s="7">
        <v>2.323</v>
      </c>
      <c r="J50" s="7">
        <f t="shared" si="1"/>
        <v>2.3000000000000131E-2</v>
      </c>
    </row>
    <row r="51" spans="2:10" ht="12.75">
      <c r="B51" s="9">
        <v>49</v>
      </c>
      <c r="C51" s="9">
        <v>1.92</v>
      </c>
      <c r="D51" s="9">
        <v>8.9909999999999997</v>
      </c>
      <c r="E51" s="8">
        <f t="shared" si="2"/>
        <v>6.5749999999999993</v>
      </c>
      <c r="G51" s="7">
        <v>49</v>
      </c>
      <c r="H51" s="7">
        <v>1.92</v>
      </c>
      <c r="I51" s="7">
        <v>2.323</v>
      </c>
      <c r="J51" s="7">
        <f t="shared" si="1"/>
        <v>2.3000000000000131E-2</v>
      </c>
    </row>
    <row r="52" spans="2:10" ht="12.75">
      <c r="B52" s="9">
        <v>50</v>
      </c>
      <c r="C52" s="9">
        <v>1.96</v>
      </c>
      <c r="D52" s="9">
        <v>10.06</v>
      </c>
      <c r="E52" s="8">
        <f t="shared" si="2"/>
        <v>7.6440000000000001</v>
      </c>
      <c r="G52" s="7">
        <v>50</v>
      </c>
      <c r="H52" s="7">
        <v>1.96</v>
      </c>
      <c r="I52" s="7">
        <v>2.2999999999999998</v>
      </c>
      <c r="J52" s="7">
        <f t="shared" si="1"/>
        <v>0</v>
      </c>
    </row>
    <row r="53" spans="2:10" ht="12.75">
      <c r="B53" s="9">
        <v>51</v>
      </c>
      <c r="C53" s="9">
        <v>2</v>
      </c>
      <c r="D53" s="9">
        <v>10.989000000000001</v>
      </c>
      <c r="E53" s="8">
        <f t="shared" si="2"/>
        <v>8.5730000000000004</v>
      </c>
      <c r="G53" s="7">
        <v>51</v>
      </c>
      <c r="H53" s="7">
        <v>2</v>
      </c>
      <c r="I53" s="7">
        <v>2.323</v>
      </c>
      <c r="J53" s="7">
        <f t="shared" si="1"/>
        <v>2.3000000000000131E-2</v>
      </c>
    </row>
    <row r="54" spans="2:10" ht="12.75">
      <c r="B54" s="9">
        <v>52</v>
      </c>
      <c r="C54" s="9">
        <v>2.04</v>
      </c>
      <c r="D54" s="9">
        <v>11.803000000000001</v>
      </c>
      <c r="E54" s="8">
        <f t="shared" si="2"/>
        <v>9.3870000000000005</v>
      </c>
      <c r="G54" s="7">
        <v>52</v>
      </c>
      <c r="H54" s="7">
        <v>2.04</v>
      </c>
      <c r="I54" s="7">
        <v>2.2999999999999998</v>
      </c>
      <c r="J54" s="7">
        <f t="shared" si="1"/>
        <v>0</v>
      </c>
    </row>
    <row r="55" spans="2:10" ht="12.75">
      <c r="B55" s="9">
        <v>53</v>
      </c>
      <c r="C55" s="9">
        <v>2.08</v>
      </c>
      <c r="D55" s="9">
        <v>12.105</v>
      </c>
      <c r="E55" s="8">
        <f t="shared" si="2"/>
        <v>9.6890000000000001</v>
      </c>
      <c r="G55" s="7">
        <v>53</v>
      </c>
      <c r="H55" s="7">
        <v>2.08</v>
      </c>
      <c r="I55" s="7">
        <v>2.323</v>
      </c>
      <c r="J55" s="7">
        <f t="shared" si="1"/>
        <v>2.3000000000000131E-2</v>
      </c>
    </row>
    <row r="56" spans="2:10" ht="12.75">
      <c r="B56" s="9">
        <v>54</v>
      </c>
      <c r="C56" s="9">
        <v>2.12</v>
      </c>
      <c r="D56" s="9">
        <v>12.244</v>
      </c>
      <c r="E56" s="8">
        <f t="shared" si="2"/>
        <v>9.8279999999999994</v>
      </c>
      <c r="F56" s="6" t="s">
        <v>17</v>
      </c>
      <c r="G56" s="7">
        <v>54</v>
      </c>
      <c r="H56" s="7">
        <v>2.12</v>
      </c>
      <c r="I56" s="7">
        <v>2.2999999999999998</v>
      </c>
      <c r="J56" s="7">
        <f t="shared" si="1"/>
        <v>0</v>
      </c>
    </row>
    <row r="57" spans="2:10" ht="12.75">
      <c r="B57" s="9">
        <v>55</v>
      </c>
      <c r="C57" s="9">
        <v>2.16</v>
      </c>
      <c r="D57" s="9">
        <v>6.4359999999999999</v>
      </c>
      <c r="E57" s="8">
        <f t="shared" si="2"/>
        <v>4.0199999999999996</v>
      </c>
      <c r="G57" s="7">
        <v>55</v>
      </c>
      <c r="H57" s="7">
        <v>2.16</v>
      </c>
      <c r="I57" s="7">
        <v>2.2999999999999998</v>
      </c>
      <c r="J57" s="7">
        <f t="shared" si="1"/>
        <v>0</v>
      </c>
    </row>
    <row r="58" spans="2:10" ht="12.75">
      <c r="B58" s="9">
        <v>56</v>
      </c>
      <c r="C58" s="9">
        <v>2.2000000000000002</v>
      </c>
      <c r="D58" s="9">
        <v>6.6449999999999996</v>
      </c>
      <c r="E58" s="8">
        <f t="shared" si="2"/>
        <v>4.2289999999999992</v>
      </c>
      <c r="G58" s="7">
        <v>56</v>
      </c>
      <c r="H58" s="7">
        <v>2.2000000000000002</v>
      </c>
      <c r="I58" s="7">
        <v>2.2999999999999998</v>
      </c>
      <c r="J58" s="7">
        <f t="shared" si="1"/>
        <v>0</v>
      </c>
    </row>
    <row r="59" spans="2:10" ht="12.75">
      <c r="B59" s="9">
        <v>57</v>
      </c>
      <c r="C59" s="9">
        <v>2.2400000000000002</v>
      </c>
      <c r="D59" s="9">
        <v>7.923</v>
      </c>
      <c r="E59" s="8">
        <f t="shared" si="2"/>
        <v>5.5069999999999997</v>
      </c>
      <c r="G59" s="7">
        <v>57</v>
      </c>
      <c r="H59" s="7">
        <v>2.2400000000000002</v>
      </c>
      <c r="I59" s="7">
        <v>2.254</v>
      </c>
      <c r="J59" s="7">
        <f t="shared" si="1"/>
        <v>-4.5999999999999819E-2</v>
      </c>
    </row>
    <row r="60" spans="2:10" ht="12.75">
      <c r="B60" s="9">
        <v>58</v>
      </c>
      <c r="C60" s="9">
        <v>2.2799999999999998</v>
      </c>
      <c r="D60" s="9">
        <v>9.1539999999999999</v>
      </c>
      <c r="E60" s="8">
        <f t="shared" si="2"/>
        <v>6.7379999999999995</v>
      </c>
      <c r="G60" s="7">
        <v>58</v>
      </c>
      <c r="H60" s="7">
        <v>2.2799999999999998</v>
      </c>
      <c r="I60" s="7">
        <v>2.323</v>
      </c>
      <c r="J60" s="7">
        <f t="shared" si="1"/>
        <v>2.3000000000000131E-2</v>
      </c>
    </row>
    <row r="61" spans="2:10" ht="12.75">
      <c r="B61" s="9">
        <v>59</v>
      </c>
      <c r="C61" s="9">
        <v>2.3199999999999998</v>
      </c>
      <c r="D61" s="9">
        <v>10.06</v>
      </c>
      <c r="E61" s="8">
        <f t="shared" si="2"/>
        <v>7.6440000000000001</v>
      </c>
      <c r="G61" s="7">
        <v>59</v>
      </c>
      <c r="H61" s="7">
        <v>2.3199999999999998</v>
      </c>
      <c r="I61" s="7">
        <v>2.323</v>
      </c>
      <c r="J61" s="7">
        <f t="shared" si="1"/>
        <v>2.3000000000000131E-2</v>
      </c>
    </row>
    <row r="62" spans="2:10" ht="12.75">
      <c r="B62" s="9">
        <v>60</v>
      </c>
      <c r="C62" s="9">
        <v>2.36</v>
      </c>
      <c r="D62" s="9">
        <v>10.989000000000001</v>
      </c>
      <c r="E62" s="8">
        <f t="shared" si="2"/>
        <v>8.5730000000000004</v>
      </c>
      <c r="G62" s="7">
        <v>60</v>
      </c>
      <c r="H62" s="7">
        <v>2.36</v>
      </c>
      <c r="I62" s="7">
        <v>2.2999999999999998</v>
      </c>
      <c r="J62" s="7">
        <f t="shared" si="1"/>
        <v>0</v>
      </c>
    </row>
    <row r="63" spans="2:10" ht="12.75">
      <c r="B63" s="9">
        <v>61</v>
      </c>
      <c r="C63" s="9">
        <v>2.4</v>
      </c>
      <c r="D63" s="9">
        <v>11.71</v>
      </c>
      <c r="E63" s="8">
        <f t="shared" si="2"/>
        <v>9.2940000000000005</v>
      </c>
      <c r="G63" s="7">
        <v>61</v>
      </c>
      <c r="H63" s="7">
        <v>2.4</v>
      </c>
      <c r="I63" s="7">
        <v>2.254</v>
      </c>
      <c r="J63" s="7">
        <f t="shared" si="1"/>
        <v>-4.5999999999999819E-2</v>
      </c>
    </row>
    <row r="64" spans="2:10" ht="12.75">
      <c r="B64" s="9">
        <v>62</v>
      </c>
      <c r="C64" s="9">
        <v>2.44</v>
      </c>
      <c r="D64" s="9">
        <v>12.035</v>
      </c>
      <c r="E64" s="8">
        <f t="shared" si="2"/>
        <v>9.6189999999999998</v>
      </c>
      <c r="G64" s="7">
        <v>62</v>
      </c>
      <c r="H64" s="7">
        <v>2.44</v>
      </c>
      <c r="I64" s="7">
        <v>2.2999999999999998</v>
      </c>
      <c r="J64" s="7">
        <f t="shared" si="1"/>
        <v>0</v>
      </c>
    </row>
    <row r="65" spans="2:10" ht="12.75">
      <c r="B65" s="9">
        <v>63</v>
      </c>
      <c r="C65" s="9">
        <v>2.48</v>
      </c>
      <c r="D65" s="9">
        <v>12.105</v>
      </c>
      <c r="E65" s="8">
        <f t="shared" si="2"/>
        <v>9.6890000000000001</v>
      </c>
      <c r="F65" s="6" t="s">
        <v>17</v>
      </c>
      <c r="G65" s="7">
        <v>63</v>
      </c>
      <c r="H65" s="7">
        <v>2.48</v>
      </c>
      <c r="I65" s="7">
        <v>2.2999999999999998</v>
      </c>
      <c r="J65" s="7">
        <f t="shared" si="1"/>
        <v>0</v>
      </c>
    </row>
    <row r="66" spans="2:10" ht="12.75">
      <c r="B66" s="9">
        <v>64</v>
      </c>
      <c r="C66" s="9">
        <v>2.52</v>
      </c>
      <c r="D66" s="9">
        <v>3.8340000000000001</v>
      </c>
      <c r="E66" s="8">
        <f t="shared" si="2"/>
        <v>1.4180000000000001</v>
      </c>
      <c r="G66" s="7">
        <v>64</v>
      </c>
      <c r="H66" s="7">
        <v>2.52</v>
      </c>
      <c r="I66" s="7">
        <v>2.323</v>
      </c>
      <c r="J66" s="7">
        <f t="shared" si="1"/>
        <v>2.3000000000000131E-2</v>
      </c>
    </row>
    <row r="67" spans="2:10" ht="12.75">
      <c r="B67" s="9">
        <v>65</v>
      </c>
      <c r="C67" s="9">
        <v>2.56</v>
      </c>
      <c r="D67" s="9">
        <v>6.2270000000000003</v>
      </c>
      <c r="E67" s="8">
        <f t="shared" ref="E67:E98" si="3">D67-2.416</f>
        <v>3.8110000000000004</v>
      </c>
      <c r="G67" s="7">
        <v>65</v>
      </c>
      <c r="H67" s="7">
        <v>2.56</v>
      </c>
      <c r="I67" s="7">
        <v>2.2999999999999998</v>
      </c>
      <c r="J67" s="7">
        <f t="shared" ref="J67:J130" si="4">I67-2.3</f>
        <v>0</v>
      </c>
    </row>
    <row r="68" spans="2:10" ht="12.75">
      <c r="B68" s="9">
        <v>66</v>
      </c>
      <c r="C68" s="9">
        <v>2.6</v>
      </c>
      <c r="D68" s="9">
        <v>7.5039999999999996</v>
      </c>
      <c r="E68" s="8">
        <f t="shared" si="3"/>
        <v>5.0879999999999992</v>
      </c>
      <c r="G68" s="7">
        <v>66</v>
      </c>
      <c r="H68" s="7">
        <v>2.6</v>
      </c>
      <c r="I68" s="7">
        <v>2.323</v>
      </c>
      <c r="J68" s="7">
        <f t="shared" si="4"/>
        <v>2.3000000000000131E-2</v>
      </c>
    </row>
    <row r="69" spans="2:10" ht="12.75">
      <c r="B69" s="9">
        <v>67</v>
      </c>
      <c r="C69" s="9">
        <v>2.64</v>
      </c>
      <c r="D69" s="9">
        <v>8.782</v>
      </c>
      <c r="E69" s="8">
        <f t="shared" si="3"/>
        <v>6.3659999999999997</v>
      </c>
      <c r="G69" s="7">
        <v>67</v>
      </c>
      <c r="H69" s="7">
        <v>2.64</v>
      </c>
      <c r="I69" s="7">
        <v>2.323</v>
      </c>
      <c r="J69" s="7">
        <f t="shared" si="4"/>
        <v>2.3000000000000131E-2</v>
      </c>
    </row>
    <row r="70" spans="2:10" ht="12.75">
      <c r="B70" s="9">
        <v>68</v>
      </c>
      <c r="C70" s="9">
        <v>2.68</v>
      </c>
      <c r="D70" s="9">
        <v>9.7119999999999997</v>
      </c>
      <c r="E70" s="8">
        <f t="shared" si="3"/>
        <v>7.2959999999999994</v>
      </c>
      <c r="G70" s="7">
        <v>68</v>
      </c>
      <c r="H70" s="7">
        <v>2.68</v>
      </c>
      <c r="I70" s="7">
        <v>2.347</v>
      </c>
      <c r="J70" s="7">
        <f t="shared" si="4"/>
        <v>4.7000000000000153E-2</v>
      </c>
    </row>
    <row r="71" spans="2:10" ht="12.75">
      <c r="B71" s="9">
        <v>69</v>
      </c>
      <c r="C71" s="9">
        <v>2.72</v>
      </c>
      <c r="D71" s="9">
        <v>10.593999999999999</v>
      </c>
      <c r="E71" s="8">
        <f t="shared" si="3"/>
        <v>8.177999999999999</v>
      </c>
      <c r="G71" s="7">
        <v>69</v>
      </c>
      <c r="H71" s="7">
        <v>2.72</v>
      </c>
      <c r="I71" s="7">
        <v>2.2999999999999998</v>
      </c>
      <c r="J71" s="7">
        <f t="shared" si="4"/>
        <v>0</v>
      </c>
    </row>
    <row r="72" spans="2:10" ht="12.75">
      <c r="B72" s="9">
        <v>70</v>
      </c>
      <c r="C72" s="9">
        <v>2.76</v>
      </c>
      <c r="D72" s="9">
        <v>11.361000000000001</v>
      </c>
      <c r="E72" s="8">
        <f t="shared" si="3"/>
        <v>8.9450000000000003</v>
      </c>
      <c r="G72" s="7">
        <v>70</v>
      </c>
      <c r="H72" s="7">
        <v>2.76</v>
      </c>
      <c r="I72" s="7">
        <v>2.323</v>
      </c>
      <c r="J72" s="7">
        <f t="shared" si="4"/>
        <v>2.3000000000000131E-2</v>
      </c>
    </row>
    <row r="73" spans="2:10" ht="12.75">
      <c r="B73" s="9">
        <v>71</v>
      </c>
      <c r="C73" s="9">
        <v>2.8</v>
      </c>
      <c r="D73" s="9">
        <v>11.803000000000001</v>
      </c>
      <c r="E73" s="8">
        <f t="shared" si="3"/>
        <v>9.3870000000000005</v>
      </c>
      <c r="G73" s="7">
        <v>71</v>
      </c>
      <c r="H73" s="7">
        <v>2.8</v>
      </c>
      <c r="I73" s="7">
        <v>2.2999999999999998</v>
      </c>
      <c r="J73" s="7">
        <f t="shared" si="4"/>
        <v>0</v>
      </c>
    </row>
    <row r="74" spans="2:10" ht="12.75">
      <c r="B74" s="9">
        <v>72</v>
      </c>
      <c r="C74" s="9">
        <v>2.84</v>
      </c>
      <c r="D74" s="9">
        <v>11.896000000000001</v>
      </c>
      <c r="E74" s="8">
        <f t="shared" si="3"/>
        <v>9.48</v>
      </c>
      <c r="F74" s="6" t="s">
        <v>17</v>
      </c>
      <c r="G74" s="7">
        <v>72</v>
      </c>
      <c r="H74" s="7">
        <v>2.84</v>
      </c>
      <c r="I74" s="7">
        <v>2.2999999999999998</v>
      </c>
      <c r="J74" s="7">
        <f t="shared" si="4"/>
        <v>0</v>
      </c>
    </row>
    <row r="75" spans="2:10" ht="12.75">
      <c r="B75" s="9">
        <v>73</v>
      </c>
      <c r="C75" s="9">
        <v>2.88</v>
      </c>
      <c r="D75" s="9">
        <v>11.64</v>
      </c>
      <c r="E75" s="8">
        <f t="shared" si="3"/>
        <v>9.2240000000000002</v>
      </c>
      <c r="G75" s="7">
        <v>73</v>
      </c>
      <c r="H75" s="7">
        <v>2.88</v>
      </c>
      <c r="I75" s="7">
        <v>2.347</v>
      </c>
      <c r="J75" s="7">
        <f t="shared" si="4"/>
        <v>4.7000000000000153E-2</v>
      </c>
    </row>
    <row r="76" spans="2:10" ht="12.75">
      <c r="B76" s="9">
        <v>74</v>
      </c>
      <c r="C76" s="9">
        <v>2.92</v>
      </c>
      <c r="D76" s="9">
        <v>5.8550000000000004</v>
      </c>
      <c r="E76" s="8">
        <f t="shared" si="3"/>
        <v>3.4390000000000005</v>
      </c>
      <c r="G76" s="7">
        <v>74</v>
      </c>
      <c r="H76" s="7">
        <v>2.92</v>
      </c>
      <c r="I76" s="7">
        <v>2.2999999999999998</v>
      </c>
      <c r="J76" s="7">
        <f t="shared" si="4"/>
        <v>0</v>
      </c>
    </row>
    <row r="77" spans="2:10" ht="12.75">
      <c r="B77" s="9">
        <v>75</v>
      </c>
      <c r="C77" s="9">
        <v>2.96</v>
      </c>
      <c r="D77" s="9">
        <v>6.97</v>
      </c>
      <c r="E77" s="8">
        <f t="shared" si="3"/>
        <v>4.5540000000000003</v>
      </c>
      <c r="G77" s="7">
        <v>75</v>
      </c>
      <c r="H77" s="7">
        <v>2.96</v>
      </c>
      <c r="I77" s="7">
        <v>2.254</v>
      </c>
      <c r="J77" s="7">
        <f t="shared" si="4"/>
        <v>-4.5999999999999819E-2</v>
      </c>
    </row>
    <row r="78" spans="2:10" ht="12.75">
      <c r="B78" s="9">
        <v>76</v>
      </c>
      <c r="C78" s="9">
        <v>3</v>
      </c>
      <c r="D78" s="9">
        <v>8.1549999999999994</v>
      </c>
      <c r="E78" s="8">
        <f t="shared" si="3"/>
        <v>5.738999999999999</v>
      </c>
      <c r="G78" s="7">
        <v>76</v>
      </c>
      <c r="H78" s="7">
        <v>3</v>
      </c>
      <c r="I78" s="7">
        <v>2.2999999999999998</v>
      </c>
      <c r="J78" s="7">
        <f t="shared" si="4"/>
        <v>0</v>
      </c>
    </row>
    <row r="79" spans="2:10" ht="12.75">
      <c r="B79" s="9">
        <v>77</v>
      </c>
      <c r="C79" s="9">
        <v>3.04</v>
      </c>
      <c r="D79" s="9">
        <v>9.2469999999999999</v>
      </c>
      <c r="E79" s="8">
        <f t="shared" si="3"/>
        <v>6.8309999999999995</v>
      </c>
      <c r="G79" s="7">
        <v>77</v>
      </c>
      <c r="H79" s="7">
        <v>3.04</v>
      </c>
      <c r="I79" s="7">
        <v>2.323</v>
      </c>
      <c r="J79" s="7">
        <f t="shared" si="4"/>
        <v>2.3000000000000131E-2</v>
      </c>
    </row>
    <row r="80" spans="2:10" ht="12.75">
      <c r="B80" s="9">
        <v>78</v>
      </c>
      <c r="C80" s="9">
        <v>3.08</v>
      </c>
      <c r="D80" s="9">
        <v>10.176</v>
      </c>
      <c r="E80" s="8">
        <f t="shared" si="3"/>
        <v>7.76</v>
      </c>
      <c r="G80" s="7">
        <v>78</v>
      </c>
      <c r="H80" s="7">
        <v>3.08</v>
      </c>
      <c r="I80" s="7">
        <v>2.347</v>
      </c>
      <c r="J80" s="7">
        <f t="shared" si="4"/>
        <v>4.7000000000000153E-2</v>
      </c>
    </row>
    <row r="81" spans="2:10" ht="12.75">
      <c r="B81" s="9">
        <v>79</v>
      </c>
      <c r="C81" s="9">
        <v>3.12</v>
      </c>
      <c r="D81" s="9">
        <v>11.058999999999999</v>
      </c>
      <c r="E81" s="8">
        <f t="shared" si="3"/>
        <v>8.6429999999999989</v>
      </c>
      <c r="G81" s="7">
        <v>79</v>
      </c>
      <c r="H81" s="7">
        <v>3.12</v>
      </c>
      <c r="I81" s="7">
        <v>2.4860000000000002</v>
      </c>
      <c r="J81" s="7">
        <f t="shared" si="4"/>
        <v>0.18600000000000039</v>
      </c>
    </row>
    <row r="82" spans="2:10" ht="12.75">
      <c r="B82" s="9">
        <v>80</v>
      </c>
      <c r="C82" s="9">
        <v>3.16</v>
      </c>
      <c r="D82" s="9">
        <v>11.617000000000001</v>
      </c>
      <c r="E82" s="8">
        <f t="shared" si="3"/>
        <v>9.2010000000000005</v>
      </c>
      <c r="G82" s="7">
        <v>80</v>
      </c>
      <c r="H82" s="7">
        <v>3.16</v>
      </c>
      <c r="I82" s="7">
        <v>2.4860000000000002</v>
      </c>
      <c r="J82" s="7">
        <f t="shared" si="4"/>
        <v>0.18600000000000039</v>
      </c>
    </row>
    <row r="83" spans="2:10" ht="12.75">
      <c r="B83" s="9">
        <v>81</v>
      </c>
      <c r="C83" s="9">
        <v>3.2</v>
      </c>
      <c r="D83" s="9">
        <v>11.803000000000001</v>
      </c>
      <c r="E83" s="8">
        <f t="shared" si="3"/>
        <v>9.3870000000000005</v>
      </c>
      <c r="F83" s="6" t="s">
        <v>17</v>
      </c>
      <c r="G83" s="7">
        <v>81</v>
      </c>
      <c r="H83" s="7">
        <v>3.2</v>
      </c>
      <c r="I83" s="7">
        <v>2.254</v>
      </c>
      <c r="J83" s="7">
        <f t="shared" si="4"/>
        <v>-4.5999999999999819E-2</v>
      </c>
    </row>
    <row r="84" spans="2:10" ht="12.75">
      <c r="B84" s="9">
        <v>82</v>
      </c>
      <c r="C84" s="9">
        <v>3.24</v>
      </c>
      <c r="D84" s="9">
        <v>11.64</v>
      </c>
      <c r="E84" s="8">
        <f t="shared" si="3"/>
        <v>9.2240000000000002</v>
      </c>
      <c r="G84" s="7">
        <v>82</v>
      </c>
      <c r="H84" s="7">
        <v>3.24</v>
      </c>
      <c r="I84" s="7">
        <v>2.323</v>
      </c>
      <c r="J84" s="7">
        <f t="shared" si="4"/>
        <v>2.3000000000000131E-2</v>
      </c>
    </row>
    <row r="85" spans="2:10" ht="12.75">
      <c r="B85" s="9">
        <v>83</v>
      </c>
      <c r="C85" s="9">
        <v>3.28</v>
      </c>
      <c r="D85" s="9">
        <v>4.8789999999999996</v>
      </c>
      <c r="E85" s="8">
        <f t="shared" si="3"/>
        <v>2.4629999999999996</v>
      </c>
      <c r="G85" s="7">
        <v>83</v>
      </c>
      <c r="H85" s="7">
        <v>3.28</v>
      </c>
      <c r="I85" s="7">
        <v>2.347</v>
      </c>
      <c r="J85" s="7">
        <f t="shared" si="4"/>
        <v>4.7000000000000153E-2</v>
      </c>
    </row>
    <row r="86" spans="2:10" ht="12.75">
      <c r="B86" s="9">
        <v>84</v>
      </c>
      <c r="C86" s="9">
        <v>3.32</v>
      </c>
      <c r="D86" s="9">
        <v>6.2729999999999997</v>
      </c>
      <c r="E86" s="8">
        <f t="shared" si="3"/>
        <v>3.8569999999999998</v>
      </c>
      <c r="G86" s="7">
        <v>84</v>
      </c>
      <c r="H86" s="7">
        <v>3.32</v>
      </c>
      <c r="I86" s="7">
        <v>2.254</v>
      </c>
      <c r="J86" s="7">
        <f t="shared" si="4"/>
        <v>-4.5999999999999819E-2</v>
      </c>
    </row>
    <row r="87" spans="2:10" ht="12.75">
      <c r="B87" s="9">
        <v>85</v>
      </c>
      <c r="C87" s="9">
        <v>3.36</v>
      </c>
      <c r="D87" s="9">
        <v>7.5510000000000002</v>
      </c>
      <c r="E87" s="8">
        <f t="shared" si="3"/>
        <v>5.1349999999999998</v>
      </c>
      <c r="G87" s="7">
        <v>85</v>
      </c>
      <c r="H87" s="7">
        <v>3.36</v>
      </c>
      <c r="I87" s="7">
        <v>2.254</v>
      </c>
      <c r="J87" s="7">
        <f t="shared" si="4"/>
        <v>-4.5999999999999819E-2</v>
      </c>
    </row>
    <row r="88" spans="2:10" ht="12.75">
      <c r="B88" s="9">
        <v>86</v>
      </c>
      <c r="C88" s="9">
        <v>3.4</v>
      </c>
      <c r="D88" s="9">
        <v>8.6890000000000001</v>
      </c>
      <c r="E88" s="8">
        <f t="shared" si="3"/>
        <v>6.2729999999999997</v>
      </c>
      <c r="G88" s="7">
        <v>86</v>
      </c>
      <c r="H88" s="7">
        <v>3.4</v>
      </c>
      <c r="I88" s="7">
        <v>2.323</v>
      </c>
      <c r="J88" s="7">
        <f t="shared" si="4"/>
        <v>2.3000000000000131E-2</v>
      </c>
    </row>
    <row r="89" spans="2:10" ht="12.75">
      <c r="B89" s="9">
        <v>87</v>
      </c>
      <c r="C89" s="9">
        <v>3.44</v>
      </c>
      <c r="D89" s="9">
        <v>9.7579999999999991</v>
      </c>
      <c r="E89" s="8">
        <f t="shared" si="3"/>
        <v>7.3419999999999987</v>
      </c>
      <c r="G89" s="7">
        <v>87</v>
      </c>
      <c r="H89" s="7">
        <v>3.44</v>
      </c>
      <c r="I89" s="7">
        <v>2.347</v>
      </c>
      <c r="J89" s="7">
        <f t="shared" si="4"/>
        <v>4.7000000000000153E-2</v>
      </c>
    </row>
    <row r="90" spans="2:10" ht="12.75">
      <c r="B90" s="9">
        <v>88</v>
      </c>
      <c r="C90" s="9">
        <v>3.48</v>
      </c>
      <c r="D90" s="9">
        <v>10.686999999999999</v>
      </c>
      <c r="E90" s="8">
        <f t="shared" si="3"/>
        <v>8.270999999999999</v>
      </c>
      <c r="G90" s="7">
        <v>88</v>
      </c>
      <c r="H90" s="7">
        <v>3.48</v>
      </c>
      <c r="I90" s="7">
        <v>2.347</v>
      </c>
      <c r="J90" s="7">
        <f t="shared" si="4"/>
        <v>4.7000000000000153E-2</v>
      </c>
    </row>
    <row r="91" spans="2:10" ht="12.75">
      <c r="B91" s="9">
        <v>89</v>
      </c>
      <c r="C91" s="9">
        <v>3.52</v>
      </c>
      <c r="D91" s="9">
        <v>11.315</v>
      </c>
      <c r="E91" s="8">
        <f t="shared" si="3"/>
        <v>8.8989999999999991</v>
      </c>
      <c r="G91" s="7">
        <v>89</v>
      </c>
      <c r="H91" s="7">
        <v>3.52</v>
      </c>
      <c r="I91" s="7">
        <v>2.347</v>
      </c>
      <c r="J91" s="7">
        <f t="shared" si="4"/>
        <v>4.7000000000000153E-2</v>
      </c>
    </row>
    <row r="92" spans="2:10" ht="12.75">
      <c r="B92" s="9">
        <v>90</v>
      </c>
      <c r="C92" s="9">
        <v>3.56</v>
      </c>
      <c r="D92" s="9">
        <v>11.57</v>
      </c>
      <c r="E92" s="8">
        <f t="shared" si="3"/>
        <v>9.1539999999999999</v>
      </c>
      <c r="G92" s="7">
        <v>90</v>
      </c>
      <c r="H92" s="7">
        <v>3.56</v>
      </c>
      <c r="I92" s="7">
        <v>2.347</v>
      </c>
      <c r="J92" s="7">
        <f t="shared" si="4"/>
        <v>4.7000000000000153E-2</v>
      </c>
    </row>
    <row r="93" spans="2:10" ht="12.75">
      <c r="B93" s="9">
        <v>91</v>
      </c>
      <c r="C93" s="9">
        <v>3.6</v>
      </c>
      <c r="D93" s="9">
        <v>11.617000000000001</v>
      </c>
      <c r="E93" s="8">
        <f t="shared" si="3"/>
        <v>9.2010000000000005</v>
      </c>
      <c r="F93" s="6" t="s">
        <v>17</v>
      </c>
      <c r="G93" s="7">
        <v>91</v>
      </c>
      <c r="H93" s="7">
        <v>3.6</v>
      </c>
      <c r="I93" s="7">
        <v>2.347</v>
      </c>
      <c r="J93" s="7">
        <f t="shared" si="4"/>
        <v>4.7000000000000153E-2</v>
      </c>
    </row>
    <row r="94" spans="2:10" ht="12.75">
      <c r="B94" s="9">
        <v>92</v>
      </c>
      <c r="C94" s="9">
        <v>3.64</v>
      </c>
      <c r="D94" s="9">
        <v>2.0910000000000002</v>
      </c>
      <c r="E94" s="8">
        <f t="shared" si="3"/>
        <v>-0.32499999999999973</v>
      </c>
      <c r="G94" s="7">
        <v>92</v>
      </c>
      <c r="H94" s="7">
        <v>3.64</v>
      </c>
      <c r="I94" s="7">
        <v>2.347</v>
      </c>
      <c r="J94" s="7">
        <f t="shared" si="4"/>
        <v>4.7000000000000153E-2</v>
      </c>
    </row>
    <row r="95" spans="2:10" ht="12.75">
      <c r="B95" s="9">
        <v>93</v>
      </c>
      <c r="C95" s="9">
        <v>3.68</v>
      </c>
      <c r="D95" s="9">
        <v>5.5529999999999999</v>
      </c>
      <c r="E95" s="8">
        <f t="shared" si="3"/>
        <v>3.137</v>
      </c>
      <c r="G95" s="7">
        <v>93</v>
      </c>
      <c r="H95" s="7">
        <v>3.68</v>
      </c>
      <c r="I95" s="7">
        <v>2.347</v>
      </c>
      <c r="J95" s="7">
        <f t="shared" si="4"/>
        <v>4.7000000000000153E-2</v>
      </c>
    </row>
    <row r="96" spans="2:10" ht="12.75">
      <c r="B96" s="9">
        <v>94</v>
      </c>
      <c r="C96" s="9">
        <v>3.72</v>
      </c>
      <c r="D96" s="9">
        <v>6.9</v>
      </c>
      <c r="E96" s="8">
        <f t="shared" si="3"/>
        <v>4.484</v>
      </c>
      <c r="G96" s="7">
        <v>94</v>
      </c>
      <c r="H96" s="7">
        <v>3.72</v>
      </c>
      <c r="I96" s="7">
        <v>2.44</v>
      </c>
      <c r="J96" s="7">
        <f t="shared" si="4"/>
        <v>0.14000000000000012</v>
      </c>
    </row>
    <row r="97" spans="2:10" ht="12.75">
      <c r="B97" s="9">
        <v>95</v>
      </c>
      <c r="C97" s="9">
        <v>3.76</v>
      </c>
      <c r="D97" s="9">
        <v>8.1080000000000005</v>
      </c>
      <c r="E97" s="8">
        <f t="shared" si="3"/>
        <v>5.6920000000000002</v>
      </c>
      <c r="G97" s="7">
        <v>95</v>
      </c>
      <c r="H97" s="7">
        <v>3.76</v>
      </c>
      <c r="I97" s="7">
        <v>2.8109999999999999</v>
      </c>
      <c r="J97" s="7">
        <f t="shared" si="4"/>
        <v>0.51100000000000012</v>
      </c>
    </row>
    <row r="98" spans="2:10" ht="12.75">
      <c r="B98" s="9">
        <v>96</v>
      </c>
      <c r="C98" s="9">
        <v>3.8</v>
      </c>
      <c r="D98" s="9">
        <v>9.1080000000000005</v>
      </c>
      <c r="E98" s="8">
        <f t="shared" si="3"/>
        <v>6.6920000000000002</v>
      </c>
      <c r="G98" s="7">
        <v>96</v>
      </c>
      <c r="H98" s="7">
        <v>3.8</v>
      </c>
      <c r="I98" s="7">
        <v>3.9260000000000002</v>
      </c>
      <c r="J98" s="7">
        <f t="shared" si="4"/>
        <v>1.6260000000000003</v>
      </c>
    </row>
    <row r="99" spans="2:10" ht="12.75">
      <c r="B99" s="9">
        <v>97</v>
      </c>
      <c r="C99" s="9">
        <v>3.84</v>
      </c>
      <c r="D99" s="9">
        <v>10.083</v>
      </c>
      <c r="E99" s="8">
        <f t="shared" ref="E99:E130" si="5">D99-2.416</f>
        <v>7.6669999999999998</v>
      </c>
      <c r="G99" s="7">
        <v>97</v>
      </c>
      <c r="H99" s="7">
        <v>3.84</v>
      </c>
      <c r="I99" s="7">
        <v>5.0179999999999998</v>
      </c>
      <c r="J99" s="7">
        <f t="shared" si="4"/>
        <v>2.718</v>
      </c>
    </row>
    <row r="100" spans="2:10" ht="12.75">
      <c r="B100" s="9">
        <v>98</v>
      </c>
      <c r="C100" s="9">
        <v>3.88</v>
      </c>
      <c r="D100" s="9">
        <v>10.804</v>
      </c>
      <c r="E100" s="8">
        <f t="shared" si="5"/>
        <v>8.3879999999999999</v>
      </c>
      <c r="G100" s="7">
        <v>98</v>
      </c>
      <c r="H100" s="7">
        <v>3.88</v>
      </c>
      <c r="I100" s="7">
        <v>5.5060000000000002</v>
      </c>
      <c r="J100" s="7">
        <f t="shared" si="4"/>
        <v>3.2060000000000004</v>
      </c>
    </row>
    <row r="101" spans="2:10" ht="12.75">
      <c r="B101" s="9">
        <v>99</v>
      </c>
      <c r="C101" s="9">
        <v>3.92</v>
      </c>
      <c r="D101" s="9">
        <v>11.175000000000001</v>
      </c>
      <c r="E101" s="8">
        <f t="shared" si="5"/>
        <v>8.7590000000000003</v>
      </c>
      <c r="G101" s="7">
        <v>99</v>
      </c>
      <c r="H101" s="7">
        <v>3.92</v>
      </c>
      <c r="I101" s="7">
        <v>6.6680000000000001</v>
      </c>
      <c r="J101" s="7">
        <f t="shared" si="4"/>
        <v>4.3680000000000003</v>
      </c>
    </row>
    <row r="102" spans="2:10" ht="12.75">
      <c r="B102" s="9">
        <v>100</v>
      </c>
      <c r="C102" s="9">
        <v>3.96</v>
      </c>
      <c r="D102" s="9">
        <v>11.291</v>
      </c>
      <c r="E102" s="8">
        <f t="shared" si="5"/>
        <v>8.875</v>
      </c>
      <c r="F102" s="6" t="s">
        <v>17</v>
      </c>
      <c r="G102" s="7">
        <v>100</v>
      </c>
      <c r="H102" s="7">
        <v>3.96</v>
      </c>
      <c r="I102" s="7">
        <v>7.7830000000000004</v>
      </c>
      <c r="J102" s="7">
        <f t="shared" si="4"/>
        <v>5.4830000000000005</v>
      </c>
    </row>
    <row r="103" spans="2:10" ht="12.75">
      <c r="B103" s="9">
        <v>101</v>
      </c>
      <c r="C103" s="9">
        <v>4</v>
      </c>
      <c r="D103" s="9">
        <v>4.6230000000000002</v>
      </c>
      <c r="E103" s="8">
        <f t="shared" si="5"/>
        <v>2.2070000000000003</v>
      </c>
      <c r="G103" s="7">
        <v>101</v>
      </c>
      <c r="H103" s="7">
        <v>4</v>
      </c>
      <c r="I103" s="7">
        <v>8.9450000000000003</v>
      </c>
      <c r="J103" s="7">
        <f t="shared" si="4"/>
        <v>6.6450000000000005</v>
      </c>
    </row>
    <row r="104" spans="2:10" ht="12.75">
      <c r="B104" s="9">
        <v>102</v>
      </c>
      <c r="C104" s="9">
        <v>4.04</v>
      </c>
      <c r="D104" s="9">
        <v>5.4370000000000003</v>
      </c>
      <c r="E104" s="8">
        <f t="shared" si="5"/>
        <v>3.0210000000000004</v>
      </c>
      <c r="G104" s="7">
        <v>102</v>
      </c>
      <c r="H104" s="7">
        <v>4.04</v>
      </c>
      <c r="I104" s="7">
        <v>9.8510000000000009</v>
      </c>
      <c r="J104" s="7">
        <f t="shared" si="4"/>
        <v>7.551000000000001</v>
      </c>
    </row>
    <row r="105" spans="2:10" ht="12.75">
      <c r="B105" s="9">
        <v>103</v>
      </c>
      <c r="C105" s="9">
        <v>4.08</v>
      </c>
      <c r="D105" s="9">
        <v>6.5979999999999999</v>
      </c>
      <c r="E105" s="8">
        <f t="shared" si="5"/>
        <v>4.1820000000000004</v>
      </c>
      <c r="G105" s="7">
        <v>103</v>
      </c>
      <c r="H105" s="7">
        <v>4.08</v>
      </c>
      <c r="I105" s="7">
        <v>10.711</v>
      </c>
      <c r="J105" s="7">
        <f t="shared" si="4"/>
        <v>8.4110000000000014</v>
      </c>
    </row>
    <row r="106" spans="2:10" ht="12.75">
      <c r="B106" s="9">
        <v>104</v>
      </c>
      <c r="C106" s="9">
        <v>4.12</v>
      </c>
      <c r="D106" s="9">
        <v>7.806</v>
      </c>
      <c r="E106" s="8">
        <f t="shared" si="5"/>
        <v>5.3900000000000006</v>
      </c>
      <c r="G106" s="7">
        <v>104</v>
      </c>
      <c r="H106" s="7">
        <v>4.12</v>
      </c>
      <c r="I106" s="7">
        <v>11.454000000000001</v>
      </c>
      <c r="J106" s="7">
        <f t="shared" si="4"/>
        <v>9.1539999999999999</v>
      </c>
    </row>
    <row r="107" spans="2:10" ht="12.75">
      <c r="B107" s="9">
        <v>105</v>
      </c>
      <c r="C107" s="9">
        <v>4.16</v>
      </c>
      <c r="D107" s="9">
        <v>8.8520000000000003</v>
      </c>
      <c r="E107" s="8">
        <f t="shared" si="5"/>
        <v>6.4359999999999999</v>
      </c>
      <c r="G107" s="7">
        <v>105</v>
      </c>
      <c r="H107" s="7">
        <v>4.16</v>
      </c>
      <c r="I107" s="7">
        <v>11.151999999999999</v>
      </c>
      <c r="J107" s="7">
        <f t="shared" si="4"/>
        <v>8.8520000000000003</v>
      </c>
    </row>
    <row r="108" spans="2:10" ht="12.75">
      <c r="B108" s="9">
        <v>106</v>
      </c>
      <c r="C108" s="9">
        <v>4.2</v>
      </c>
      <c r="D108" s="9">
        <v>9.7349999999999994</v>
      </c>
      <c r="E108" s="8">
        <f t="shared" si="5"/>
        <v>7.3189999999999991</v>
      </c>
      <c r="G108" s="7">
        <v>106</v>
      </c>
      <c r="H108" s="7">
        <v>4.2</v>
      </c>
      <c r="I108" s="7">
        <v>6.9240000000000004</v>
      </c>
      <c r="J108" s="7">
        <f t="shared" si="4"/>
        <v>4.6240000000000006</v>
      </c>
    </row>
    <row r="109" spans="2:10" ht="12.75">
      <c r="B109" s="9">
        <v>107</v>
      </c>
      <c r="C109" s="9">
        <v>4.24</v>
      </c>
      <c r="D109" s="9">
        <v>10.362</v>
      </c>
      <c r="E109" s="8">
        <f t="shared" si="5"/>
        <v>7.9459999999999997</v>
      </c>
      <c r="G109" s="7">
        <v>107</v>
      </c>
      <c r="H109" s="7">
        <v>4.24</v>
      </c>
      <c r="I109" s="7">
        <v>8.2249999999999996</v>
      </c>
      <c r="J109" s="7">
        <f t="shared" si="4"/>
        <v>5.9249999999999998</v>
      </c>
    </row>
    <row r="110" spans="2:10" ht="12.75">
      <c r="B110" s="9">
        <v>108</v>
      </c>
      <c r="C110" s="9">
        <v>4.28</v>
      </c>
      <c r="D110" s="9">
        <v>10.734</v>
      </c>
      <c r="E110" s="8">
        <f t="shared" si="5"/>
        <v>8.3179999999999996</v>
      </c>
      <c r="G110" s="7">
        <v>108</v>
      </c>
      <c r="H110" s="7">
        <v>4.28</v>
      </c>
      <c r="I110" s="7">
        <v>9.3170000000000002</v>
      </c>
      <c r="J110" s="7">
        <f t="shared" si="4"/>
        <v>7.0170000000000003</v>
      </c>
    </row>
    <row r="111" spans="2:10" ht="12.75">
      <c r="B111" s="9">
        <v>109</v>
      </c>
      <c r="C111" s="9">
        <v>4.32</v>
      </c>
      <c r="D111" s="9">
        <v>10.897</v>
      </c>
      <c r="E111" s="8">
        <f t="shared" si="5"/>
        <v>8.4809999999999999</v>
      </c>
      <c r="F111" s="6" t="s">
        <v>17</v>
      </c>
      <c r="G111" s="7">
        <v>109</v>
      </c>
      <c r="H111" s="7">
        <v>4.32</v>
      </c>
      <c r="I111" s="7">
        <v>10.06</v>
      </c>
      <c r="J111" s="7">
        <f t="shared" si="4"/>
        <v>7.7600000000000007</v>
      </c>
    </row>
    <row r="112" spans="2:10" ht="12.75">
      <c r="B112" s="9">
        <v>110</v>
      </c>
      <c r="C112" s="9">
        <v>4.3600000000000003</v>
      </c>
      <c r="D112" s="9">
        <v>10.593999999999999</v>
      </c>
      <c r="E112" s="8">
        <f t="shared" si="5"/>
        <v>8.177999999999999</v>
      </c>
      <c r="G112" s="7">
        <v>110</v>
      </c>
      <c r="H112" s="7">
        <v>4.3600000000000003</v>
      </c>
      <c r="I112" s="7">
        <v>10.78</v>
      </c>
      <c r="J112" s="7">
        <f t="shared" si="4"/>
        <v>8.48</v>
      </c>
    </row>
    <row r="113" spans="2:10" ht="12.75">
      <c r="B113" s="9">
        <v>111</v>
      </c>
      <c r="C113" s="9">
        <v>4.4000000000000004</v>
      </c>
      <c r="D113" s="9">
        <v>5.2039999999999997</v>
      </c>
      <c r="E113" s="8">
        <f t="shared" si="5"/>
        <v>2.7879999999999998</v>
      </c>
      <c r="G113" s="7">
        <v>111</v>
      </c>
      <c r="H113" s="7">
        <v>4.4000000000000004</v>
      </c>
      <c r="I113" s="7">
        <v>11.361000000000001</v>
      </c>
      <c r="J113" s="7">
        <f t="shared" si="4"/>
        <v>9.0609999999999999</v>
      </c>
    </row>
    <row r="114" spans="2:10" ht="12.75">
      <c r="B114" s="9">
        <v>112</v>
      </c>
      <c r="C114" s="9">
        <v>4.4400000000000004</v>
      </c>
      <c r="D114" s="9">
        <v>6.32</v>
      </c>
      <c r="E114" s="8">
        <f t="shared" si="5"/>
        <v>3.9040000000000004</v>
      </c>
      <c r="G114" s="7">
        <v>112</v>
      </c>
      <c r="H114" s="7">
        <v>4.4400000000000004</v>
      </c>
      <c r="I114" s="7">
        <v>11.826000000000001</v>
      </c>
      <c r="J114" s="7">
        <f t="shared" si="4"/>
        <v>9.5259999999999998</v>
      </c>
    </row>
    <row r="115" spans="2:10" ht="12.75">
      <c r="B115" s="9">
        <v>113</v>
      </c>
      <c r="C115" s="9">
        <v>4.4800000000000004</v>
      </c>
      <c r="D115" s="9">
        <v>7.4580000000000002</v>
      </c>
      <c r="E115" s="8">
        <f t="shared" si="5"/>
        <v>5.0419999999999998</v>
      </c>
      <c r="G115" s="7">
        <v>113</v>
      </c>
      <c r="H115" s="7">
        <v>4.4800000000000004</v>
      </c>
      <c r="I115" s="7">
        <v>12.314</v>
      </c>
      <c r="J115" s="7">
        <f t="shared" si="4"/>
        <v>10.013999999999999</v>
      </c>
    </row>
    <row r="116" spans="2:10" ht="12.75">
      <c r="B116" s="9">
        <v>114</v>
      </c>
      <c r="C116" s="9">
        <v>4.5199999999999996</v>
      </c>
      <c r="D116" s="9">
        <v>8.6660000000000004</v>
      </c>
      <c r="E116" s="8">
        <f t="shared" si="5"/>
        <v>6.25</v>
      </c>
      <c r="G116" s="7">
        <v>114</v>
      </c>
      <c r="H116" s="7">
        <v>4.5199999999999996</v>
      </c>
      <c r="I116" s="7">
        <v>4.1120000000000001</v>
      </c>
      <c r="J116" s="7">
        <f t="shared" si="4"/>
        <v>1.8120000000000003</v>
      </c>
    </row>
    <row r="117" spans="2:10" ht="12.75">
      <c r="B117" s="9">
        <v>115</v>
      </c>
      <c r="C117" s="9">
        <v>4.5599999999999996</v>
      </c>
      <c r="D117" s="9">
        <v>9.6419999999999995</v>
      </c>
      <c r="E117" s="8">
        <f t="shared" si="5"/>
        <v>7.2259999999999991</v>
      </c>
      <c r="G117" s="7">
        <v>115</v>
      </c>
      <c r="H117" s="7">
        <v>4.5599999999999996</v>
      </c>
      <c r="I117" s="7">
        <v>6.4589999999999996</v>
      </c>
      <c r="J117" s="7">
        <f t="shared" si="4"/>
        <v>4.1589999999999998</v>
      </c>
    </row>
    <row r="118" spans="2:10" ht="12.75">
      <c r="B118" s="9">
        <v>116</v>
      </c>
      <c r="C118" s="9">
        <v>4.5999999999999996</v>
      </c>
      <c r="D118" s="9">
        <v>10.292</v>
      </c>
      <c r="E118" s="8">
        <f t="shared" si="5"/>
        <v>7.8759999999999994</v>
      </c>
      <c r="G118" s="7">
        <v>116</v>
      </c>
      <c r="H118" s="7">
        <v>4.5999999999999996</v>
      </c>
      <c r="I118" s="7">
        <v>8.0619999999999994</v>
      </c>
      <c r="J118" s="7">
        <f t="shared" si="4"/>
        <v>5.7619999999999996</v>
      </c>
    </row>
    <row r="119" spans="2:10" ht="12.75">
      <c r="B119" s="9">
        <v>117</v>
      </c>
      <c r="C119" s="9">
        <v>4.6399999999999997</v>
      </c>
      <c r="D119" s="9">
        <v>10.641</v>
      </c>
      <c r="E119" s="8">
        <f t="shared" si="5"/>
        <v>8.2249999999999996</v>
      </c>
      <c r="G119" s="7">
        <v>117</v>
      </c>
      <c r="H119" s="7">
        <v>4.6399999999999997</v>
      </c>
      <c r="I119" s="7">
        <v>9.5020000000000007</v>
      </c>
      <c r="J119" s="7">
        <f t="shared" si="4"/>
        <v>7.2020000000000008</v>
      </c>
    </row>
    <row r="120" spans="2:10" ht="12.75">
      <c r="B120" s="9">
        <v>118</v>
      </c>
      <c r="C120" s="9">
        <v>4.68</v>
      </c>
      <c r="D120" s="9">
        <v>10.85</v>
      </c>
      <c r="E120" s="8">
        <f t="shared" si="5"/>
        <v>8.4339999999999993</v>
      </c>
      <c r="F120" s="6" t="s">
        <v>17</v>
      </c>
      <c r="G120" s="7">
        <v>118</v>
      </c>
      <c r="H120" s="7">
        <v>4.68</v>
      </c>
      <c r="I120" s="7">
        <v>10.78</v>
      </c>
      <c r="J120" s="7">
        <f t="shared" si="4"/>
        <v>8.48</v>
      </c>
    </row>
    <row r="121" spans="2:10" ht="12.75">
      <c r="B121" s="9">
        <v>119</v>
      </c>
      <c r="C121" s="9">
        <v>4.72</v>
      </c>
      <c r="D121" s="9">
        <v>1.835</v>
      </c>
      <c r="E121" s="8">
        <f t="shared" si="5"/>
        <v>-0.58099999999999996</v>
      </c>
      <c r="G121" s="7">
        <v>119</v>
      </c>
      <c r="H121" s="7">
        <v>4.72</v>
      </c>
      <c r="I121" s="7">
        <v>11.500999999999999</v>
      </c>
      <c r="J121" s="7">
        <f t="shared" si="4"/>
        <v>9.2010000000000005</v>
      </c>
    </row>
    <row r="122" spans="2:10" ht="12.75">
      <c r="B122" s="9">
        <v>120</v>
      </c>
      <c r="C122" s="9">
        <v>4.76</v>
      </c>
      <c r="D122" s="9">
        <v>5.2510000000000003</v>
      </c>
      <c r="E122" s="8">
        <f t="shared" si="5"/>
        <v>2.8350000000000004</v>
      </c>
      <c r="G122" s="7">
        <v>120</v>
      </c>
      <c r="H122" s="7">
        <v>4.76</v>
      </c>
      <c r="I122" s="7">
        <v>12.105</v>
      </c>
      <c r="J122" s="7">
        <f t="shared" si="4"/>
        <v>9.8049999999999997</v>
      </c>
    </row>
    <row r="123" spans="2:10" ht="12.75">
      <c r="B123" s="9">
        <v>121</v>
      </c>
      <c r="C123" s="9">
        <v>4.8</v>
      </c>
      <c r="D123" s="9">
        <v>6.4820000000000002</v>
      </c>
      <c r="E123" s="8">
        <f t="shared" si="5"/>
        <v>4.0660000000000007</v>
      </c>
      <c r="G123" s="7">
        <v>121</v>
      </c>
      <c r="H123" s="7">
        <v>4.8</v>
      </c>
      <c r="I123" s="7">
        <v>12.523</v>
      </c>
      <c r="J123" s="7">
        <f t="shared" si="4"/>
        <v>10.222999999999999</v>
      </c>
    </row>
    <row r="124" spans="2:10" ht="12.75">
      <c r="B124" s="9">
        <v>122</v>
      </c>
      <c r="C124" s="9">
        <v>4.84</v>
      </c>
      <c r="D124" s="9">
        <v>7.7140000000000004</v>
      </c>
      <c r="E124" s="8">
        <f t="shared" si="5"/>
        <v>5.298</v>
      </c>
      <c r="G124" s="7">
        <v>122</v>
      </c>
      <c r="H124" s="7">
        <v>4.84</v>
      </c>
      <c r="I124" s="7">
        <v>10.292</v>
      </c>
      <c r="J124" s="7">
        <f t="shared" si="4"/>
        <v>7.992</v>
      </c>
    </row>
    <row r="125" spans="2:10" ht="12.75">
      <c r="B125" s="9">
        <v>123</v>
      </c>
      <c r="C125" s="9">
        <v>4.88</v>
      </c>
      <c r="D125" s="9">
        <v>8.6890000000000001</v>
      </c>
      <c r="E125" s="8">
        <f t="shared" si="5"/>
        <v>6.2729999999999997</v>
      </c>
      <c r="G125" s="7">
        <v>123</v>
      </c>
      <c r="H125" s="7">
        <v>4.88</v>
      </c>
      <c r="I125" s="7">
        <v>5.8780000000000001</v>
      </c>
      <c r="J125" s="7">
        <f t="shared" si="4"/>
        <v>3.5780000000000003</v>
      </c>
    </row>
    <row r="126" spans="2:10" ht="12.75">
      <c r="B126" s="9">
        <v>124</v>
      </c>
      <c r="C126" s="9">
        <v>4.92</v>
      </c>
      <c r="D126" s="9">
        <v>9.6649999999999991</v>
      </c>
      <c r="E126" s="8">
        <f t="shared" si="5"/>
        <v>7.2489999999999988</v>
      </c>
      <c r="G126" s="7">
        <v>124</v>
      </c>
      <c r="H126" s="7">
        <v>4.92</v>
      </c>
      <c r="I126" s="7">
        <v>7.5739999999999998</v>
      </c>
      <c r="J126" s="7">
        <f t="shared" si="4"/>
        <v>5.274</v>
      </c>
    </row>
    <row r="127" spans="2:10" ht="12.75">
      <c r="B127" s="9">
        <v>125</v>
      </c>
      <c r="C127" s="9">
        <v>4.96</v>
      </c>
      <c r="D127" s="9">
        <v>10.130000000000001</v>
      </c>
      <c r="E127" s="8">
        <f t="shared" si="5"/>
        <v>7.7140000000000004</v>
      </c>
      <c r="G127" s="7">
        <v>125</v>
      </c>
      <c r="H127" s="7">
        <v>4.96</v>
      </c>
      <c r="I127" s="7">
        <v>9.1999999999999993</v>
      </c>
      <c r="J127" s="7">
        <f t="shared" si="4"/>
        <v>6.8999999999999995</v>
      </c>
    </row>
    <row r="128" spans="2:10" ht="12.75">
      <c r="B128" s="9">
        <v>126</v>
      </c>
      <c r="C128" s="9">
        <v>5</v>
      </c>
      <c r="D128" s="9">
        <v>10.618</v>
      </c>
      <c r="E128" s="8">
        <f t="shared" si="5"/>
        <v>8.202</v>
      </c>
      <c r="F128" s="6" t="s">
        <v>17</v>
      </c>
      <c r="G128" s="7">
        <v>126</v>
      </c>
      <c r="H128" s="7">
        <v>5</v>
      </c>
      <c r="I128" s="7">
        <v>10.409000000000001</v>
      </c>
      <c r="J128" s="7">
        <f t="shared" si="4"/>
        <v>8.1090000000000018</v>
      </c>
    </row>
    <row r="129" spans="2:10" ht="12.75">
      <c r="B129" s="9">
        <v>127</v>
      </c>
      <c r="C129" s="9">
        <v>5.04</v>
      </c>
      <c r="D129" s="9">
        <v>10.571</v>
      </c>
      <c r="E129" s="8">
        <f t="shared" si="5"/>
        <v>8.1549999999999994</v>
      </c>
      <c r="G129" s="7">
        <v>127</v>
      </c>
      <c r="H129" s="7">
        <v>5.04</v>
      </c>
      <c r="I129" s="7">
        <v>11.151999999999999</v>
      </c>
      <c r="J129" s="7">
        <f t="shared" si="4"/>
        <v>8.8520000000000003</v>
      </c>
    </row>
    <row r="130" spans="2:10" ht="12.75">
      <c r="B130" s="9">
        <v>128</v>
      </c>
      <c r="C130" s="9">
        <v>5.08</v>
      </c>
      <c r="D130" s="9">
        <v>3.903</v>
      </c>
      <c r="E130" s="8">
        <f t="shared" si="5"/>
        <v>1.4870000000000001</v>
      </c>
      <c r="G130" s="7">
        <v>128</v>
      </c>
      <c r="H130" s="7">
        <v>5.08</v>
      </c>
      <c r="I130" s="7">
        <v>11.826000000000001</v>
      </c>
      <c r="J130" s="7">
        <f t="shared" si="4"/>
        <v>9.5259999999999998</v>
      </c>
    </row>
    <row r="131" spans="2:10" ht="12.75">
      <c r="B131" s="9">
        <v>129</v>
      </c>
      <c r="C131" s="9">
        <v>5.12</v>
      </c>
      <c r="D131" s="9">
        <v>5.7149999999999999</v>
      </c>
      <c r="E131" s="8">
        <f t="shared" ref="E131:E162" si="6">D131-2.416</f>
        <v>3.2989999999999999</v>
      </c>
      <c r="G131" s="7">
        <v>129</v>
      </c>
      <c r="H131" s="7">
        <v>5.12</v>
      </c>
      <c r="I131" s="7">
        <v>12.43</v>
      </c>
      <c r="J131" s="7">
        <f t="shared" ref="J131:J194" si="7">I131-2.3</f>
        <v>10.129999999999999</v>
      </c>
    </row>
    <row r="132" spans="2:10" ht="12.75">
      <c r="B132" s="9">
        <v>130</v>
      </c>
      <c r="C132" s="9">
        <v>5.16</v>
      </c>
      <c r="D132" s="9">
        <v>6.9240000000000004</v>
      </c>
      <c r="E132" s="8">
        <f t="shared" si="6"/>
        <v>4.5080000000000009</v>
      </c>
      <c r="G132" s="7">
        <v>130</v>
      </c>
      <c r="H132" s="7">
        <v>5.16</v>
      </c>
      <c r="I132" s="7">
        <v>12.895</v>
      </c>
      <c r="J132" s="7">
        <f t="shared" si="7"/>
        <v>10.594999999999999</v>
      </c>
    </row>
    <row r="133" spans="2:10" ht="12.75">
      <c r="B133" s="9">
        <v>131</v>
      </c>
      <c r="C133" s="9">
        <v>5.2</v>
      </c>
      <c r="D133" s="9">
        <v>8.1549999999999994</v>
      </c>
      <c r="E133" s="8">
        <f t="shared" si="6"/>
        <v>5.738999999999999</v>
      </c>
      <c r="G133" s="7">
        <v>131</v>
      </c>
      <c r="H133" s="7">
        <v>5.2</v>
      </c>
      <c r="I133" s="7">
        <v>12.848000000000001</v>
      </c>
      <c r="J133" s="7">
        <f t="shared" si="7"/>
        <v>10.548000000000002</v>
      </c>
    </row>
    <row r="134" spans="2:10" ht="12.75">
      <c r="B134" s="9">
        <v>132</v>
      </c>
      <c r="C134" s="9">
        <v>5.24</v>
      </c>
      <c r="D134" s="9">
        <v>9.2469999999999999</v>
      </c>
      <c r="E134" s="8">
        <f t="shared" si="6"/>
        <v>6.8309999999999995</v>
      </c>
      <c r="G134" s="7">
        <v>132</v>
      </c>
      <c r="H134" s="7">
        <v>5.24</v>
      </c>
      <c r="I134" s="7">
        <v>4.8330000000000002</v>
      </c>
      <c r="J134" s="7">
        <f t="shared" si="7"/>
        <v>2.5330000000000004</v>
      </c>
    </row>
    <row r="135" spans="2:10" ht="12.75">
      <c r="B135" s="9">
        <v>133</v>
      </c>
      <c r="C135" s="9">
        <v>5.28</v>
      </c>
      <c r="D135" s="9">
        <v>9.99</v>
      </c>
      <c r="E135" s="8">
        <f t="shared" si="6"/>
        <v>7.5739999999999998</v>
      </c>
      <c r="G135" s="7">
        <v>133</v>
      </c>
      <c r="H135" s="7">
        <v>5.28</v>
      </c>
      <c r="I135" s="7">
        <v>6.5979999999999999</v>
      </c>
      <c r="J135" s="7">
        <f t="shared" si="7"/>
        <v>4.298</v>
      </c>
    </row>
    <row r="136" spans="2:10" ht="12.75">
      <c r="B136" s="9">
        <v>134</v>
      </c>
      <c r="C136" s="9">
        <v>5.32</v>
      </c>
      <c r="D136" s="9">
        <v>10.432</v>
      </c>
      <c r="E136" s="8">
        <f t="shared" si="6"/>
        <v>8.016</v>
      </c>
      <c r="G136" s="7">
        <v>134</v>
      </c>
      <c r="H136" s="7">
        <v>5.32</v>
      </c>
      <c r="I136" s="7">
        <v>8.2010000000000005</v>
      </c>
      <c r="J136" s="7">
        <f t="shared" si="7"/>
        <v>5.9010000000000007</v>
      </c>
    </row>
    <row r="137" spans="2:10" ht="12.75">
      <c r="B137" s="9">
        <v>135</v>
      </c>
      <c r="C137" s="9">
        <v>5.36</v>
      </c>
      <c r="D137" s="9">
        <v>10.686999999999999</v>
      </c>
      <c r="E137" s="8">
        <f t="shared" si="6"/>
        <v>8.270999999999999</v>
      </c>
      <c r="F137" s="6" t="s">
        <v>17</v>
      </c>
      <c r="G137" s="7">
        <v>135</v>
      </c>
      <c r="H137" s="7">
        <v>5.36</v>
      </c>
      <c r="I137" s="7">
        <v>9.5719999999999992</v>
      </c>
      <c r="J137" s="7">
        <f t="shared" si="7"/>
        <v>7.2719999999999994</v>
      </c>
    </row>
    <row r="138" spans="2:10" ht="12.75">
      <c r="B138" s="9">
        <v>136</v>
      </c>
      <c r="C138" s="9">
        <v>5.4</v>
      </c>
      <c r="D138" s="9">
        <v>10.711</v>
      </c>
      <c r="E138" s="8">
        <f t="shared" si="6"/>
        <v>8.2949999999999999</v>
      </c>
      <c r="G138" s="7">
        <v>136</v>
      </c>
      <c r="H138" s="7">
        <v>5.4</v>
      </c>
      <c r="I138" s="7">
        <v>10.827</v>
      </c>
      <c r="J138" s="7">
        <f t="shared" si="7"/>
        <v>8.527000000000001</v>
      </c>
    </row>
    <row r="139" spans="2:10" ht="12.75">
      <c r="B139" s="9">
        <v>137</v>
      </c>
      <c r="C139" s="9">
        <v>5.44</v>
      </c>
      <c r="D139" s="9">
        <v>4.5999999999999996</v>
      </c>
      <c r="E139" s="8">
        <f t="shared" si="6"/>
        <v>2.1839999999999997</v>
      </c>
      <c r="G139" s="7">
        <v>137</v>
      </c>
      <c r="H139" s="7">
        <v>5.44</v>
      </c>
      <c r="I139" s="7">
        <v>11.547000000000001</v>
      </c>
      <c r="J139" s="7">
        <f t="shared" si="7"/>
        <v>9.2469999999999999</v>
      </c>
    </row>
    <row r="140" spans="2:10" ht="12.75">
      <c r="B140" s="9">
        <v>138</v>
      </c>
      <c r="C140" s="9">
        <v>5.48</v>
      </c>
      <c r="D140" s="9">
        <v>5.5060000000000002</v>
      </c>
      <c r="E140" s="8">
        <f t="shared" si="6"/>
        <v>3.0900000000000003</v>
      </c>
      <c r="G140" s="7">
        <v>138</v>
      </c>
      <c r="H140" s="7">
        <v>5.48</v>
      </c>
      <c r="I140" s="7">
        <v>12.105</v>
      </c>
      <c r="J140" s="7">
        <f t="shared" si="7"/>
        <v>9.8049999999999997</v>
      </c>
    </row>
    <row r="141" spans="2:10" ht="12.75">
      <c r="B141" s="9">
        <v>139</v>
      </c>
      <c r="C141" s="9">
        <v>5.52</v>
      </c>
      <c r="D141" s="9">
        <v>6.7140000000000004</v>
      </c>
      <c r="E141" s="8">
        <f t="shared" si="6"/>
        <v>4.298</v>
      </c>
      <c r="G141" s="7">
        <v>139</v>
      </c>
      <c r="H141" s="7">
        <v>5.52</v>
      </c>
      <c r="I141" s="7">
        <v>12.523</v>
      </c>
      <c r="J141" s="7">
        <f t="shared" si="7"/>
        <v>10.222999999999999</v>
      </c>
    </row>
    <row r="142" spans="2:10" ht="12.75">
      <c r="B142" s="9">
        <v>140</v>
      </c>
      <c r="C142" s="9">
        <v>5.56</v>
      </c>
      <c r="D142" s="9">
        <v>7.899</v>
      </c>
      <c r="E142" s="8">
        <f t="shared" si="6"/>
        <v>5.4830000000000005</v>
      </c>
      <c r="G142" s="7">
        <v>140</v>
      </c>
      <c r="H142" s="7">
        <v>5.56</v>
      </c>
      <c r="I142" s="7">
        <v>11.013</v>
      </c>
      <c r="J142" s="7">
        <f t="shared" si="7"/>
        <v>8.713000000000001</v>
      </c>
    </row>
    <row r="143" spans="2:10" ht="12.75">
      <c r="B143" s="9">
        <v>141</v>
      </c>
      <c r="C143" s="9">
        <v>5.6</v>
      </c>
      <c r="D143" s="9">
        <v>9.0380000000000003</v>
      </c>
      <c r="E143" s="8">
        <f t="shared" si="6"/>
        <v>6.6219999999999999</v>
      </c>
      <c r="G143" s="7">
        <v>141</v>
      </c>
      <c r="H143" s="7">
        <v>5.6</v>
      </c>
      <c r="I143" s="7">
        <v>5.53</v>
      </c>
      <c r="J143" s="7">
        <f t="shared" si="7"/>
        <v>3.2300000000000004</v>
      </c>
    </row>
    <row r="144" spans="2:10" ht="12.75">
      <c r="B144" s="9">
        <v>142</v>
      </c>
      <c r="C144" s="9">
        <v>5.64</v>
      </c>
      <c r="D144" s="9">
        <v>9.7119999999999997</v>
      </c>
      <c r="E144" s="8">
        <f t="shared" si="6"/>
        <v>7.2959999999999994</v>
      </c>
      <c r="G144" s="7">
        <v>142</v>
      </c>
      <c r="H144" s="7">
        <v>5.64</v>
      </c>
      <c r="I144" s="7">
        <v>7.2489999999999997</v>
      </c>
      <c r="J144" s="7">
        <f t="shared" si="7"/>
        <v>4.9489999999999998</v>
      </c>
    </row>
    <row r="145" spans="2:10" ht="12.75">
      <c r="B145" s="9">
        <v>143</v>
      </c>
      <c r="C145" s="9">
        <v>5.68</v>
      </c>
      <c r="D145" s="9">
        <v>10.130000000000001</v>
      </c>
      <c r="E145" s="8">
        <f t="shared" si="6"/>
        <v>7.7140000000000004</v>
      </c>
      <c r="G145" s="7">
        <v>143</v>
      </c>
      <c r="H145" s="7">
        <v>5.68</v>
      </c>
      <c r="I145" s="7">
        <v>8.875</v>
      </c>
      <c r="J145" s="7">
        <f t="shared" si="7"/>
        <v>6.5750000000000002</v>
      </c>
    </row>
    <row r="146" spans="2:10" ht="12.75">
      <c r="B146" s="9">
        <v>144</v>
      </c>
      <c r="C146" s="9">
        <v>5.72</v>
      </c>
      <c r="D146" s="9">
        <v>10.432</v>
      </c>
      <c r="E146" s="8">
        <f t="shared" si="6"/>
        <v>8.016</v>
      </c>
      <c r="G146" s="7">
        <v>144</v>
      </c>
      <c r="H146" s="7">
        <v>5.72</v>
      </c>
      <c r="I146" s="7">
        <v>10.106999999999999</v>
      </c>
      <c r="J146" s="7">
        <f t="shared" si="7"/>
        <v>7.8069999999999995</v>
      </c>
    </row>
    <row r="147" spans="2:10" ht="12.75">
      <c r="B147" s="9">
        <v>145</v>
      </c>
      <c r="C147" s="9">
        <v>5.76</v>
      </c>
      <c r="D147" s="9">
        <v>10.664</v>
      </c>
      <c r="E147" s="8">
        <f t="shared" si="6"/>
        <v>8.2479999999999993</v>
      </c>
      <c r="F147" s="6" t="s">
        <v>17</v>
      </c>
      <c r="G147" s="7">
        <v>145</v>
      </c>
      <c r="H147" s="7">
        <v>5.76</v>
      </c>
      <c r="I147" s="7">
        <v>11.013</v>
      </c>
      <c r="J147" s="7">
        <f t="shared" si="7"/>
        <v>8.713000000000001</v>
      </c>
    </row>
    <row r="148" spans="2:10" ht="12.75">
      <c r="B148" s="9">
        <v>146</v>
      </c>
      <c r="C148" s="9">
        <v>5.8</v>
      </c>
      <c r="D148" s="9">
        <v>4.9489999999999998</v>
      </c>
      <c r="E148" s="8">
        <f t="shared" si="6"/>
        <v>2.5329999999999999</v>
      </c>
      <c r="G148" s="7">
        <v>146</v>
      </c>
      <c r="H148" s="7">
        <v>5.8</v>
      </c>
      <c r="I148" s="7">
        <v>11.756</v>
      </c>
      <c r="J148" s="7">
        <f t="shared" si="7"/>
        <v>9.4559999999999995</v>
      </c>
    </row>
    <row r="149" spans="2:10" ht="12.75">
      <c r="B149" s="9">
        <v>147</v>
      </c>
      <c r="C149" s="9">
        <v>5.84</v>
      </c>
      <c r="D149" s="9">
        <v>6.0410000000000004</v>
      </c>
      <c r="E149" s="8">
        <f t="shared" si="6"/>
        <v>3.6250000000000004</v>
      </c>
      <c r="G149" s="7">
        <v>147</v>
      </c>
      <c r="H149" s="7">
        <v>5.84</v>
      </c>
      <c r="I149" s="7">
        <v>12.314</v>
      </c>
      <c r="J149" s="7">
        <f t="shared" si="7"/>
        <v>10.013999999999999</v>
      </c>
    </row>
    <row r="150" spans="2:10" ht="12.75">
      <c r="B150" s="9">
        <v>148</v>
      </c>
      <c r="C150" s="9">
        <v>5.88</v>
      </c>
      <c r="D150" s="9">
        <v>7.226</v>
      </c>
      <c r="E150" s="8">
        <f t="shared" si="6"/>
        <v>4.8100000000000005</v>
      </c>
      <c r="G150" s="7">
        <v>148</v>
      </c>
      <c r="H150" s="7">
        <v>5.88</v>
      </c>
      <c r="I150" s="7">
        <v>12.314</v>
      </c>
      <c r="J150" s="7">
        <f t="shared" si="7"/>
        <v>10.013999999999999</v>
      </c>
    </row>
    <row r="151" spans="2:10" ht="12.75">
      <c r="B151" s="9">
        <v>149</v>
      </c>
      <c r="C151" s="9">
        <v>5.92</v>
      </c>
      <c r="D151" s="9">
        <v>8.48</v>
      </c>
      <c r="E151" s="8">
        <f t="shared" si="6"/>
        <v>6.0640000000000001</v>
      </c>
      <c r="G151" s="7">
        <v>149</v>
      </c>
      <c r="H151" s="7">
        <v>5.92</v>
      </c>
      <c r="I151" s="7">
        <v>4.5309999999999997</v>
      </c>
      <c r="J151" s="7">
        <f t="shared" si="7"/>
        <v>2.2309999999999999</v>
      </c>
    </row>
    <row r="152" spans="2:10" ht="12.75">
      <c r="B152" s="9">
        <v>150</v>
      </c>
      <c r="C152" s="9">
        <v>5.96</v>
      </c>
      <c r="D152" s="9">
        <v>9.3629999999999995</v>
      </c>
      <c r="E152" s="8">
        <f t="shared" si="6"/>
        <v>6.9469999999999992</v>
      </c>
      <c r="G152" s="7">
        <v>150</v>
      </c>
      <c r="H152" s="7">
        <v>5.96</v>
      </c>
      <c r="I152" s="7">
        <v>5.9249999999999998</v>
      </c>
      <c r="J152" s="7">
        <f t="shared" si="7"/>
        <v>3.625</v>
      </c>
    </row>
    <row r="153" spans="2:10" ht="12.75">
      <c r="B153" s="9">
        <v>151</v>
      </c>
      <c r="C153" s="9">
        <v>6</v>
      </c>
      <c r="D153" s="9">
        <v>9.9209999999999994</v>
      </c>
      <c r="E153" s="8">
        <f t="shared" si="6"/>
        <v>7.504999999999999</v>
      </c>
      <c r="G153" s="7">
        <v>151</v>
      </c>
      <c r="H153" s="7">
        <v>6</v>
      </c>
      <c r="I153" s="7">
        <v>7.806</v>
      </c>
      <c r="J153" s="7">
        <f t="shared" si="7"/>
        <v>5.5060000000000002</v>
      </c>
    </row>
    <row r="154" spans="2:10" ht="12.75">
      <c r="B154" s="9">
        <v>152</v>
      </c>
      <c r="C154" s="9">
        <v>6.04</v>
      </c>
      <c r="D154" s="9">
        <v>10.292</v>
      </c>
      <c r="E154" s="8">
        <f t="shared" si="6"/>
        <v>7.8759999999999994</v>
      </c>
      <c r="G154" s="7">
        <v>152</v>
      </c>
      <c r="H154" s="7">
        <v>6.04</v>
      </c>
      <c r="I154" s="7">
        <v>9.27</v>
      </c>
      <c r="J154" s="7">
        <f t="shared" si="7"/>
        <v>6.97</v>
      </c>
    </row>
    <row r="155" spans="2:10" ht="12.75">
      <c r="B155" s="9">
        <v>153</v>
      </c>
      <c r="C155" s="9">
        <v>6.08</v>
      </c>
      <c r="D155" s="9">
        <v>10.571</v>
      </c>
      <c r="E155" s="8">
        <f t="shared" si="6"/>
        <v>8.1549999999999994</v>
      </c>
      <c r="F155" s="6" t="s">
        <v>17</v>
      </c>
      <c r="G155" s="7">
        <v>153</v>
      </c>
      <c r="H155" s="7">
        <v>6.08</v>
      </c>
      <c r="I155" s="7">
        <v>10.548</v>
      </c>
      <c r="J155" s="7">
        <f t="shared" si="7"/>
        <v>8.2480000000000011</v>
      </c>
    </row>
    <row r="156" spans="2:10" ht="12.75">
      <c r="B156" s="9">
        <v>154</v>
      </c>
      <c r="C156" s="9">
        <v>6.12</v>
      </c>
      <c r="D156" s="9">
        <v>2.137</v>
      </c>
      <c r="E156" s="8">
        <f t="shared" si="6"/>
        <v>-0.27899999999999991</v>
      </c>
      <c r="G156" s="7">
        <v>154</v>
      </c>
      <c r="H156" s="7">
        <v>6.12</v>
      </c>
      <c r="I156" s="7">
        <v>11.175000000000001</v>
      </c>
      <c r="J156" s="7">
        <f t="shared" si="7"/>
        <v>8.875</v>
      </c>
    </row>
    <row r="157" spans="2:10" ht="12.75">
      <c r="B157" s="9">
        <v>155</v>
      </c>
      <c r="C157" s="9">
        <v>6.16</v>
      </c>
      <c r="D157" s="9">
        <v>4.9950000000000001</v>
      </c>
      <c r="E157" s="8">
        <f t="shared" si="6"/>
        <v>2.5790000000000002</v>
      </c>
      <c r="G157" s="7">
        <v>155</v>
      </c>
      <c r="H157" s="7">
        <v>6.16</v>
      </c>
      <c r="I157" s="7">
        <v>11.686</v>
      </c>
      <c r="J157" s="7">
        <f t="shared" si="7"/>
        <v>9.3859999999999992</v>
      </c>
    </row>
    <row r="158" spans="2:10" ht="12.75">
      <c r="B158" s="9">
        <v>156</v>
      </c>
      <c r="C158" s="9">
        <v>6.2</v>
      </c>
      <c r="D158" s="9">
        <v>6.2270000000000003</v>
      </c>
      <c r="E158" s="8">
        <f t="shared" si="6"/>
        <v>3.8110000000000004</v>
      </c>
      <c r="G158" s="7">
        <v>156</v>
      </c>
      <c r="H158" s="7">
        <v>6.2</v>
      </c>
      <c r="I158" s="7">
        <v>12.198</v>
      </c>
      <c r="J158" s="7">
        <f t="shared" si="7"/>
        <v>9.8979999999999997</v>
      </c>
    </row>
    <row r="159" spans="2:10" ht="12.75">
      <c r="B159" s="9">
        <v>157</v>
      </c>
      <c r="C159" s="9">
        <v>6.24</v>
      </c>
      <c r="D159" s="9">
        <v>7.4109999999999996</v>
      </c>
      <c r="E159" s="8">
        <f t="shared" si="6"/>
        <v>4.9949999999999992</v>
      </c>
      <c r="G159" s="7">
        <v>157</v>
      </c>
      <c r="H159" s="7">
        <v>6.24</v>
      </c>
      <c r="I159" s="7">
        <v>12.382999999999999</v>
      </c>
      <c r="J159" s="7">
        <f t="shared" si="7"/>
        <v>10.082999999999998</v>
      </c>
    </row>
    <row r="160" spans="2:10" ht="12.75">
      <c r="B160" s="9">
        <v>158</v>
      </c>
      <c r="C160" s="9">
        <v>6.28</v>
      </c>
      <c r="D160" s="9">
        <v>8.48</v>
      </c>
      <c r="E160" s="8">
        <f t="shared" si="6"/>
        <v>6.0640000000000001</v>
      </c>
      <c r="G160" s="7">
        <v>158</v>
      </c>
      <c r="H160" s="7">
        <v>6.28</v>
      </c>
      <c r="I160" s="7">
        <v>4.8090000000000002</v>
      </c>
      <c r="J160" s="7">
        <f t="shared" si="7"/>
        <v>2.5090000000000003</v>
      </c>
    </row>
    <row r="161" spans="2:10" ht="12.75">
      <c r="B161" s="9">
        <v>159</v>
      </c>
      <c r="C161" s="9">
        <v>6.32</v>
      </c>
      <c r="D161" s="9">
        <v>9.2469999999999999</v>
      </c>
      <c r="E161" s="8">
        <f t="shared" si="6"/>
        <v>6.8309999999999995</v>
      </c>
      <c r="G161" s="7">
        <v>159</v>
      </c>
      <c r="H161" s="7">
        <v>6.32</v>
      </c>
      <c r="I161" s="7">
        <v>5.8780000000000001</v>
      </c>
      <c r="J161" s="7">
        <f t="shared" si="7"/>
        <v>3.5780000000000003</v>
      </c>
    </row>
    <row r="162" spans="2:10" ht="12.75">
      <c r="B162" s="9">
        <v>160</v>
      </c>
      <c r="C162" s="9">
        <v>6.36</v>
      </c>
      <c r="D162" s="9">
        <v>9.8279999999999994</v>
      </c>
      <c r="E162" s="8">
        <f t="shared" si="6"/>
        <v>7.411999999999999</v>
      </c>
      <c r="G162" s="7">
        <v>160</v>
      </c>
      <c r="H162" s="7">
        <v>6.36</v>
      </c>
      <c r="I162" s="7">
        <v>7.7140000000000004</v>
      </c>
      <c r="J162" s="7">
        <f t="shared" si="7"/>
        <v>5.4140000000000006</v>
      </c>
    </row>
    <row r="163" spans="2:10" ht="12.75">
      <c r="B163" s="9">
        <v>161</v>
      </c>
      <c r="C163" s="9">
        <v>6.4</v>
      </c>
      <c r="D163" s="9">
        <v>10.153</v>
      </c>
      <c r="E163" s="8">
        <f t="shared" ref="E163:E181" si="8">D163-2.416</f>
        <v>7.7370000000000001</v>
      </c>
      <c r="G163" s="7">
        <v>161</v>
      </c>
      <c r="H163" s="7">
        <v>6.4</v>
      </c>
      <c r="I163" s="7">
        <v>9.1310000000000002</v>
      </c>
      <c r="J163" s="7">
        <f t="shared" si="7"/>
        <v>6.8310000000000004</v>
      </c>
    </row>
    <row r="164" spans="2:10" ht="12.75">
      <c r="B164" s="9">
        <v>162</v>
      </c>
      <c r="C164" s="9">
        <v>6.44</v>
      </c>
      <c r="D164" s="9">
        <v>10.176</v>
      </c>
      <c r="E164" s="8">
        <f t="shared" si="8"/>
        <v>7.76</v>
      </c>
      <c r="G164" s="7">
        <v>162</v>
      </c>
      <c r="H164" s="7">
        <v>6.44</v>
      </c>
      <c r="I164" s="7">
        <v>10.432</v>
      </c>
      <c r="J164" s="7">
        <f t="shared" si="7"/>
        <v>8.1320000000000014</v>
      </c>
    </row>
    <row r="165" spans="2:10" ht="12.75">
      <c r="B165" s="9">
        <v>163</v>
      </c>
      <c r="C165" s="9">
        <v>6.48</v>
      </c>
      <c r="D165" s="9">
        <v>4.3680000000000003</v>
      </c>
      <c r="E165" s="8">
        <f t="shared" si="8"/>
        <v>1.9520000000000004</v>
      </c>
      <c r="G165" s="7">
        <v>163</v>
      </c>
      <c r="H165" s="7">
        <v>6.48</v>
      </c>
      <c r="I165" s="7">
        <v>11.199</v>
      </c>
      <c r="J165" s="7">
        <f t="shared" si="7"/>
        <v>8.8990000000000009</v>
      </c>
    </row>
    <row r="166" spans="2:10" ht="12.75">
      <c r="B166" s="9">
        <v>164</v>
      </c>
      <c r="C166" s="9">
        <v>6.52</v>
      </c>
      <c r="D166" s="9">
        <v>5.4829999999999997</v>
      </c>
      <c r="E166" s="8">
        <f t="shared" si="8"/>
        <v>3.0669999999999997</v>
      </c>
      <c r="G166" s="7">
        <v>164</v>
      </c>
      <c r="H166" s="7">
        <v>6.52</v>
      </c>
      <c r="I166" s="7">
        <v>11.849</v>
      </c>
      <c r="J166" s="7">
        <f t="shared" si="7"/>
        <v>9.5489999999999995</v>
      </c>
    </row>
    <row r="167" spans="2:10" ht="12.75">
      <c r="B167" s="9">
        <v>165</v>
      </c>
      <c r="C167" s="9">
        <v>6.56</v>
      </c>
      <c r="D167" s="9">
        <v>6.6909999999999998</v>
      </c>
      <c r="E167" s="8">
        <f t="shared" si="8"/>
        <v>4.2750000000000004</v>
      </c>
      <c r="G167" s="7">
        <v>165</v>
      </c>
      <c r="H167" s="7">
        <v>6.56</v>
      </c>
      <c r="I167" s="7">
        <v>12.291</v>
      </c>
      <c r="J167" s="7">
        <f t="shared" si="7"/>
        <v>9.9909999999999997</v>
      </c>
    </row>
    <row r="168" spans="2:10" ht="12.75">
      <c r="B168" s="9">
        <v>166</v>
      </c>
      <c r="C168" s="9">
        <v>6.6</v>
      </c>
      <c r="D168" s="9">
        <v>7.899</v>
      </c>
      <c r="E168" s="8">
        <f t="shared" si="8"/>
        <v>5.4830000000000005</v>
      </c>
      <c r="G168" s="7">
        <v>166</v>
      </c>
      <c r="H168" s="7">
        <v>6.6</v>
      </c>
      <c r="I168" s="7">
        <v>12.151</v>
      </c>
      <c r="J168" s="7">
        <f t="shared" si="7"/>
        <v>9.8509999999999991</v>
      </c>
    </row>
    <row r="169" spans="2:10" ht="12.75">
      <c r="B169" s="9">
        <v>167</v>
      </c>
      <c r="C169" s="9">
        <v>6.64</v>
      </c>
      <c r="D169" s="9">
        <v>8.9450000000000003</v>
      </c>
      <c r="E169" s="8">
        <f t="shared" si="8"/>
        <v>6.5289999999999999</v>
      </c>
      <c r="G169" s="7">
        <v>167</v>
      </c>
      <c r="H169" s="7">
        <v>6.64</v>
      </c>
      <c r="I169" s="7">
        <v>4.8559999999999999</v>
      </c>
      <c r="J169" s="7">
        <f t="shared" si="7"/>
        <v>2.556</v>
      </c>
    </row>
    <row r="170" spans="2:10" ht="12.75">
      <c r="B170" s="9">
        <v>168</v>
      </c>
      <c r="C170" s="9">
        <v>6.68</v>
      </c>
      <c r="D170" s="9">
        <v>9.4789999999999992</v>
      </c>
      <c r="E170" s="8">
        <f t="shared" si="8"/>
        <v>7.0629999999999988</v>
      </c>
      <c r="G170" s="7">
        <v>168</v>
      </c>
      <c r="H170" s="7">
        <v>6.68</v>
      </c>
      <c r="I170" s="7">
        <v>6.32</v>
      </c>
      <c r="J170" s="7">
        <f t="shared" si="7"/>
        <v>4.0200000000000005</v>
      </c>
    </row>
    <row r="171" spans="2:10" ht="12.75">
      <c r="B171" s="9">
        <v>169</v>
      </c>
      <c r="C171" s="9">
        <v>6.72</v>
      </c>
      <c r="D171" s="9">
        <v>9.8740000000000006</v>
      </c>
      <c r="E171" s="8">
        <f t="shared" si="8"/>
        <v>7.4580000000000002</v>
      </c>
      <c r="G171" s="7">
        <v>169</v>
      </c>
      <c r="H171" s="7">
        <v>6.72</v>
      </c>
      <c r="I171" s="7">
        <v>7.992</v>
      </c>
      <c r="J171" s="7">
        <f t="shared" si="7"/>
        <v>5.6920000000000002</v>
      </c>
    </row>
    <row r="172" spans="2:10" ht="12.75">
      <c r="B172" s="9">
        <v>170</v>
      </c>
      <c r="C172" s="9">
        <v>6.76</v>
      </c>
      <c r="D172" s="9">
        <v>10.083</v>
      </c>
      <c r="E172" s="8">
        <f t="shared" si="8"/>
        <v>7.6669999999999998</v>
      </c>
      <c r="F172" s="6" t="s">
        <v>17</v>
      </c>
      <c r="G172" s="7">
        <v>170</v>
      </c>
      <c r="H172" s="7">
        <v>6.76</v>
      </c>
      <c r="I172" s="7">
        <v>9.4789999999999992</v>
      </c>
      <c r="J172" s="7">
        <f t="shared" si="7"/>
        <v>7.1789999999999994</v>
      </c>
    </row>
    <row r="173" spans="2:10" ht="12.75">
      <c r="B173" s="9">
        <v>171</v>
      </c>
      <c r="C173" s="9">
        <v>6.8</v>
      </c>
      <c r="D173" s="9">
        <v>3.0670000000000002</v>
      </c>
      <c r="E173" s="8">
        <f t="shared" si="8"/>
        <v>0.65100000000000025</v>
      </c>
      <c r="G173" s="7">
        <v>171</v>
      </c>
      <c r="H173" s="7">
        <v>6.8</v>
      </c>
      <c r="I173" s="7">
        <v>10.664</v>
      </c>
      <c r="J173" s="7">
        <f t="shared" si="7"/>
        <v>8.3640000000000008</v>
      </c>
    </row>
    <row r="174" spans="2:10" ht="12.75">
      <c r="B174" s="9">
        <v>172</v>
      </c>
      <c r="C174" s="9">
        <v>6.84</v>
      </c>
      <c r="D174" s="9">
        <v>5.0880000000000001</v>
      </c>
      <c r="E174" s="8">
        <f t="shared" si="8"/>
        <v>2.6720000000000002</v>
      </c>
      <c r="G174" s="7">
        <v>172</v>
      </c>
      <c r="H174" s="7">
        <v>6.84</v>
      </c>
      <c r="I174" s="7">
        <v>11.500999999999999</v>
      </c>
      <c r="J174" s="7">
        <f t="shared" si="7"/>
        <v>9.2010000000000005</v>
      </c>
    </row>
    <row r="175" spans="2:10" ht="12.75">
      <c r="B175" s="9">
        <v>173</v>
      </c>
      <c r="C175" s="9">
        <v>6.88</v>
      </c>
      <c r="D175" s="9">
        <v>6.4359999999999999</v>
      </c>
      <c r="E175" s="8">
        <f t="shared" si="8"/>
        <v>4.0199999999999996</v>
      </c>
      <c r="G175" s="7">
        <v>173</v>
      </c>
      <c r="H175" s="7">
        <v>6.88</v>
      </c>
      <c r="I175" s="7">
        <v>12.105</v>
      </c>
      <c r="J175" s="7">
        <f t="shared" si="7"/>
        <v>9.8049999999999997</v>
      </c>
    </row>
    <row r="176" spans="2:10" ht="12.75">
      <c r="B176" s="9">
        <v>174</v>
      </c>
      <c r="C176" s="9">
        <v>6.92</v>
      </c>
      <c r="D176" s="9">
        <v>7.5039999999999996</v>
      </c>
      <c r="E176" s="8">
        <f t="shared" si="8"/>
        <v>5.0879999999999992</v>
      </c>
      <c r="G176" s="7">
        <v>174</v>
      </c>
      <c r="H176" s="7">
        <v>6.92</v>
      </c>
      <c r="I176" s="7">
        <v>12.523</v>
      </c>
      <c r="J176" s="7">
        <f t="shared" si="7"/>
        <v>10.222999999999999</v>
      </c>
    </row>
    <row r="177" spans="2:10" ht="12.75">
      <c r="B177" s="9">
        <v>175</v>
      </c>
      <c r="C177" s="9">
        <v>6.96</v>
      </c>
      <c r="D177" s="9">
        <v>8.6890000000000001</v>
      </c>
      <c r="E177" s="8">
        <f t="shared" si="8"/>
        <v>6.2729999999999997</v>
      </c>
      <c r="G177" s="7">
        <v>175</v>
      </c>
      <c r="H177" s="7">
        <v>6.96</v>
      </c>
      <c r="I177" s="7">
        <v>12.173999999999999</v>
      </c>
      <c r="J177" s="7">
        <f t="shared" si="7"/>
        <v>9.8739999999999988</v>
      </c>
    </row>
    <row r="178" spans="2:10" ht="12.75">
      <c r="B178" s="9">
        <v>176</v>
      </c>
      <c r="C178" s="9">
        <v>7</v>
      </c>
      <c r="D178" s="9">
        <v>9.2469999999999999</v>
      </c>
      <c r="E178" s="8">
        <f t="shared" si="8"/>
        <v>6.8309999999999995</v>
      </c>
      <c r="G178" s="7">
        <v>176</v>
      </c>
      <c r="H178" s="7">
        <v>7</v>
      </c>
      <c r="I178" s="7">
        <v>5.367</v>
      </c>
      <c r="J178" s="7">
        <f t="shared" si="7"/>
        <v>3.0670000000000002</v>
      </c>
    </row>
    <row r="179" spans="2:10" ht="12.75">
      <c r="B179" s="9">
        <v>177</v>
      </c>
      <c r="C179" s="9">
        <v>7.04</v>
      </c>
      <c r="D179" s="9">
        <v>9.6880000000000006</v>
      </c>
      <c r="E179" s="8">
        <f t="shared" si="8"/>
        <v>7.2720000000000002</v>
      </c>
      <c r="G179" s="7">
        <v>177</v>
      </c>
      <c r="H179" s="7">
        <v>7.04</v>
      </c>
      <c r="I179" s="7">
        <v>7.0629999999999997</v>
      </c>
      <c r="J179" s="7">
        <f t="shared" si="7"/>
        <v>4.7629999999999999</v>
      </c>
    </row>
    <row r="180" spans="2:10" ht="12.75">
      <c r="B180" s="9">
        <v>178</v>
      </c>
      <c r="C180" s="9">
        <v>7.08</v>
      </c>
      <c r="D180" s="9">
        <v>10.083</v>
      </c>
      <c r="E180" s="8">
        <f t="shared" si="8"/>
        <v>7.6669999999999998</v>
      </c>
      <c r="F180" s="6" t="s">
        <v>17</v>
      </c>
      <c r="G180" s="7">
        <v>178</v>
      </c>
      <c r="H180" s="7">
        <v>7.08</v>
      </c>
      <c r="I180" s="7">
        <v>8.6890000000000001</v>
      </c>
      <c r="J180" s="7">
        <f t="shared" si="7"/>
        <v>6.3890000000000002</v>
      </c>
    </row>
    <row r="181" spans="2:10" ht="12.75">
      <c r="B181" s="9">
        <v>179</v>
      </c>
      <c r="C181" s="9">
        <v>7.12</v>
      </c>
      <c r="D181" s="9">
        <v>9.5020000000000007</v>
      </c>
      <c r="E181" s="8">
        <f t="shared" si="8"/>
        <v>7.0860000000000003</v>
      </c>
      <c r="G181" s="7">
        <v>179</v>
      </c>
      <c r="H181" s="7">
        <v>7.12</v>
      </c>
      <c r="I181" s="7">
        <v>9.8510000000000009</v>
      </c>
      <c r="J181" s="7">
        <f t="shared" si="7"/>
        <v>7.551000000000001</v>
      </c>
    </row>
    <row r="182" spans="2:10" ht="15.75" customHeight="1">
      <c r="G182" s="7">
        <v>180</v>
      </c>
      <c r="H182" s="7">
        <v>7.16</v>
      </c>
      <c r="I182" s="7">
        <v>10.804</v>
      </c>
      <c r="J182" s="7">
        <f t="shared" si="7"/>
        <v>8.5040000000000013</v>
      </c>
    </row>
    <row r="183" spans="2:10" ht="15.75" customHeight="1">
      <c r="G183" s="7">
        <v>181</v>
      </c>
      <c r="H183" s="7">
        <v>7.2</v>
      </c>
      <c r="I183" s="7">
        <v>11.593999999999999</v>
      </c>
      <c r="J183" s="7">
        <f t="shared" si="7"/>
        <v>9.2940000000000005</v>
      </c>
    </row>
    <row r="184" spans="2:10" ht="15.75" customHeight="1">
      <c r="G184" s="7">
        <v>182</v>
      </c>
      <c r="H184" s="7">
        <v>7.24</v>
      </c>
      <c r="I184" s="7">
        <v>12.198</v>
      </c>
      <c r="J184" s="7">
        <f t="shared" si="7"/>
        <v>9.8979999999999997</v>
      </c>
    </row>
    <row r="185" spans="2:10" ht="15.75" customHeight="1">
      <c r="G185" s="7">
        <v>183</v>
      </c>
      <c r="H185" s="7">
        <v>7.28</v>
      </c>
      <c r="I185" s="7">
        <v>12.244</v>
      </c>
      <c r="J185" s="7">
        <f t="shared" si="7"/>
        <v>9.9439999999999991</v>
      </c>
    </row>
    <row r="186" spans="2:10" ht="15.75" customHeight="1">
      <c r="G186" s="7">
        <v>184</v>
      </c>
      <c r="H186" s="7">
        <v>7.32</v>
      </c>
      <c r="I186" s="7">
        <v>4.4139999999999997</v>
      </c>
      <c r="J186" s="7">
        <f t="shared" si="7"/>
        <v>2.1139999999999999</v>
      </c>
    </row>
    <row r="187" spans="2:10" ht="15.75" customHeight="1">
      <c r="G187" s="7">
        <v>185</v>
      </c>
      <c r="H187" s="7">
        <v>7.36</v>
      </c>
      <c r="I187" s="7">
        <v>6.25</v>
      </c>
      <c r="J187" s="7">
        <f t="shared" si="7"/>
        <v>3.95</v>
      </c>
    </row>
    <row r="188" spans="2:10" ht="15.75" customHeight="1">
      <c r="G188" s="7">
        <v>186</v>
      </c>
      <c r="H188" s="7">
        <v>7.4</v>
      </c>
      <c r="I188" s="7">
        <v>7.8760000000000003</v>
      </c>
      <c r="J188" s="7">
        <f t="shared" si="7"/>
        <v>5.5760000000000005</v>
      </c>
    </row>
    <row r="189" spans="2:10" ht="15.75" customHeight="1">
      <c r="G189" s="7">
        <v>187</v>
      </c>
      <c r="H189" s="7">
        <v>7.44</v>
      </c>
      <c r="I189" s="7">
        <v>9.1999999999999993</v>
      </c>
      <c r="J189" s="7">
        <f t="shared" si="7"/>
        <v>6.8999999999999995</v>
      </c>
    </row>
    <row r="190" spans="2:10" ht="15.75" customHeight="1">
      <c r="G190" s="7">
        <v>188</v>
      </c>
      <c r="H190" s="7">
        <v>7.48</v>
      </c>
      <c r="I190" s="7">
        <v>10.502000000000001</v>
      </c>
      <c r="J190" s="7">
        <f t="shared" si="7"/>
        <v>8.2020000000000017</v>
      </c>
    </row>
    <row r="191" spans="2:10" ht="15.75" customHeight="1">
      <c r="G191" s="7">
        <v>189</v>
      </c>
      <c r="H191" s="7">
        <v>7.52</v>
      </c>
      <c r="I191" s="7">
        <v>11.430999999999999</v>
      </c>
      <c r="J191" s="7">
        <f t="shared" si="7"/>
        <v>9.1310000000000002</v>
      </c>
    </row>
    <row r="192" spans="2:10" ht="15.75" customHeight="1">
      <c r="G192" s="7">
        <v>190</v>
      </c>
      <c r="H192" s="7">
        <v>7.56</v>
      </c>
      <c r="I192" s="7">
        <v>12.105</v>
      </c>
      <c r="J192" s="7">
        <f t="shared" si="7"/>
        <v>9.8049999999999997</v>
      </c>
    </row>
    <row r="193" spans="7:10" ht="15.75" customHeight="1">
      <c r="G193" s="7">
        <v>191</v>
      </c>
      <c r="H193" s="7">
        <v>7.6</v>
      </c>
      <c r="I193" s="7">
        <v>12.407</v>
      </c>
      <c r="J193" s="7">
        <f t="shared" si="7"/>
        <v>10.106999999999999</v>
      </c>
    </row>
    <row r="194" spans="7:10" ht="15.75" customHeight="1">
      <c r="G194" s="7">
        <v>192</v>
      </c>
      <c r="H194" s="7">
        <v>7.64</v>
      </c>
      <c r="I194" s="7">
        <v>12.709</v>
      </c>
      <c r="J194" s="7">
        <f t="shared" si="7"/>
        <v>10.408999999999999</v>
      </c>
    </row>
    <row r="195" spans="7:10" ht="15.75" customHeight="1">
      <c r="G195" s="7">
        <v>193</v>
      </c>
      <c r="H195" s="7">
        <v>7.68</v>
      </c>
      <c r="I195" s="7">
        <v>12.36</v>
      </c>
      <c r="J195" s="7">
        <f t="shared" ref="J195:J258" si="9">I195-2.3</f>
        <v>10.059999999999999</v>
      </c>
    </row>
    <row r="196" spans="7:10" ht="15.75" customHeight="1">
      <c r="G196" s="7">
        <v>194</v>
      </c>
      <c r="H196" s="7">
        <v>7.72</v>
      </c>
      <c r="I196" s="7">
        <v>4.7160000000000002</v>
      </c>
      <c r="J196" s="7">
        <f t="shared" si="9"/>
        <v>2.4160000000000004</v>
      </c>
    </row>
    <row r="197" spans="7:10" ht="15.75" customHeight="1">
      <c r="G197" s="7">
        <v>195</v>
      </c>
      <c r="H197" s="7">
        <v>7.76</v>
      </c>
      <c r="I197" s="7">
        <v>5.8780000000000001</v>
      </c>
      <c r="J197" s="7">
        <f t="shared" si="9"/>
        <v>3.5780000000000003</v>
      </c>
    </row>
    <row r="198" spans="7:10" ht="15.75" customHeight="1">
      <c r="G198" s="7">
        <v>196</v>
      </c>
      <c r="H198" s="7">
        <v>7.8</v>
      </c>
      <c r="I198" s="7">
        <v>7.6210000000000004</v>
      </c>
      <c r="J198" s="7">
        <f t="shared" si="9"/>
        <v>5.3210000000000006</v>
      </c>
    </row>
    <row r="199" spans="7:10" ht="15.75" customHeight="1">
      <c r="G199" s="7">
        <v>197</v>
      </c>
      <c r="H199" s="7">
        <v>7.84</v>
      </c>
      <c r="I199" s="7">
        <v>8.968</v>
      </c>
      <c r="J199" s="7">
        <f t="shared" si="9"/>
        <v>6.6680000000000001</v>
      </c>
    </row>
    <row r="200" spans="7:10" ht="15.75" customHeight="1">
      <c r="G200" s="7">
        <v>198</v>
      </c>
      <c r="H200" s="7">
        <v>7.88</v>
      </c>
      <c r="I200" s="7">
        <v>10.292</v>
      </c>
      <c r="J200" s="7">
        <f t="shared" si="9"/>
        <v>7.992</v>
      </c>
    </row>
    <row r="201" spans="7:10" ht="15.75" customHeight="1">
      <c r="G201" s="7">
        <v>199</v>
      </c>
      <c r="H201" s="7">
        <v>7.92</v>
      </c>
      <c r="I201" s="7">
        <v>11.454000000000001</v>
      </c>
      <c r="J201" s="7">
        <f t="shared" si="9"/>
        <v>9.1539999999999999</v>
      </c>
    </row>
    <row r="202" spans="7:10" ht="15.75" customHeight="1">
      <c r="G202" s="7">
        <v>200</v>
      </c>
      <c r="H202" s="7">
        <v>7.96</v>
      </c>
      <c r="I202" s="7">
        <v>12.105</v>
      </c>
      <c r="J202" s="7">
        <f t="shared" si="9"/>
        <v>9.8049999999999997</v>
      </c>
    </row>
    <row r="203" spans="7:10" ht="15.75" customHeight="1">
      <c r="G203" s="7">
        <v>201</v>
      </c>
      <c r="H203" s="7">
        <v>8</v>
      </c>
      <c r="I203" s="7">
        <v>12.569000000000001</v>
      </c>
      <c r="J203" s="7">
        <f t="shared" si="9"/>
        <v>10.269000000000002</v>
      </c>
    </row>
    <row r="204" spans="7:10" ht="15.75" customHeight="1">
      <c r="G204" s="7">
        <v>202</v>
      </c>
      <c r="H204" s="7">
        <v>8.0399999999999991</v>
      </c>
      <c r="I204" s="7">
        <v>12.755000000000001</v>
      </c>
      <c r="J204" s="7">
        <f t="shared" si="9"/>
        <v>10.455000000000002</v>
      </c>
    </row>
    <row r="205" spans="7:10" ht="15.75" customHeight="1">
      <c r="G205" s="7">
        <v>203</v>
      </c>
      <c r="H205" s="7">
        <v>8.08</v>
      </c>
      <c r="I205" s="7">
        <v>4.6230000000000002</v>
      </c>
      <c r="J205" s="7">
        <f t="shared" si="9"/>
        <v>2.3230000000000004</v>
      </c>
    </row>
    <row r="206" spans="7:10" ht="15.75" customHeight="1">
      <c r="G206" s="7">
        <v>204</v>
      </c>
      <c r="H206" s="7">
        <v>8.1199999999999992</v>
      </c>
      <c r="I206" s="7">
        <v>6.2960000000000003</v>
      </c>
      <c r="J206" s="7">
        <f t="shared" si="9"/>
        <v>3.9960000000000004</v>
      </c>
    </row>
    <row r="207" spans="7:10" ht="15.75" customHeight="1">
      <c r="H207" s="7">
        <v>8.16</v>
      </c>
      <c r="I207" s="7">
        <v>7.83</v>
      </c>
      <c r="J207" s="7">
        <f t="shared" si="9"/>
        <v>5.53</v>
      </c>
    </row>
    <row r="208" spans="7:10" ht="15.75" customHeight="1">
      <c r="H208" s="7">
        <v>8.1999999999999993</v>
      </c>
      <c r="I208" s="7">
        <v>9.3859999999999992</v>
      </c>
      <c r="J208" s="7">
        <f t="shared" si="9"/>
        <v>7.0859999999999994</v>
      </c>
    </row>
    <row r="209" spans="8:10" ht="15.75" customHeight="1">
      <c r="H209" s="7">
        <v>8.24</v>
      </c>
      <c r="I209" s="7">
        <v>10.641</v>
      </c>
      <c r="J209" s="7">
        <f t="shared" si="9"/>
        <v>8.3410000000000011</v>
      </c>
    </row>
    <row r="210" spans="8:10" ht="15.75" customHeight="1">
      <c r="H210" s="7">
        <v>8.2799999999999994</v>
      </c>
      <c r="I210" s="7">
        <v>11.593999999999999</v>
      </c>
      <c r="J210" s="7">
        <f t="shared" si="9"/>
        <v>9.2940000000000005</v>
      </c>
    </row>
    <row r="211" spans="8:10" ht="15.75" customHeight="1">
      <c r="H211" s="7">
        <v>8.32</v>
      </c>
      <c r="I211" s="7">
        <v>12.266999999999999</v>
      </c>
      <c r="J211" s="7">
        <f t="shared" si="9"/>
        <v>9.9669999999999987</v>
      </c>
    </row>
    <row r="212" spans="8:10" ht="15.75" customHeight="1">
      <c r="H212" s="7">
        <v>8.36</v>
      </c>
      <c r="I212" s="7">
        <v>12.755000000000001</v>
      </c>
      <c r="J212" s="7">
        <f t="shared" si="9"/>
        <v>10.455000000000002</v>
      </c>
    </row>
    <row r="213" spans="8:10" ht="15.75" customHeight="1">
      <c r="H213" s="7">
        <v>8.4</v>
      </c>
      <c r="I213" s="7">
        <v>12.778</v>
      </c>
      <c r="J213" s="7">
        <f t="shared" si="9"/>
        <v>10.478000000000002</v>
      </c>
    </row>
    <row r="214" spans="8:10" ht="15.75" customHeight="1">
      <c r="H214" s="7">
        <v>8.44</v>
      </c>
      <c r="I214" s="7">
        <v>5.1580000000000004</v>
      </c>
      <c r="J214" s="7">
        <f t="shared" si="9"/>
        <v>2.8580000000000005</v>
      </c>
    </row>
    <row r="215" spans="8:10" ht="15.75" customHeight="1">
      <c r="H215" s="7">
        <v>8.48</v>
      </c>
      <c r="I215" s="7">
        <v>6.7140000000000004</v>
      </c>
      <c r="J215" s="7">
        <f t="shared" si="9"/>
        <v>4.4140000000000006</v>
      </c>
    </row>
    <row r="216" spans="8:10" ht="15.75" customHeight="1">
      <c r="H216" s="7">
        <v>8.52</v>
      </c>
      <c r="I216" s="7">
        <v>8.2940000000000005</v>
      </c>
      <c r="J216" s="7">
        <f t="shared" si="9"/>
        <v>5.9940000000000007</v>
      </c>
    </row>
    <row r="217" spans="8:10" ht="15.75" customHeight="1">
      <c r="H217" s="7">
        <v>8.56</v>
      </c>
      <c r="I217" s="7">
        <v>9.5259999999999998</v>
      </c>
      <c r="J217" s="7">
        <f t="shared" si="9"/>
        <v>7.226</v>
      </c>
    </row>
    <row r="218" spans="8:10" ht="15.75" customHeight="1">
      <c r="H218" s="7">
        <v>8.6</v>
      </c>
      <c r="I218" s="7">
        <v>10.872999999999999</v>
      </c>
      <c r="J218" s="7">
        <f t="shared" si="9"/>
        <v>8.5730000000000004</v>
      </c>
    </row>
    <row r="219" spans="8:10" ht="15.75" customHeight="1">
      <c r="H219" s="7">
        <v>8.64</v>
      </c>
      <c r="I219" s="7">
        <v>11.826000000000001</v>
      </c>
      <c r="J219" s="7">
        <f t="shared" si="9"/>
        <v>9.5259999999999998</v>
      </c>
    </row>
    <row r="220" spans="8:10" ht="15.75" customHeight="1">
      <c r="H220" s="7">
        <v>8.68</v>
      </c>
      <c r="I220" s="7">
        <v>12.523</v>
      </c>
      <c r="J220" s="7">
        <f t="shared" si="9"/>
        <v>10.222999999999999</v>
      </c>
    </row>
    <row r="221" spans="8:10" ht="15.75" customHeight="1">
      <c r="H221" s="7">
        <v>8.7200000000000006</v>
      </c>
      <c r="I221" s="7">
        <v>13.034000000000001</v>
      </c>
      <c r="J221" s="7">
        <f t="shared" si="9"/>
        <v>10.734000000000002</v>
      </c>
    </row>
    <row r="222" spans="8:10" ht="15.75" customHeight="1">
      <c r="H222" s="7">
        <v>8.76</v>
      </c>
      <c r="I222" s="7">
        <v>12.848000000000001</v>
      </c>
      <c r="J222" s="7">
        <f t="shared" si="9"/>
        <v>10.548000000000002</v>
      </c>
    </row>
    <row r="223" spans="8:10" ht="15.75" customHeight="1">
      <c r="H223" s="7">
        <v>8.8000000000000007</v>
      </c>
      <c r="I223" s="7">
        <v>5.4370000000000003</v>
      </c>
      <c r="J223" s="7">
        <f t="shared" si="9"/>
        <v>3.1370000000000005</v>
      </c>
    </row>
    <row r="224" spans="8:10" ht="15.75" customHeight="1">
      <c r="H224" s="7">
        <v>8.84</v>
      </c>
      <c r="I224" s="7">
        <v>7.0629999999999997</v>
      </c>
      <c r="J224" s="7">
        <f t="shared" si="9"/>
        <v>4.7629999999999999</v>
      </c>
    </row>
    <row r="225" spans="8:10" ht="15.75" customHeight="1">
      <c r="H225" s="7">
        <v>8.8800000000000008</v>
      </c>
      <c r="I225" s="7">
        <v>8.4339999999999993</v>
      </c>
      <c r="J225" s="7">
        <f t="shared" si="9"/>
        <v>6.1339999999999995</v>
      </c>
    </row>
    <row r="226" spans="8:10" ht="15.75" customHeight="1">
      <c r="H226" s="7">
        <v>8.92</v>
      </c>
      <c r="I226" s="7">
        <v>9.7349999999999994</v>
      </c>
      <c r="J226" s="7">
        <f t="shared" si="9"/>
        <v>7.4349999999999996</v>
      </c>
    </row>
    <row r="227" spans="8:10" ht="15.75" customHeight="1">
      <c r="H227" s="7">
        <v>8.9600000000000009</v>
      </c>
      <c r="I227" s="7">
        <v>11.036</v>
      </c>
      <c r="J227" s="7">
        <f t="shared" si="9"/>
        <v>8.7360000000000007</v>
      </c>
    </row>
    <row r="228" spans="8:10" ht="15.75" customHeight="1">
      <c r="H228" s="7">
        <v>9</v>
      </c>
      <c r="I228" s="7">
        <v>11.988</v>
      </c>
      <c r="J228" s="7">
        <f t="shared" si="9"/>
        <v>9.6879999999999988</v>
      </c>
    </row>
    <row r="229" spans="8:10" ht="15.75" customHeight="1">
      <c r="H229" s="7">
        <v>9.0399999999999991</v>
      </c>
      <c r="I229" s="7">
        <v>12.569000000000001</v>
      </c>
      <c r="J229" s="7">
        <f t="shared" si="9"/>
        <v>10.269000000000002</v>
      </c>
    </row>
    <row r="230" spans="8:10" ht="15.75" customHeight="1">
      <c r="H230" s="7">
        <v>9.08</v>
      </c>
      <c r="I230" s="7">
        <v>12.988</v>
      </c>
      <c r="J230" s="7">
        <f t="shared" si="9"/>
        <v>10.687999999999999</v>
      </c>
    </row>
    <row r="231" spans="8:10" ht="15.75" customHeight="1">
      <c r="H231" s="7">
        <v>9.1199999999999992</v>
      </c>
      <c r="I231" s="7">
        <v>3.6240000000000001</v>
      </c>
      <c r="J231" s="7">
        <f t="shared" si="9"/>
        <v>1.3240000000000003</v>
      </c>
    </row>
    <row r="232" spans="8:10" ht="15.75" customHeight="1">
      <c r="H232" s="7">
        <v>9.16</v>
      </c>
      <c r="I232" s="7">
        <v>5.5759999999999996</v>
      </c>
      <c r="J232" s="7">
        <f t="shared" si="9"/>
        <v>3.2759999999999998</v>
      </c>
    </row>
    <row r="233" spans="8:10" ht="15.75" customHeight="1">
      <c r="H233" s="7">
        <v>9.1999999999999993</v>
      </c>
      <c r="I233" s="7">
        <v>7.2489999999999997</v>
      </c>
      <c r="J233" s="7">
        <f t="shared" si="9"/>
        <v>4.9489999999999998</v>
      </c>
    </row>
    <row r="234" spans="8:10" ht="15.75" customHeight="1">
      <c r="H234" s="7">
        <v>9.24</v>
      </c>
      <c r="I234" s="7">
        <v>8.6660000000000004</v>
      </c>
      <c r="J234" s="7">
        <f t="shared" si="9"/>
        <v>6.3660000000000005</v>
      </c>
    </row>
    <row r="235" spans="8:10" ht="15.75" customHeight="1">
      <c r="H235" s="7">
        <v>9.2799999999999994</v>
      </c>
      <c r="I235" s="7">
        <v>9.5020000000000007</v>
      </c>
      <c r="J235" s="7">
        <f t="shared" si="9"/>
        <v>7.2020000000000008</v>
      </c>
    </row>
    <row r="236" spans="8:10" ht="15.75" customHeight="1">
      <c r="H236" s="7">
        <v>9.32</v>
      </c>
      <c r="I236" s="7">
        <v>9.6189999999999998</v>
      </c>
      <c r="J236" s="7">
        <f t="shared" si="9"/>
        <v>7.319</v>
      </c>
    </row>
    <row r="237" spans="8:10" ht="15.75" customHeight="1">
      <c r="H237" s="7">
        <v>9.36</v>
      </c>
      <c r="I237" s="7">
        <v>9.6189999999999998</v>
      </c>
      <c r="J237" s="7">
        <f t="shared" si="9"/>
        <v>7.319</v>
      </c>
    </row>
    <row r="238" spans="8:10" ht="15.75" customHeight="1">
      <c r="H238" s="7">
        <v>9.4</v>
      </c>
      <c r="I238" s="7">
        <v>9.6189999999999998</v>
      </c>
      <c r="J238" s="7">
        <f t="shared" si="9"/>
        <v>7.319</v>
      </c>
    </row>
    <row r="239" spans="8:10" ht="15.75" customHeight="1">
      <c r="H239" s="7">
        <v>9.44</v>
      </c>
      <c r="I239" s="7">
        <v>9.6649999999999991</v>
      </c>
      <c r="J239" s="7">
        <f t="shared" si="9"/>
        <v>7.3649999999999993</v>
      </c>
    </row>
    <row r="240" spans="8:10" ht="15.75" customHeight="1">
      <c r="H240" s="7">
        <v>9.48</v>
      </c>
      <c r="I240" s="7">
        <v>9.5950000000000006</v>
      </c>
      <c r="J240" s="7">
        <f t="shared" si="9"/>
        <v>7.2950000000000008</v>
      </c>
    </row>
    <row r="241" spans="8:10" ht="15.75" customHeight="1">
      <c r="H241" s="7">
        <v>9.52</v>
      </c>
      <c r="I241" s="7">
        <v>9.5259999999999998</v>
      </c>
      <c r="J241" s="7">
        <f t="shared" si="9"/>
        <v>7.226</v>
      </c>
    </row>
    <row r="242" spans="8:10" ht="15.75" customHeight="1">
      <c r="H242" s="7">
        <v>9.56</v>
      </c>
      <c r="I242" s="7">
        <v>9.5259999999999998</v>
      </c>
      <c r="J242" s="7">
        <f t="shared" si="9"/>
        <v>7.226</v>
      </c>
    </row>
    <row r="243" spans="8:10" ht="15.75" customHeight="1">
      <c r="H243" s="7">
        <v>9.6</v>
      </c>
      <c r="I243" s="7">
        <v>9.5020000000000007</v>
      </c>
      <c r="J243" s="7">
        <f t="shared" si="9"/>
        <v>7.2020000000000008</v>
      </c>
    </row>
    <row r="244" spans="8:10" ht="15.75" customHeight="1">
      <c r="H244" s="7">
        <v>9.64</v>
      </c>
      <c r="I244" s="7">
        <v>9.5020000000000007</v>
      </c>
      <c r="J244" s="7">
        <f t="shared" si="9"/>
        <v>7.2020000000000008</v>
      </c>
    </row>
    <row r="245" spans="8:10" ht="15.75" customHeight="1">
      <c r="H245" s="7">
        <v>9.68</v>
      </c>
      <c r="I245" s="7">
        <v>9.4789999999999992</v>
      </c>
      <c r="J245" s="7">
        <f t="shared" si="9"/>
        <v>7.1789999999999994</v>
      </c>
    </row>
    <row r="246" spans="8:10" ht="15.75" customHeight="1">
      <c r="H246" s="7">
        <v>9.7200000000000006</v>
      </c>
      <c r="I246" s="7">
        <v>9.4789999999999992</v>
      </c>
      <c r="J246" s="7">
        <f t="shared" si="9"/>
        <v>7.1789999999999994</v>
      </c>
    </row>
    <row r="247" spans="8:10" ht="15.75" customHeight="1">
      <c r="H247" s="7">
        <v>9.76</v>
      </c>
      <c r="I247" s="7">
        <v>9.4559999999999995</v>
      </c>
      <c r="J247" s="7">
        <f t="shared" si="9"/>
        <v>7.1559999999999997</v>
      </c>
    </row>
    <row r="248" spans="8:10" ht="15.75" customHeight="1">
      <c r="H248" s="7">
        <v>9.8000000000000007</v>
      </c>
      <c r="I248" s="7">
        <v>9.41</v>
      </c>
      <c r="J248" s="7">
        <f t="shared" si="9"/>
        <v>7.11</v>
      </c>
    </row>
    <row r="249" spans="8:10" ht="15.75" customHeight="1">
      <c r="H249" s="7">
        <v>9.84</v>
      </c>
      <c r="I249" s="7">
        <v>9.3859999999999992</v>
      </c>
      <c r="J249" s="7">
        <f t="shared" si="9"/>
        <v>7.0859999999999994</v>
      </c>
    </row>
    <row r="250" spans="8:10" ht="15.75" customHeight="1">
      <c r="H250" s="7">
        <v>9.8800000000000008</v>
      </c>
      <c r="I250" s="7">
        <v>9.41</v>
      </c>
      <c r="J250" s="7">
        <f t="shared" si="9"/>
        <v>7.11</v>
      </c>
    </row>
    <row r="251" spans="8:10" ht="15.75" customHeight="1">
      <c r="H251" s="7">
        <v>9.92</v>
      </c>
      <c r="I251" s="7">
        <v>9.3629999999999995</v>
      </c>
      <c r="J251" s="7">
        <f t="shared" si="9"/>
        <v>7.0629999999999997</v>
      </c>
    </row>
    <row r="252" spans="8:10" ht="15.75" customHeight="1">
      <c r="H252" s="7">
        <v>9.9600000000000009</v>
      </c>
      <c r="I252" s="7">
        <v>9.3629999999999995</v>
      </c>
      <c r="J252" s="7">
        <f t="shared" si="9"/>
        <v>7.0629999999999997</v>
      </c>
    </row>
    <row r="253" spans="8:10" ht="15.75" customHeight="1">
      <c r="H253" s="7">
        <v>10</v>
      </c>
      <c r="I253" s="7">
        <v>9.3170000000000002</v>
      </c>
      <c r="J253" s="7">
        <f t="shared" si="9"/>
        <v>7.0170000000000003</v>
      </c>
    </row>
    <row r="254" spans="8:10" ht="15.75" customHeight="1">
      <c r="H254" s="7">
        <v>10.039999999999999</v>
      </c>
      <c r="I254" s="7">
        <v>9.2469999999999999</v>
      </c>
      <c r="J254" s="7">
        <f t="shared" si="9"/>
        <v>6.9470000000000001</v>
      </c>
    </row>
    <row r="255" spans="8:10" ht="15.75" customHeight="1">
      <c r="H255" s="7">
        <v>10.08</v>
      </c>
      <c r="I255" s="7">
        <v>9.1539999999999999</v>
      </c>
      <c r="J255" s="7">
        <f t="shared" si="9"/>
        <v>6.8540000000000001</v>
      </c>
    </row>
    <row r="256" spans="8:10" ht="15.75" customHeight="1">
      <c r="H256" s="7">
        <v>10.119999999999999</v>
      </c>
      <c r="I256" s="7">
        <v>9.1310000000000002</v>
      </c>
      <c r="J256" s="7">
        <f t="shared" si="9"/>
        <v>6.8310000000000004</v>
      </c>
    </row>
    <row r="257" spans="8:10" ht="15.75" customHeight="1">
      <c r="H257" s="7">
        <v>10.16</v>
      </c>
      <c r="I257" s="7">
        <v>9.0839999999999996</v>
      </c>
      <c r="J257" s="7">
        <f t="shared" si="9"/>
        <v>6.7839999999999998</v>
      </c>
    </row>
    <row r="258" spans="8:10" ht="15.75" customHeight="1">
      <c r="H258" s="7">
        <v>10.199999999999999</v>
      </c>
      <c r="I258" s="7">
        <v>9.0380000000000003</v>
      </c>
      <c r="J258" s="7">
        <f t="shared" si="9"/>
        <v>6.7380000000000004</v>
      </c>
    </row>
    <row r="259" spans="8:10" ht="15.75" customHeight="1">
      <c r="H259" s="7">
        <v>10.24</v>
      </c>
      <c r="I259" s="7">
        <v>8.968</v>
      </c>
      <c r="J259" s="7">
        <f t="shared" ref="J259:J266" si="10">I259-2.3</f>
        <v>6.6680000000000001</v>
      </c>
    </row>
    <row r="260" spans="8:10" ht="15.75" customHeight="1">
      <c r="H260" s="7">
        <v>10.28</v>
      </c>
      <c r="I260" s="7">
        <v>8.875</v>
      </c>
      <c r="J260" s="7">
        <f t="shared" si="10"/>
        <v>6.5750000000000002</v>
      </c>
    </row>
    <row r="261" spans="8:10" ht="15.75" customHeight="1">
      <c r="H261" s="7">
        <v>10.32</v>
      </c>
      <c r="I261" s="7">
        <v>8.7129999999999992</v>
      </c>
      <c r="J261" s="7">
        <f t="shared" si="10"/>
        <v>6.4129999999999994</v>
      </c>
    </row>
    <row r="262" spans="8:10" ht="15.75" customHeight="1">
      <c r="H262" s="7">
        <v>10.36</v>
      </c>
      <c r="I262" s="7">
        <v>8.5030000000000001</v>
      </c>
      <c r="J262" s="7">
        <f t="shared" si="10"/>
        <v>6.2030000000000003</v>
      </c>
    </row>
    <row r="263" spans="8:10" ht="15.75" customHeight="1">
      <c r="H263" s="7">
        <v>10.4</v>
      </c>
      <c r="I263" s="7">
        <v>8.2249999999999996</v>
      </c>
      <c r="J263" s="7">
        <f t="shared" si="10"/>
        <v>5.9249999999999998</v>
      </c>
    </row>
    <row r="264" spans="8:10" ht="15.75" customHeight="1">
      <c r="H264" s="7">
        <v>10.44</v>
      </c>
      <c r="I264" s="7">
        <v>8.1549999999999994</v>
      </c>
      <c r="J264" s="7">
        <f t="shared" si="10"/>
        <v>5.8549999999999995</v>
      </c>
    </row>
    <row r="265" spans="8:10" ht="15.75" customHeight="1">
      <c r="H265" s="7">
        <v>10.48</v>
      </c>
      <c r="I265" s="7">
        <v>8.016</v>
      </c>
      <c r="J265" s="7">
        <f t="shared" si="10"/>
        <v>5.7160000000000002</v>
      </c>
    </row>
    <row r="266" spans="8:10" ht="15.75" customHeight="1">
      <c r="H266" s="7">
        <v>10.52</v>
      </c>
      <c r="I266" s="7">
        <v>7.992</v>
      </c>
      <c r="J266" s="7">
        <f t="shared" si="10"/>
        <v>5.6920000000000002</v>
      </c>
    </row>
  </sheetData>
  <mergeCells count="2">
    <mergeCell ref="G1:J1"/>
    <mergeCell ref="B1:E1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I277"/>
  <sheetViews>
    <sheetView topLeftCell="F1" workbookViewId="0">
      <selection activeCell="I3" sqref="I3"/>
    </sheetView>
  </sheetViews>
  <sheetFormatPr baseColWidth="10" defaultColWidth="10.7109375" defaultRowHeight="15"/>
  <cols>
    <col min="5" max="5" width="14.85546875" customWidth="1"/>
    <col min="8" max="8" width="24.85546875" customWidth="1"/>
  </cols>
  <sheetData>
    <row r="1" spans="2:9">
      <c r="B1" t="s">
        <v>24</v>
      </c>
      <c r="C1" t="s">
        <v>23</v>
      </c>
      <c r="D1" t="s">
        <v>30</v>
      </c>
      <c r="E1" t="s">
        <v>31</v>
      </c>
    </row>
    <row r="2" spans="2:9">
      <c r="B2">
        <v>1</v>
      </c>
      <c r="C2">
        <v>0</v>
      </c>
      <c r="D2">
        <v>2.0449999999999999</v>
      </c>
      <c r="E2">
        <f>D2-$D$2</f>
        <v>0</v>
      </c>
    </row>
    <row r="3" spans="2:9">
      <c r="B3">
        <v>2</v>
      </c>
      <c r="C3">
        <v>0.04</v>
      </c>
      <c r="D3">
        <v>2.0680000000000001</v>
      </c>
      <c r="E3">
        <f t="shared" ref="E3:E66" si="0">D3-$D$2</f>
        <v>2.3000000000000131E-2</v>
      </c>
      <c r="H3" t="s">
        <v>35</v>
      </c>
      <c r="I3">
        <f>AVERAGE(E119,E127,E130,E137,E140,E146,E153,E163,E172,E179,E188,E193,E199)</f>
        <v>1.2845384615384614</v>
      </c>
    </row>
    <row r="4" spans="2:9">
      <c r="B4">
        <v>3</v>
      </c>
      <c r="C4">
        <v>0.08</v>
      </c>
      <c r="D4">
        <v>2.0449999999999999</v>
      </c>
      <c r="E4">
        <f t="shared" si="0"/>
        <v>0</v>
      </c>
    </row>
    <row r="5" spans="2:9">
      <c r="B5">
        <v>4</v>
      </c>
      <c r="C5">
        <v>0.12</v>
      </c>
      <c r="D5">
        <v>2.0680000000000001</v>
      </c>
      <c r="E5">
        <f t="shared" si="0"/>
        <v>2.3000000000000131E-2</v>
      </c>
      <c r="H5" t="s">
        <v>34</v>
      </c>
      <c r="I5">
        <f>I3/9.81</f>
        <v>0.1309417391986199</v>
      </c>
    </row>
    <row r="6" spans="2:9">
      <c r="B6">
        <v>5</v>
      </c>
      <c r="C6">
        <v>0.16</v>
      </c>
      <c r="D6">
        <v>2.0680000000000001</v>
      </c>
      <c r="E6">
        <f t="shared" si="0"/>
        <v>2.3000000000000131E-2</v>
      </c>
      <c r="H6" t="s">
        <v>33</v>
      </c>
      <c r="I6">
        <f>I5*1000</f>
        <v>130.9417391986199</v>
      </c>
    </row>
    <row r="7" spans="2:9">
      <c r="B7">
        <v>6</v>
      </c>
      <c r="C7">
        <v>0.2</v>
      </c>
      <c r="D7">
        <v>2.0910000000000002</v>
      </c>
      <c r="E7">
        <f t="shared" si="0"/>
        <v>4.6000000000000263E-2</v>
      </c>
    </row>
    <row r="8" spans="2:9">
      <c r="B8">
        <v>7</v>
      </c>
      <c r="C8">
        <v>0.24</v>
      </c>
      <c r="D8">
        <v>2.0449999999999999</v>
      </c>
      <c r="E8">
        <f t="shared" si="0"/>
        <v>0</v>
      </c>
    </row>
    <row r="9" spans="2:9">
      <c r="B9">
        <v>8</v>
      </c>
      <c r="C9">
        <v>0.28000000000000003</v>
      </c>
      <c r="D9">
        <v>2.0680000000000001</v>
      </c>
      <c r="E9">
        <f t="shared" si="0"/>
        <v>2.3000000000000131E-2</v>
      </c>
    </row>
    <row r="10" spans="2:9">
      <c r="B10">
        <v>9</v>
      </c>
      <c r="C10">
        <v>0.32</v>
      </c>
      <c r="D10">
        <v>2.0910000000000002</v>
      </c>
      <c r="E10">
        <f t="shared" si="0"/>
        <v>4.6000000000000263E-2</v>
      </c>
    </row>
    <row r="11" spans="2:9">
      <c r="B11">
        <v>10</v>
      </c>
      <c r="C11">
        <v>0.36</v>
      </c>
      <c r="D11">
        <v>2.0449999999999999</v>
      </c>
      <c r="E11">
        <f t="shared" si="0"/>
        <v>0</v>
      </c>
    </row>
    <row r="12" spans="2:9">
      <c r="B12">
        <v>11</v>
      </c>
      <c r="C12">
        <v>0.4</v>
      </c>
      <c r="D12">
        <v>2.0449999999999999</v>
      </c>
      <c r="E12">
        <f t="shared" si="0"/>
        <v>0</v>
      </c>
    </row>
    <row r="13" spans="2:9">
      <c r="B13">
        <v>12</v>
      </c>
      <c r="C13">
        <v>0.44</v>
      </c>
      <c r="D13">
        <v>2.0680000000000001</v>
      </c>
      <c r="E13">
        <f t="shared" si="0"/>
        <v>2.3000000000000131E-2</v>
      </c>
    </row>
    <row r="14" spans="2:9">
      <c r="B14">
        <v>13</v>
      </c>
      <c r="C14">
        <v>0.48</v>
      </c>
      <c r="D14">
        <v>2.0680000000000001</v>
      </c>
      <c r="E14">
        <f t="shared" si="0"/>
        <v>2.3000000000000131E-2</v>
      </c>
    </row>
    <row r="15" spans="2:9">
      <c r="B15">
        <v>14</v>
      </c>
      <c r="C15">
        <v>0.52</v>
      </c>
      <c r="D15">
        <v>2.0449999999999999</v>
      </c>
      <c r="E15">
        <f t="shared" si="0"/>
        <v>0</v>
      </c>
    </row>
    <row r="16" spans="2:9">
      <c r="B16">
        <v>15</v>
      </c>
      <c r="C16">
        <v>0.56000000000000005</v>
      </c>
      <c r="D16">
        <v>2.0680000000000001</v>
      </c>
      <c r="E16">
        <f t="shared" si="0"/>
        <v>2.3000000000000131E-2</v>
      </c>
    </row>
    <row r="17" spans="2:5">
      <c r="B17">
        <v>16</v>
      </c>
      <c r="C17">
        <v>0.6</v>
      </c>
      <c r="D17">
        <v>2.0449999999999999</v>
      </c>
      <c r="E17">
        <f t="shared" si="0"/>
        <v>0</v>
      </c>
    </row>
    <row r="18" spans="2:5">
      <c r="B18">
        <v>17</v>
      </c>
      <c r="C18">
        <v>0.64</v>
      </c>
      <c r="D18">
        <v>2.1139999999999999</v>
      </c>
      <c r="E18">
        <f t="shared" si="0"/>
        <v>6.899999999999995E-2</v>
      </c>
    </row>
    <row r="19" spans="2:5">
      <c r="B19">
        <v>18</v>
      </c>
      <c r="C19">
        <v>0.68</v>
      </c>
      <c r="D19">
        <v>2.0910000000000002</v>
      </c>
      <c r="E19">
        <f t="shared" si="0"/>
        <v>4.6000000000000263E-2</v>
      </c>
    </row>
    <row r="20" spans="2:5">
      <c r="B20">
        <v>19</v>
      </c>
      <c r="C20">
        <v>0.72</v>
      </c>
      <c r="D20">
        <v>2.0680000000000001</v>
      </c>
      <c r="E20">
        <f t="shared" si="0"/>
        <v>2.3000000000000131E-2</v>
      </c>
    </row>
    <row r="21" spans="2:5">
      <c r="B21">
        <v>20</v>
      </c>
      <c r="C21">
        <v>0.76</v>
      </c>
      <c r="D21">
        <v>2.0449999999999999</v>
      </c>
      <c r="E21">
        <f t="shared" si="0"/>
        <v>0</v>
      </c>
    </row>
    <row r="22" spans="2:5">
      <c r="B22">
        <v>21</v>
      </c>
      <c r="C22">
        <v>0.8</v>
      </c>
      <c r="D22">
        <v>2.0680000000000001</v>
      </c>
      <c r="E22">
        <f t="shared" si="0"/>
        <v>2.3000000000000131E-2</v>
      </c>
    </row>
    <row r="23" spans="2:5">
      <c r="B23">
        <v>22</v>
      </c>
      <c r="C23">
        <v>0.84</v>
      </c>
      <c r="D23">
        <v>2.0910000000000002</v>
      </c>
      <c r="E23">
        <f t="shared" si="0"/>
        <v>4.6000000000000263E-2</v>
      </c>
    </row>
    <row r="24" spans="2:5">
      <c r="B24">
        <v>23</v>
      </c>
      <c r="C24">
        <v>0.88</v>
      </c>
      <c r="D24">
        <v>2.0680000000000001</v>
      </c>
      <c r="E24">
        <f t="shared" si="0"/>
        <v>2.3000000000000131E-2</v>
      </c>
    </row>
    <row r="25" spans="2:5">
      <c r="B25">
        <v>24</v>
      </c>
      <c r="C25">
        <v>0.92</v>
      </c>
      <c r="D25">
        <v>2.0449999999999999</v>
      </c>
      <c r="E25">
        <f t="shared" si="0"/>
        <v>0</v>
      </c>
    </row>
    <row r="26" spans="2:5">
      <c r="B26">
        <v>25</v>
      </c>
      <c r="C26">
        <v>0.96</v>
      </c>
      <c r="D26">
        <v>2.0680000000000001</v>
      </c>
      <c r="E26">
        <f t="shared" si="0"/>
        <v>2.3000000000000131E-2</v>
      </c>
    </row>
    <row r="27" spans="2:5">
      <c r="B27">
        <v>26</v>
      </c>
      <c r="C27">
        <v>1</v>
      </c>
      <c r="D27">
        <v>2.0910000000000002</v>
      </c>
      <c r="E27">
        <f t="shared" si="0"/>
        <v>4.6000000000000263E-2</v>
      </c>
    </row>
    <row r="28" spans="2:5">
      <c r="B28">
        <v>27</v>
      </c>
      <c r="C28">
        <v>1.04</v>
      </c>
      <c r="D28">
        <v>2.0449999999999999</v>
      </c>
      <c r="E28">
        <f t="shared" si="0"/>
        <v>0</v>
      </c>
    </row>
    <row r="29" spans="2:5">
      <c r="B29">
        <v>28</v>
      </c>
      <c r="C29">
        <v>1.08</v>
      </c>
      <c r="D29">
        <v>2.0449999999999999</v>
      </c>
      <c r="E29">
        <f t="shared" si="0"/>
        <v>0</v>
      </c>
    </row>
    <row r="30" spans="2:5">
      <c r="B30">
        <v>29</v>
      </c>
      <c r="C30">
        <v>1.1200000000000001</v>
      </c>
      <c r="D30">
        <v>2.0680000000000001</v>
      </c>
      <c r="E30">
        <f t="shared" si="0"/>
        <v>2.3000000000000131E-2</v>
      </c>
    </row>
    <row r="31" spans="2:5">
      <c r="B31">
        <v>30</v>
      </c>
      <c r="C31">
        <v>1.1599999999999999</v>
      </c>
      <c r="D31">
        <v>2.0449999999999999</v>
      </c>
      <c r="E31">
        <f t="shared" si="0"/>
        <v>0</v>
      </c>
    </row>
    <row r="32" spans="2:5">
      <c r="B32">
        <v>31</v>
      </c>
      <c r="C32">
        <v>1.2</v>
      </c>
      <c r="D32">
        <v>2.0680000000000001</v>
      </c>
      <c r="E32">
        <f t="shared" si="0"/>
        <v>2.3000000000000131E-2</v>
      </c>
    </row>
    <row r="33" spans="2:5">
      <c r="B33">
        <v>32</v>
      </c>
      <c r="C33">
        <v>1.24</v>
      </c>
      <c r="D33">
        <v>2.0910000000000002</v>
      </c>
      <c r="E33">
        <f t="shared" si="0"/>
        <v>4.6000000000000263E-2</v>
      </c>
    </row>
    <row r="34" spans="2:5">
      <c r="B34">
        <v>33</v>
      </c>
      <c r="C34">
        <v>1.28</v>
      </c>
      <c r="D34">
        <v>2.0449999999999999</v>
      </c>
      <c r="E34">
        <f t="shared" si="0"/>
        <v>0</v>
      </c>
    </row>
    <row r="35" spans="2:5">
      <c r="B35">
        <v>34</v>
      </c>
      <c r="C35">
        <v>1.32</v>
      </c>
      <c r="D35">
        <v>2.0449999999999999</v>
      </c>
      <c r="E35">
        <f t="shared" si="0"/>
        <v>0</v>
      </c>
    </row>
    <row r="36" spans="2:5">
      <c r="B36">
        <v>35</v>
      </c>
      <c r="C36">
        <v>1.36</v>
      </c>
      <c r="D36">
        <v>2.0449999999999999</v>
      </c>
      <c r="E36">
        <f t="shared" si="0"/>
        <v>0</v>
      </c>
    </row>
    <row r="37" spans="2:5">
      <c r="B37">
        <v>36</v>
      </c>
      <c r="C37">
        <v>1.4</v>
      </c>
      <c r="D37">
        <v>2.0449999999999999</v>
      </c>
      <c r="E37">
        <f t="shared" si="0"/>
        <v>0</v>
      </c>
    </row>
    <row r="38" spans="2:5">
      <c r="B38">
        <v>37</v>
      </c>
      <c r="C38">
        <v>1.44</v>
      </c>
      <c r="D38">
        <v>2.0449999999999999</v>
      </c>
      <c r="E38">
        <f t="shared" si="0"/>
        <v>0</v>
      </c>
    </row>
    <row r="39" spans="2:5">
      <c r="B39">
        <v>38</v>
      </c>
      <c r="C39">
        <v>1.48</v>
      </c>
      <c r="D39">
        <v>2.0449999999999999</v>
      </c>
      <c r="E39">
        <f t="shared" si="0"/>
        <v>0</v>
      </c>
    </row>
    <row r="40" spans="2:5">
      <c r="B40">
        <v>39</v>
      </c>
      <c r="C40">
        <v>1.52</v>
      </c>
      <c r="D40">
        <v>2.0449999999999999</v>
      </c>
      <c r="E40">
        <f t="shared" si="0"/>
        <v>0</v>
      </c>
    </row>
    <row r="41" spans="2:5">
      <c r="B41">
        <v>40</v>
      </c>
      <c r="C41">
        <v>1.56</v>
      </c>
      <c r="D41">
        <v>2.0449999999999999</v>
      </c>
      <c r="E41">
        <f t="shared" si="0"/>
        <v>0</v>
      </c>
    </row>
    <row r="42" spans="2:5">
      <c r="B42">
        <v>41</v>
      </c>
      <c r="C42">
        <v>1.6</v>
      </c>
      <c r="D42">
        <v>2.0449999999999999</v>
      </c>
      <c r="E42">
        <f t="shared" si="0"/>
        <v>0</v>
      </c>
    </row>
    <row r="43" spans="2:5">
      <c r="B43">
        <v>42</v>
      </c>
      <c r="C43">
        <v>1.64</v>
      </c>
      <c r="D43">
        <v>2.0680000000000001</v>
      </c>
      <c r="E43">
        <f t="shared" si="0"/>
        <v>2.3000000000000131E-2</v>
      </c>
    </row>
    <row r="44" spans="2:5">
      <c r="B44">
        <v>43</v>
      </c>
      <c r="C44">
        <v>1.68</v>
      </c>
      <c r="D44">
        <v>2.0449999999999999</v>
      </c>
      <c r="E44">
        <f t="shared" si="0"/>
        <v>0</v>
      </c>
    </row>
    <row r="45" spans="2:5">
      <c r="B45">
        <v>44</v>
      </c>
      <c r="C45">
        <v>1.72</v>
      </c>
      <c r="D45">
        <v>2.0449999999999999</v>
      </c>
      <c r="E45">
        <f t="shared" si="0"/>
        <v>0</v>
      </c>
    </row>
    <row r="46" spans="2:5">
      <c r="B46">
        <v>45</v>
      </c>
      <c r="C46">
        <v>1.76</v>
      </c>
      <c r="D46">
        <v>2.0449999999999999</v>
      </c>
      <c r="E46">
        <f t="shared" si="0"/>
        <v>0</v>
      </c>
    </row>
    <row r="47" spans="2:5">
      <c r="B47">
        <v>46</v>
      </c>
      <c r="C47">
        <v>1.8</v>
      </c>
      <c r="D47">
        <v>2.0680000000000001</v>
      </c>
      <c r="E47">
        <f t="shared" si="0"/>
        <v>2.3000000000000131E-2</v>
      </c>
    </row>
    <row r="48" spans="2:5">
      <c r="B48">
        <v>47</v>
      </c>
      <c r="C48">
        <v>1.84</v>
      </c>
      <c r="D48">
        <v>2.0449999999999999</v>
      </c>
      <c r="E48">
        <f t="shared" si="0"/>
        <v>0</v>
      </c>
    </row>
    <row r="49" spans="2:5">
      <c r="B49">
        <v>48</v>
      </c>
      <c r="C49">
        <v>1.88</v>
      </c>
      <c r="D49">
        <v>2.0680000000000001</v>
      </c>
      <c r="E49">
        <f t="shared" si="0"/>
        <v>2.3000000000000131E-2</v>
      </c>
    </row>
    <row r="50" spans="2:5">
      <c r="B50">
        <v>49</v>
      </c>
      <c r="C50">
        <v>1.92</v>
      </c>
      <c r="D50">
        <v>2.0449999999999999</v>
      </c>
      <c r="E50">
        <f t="shared" si="0"/>
        <v>0</v>
      </c>
    </row>
    <row r="51" spans="2:5">
      <c r="B51">
        <v>50</v>
      </c>
      <c r="C51">
        <v>1.96</v>
      </c>
      <c r="D51">
        <v>2.0680000000000001</v>
      </c>
      <c r="E51">
        <f t="shared" si="0"/>
        <v>2.3000000000000131E-2</v>
      </c>
    </row>
    <row r="52" spans="2:5">
      <c r="B52">
        <v>51</v>
      </c>
      <c r="C52">
        <v>2</v>
      </c>
      <c r="D52">
        <v>2.0449999999999999</v>
      </c>
      <c r="E52">
        <f t="shared" si="0"/>
        <v>0</v>
      </c>
    </row>
    <row r="53" spans="2:5">
      <c r="B53">
        <v>52</v>
      </c>
      <c r="C53">
        <v>2.04</v>
      </c>
      <c r="D53">
        <v>2.0449999999999999</v>
      </c>
      <c r="E53">
        <f t="shared" si="0"/>
        <v>0</v>
      </c>
    </row>
    <row r="54" spans="2:5">
      <c r="B54">
        <v>53</v>
      </c>
      <c r="C54">
        <v>2.08</v>
      </c>
      <c r="D54">
        <v>2.0449999999999999</v>
      </c>
      <c r="E54">
        <f t="shared" si="0"/>
        <v>0</v>
      </c>
    </row>
    <row r="55" spans="2:5">
      <c r="B55">
        <v>54</v>
      </c>
      <c r="C55">
        <v>2.12</v>
      </c>
      <c r="D55">
        <v>2.0449999999999999</v>
      </c>
      <c r="E55">
        <f t="shared" si="0"/>
        <v>0</v>
      </c>
    </row>
    <row r="56" spans="2:5">
      <c r="B56">
        <v>55</v>
      </c>
      <c r="C56">
        <v>2.16</v>
      </c>
      <c r="D56">
        <v>2.0449999999999999</v>
      </c>
      <c r="E56">
        <f t="shared" si="0"/>
        <v>0</v>
      </c>
    </row>
    <row r="57" spans="2:5">
      <c r="B57">
        <v>56</v>
      </c>
      <c r="C57">
        <v>2.2000000000000002</v>
      </c>
      <c r="D57">
        <v>1.998</v>
      </c>
      <c r="E57">
        <f t="shared" si="0"/>
        <v>-4.6999999999999931E-2</v>
      </c>
    </row>
    <row r="58" spans="2:5">
      <c r="B58">
        <v>57</v>
      </c>
      <c r="C58">
        <v>2.2400000000000002</v>
      </c>
      <c r="D58">
        <v>1.9750000000000001</v>
      </c>
      <c r="E58">
        <f t="shared" si="0"/>
        <v>-6.999999999999984E-2</v>
      </c>
    </row>
    <row r="59" spans="2:5">
      <c r="B59">
        <v>58</v>
      </c>
      <c r="C59">
        <v>2.2799999999999998</v>
      </c>
      <c r="D59">
        <v>2.0449999999999999</v>
      </c>
      <c r="E59">
        <f t="shared" si="0"/>
        <v>0</v>
      </c>
    </row>
    <row r="60" spans="2:5">
      <c r="B60">
        <v>59</v>
      </c>
      <c r="C60">
        <v>2.3199999999999998</v>
      </c>
      <c r="D60">
        <v>1.998</v>
      </c>
      <c r="E60">
        <f t="shared" si="0"/>
        <v>-4.6999999999999931E-2</v>
      </c>
    </row>
    <row r="61" spans="2:5">
      <c r="B61">
        <v>60</v>
      </c>
      <c r="C61">
        <v>2.36</v>
      </c>
      <c r="D61">
        <v>2.0449999999999999</v>
      </c>
      <c r="E61">
        <f t="shared" si="0"/>
        <v>0</v>
      </c>
    </row>
    <row r="62" spans="2:5">
      <c r="B62">
        <v>61</v>
      </c>
      <c r="C62">
        <v>2.4</v>
      </c>
      <c r="D62">
        <v>1.9750000000000001</v>
      </c>
      <c r="E62">
        <f t="shared" si="0"/>
        <v>-6.999999999999984E-2</v>
      </c>
    </row>
    <row r="63" spans="2:5">
      <c r="B63">
        <v>62</v>
      </c>
      <c r="C63">
        <v>2.44</v>
      </c>
      <c r="D63">
        <v>1.9750000000000001</v>
      </c>
      <c r="E63">
        <f t="shared" si="0"/>
        <v>-6.999999999999984E-2</v>
      </c>
    </row>
    <row r="64" spans="2:5">
      <c r="B64">
        <v>63</v>
      </c>
      <c r="C64">
        <v>2.48</v>
      </c>
      <c r="D64">
        <v>2.0449999999999999</v>
      </c>
      <c r="E64">
        <f t="shared" si="0"/>
        <v>0</v>
      </c>
    </row>
    <row r="65" spans="2:5">
      <c r="B65">
        <v>64</v>
      </c>
      <c r="C65">
        <v>2.52</v>
      </c>
      <c r="D65">
        <v>2.0449999999999999</v>
      </c>
      <c r="E65">
        <f t="shared" si="0"/>
        <v>0</v>
      </c>
    </row>
    <row r="66" spans="2:5">
      <c r="B66">
        <v>65</v>
      </c>
      <c r="C66">
        <v>2.56</v>
      </c>
      <c r="D66">
        <v>2.0449999999999999</v>
      </c>
      <c r="E66">
        <f t="shared" si="0"/>
        <v>0</v>
      </c>
    </row>
    <row r="67" spans="2:5">
      <c r="B67">
        <v>66</v>
      </c>
      <c r="C67">
        <v>2.6</v>
      </c>
      <c r="D67">
        <v>1.9750000000000001</v>
      </c>
      <c r="E67">
        <f t="shared" ref="E67:E130" si="1">D67-$D$2</f>
        <v>-6.999999999999984E-2</v>
      </c>
    </row>
    <row r="68" spans="2:5">
      <c r="B68">
        <v>67</v>
      </c>
      <c r="C68">
        <v>2.64</v>
      </c>
      <c r="D68">
        <v>1.998</v>
      </c>
      <c r="E68">
        <f t="shared" si="1"/>
        <v>-4.6999999999999931E-2</v>
      </c>
    </row>
    <row r="69" spans="2:5">
      <c r="B69">
        <v>68</v>
      </c>
      <c r="C69">
        <v>2.68</v>
      </c>
      <c r="D69">
        <v>1.998</v>
      </c>
      <c r="E69">
        <f t="shared" si="1"/>
        <v>-4.6999999999999931E-2</v>
      </c>
    </row>
    <row r="70" spans="2:5">
      <c r="B70">
        <v>69</v>
      </c>
      <c r="C70">
        <v>2.72</v>
      </c>
      <c r="D70">
        <v>1.998</v>
      </c>
      <c r="E70">
        <f t="shared" si="1"/>
        <v>-4.6999999999999931E-2</v>
      </c>
    </row>
    <row r="71" spans="2:5">
      <c r="B71">
        <v>70</v>
      </c>
      <c r="C71">
        <v>2.76</v>
      </c>
      <c r="D71">
        <v>2.0449999999999999</v>
      </c>
      <c r="E71">
        <f t="shared" si="1"/>
        <v>0</v>
      </c>
    </row>
    <row r="72" spans="2:5">
      <c r="B72">
        <v>71</v>
      </c>
      <c r="C72">
        <v>2.8</v>
      </c>
      <c r="D72">
        <v>1.998</v>
      </c>
      <c r="E72">
        <f t="shared" si="1"/>
        <v>-4.6999999999999931E-2</v>
      </c>
    </row>
    <row r="73" spans="2:5">
      <c r="B73">
        <v>72</v>
      </c>
      <c r="C73">
        <v>2.84</v>
      </c>
      <c r="D73">
        <v>1.9750000000000001</v>
      </c>
      <c r="E73">
        <f t="shared" si="1"/>
        <v>-6.999999999999984E-2</v>
      </c>
    </row>
    <row r="74" spans="2:5">
      <c r="B74">
        <v>73</v>
      </c>
      <c r="C74">
        <v>2.88</v>
      </c>
      <c r="D74">
        <v>1.9750000000000001</v>
      </c>
      <c r="E74">
        <f t="shared" si="1"/>
        <v>-6.999999999999984E-2</v>
      </c>
    </row>
    <row r="75" spans="2:5">
      <c r="B75">
        <v>74</v>
      </c>
      <c r="C75">
        <v>2.92</v>
      </c>
      <c r="D75">
        <v>1.9750000000000001</v>
      </c>
      <c r="E75">
        <f t="shared" si="1"/>
        <v>-6.999999999999984E-2</v>
      </c>
    </row>
    <row r="76" spans="2:5">
      <c r="B76">
        <v>75</v>
      </c>
      <c r="C76">
        <v>2.96</v>
      </c>
      <c r="D76">
        <v>2.0449999999999999</v>
      </c>
      <c r="E76">
        <f t="shared" si="1"/>
        <v>0</v>
      </c>
    </row>
    <row r="77" spans="2:5">
      <c r="B77">
        <v>76</v>
      </c>
      <c r="C77">
        <v>3</v>
      </c>
      <c r="D77">
        <v>1.9750000000000001</v>
      </c>
      <c r="E77">
        <f t="shared" si="1"/>
        <v>-6.999999999999984E-2</v>
      </c>
    </row>
    <row r="78" spans="2:5">
      <c r="B78">
        <v>77</v>
      </c>
      <c r="C78">
        <v>3.04</v>
      </c>
      <c r="D78">
        <v>2.0449999999999999</v>
      </c>
      <c r="E78">
        <f t="shared" si="1"/>
        <v>0</v>
      </c>
    </row>
    <row r="79" spans="2:5">
      <c r="B79">
        <v>78</v>
      </c>
      <c r="C79">
        <v>3.08</v>
      </c>
      <c r="D79">
        <v>2.0449999999999999</v>
      </c>
      <c r="E79">
        <f t="shared" si="1"/>
        <v>0</v>
      </c>
    </row>
    <row r="80" spans="2:5">
      <c r="B80">
        <v>79</v>
      </c>
      <c r="C80">
        <v>3.12</v>
      </c>
      <c r="D80">
        <v>2.0449999999999999</v>
      </c>
      <c r="E80">
        <f t="shared" si="1"/>
        <v>0</v>
      </c>
    </row>
    <row r="81" spans="2:5">
      <c r="B81">
        <v>80</v>
      </c>
      <c r="C81">
        <v>3.16</v>
      </c>
      <c r="D81">
        <v>1.998</v>
      </c>
      <c r="E81">
        <f t="shared" si="1"/>
        <v>-4.6999999999999931E-2</v>
      </c>
    </row>
    <row r="82" spans="2:5">
      <c r="B82">
        <v>81</v>
      </c>
      <c r="C82">
        <v>3.2</v>
      </c>
      <c r="D82">
        <v>2.0680000000000001</v>
      </c>
      <c r="E82">
        <f t="shared" si="1"/>
        <v>2.3000000000000131E-2</v>
      </c>
    </row>
    <row r="83" spans="2:5">
      <c r="B83">
        <v>82</v>
      </c>
      <c r="C83">
        <v>3.24</v>
      </c>
      <c r="D83">
        <v>2.0449999999999999</v>
      </c>
      <c r="E83">
        <f t="shared" si="1"/>
        <v>0</v>
      </c>
    </row>
    <row r="84" spans="2:5">
      <c r="B84">
        <v>83</v>
      </c>
      <c r="C84">
        <v>3.28</v>
      </c>
      <c r="D84">
        <v>2.0680000000000001</v>
      </c>
      <c r="E84">
        <f t="shared" si="1"/>
        <v>2.3000000000000131E-2</v>
      </c>
    </row>
    <row r="85" spans="2:5">
      <c r="B85">
        <v>84</v>
      </c>
      <c r="C85">
        <v>3.32</v>
      </c>
      <c r="D85">
        <v>2.0449999999999999</v>
      </c>
      <c r="E85">
        <f t="shared" si="1"/>
        <v>0</v>
      </c>
    </row>
    <row r="86" spans="2:5">
      <c r="B86">
        <v>85</v>
      </c>
      <c r="C86">
        <v>3.36</v>
      </c>
      <c r="D86">
        <v>2.0680000000000001</v>
      </c>
      <c r="E86">
        <f t="shared" si="1"/>
        <v>2.3000000000000131E-2</v>
      </c>
    </row>
    <row r="87" spans="2:5">
      <c r="B87">
        <v>86</v>
      </c>
      <c r="C87">
        <v>3.4</v>
      </c>
      <c r="D87">
        <v>2.0449999999999999</v>
      </c>
      <c r="E87">
        <f t="shared" si="1"/>
        <v>0</v>
      </c>
    </row>
    <row r="88" spans="2:5">
      <c r="B88">
        <v>87</v>
      </c>
      <c r="C88">
        <v>3.44</v>
      </c>
      <c r="D88">
        <v>2.0449999999999999</v>
      </c>
      <c r="E88">
        <f t="shared" si="1"/>
        <v>0</v>
      </c>
    </row>
    <row r="89" spans="2:5">
      <c r="B89">
        <v>88</v>
      </c>
      <c r="C89">
        <v>3.48</v>
      </c>
      <c r="D89">
        <v>2.0449999999999999</v>
      </c>
      <c r="E89">
        <f t="shared" si="1"/>
        <v>0</v>
      </c>
    </row>
    <row r="90" spans="2:5">
      <c r="B90">
        <v>89</v>
      </c>
      <c r="C90">
        <v>3.52</v>
      </c>
      <c r="D90">
        <v>2.0680000000000001</v>
      </c>
      <c r="E90">
        <f t="shared" si="1"/>
        <v>2.3000000000000131E-2</v>
      </c>
    </row>
    <row r="91" spans="2:5">
      <c r="B91">
        <v>90</v>
      </c>
      <c r="C91">
        <v>3.56</v>
      </c>
      <c r="D91">
        <v>2.0449999999999999</v>
      </c>
      <c r="E91">
        <f t="shared" si="1"/>
        <v>0</v>
      </c>
    </row>
    <row r="92" spans="2:5">
      <c r="B92">
        <v>91</v>
      </c>
      <c r="C92">
        <v>3.6</v>
      </c>
      <c r="D92">
        <v>2.0680000000000001</v>
      </c>
      <c r="E92">
        <f t="shared" si="1"/>
        <v>2.3000000000000131E-2</v>
      </c>
    </row>
    <row r="93" spans="2:5">
      <c r="B93">
        <v>92</v>
      </c>
      <c r="C93">
        <v>3.64</v>
      </c>
      <c r="D93">
        <v>2.0680000000000001</v>
      </c>
      <c r="E93">
        <f t="shared" si="1"/>
        <v>2.3000000000000131E-2</v>
      </c>
    </row>
    <row r="94" spans="2:5">
      <c r="B94">
        <v>93</v>
      </c>
      <c r="C94">
        <v>3.68</v>
      </c>
      <c r="D94">
        <v>2.0449999999999999</v>
      </c>
      <c r="E94">
        <f t="shared" si="1"/>
        <v>0</v>
      </c>
    </row>
    <row r="95" spans="2:5">
      <c r="B95">
        <v>94</v>
      </c>
      <c r="C95">
        <v>3.72</v>
      </c>
      <c r="D95">
        <v>2.0680000000000001</v>
      </c>
      <c r="E95">
        <f t="shared" si="1"/>
        <v>2.3000000000000131E-2</v>
      </c>
    </row>
    <row r="96" spans="2:5">
      <c r="B96">
        <v>95</v>
      </c>
      <c r="C96">
        <v>3.76</v>
      </c>
      <c r="D96">
        <v>2.0449999999999999</v>
      </c>
      <c r="E96">
        <f t="shared" si="1"/>
        <v>0</v>
      </c>
    </row>
    <row r="97" spans="2:5">
      <c r="B97">
        <v>96</v>
      </c>
      <c r="C97">
        <v>3.8</v>
      </c>
      <c r="D97">
        <v>2.0910000000000002</v>
      </c>
      <c r="E97">
        <f t="shared" si="1"/>
        <v>4.6000000000000263E-2</v>
      </c>
    </row>
    <row r="98" spans="2:5">
      <c r="B98">
        <v>97</v>
      </c>
      <c r="C98">
        <v>3.84</v>
      </c>
      <c r="D98">
        <v>2.0910000000000002</v>
      </c>
      <c r="E98">
        <f t="shared" si="1"/>
        <v>4.6000000000000263E-2</v>
      </c>
    </row>
    <row r="99" spans="2:5">
      <c r="B99">
        <v>98</v>
      </c>
      <c r="C99">
        <v>3.88</v>
      </c>
      <c r="D99">
        <v>2.0910000000000002</v>
      </c>
      <c r="E99">
        <f t="shared" si="1"/>
        <v>4.6000000000000263E-2</v>
      </c>
    </row>
    <row r="100" spans="2:5">
      <c r="B100">
        <v>99</v>
      </c>
      <c r="C100">
        <v>3.92</v>
      </c>
      <c r="D100">
        <v>2.0910000000000002</v>
      </c>
      <c r="E100">
        <f t="shared" si="1"/>
        <v>4.6000000000000263E-2</v>
      </c>
    </row>
    <row r="101" spans="2:5">
      <c r="B101">
        <v>100</v>
      </c>
      <c r="C101">
        <v>3.96</v>
      </c>
      <c r="D101">
        <v>2.0680000000000001</v>
      </c>
      <c r="E101">
        <f t="shared" si="1"/>
        <v>2.3000000000000131E-2</v>
      </c>
    </row>
    <row r="102" spans="2:5">
      <c r="B102">
        <v>101</v>
      </c>
      <c r="C102">
        <v>4</v>
      </c>
      <c r="D102">
        <v>2.0449999999999999</v>
      </c>
      <c r="E102">
        <f t="shared" si="1"/>
        <v>0</v>
      </c>
    </row>
    <row r="103" spans="2:5">
      <c r="B103">
        <v>102</v>
      </c>
      <c r="C103">
        <v>4.04</v>
      </c>
      <c r="D103">
        <v>2.0910000000000002</v>
      </c>
      <c r="E103">
        <f t="shared" si="1"/>
        <v>4.6000000000000263E-2</v>
      </c>
    </row>
    <row r="104" spans="2:5">
      <c r="B104">
        <v>103</v>
      </c>
      <c r="C104">
        <v>4.08</v>
      </c>
      <c r="D104">
        <v>2.0910000000000002</v>
      </c>
      <c r="E104">
        <f t="shared" si="1"/>
        <v>4.6000000000000263E-2</v>
      </c>
    </row>
    <row r="105" spans="2:5">
      <c r="B105">
        <v>104</v>
      </c>
      <c r="C105">
        <v>4.12</v>
      </c>
      <c r="D105">
        <v>2.1840000000000002</v>
      </c>
      <c r="E105">
        <f t="shared" si="1"/>
        <v>0.13900000000000023</v>
      </c>
    </row>
    <row r="106" spans="2:5">
      <c r="B106">
        <v>105</v>
      </c>
      <c r="C106">
        <v>4.16</v>
      </c>
      <c r="D106">
        <v>2.1840000000000002</v>
      </c>
      <c r="E106">
        <f t="shared" si="1"/>
        <v>0.13900000000000023</v>
      </c>
    </row>
    <row r="107" spans="2:5">
      <c r="B107">
        <v>106</v>
      </c>
      <c r="C107">
        <v>4.2</v>
      </c>
      <c r="D107">
        <v>2.1840000000000002</v>
      </c>
      <c r="E107">
        <f t="shared" si="1"/>
        <v>0.13900000000000023</v>
      </c>
    </row>
    <row r="108" spans="2:5">
      <c r="B108">
        <v>107</v>
      </c>
      <c r="C108">
        <v>4.24</v>
      </c>
      <c r="D108">
        <v>2.3929999999999998</v>
      </c>
      <c r="E108">
        <f t="shared" si="1"/>
        <v>0.34799999999999986</v>
      </c>
    </row>
    <row r="109" spans="2:5">
      <c r="B109">
        <v>108</v>
      </c>
      <c r="C109">
        <v>4.28</v>
      </c>
      <c r="D109">
        <v>2.37</v>
      </c>
      <c r="E109">
        <f t="shared" si="1"/>
        <v>0.32500000000000018</v>
      </c>
    </row>
    <row r="110" spans="2:5">
      <c r="B110">
        <v>109</v>
      </c>
      <c r="C110">
        <v>4.32</v>
      </c>
      <c r="D110">
        <v>2.556</v>
      </c>
      <c r="E110">
        <f t="shared" si="1"/>
        <v>0.51100000000000012</v>
      </c>
    </row>
    <row r="111" spans="2:5">
      <c r="B111">
        <v>110</v>
      </c>
      <c r="C111">
        <v>4.3600000000000003</v>
      </c>
      <c r="D111">
        <v>2.625</v>
      </c>
      <c r="E111">
        <f t="shared" si="1"/>
        <v>0.58000000000000007</v>
      </c>
    </row>
    <row r="112" spans="2:5">
      <c r="B112">
        <v>111</v>
      </c>
      <c r="C112">
        <v>4.4000000000000004</v>
      </c>
      <c r="D112">
        <v>2.742</v>
      </c>
      <c r="E112">
        <f t="shared" si="1"/>
        <v>0.69700000000000006</v>
      </c>
    </row>
    <row r="113" spans="2:6">
      <c r="B113">
        <v>112</v>
      </c>
      <c r="C113">
        <v>4.4400000000000004</v>
      </c>
      <c r="D113">
        <v>2.8809999999999998</v>
      </c>
      <c r="E113">
        <f t="shared" si="1"/>
        <v>0.83599999999999985</v>
      </c>
    </row>
    <row r="114" spans="2:6">
      <c r="B114">
        <v>113</v>
      </c>
      <c r="C114">
        <v>4.4800000000000004</v>
      </c>
      <c r="D114">
        <v>2.9740000000000002</v>
      </c>
      <c r="E114">
        <f t="shared" si="1"/>
        <v>0.92900000000000027</v>
      </c>
    </row>
    <row r="115" spans="2:6">
      <c r="B115">
        <v>114</v>
      </c>
      <c r="C115">
        <v>4.5199999999999996</v>
      </c>
      <c r="D115">
        <v>3.137</v>
      </c>
      <c r="E115">
        <f t="shared" si="1"/>
        <v>1.0920000000000001</v>
      </c>
    </row>
    <row r="116" spans="2:6">
      <c r="B116">
        <v>115</v>
      </c>
      <c r="C116">
        <v>4.5599999999999996</v>
      </c>
      <c r="D116">
        <v>3.1829999999999998</v>
      </c>
      <c r="E116">
        <f t="shared" si="1"/>
        <v>1.1379999999999999</v>
      </c>
    </row>
    <row r="117" spans="2:6">
      <c r="B117">
        <v>116</v>
      </c>
      <c r="C117">
        <v>4.5999999999999996</v>
      </c>
      <c r="D117">
        <v>3.3220000000000001</v>
      </c>
      <c r="E117">
        <f t="shared" si="1"/>
        <v>1.2770000000000001</v>
      </c>
    </row>
    <row r="118" spans="2:6">
      <c r="B118">
        <v>117</v>
      </c>
      <c r="C118">
        <v>4.6399999999999997</v>
      </c>
      <c r="D118">
        <v>3.3690000000000002</v>
      </c>
      <c r="E118">
        <f t="shared" si="1"/>
        <v>1.3240000000000003</v>
      </c>
    </row>
    <row r="119" spans="2:6">
      <c r="B119">
        <v>118</v>
      </c>
      <c r="C119">
        <v>4.68</v>
      </c>
      <c r="D119">
        <v>3.415</v>
      </c>
      <c r="E119">
        <f t="shared" si="1"/>
        <v>1.37</v>
      </c>
      <c r="F119" t="s">
        <v>17</v>
      </c>
    </row>
    <row r="120" spans="2:6">
      <c r="B120">
        <v>119</v>
      </c>
      <c r="C120">
        <v>4.72</v>
      </c>
      <c r="D120">
        <v>2.23</v>
      </c>
      <c r="E120">
        <f t="shared" si="1"/>
        <v>0.18500000000000005</v>
      </c>
    </row>
    <row r="121" spans="2:6">
      <c r="B121">
        <v>120</v>
      </c>
      <c r="C121">
        <v>4.76</v>
      </c>
      <c r="D121">
        <v>3.3690000000000002</v>
      </c>
      <c r="E121">
        <f t="shared" si="1"/>
        <v>1.3240000000000003</v>
      </c>
    </row>
    <row r="122" spans="2:6">
      <c r="B122">
        <v>121</v>
      </c>
      <c r="C122">
        <v>4.8</v>
      </c>
      <c r="D122">
        <v>2.6949999999999998</v>
      </c>
      <c r="E122">
        <f t="shared" si="1"/>
        <v>0.64999999999999991</v>
      </c>
    </row>
    <row r="123" spans="2:6">
      <c r="B123">
        <v>122</v>
      </c>
      <c r="C123">
        <v>4.84</v>
      </c>
      <c r="D123">
        <v>2.8580000000000001</v>
      </c>
      <c r="E123">
        <f t="shared" si="1"/>
        <v>0.81300000000000017</v>
      </c>
    </row>
    <row r="124" spans="2:6">
      <c r="B124">
        <v>123</v>
      </c>
      <c r="C124">
        <v>4.88</v>
      </c>
      <c r="D124">
        <v>3.206</v>
      </c>
      <c r="E124">
        <f t="shared" si="1"/>
        <v>1.161</v>
      </c>
    </row>
    <row r="125" spans="2:6">
      <c r="B125">
        <v>124</v>
      </c>
      <c r="C125">
        <v>4.92</v>
      </c>
      <c r="D125">
        <v>3.2759999999999998</v>
      </c>
      <c r="E125">
        <f t="shared" si="1"/>
        <v>1.2309999999999999</v>
      </c>
    </row>
    <row r="126" spans="2:6">
      <c r="B126">
        <v>125</v>
      </c>
      <c r="C126">
        <v>4.96</v>
      </c>
      <c r="D126">
        <v>3.3460000000000001</v>
      </c>
      <c r="E126">
        <f t="shared" si="1"/>
        <v>1.3010000000000002</v>
      </c>
    </row>
    <row r="127" spans="2:6">
      <c r="B127">
        <v>126</v>
      </c>
      <c r="C127">
        <v>5</v>
      </c>
      <c r="D127">
        <v>3.415</v>
      </c>
      <c r="E127">
        <f t="shared" si="1"/>
        <v>1.37</v>
      </c>
      <c r="F127" t="s">
        <v>17</v>
      </c>
    </row>
    <row r="128" spans="2:6">
      <c r="B128">
        <v>127</v>
      </c>
      <c r="C128">
        <v>5.04</v>
      </c>
      <c r="D128">
        <v>3.3690000000000002</v>
      </c>
      <c r="E128">
        <f t="shared" si="1"/>
        <v>1.3240000000000003</v>
      </c>
    </row>
    <row r="129" spans="2:6">
      <c r="B129">
        <v>128</v>
      </c>
      <c r="C129">
        <v>5.08</v>
      </c>
      <c r="D129">
        <v>2.161</v>
      </c>
      <c r="E129">
        <f t="shared" si="1"/>
        <v>0.1160000000000001</v>
      </c>
    </row>
    <row r="130" spans="2:6">
      <c r="B130">
        <v>129</v>
      </c>
      <c r="C130">
        <v>5.12</v>
      </c>
      <c r="D130">
        <v>3.16</v>
      </c>
      <c r="E130">
        <f t="shared" si="1"/>
        <v>1.1150000000000002</v>
      </c>
      <c r="F130" t="s">
        <v>17</v>
      </c>
    </row>
    <row r="131" spans="2:6">
      <c r="B131">
        <v>130</v>
      </c>
      <c r="C131">
        <v>5.16</v>
      </c>
      <c r="D131">
        <v>3.0670000000000002</v>
      </c>
      <c r="E131">
        <f t="shared" ref="E131:E194" si="2">D131-$D$2</f>
        <v>1.0220000000000002</v>
      </c>
    </row>
    <row r="132" spans="2:6">
      <c r="B132">
        <v>131</v>
      </c>
      <c r="C132">
        <v>5.2</v>
      </c>
      <c r="D132">
        <v>2.9039999999999999</v>
      </c>
      <c r="E132">
        <f t="shared" si="2"/>
        <v>0.85899999999999999</v>
      </c>
    </row>
    <row r="133" spans="2:6">
      <c r="B133">
        <v>132</v>
      </c>
      <c r="C133">
        <v>5.24</v>
      </c>
      <c r="D133">
        <v>3.16</v>
      </c>
      <c r="E133">
        <f t="shared" si="2"/>
        <v>1.1150000000000002</v>
      </c>
    </row>
    <row r="134" spans="2:6">
      <c r="B134">
        <v>133</v>
      </c>
      <c r="C134">
        <v>5.28</v>
      </c>
      <c r="D134">
        <v>3.3690000000000002</v>
      </c>
      <c r="E134">
        <f t="shared" si="2"/>
        <v>1.3240000000000003</v>
      </c>
    </row>
    <row r="135" spans="2:6">
      <c r="B135">
        <v>134</v>
      </c>
      <c r="C135">
        <v>5.32</v>
      </c>
      <c r="D135">
        <v>3.3690000000000002</v>
      </c>
      <c r="E135">
        <f t="shared" si="2"/>
        <v>1.3240000000000003</v>
      </c>
    </row>
    <row r="136" spans="2:6">
      <c r="B136">
        <v>135</v>
      </c>
      <c r="C136">
        <v>5.36</v>
      </c>
      <c r="D136">
        <v>3.415</v>
      </c>
      <c r="E136">
        <f t="shared" si="2"/>
        <v>1.37</v>
      </c>
    </row>
    <row r="137" spans="2:6">
      <c r="B137">
        <v>136</v>
      </c>
      <c r="C137">
        <v>5.4</v>
      </c>
      <c r="D137">
        <v>3.4390000000000001</v>
      </c>
      <c r="E137">
        <f t="shared" si="2"/>
        <v>1.3940000000000001</v>
      </c>
      <c r="F137" t="s">
        <v>17</v>
      </c>
    </row>
    <row r="138" spans="2:6">
      <c r="B138">
        <v>137</v>
      </c>
      <c r="C138">
        <v>5.44</v>
      </c>
      <c r="D138">
        <v>2.1840000000000002</v>
      </c>
      <c r="E138">
        <f t="shared" si="2"/>
        <v>0.13900000000000023</v>
      </c>
    </row>
    <row r="139" spans="2:6">
      <c r="B139">
        <v>138</v>
      </c>
      <c r="C139">
        <v>5.48</v>
      </c>
      <c r="D139">
        <v>3.113</v>
      </c>
      <c r="E139">
        <f t="shared" si="2"/>
        <v>1.0680000000000001</v>
      </c>
    </row>
    <row r="140" spans="2:6">
      <c r="B140">
        <v>139</v>
      </c>
      <c r="C140">
        <v>5.52</v>
      </c>
      <c r="D140">
        <v>3.16</v>
      </c>
      <c r="E140">
        <f t="shared" si="2"/>
        <v>1.1150000000000002</v>
      </c>
      <c r="F140" t="s">
        <v>17</v>
      </c>
    </row>
    <row r="141" spans="2:6">
      <c r="B141">
        <v>140</v>
      </c>
      <c r="C141">
        <v>5.56</v>
      </c>
      <c r="D141">
        <v>2.927</v>
      </c>
      <c r="E141">
        <f t="shared" si="2"/>
        <v>0.88200000000000012</v>
      </c>
    </row>
    <row r="142" spans="2:6">
      <c r="B142">
        <v>141</v>
      </c>
      <c r="C142">
        <v>5.6</v>
      </c>
      <c r="D142">
        <v>3.0670000000000002</v>
      </c>
      <c r="E142">
        <f t="shared" si="2"/>
        <v>1.0220000000000002</v>
      </c>
    </row>
    <row r="143" spans="2:6">
      <c r="B143">
        <v>142</v>
      </c>
      <c r="C143">
        <v>5.64</v>
      </c>
      <c r="D143">
        <v>3.3220000000000001</v>
      </c>
      <c r="E143">
        <f t="shared" si="2"/>
        <v>1.2770000000000001</v>
      </c>
    </row>
    <row r="144" spans="2:6">
      <c r="B144">
        <v>143</v>
      </c>
      <c r="C144">
        <v>5.68</v>
      </c>
      <c r="D144">
        <v>3.3690000000000002</v>
      </c>
      <c r="E144">
        <f t="shared" si="2"/>
        <v>1.3240000000000003</v>
      </c>
    </row>
    <row r="145" spans="2:6">
      <c r="B145">
        <v>144</v>
      </c>
      <c r="C145">
        <v>5.72</v>
      </c>
      <c r="D145">
        <v>3.4390000000000001</v>
      </c>
      <c r="E145">
        <f t="shared" si="2"/>
        <v>1.3940000000000001</v>
      </c>
    </row>
    <row r="146" spans="2:6">
      <c r="B146">
        <v>145</v>
      </c>
      <c r="C146">
        <v>5.76</v>
      </c>
      <c r="D146">
        <v>3.4390000000000001</v>
      </c>
      <c r="E146">
        <f t="shared" si="2"/>
        <v>1.3940000000000001</v>
      </c>
      <c r="F146" t="s">
        <v>17</v>
      </c>
    </row>
    <row r="147" spans="2:6">
      <c r="B147">
        <v>146</v>
      </c>
      <c r="C147">
        <v>5.8</v>
      </c>
      <c r="D147">
        <v>2.2999999999999998</v>
      </c>
      <c r="E147">
        <f t="shared" si="2"/>
        <v>0.25499999999999989</v>
      </c>
    </row>
    <row r="148" spans="2:6">
      <c r="B148">
        <v>147</v>
      </c>
      <c r="C148">
        <v>5.84</v>
      </c>
      <c r="D148">
        <v>2.742</v>
      </c>
      <c r="E148">
        <f t="shared" si="2"/>
        <v>0.69700000000000006</v>
      </c>
    </row>
    <row r="149" spans="2:6">
      <c r="B149">
        <v>148</v>
      </c>
      <c r="C149">
        <v>5.88</v>
      </c>
      <c r="D149">
        <v>3.2989999999999999</v>
      </c>
      <c r="E149">
        <f t="shared" si="2"/>
        <v>1.254</v>
      </c>
    </row>
    <row r="150" spans="2:6">
      <c r="B150">
        <v>149</v>
      </c>
      <c r="C150">
        <v>5.92</v>
      </c>
      <c r="D150">
        <v>3.0670000000000002</v>
      </c>
      <c r="E150">
        <f t="shared" si="2"/>
        <v>1.0220000000000002</v>
      </c>
    </row>
    <row r="151" spans="2:6">
      <c r="B151">
        <v>150</v>
      </c>
      <c r="C151">
        <v>5.96</v>
      </c>
      <c r="D151">
        <v>3.113</v>
      </c>
      <c r="E151">
        <f t="shared" si="2"/>
        <v>1.0680000000000001</v>
      </c>
    </row>
    <row r="152" spans="2:6">
      <c r="B152">
        <v>151</v>
      </c>
      <c r="C152">
        <v>6</v>
      </c>
      <c r="D152">
        <v>3.2759999999999998</v>
      </c>
      <c r="E152">
        <f t="shared" si="2"/>
        <v>1.2309999999999999</v>
      </c>
    </row>
    <row r="153" spans="2:6">
      <c r="B153">
        <v>152</v>
      </c>
      <c r="C153">
        <v>6.04</v>
      </c>
      <c r="D153">
        <v>3.415</v>
      </c>
      <c r="E153">
        <f t="shared" si="2"/>
        <v>1.37</v>
      </c>
      <c r="F153" t="s">
        <v>17</v>
      </c>
    </row>
    <row r="154" spans="2:6">
      <c r="B154">
        <v>153</v>
      </c>
      <c r="C154">
        <v>6.08</v>
      </c>
      <c r="D154">
        <v>3.3690000000000002</v>
      </c>
      <c r="E154">
        <f t="shared" si="2"/>
        <v>1.3240000000000003</v>
      </c>
    </row>
    <row r="155" spans="2:6">
      <c r="B155">
        <v>154</v>
      </c>
      <c r="C155">
        <v>6.12</v>
      </c>
      <c r="D155">
        <v>2.556</v>
      </c>
      <c r="E155">
        <f t="shared" si="2"/>
        <v>0.51100000000000012</v>
      </c>
    </row>
    <row r="156" spans="2:6">
      <c r="B156">
        <v>155</v>
      </c>
      <c r="C156">
        <v>6.16</v>
      </c>
      <c r="D156">
        <v>2.9510000000000001</v>
      </c>
      <c r="E156">
        <f t="shared" si="2"/>
        <v>0.90600000000000014</v>
      </c>
    </row>
    <row r="157" spans="2:6">
      <c r="B157">
        <v>156</v>
      </c>
      <c r="C157">
        <v>6.2</v>
      </c>
      <c r="D157">
        <v>2.4860000000000002</v>
      </c>
      <c r="E157">
        <f t="shared" si="2"/>
        <v>0.44100000000000028</v>
      </c>
    </row>
    <row r="158" spans="2:6">
      <c r="B158">
        <v>157</v>
      </c>
      <c r="C158">
        <v>6.24</v>
      </c>
      <c r="D158">
        <v>3.16</v>
      </c>
      <c r="E158">
        <f t="shared" si="2"/>
        <v>1.1150000000000002</v>
      </c>
    </row>
    <row r="159" spans="2:6">
      <c r="B159">
        <v>158</v>
      </c>
      <c r="C159">
        <v>6.28</v>
      </c>
      <c r="D159">
        <v>3.2290000000000001</v>
      </c>
      <c r="E159">
        <f t="shared" si="2"/>
        <v>1.1840000000000002</v>
      </c>
    </row>
    <row r="160" spans="2:6">
      <c r="B160">
        <v>159</v>
      </c>
      <c r="C160">
        <v>6.32</v>
      </c>
      <c r="D160">
        <v>3.206</v>
      </c>
      <c r="E160">
        <f t="shared" si="2"/>
        <v>1.161</v>
      </c>
    </row>
    <row r="161" spans="2:6">
      <c r="B161">
        <v>160</v>
      </c>
      <c r="C161">
        <v>6.36</v>
      </c>
      <c r="D161">
        <v>3.3220000000000001</v>
      </c>
      <c r="E161">
        <f t="shared" si="2"/>
        <v>1.2770000000000001</v>
      </c>
    </row>
    <row r="162" spans="2:6">
      <c r="B162">
        <v>161</v>
      </c>
      <c r="C162">
        <v>6.4</v>
      </c>
      <c r="D162">
        <v>3.3690000000000002</v>
      </c>
      <c r="E162">
        <f t="shared" si="2"/>
        <v>1.3240000000000003</v>
      </c>
    </row>
    <row r="163" spans="2:6">
      <c r="B163">
        <v>162</v>
      </c>
      <c r="C163">
        <v>6.44</v>
      </c>
      <c r="D163">
        <v>3.3919999999999999</v>
      </c>
      <c r="E163">
        <f t="shared" si="2"/>
        <v>1.347</v>
      </c>
      <c r="F163" t="s">
        <v>17</v>
      </c>
    </row>
    <row r="164" spans="2:6">
      <c r="B164">
        <v>163</v>
      </c>
      <c r="C164">
        <v>6.48</v>
      </c>
      <c r="D164">
        <v>2.254</v>
      </c>
      <c r="E164">
        <f t="shared" si="2"/>
        <v>0.20900000000000007</v>
      </c>
    </row>
    <row r="165" spans="2:6">
      <c r="B165">
        <v>164</v>
      </c>
      <c r="C165">
        <v>6.52</v>
      </c>
      <c r="D165">
        <v>3.4390000000000001</v>
      </c>
      <c r="E165">
        <f t="shared" si="2"/>
        <v>1.3940000000000001</v>
      </c>
    </row>
    <row r="166" spans="2:6">
      <c r="B166">
        <v>165</v>
      </c>
      <c r="C166">
        <v>6.56</v>
      </c>
      <c r="D166">
        <v>2.742</v>
      </c>
      <c r="E166">
        <f t="shared" si="2"/>
        <v>0.69700000000000006</v>
      </c>
    </row>
    <row r="167" spans="2:6">
      <c r="B167">
        <v>166</v>
      </c>
      <c r="C167">
        <v>6.6</v>
      </c>
      <c r="D167">
        <v>2.8580000000000001</v>
      </c>
      <c r="E167">
        <f t="shared" si="2"/>
        <v>0.81300000000000017</v>
      </c>
    </row>
    <row r="168" spans="2:6">
      <c r="B168">
        <v>167</v>
      </c>
      <c r="C168">
        <v>6.64</v>
      </c>
      <c r="D168">
        <v>3.206</v>
      </c>
      <c r="E168">
        <f t="shared" si="2"/>
        <v>1.161</v>
      </c>
    </row>
    <row r="169" spans="2:6">
      <c r="B169">
        <v>168</v>
      </c>
      <c r="C169">
        <v>6.68</v>
      </c>
      <c r="D169">
        <v>3.2989999999999999</v>
      </c>
      <c r="E169">
        <f t="shared" si="2"/>
        <v>1.254</v>
      </c>
    </row>
    <row r="170" spans="2:6">
      <c r="B170">
        <v>169</v>
      </c>
      <c r="C170">
        <v>6.72</v>
      </c>
      <c r="D170">
        <v>3.3690000000000002</v>
      </c>
      <c r="E170">
        <f t="shared" si="2"/>
        <v>1.3240000000000003</v>
      </c>
    </row>
    <row r="171" spans="2:6">
      <c r="B171">
        <v>170</v>
      </c>
      <c r="C171">
        <v>6.76</v>
      </c>
      <c r="D171">
        <v>3.3690000000000002</v>
      </c>
      <c r="E171">
        <f t="shared" si="2"/>
        <v>1.3240000000000003</v>
      </c>
    </row>
    <row r="172" spans="2:6">
      <c r="B172">
        <v>171</v>
      </c>
      <c r="C172">
        <v>6.8</v>
      </c>
      <c r="D172">
        <v>3.3690000000000002</v>
      </c>
      <c r="E172">
        <f t="shared" si="2"/>
        <v>1.3240000000000003</v>
      </c>
      <c r="F172" t="s">
        <v>17</v>
      </c>
    </row>
    <row r="173" spans="2:6">
      <c r="B173">
        <v>172</v>
      </c>
      <c r="C173">
        <v>6.84</v>
      </c>
      <c r="D173">
        <v>2.254</v>
      </c>
      <c r="E173">
        <f t="shared" si="2"/>
        <v>0.20900000000000007</v>
      </c>
    </row>
    <row r="174" spans="2:6">
      <c r="B174">
        <v>173</v>
      </c>
      <c r="C174">
        <v>6.88</v>
      </c>
      <c r="D174">
        <v>2.718</v>
      </c>
      <c r="E174">
        <f t="shared" si="2"/>
        <v>0.67300000000000004</v>
      </c>
    </row>
    <row r="175" spans="2:6">
      <c r="B175">
        <v>174</v>
      </c>
      <c r="C175">
        <v>6.92</v>
      </c>
      <c r="D175">
        <v>3.2759999999999998</v>
      </c>
      <c r="E175">
        <f t="shared" si="2"/>
        <v>1.2309999999999999</v>
      </c>
    </row>
    <row r="176" spans="2:6">
      <c r="B176">
        <v>175</v>
      </c>
      <c r="C176">
        <v>6.96</v>
      </c>
      <c r="D176">
        <v>3.09</v>
      </c>
      <c r="E176">
        <f t="shared" si="2"/>
        <v>1.0449999999999999</v>
      </c>
    </row>
    <row r="177" spans="2:6">
      <c r="B177">
        <v>176</v>
      </c>
      <c r="C177">
        <v>7</v>
      </c>
      <c r="D177">
        <v>3.0670000000000002</v>
      </c>
      <c r="E177">
        <f t="shared" si="2"/>
        <v>1.0220000000000002</v>
      </c>
    </row>
    <row r="178" spans="2:6">
      <c r="B178">
        <v>177</v>
      </c>
      <c r="C178">
        <v>7.04</v>
      </c>
      <c r="D178">
        <v>3.2759999999999998</v>
      </c>
      <c r="E178">
        <f t="shared" si="2"/>
        <v>1.2309999999999999</v>
      </c>
    </row>
    <row r="179" spans="2:6">
      <c r="B179">
        <v>178</v>
      </c>
      <c r="C179">
        <v>7.08</v>
      </c>
      <c r="D179">
        <v>3.3220000000000001</v>
      </c>
      <c r="E179">
        <f t="shared" si="2"/>
        <v>1.2770000000000001</v>
      </c>
      <c r="F179" t="s">
        <v>17</v>
      </c>
    </row>
    <row r="180" spans="2:6">
      <c r="B180">
        <v>179</v>
      </c>
      <c r="C180">
        <v>7.12</v>
      </c>
      <c r="D180">
        <v>3.2989999999999999</v>
      </c>
      <c r="E180">
        <f t="shared" si="2"/>
        <v>1.254</v>
      </c>
    </row>
    <row r="181" spans="2:6">
      <c r="B181">
        <v>180</v>
      </c>
      <c r="C181">
        <v>7.16</v>
      </c>
      <c r="D181">
        <v>2.2069999999999999</v>
      </c>
      <c r="E181">
        <f t="shared" si="2"/>
        <v>0.16199999999999992</v>
      </c>
    </row>
    <row r="182" spans="2:6">
      <c r="B182">
        <v>181</v>
      </c>
      <c r="C182">
        <v>7.2</v>
      </c>
      <c r="D182">
        <v>3.02</v>
      </c>
      <c r="E182">
        <f t="shared" si="2"/>
        <v>0.97500000000000009</v>
      </c>
    </row>
    <row r="183" spans="2:6">
      <c r="B183">
        <v>182</v>
      </c>
      <c r="C183">
        <v>7.24</v>
      </c>
      <c r="D183">
        <v>3.044</v>
      </c>
      <c r="E183">
        <f t="shared" si="2"/>
        <v>0.99900000000000011</v>
      </c>
    </row>
    <row r="184" spans="2:6">
      <c r="B184">
        <v>183</v>
      </c>
      <c r="C184">
        <v>7.28</v>
      </c>
      <c r="D184">
        <v>2.8340000000000001</v>
      </c>
      <c r="E184">
        <f t="shared" si="2"/>
        <v>0.78900000000000015</v>
      </c>
    </row>
    <row r="185" spans="2:6">
      <c r="B185">
        <v>184</v>
      </c>
      <c r="C185">
        <v>7.32</v>
      </c>
      <c r="D185">
        <v>3.09</v>
      </c>
      <c r="E185">
        <f t="shared" si="2"/>
        <v>1.0449999999999999</v>
      </c>
    </row>
    <row r="186" spans="2:6">
      <c r="B186">
        <v>185</v>
      </c>
      <c r="C186">
        <v>7.36</v>
      </c>
      <c r="D186">
        <v>3.2290000000000001</v>
      </c>
      <c r="E186">
        <f t="shared" si="2"/>
        <v>1.1840000000000002</v>
      </c>
    </row>
    <row r="187" spans="2:6">
      <c r="B187">
        <v>186</v>
      </c>
      <c r="C187">
        <v>7.4</v>
      </c>
      <c r="D187">
        <v>3.2759999999999998</v>
      </c>
      <c r="E187">
        <f t="shared" si="2"/>
        <v>1.2309999999999999</v>
      </c>
    </row>
    <row r="188" spans="2:6">
      <c r="B188">
        <v>187</v>
      </c>
      <c r="C188">
        <v>7.44</v>
      </c>
      <c r="D188">
        <v>3.2759999999999998</v>
      </c>
      <c r="E188">
        <f t="shared" si="2"/>
        <v>1.2309999999999999</v>
      </c>
      <c r="F188" t="s">
        <v>17</v>
      </c>
    </row>
    <row r="189" spans="2:6">
      <c r="B189">
        <v>188</v>
      </c>
      <c r="C189">
        <v>7.48</v>
      </c>
      <c r="D189">
        <v>2.1840000000000002</v>
      </c>
      <c r="E189">
        <f t="shared" si="2"/>
        <v>0.13900000000000023</v>
      </c>
    </row>
    <row r="190" spans="2:6">
      <c r="B190">
        <v>189</v>
      </c>
      <c r="C190">
        <v>7.52</v>
      </c>
      <c r="D190">
        <v>3.2290000000000001</v>
      </c>
      <c r="E190">
        <f t="shared" si="2"/>
        <v>1.1840000000000002</v>
      </c>
    </row>
    <row r="191" spans="2:6">
      <c r="B191">
        <v>190</v>
      </c>
      <c r="C191">
        <v>7.56</v>
      </c>
      <c r="D191">
        <v>2.4860000000000002</v>
      </c>
      <c r="E191">
        <f t="shared" si="2"/>
        <v>0.44100000000000028</v>
      </c>
    </row>
    <row r="192" spans="2:6">
      <c r="B192">
        <v>191</v>
      </c>
      <c r="C192">
        <v>7.6</v>
      </c>
      <c r="D192">
        <v>3.02</v>
      </c>
      <c r="E192">
        <f t="shared" si="2"/>
        <v>0.97500000000000009</v>
      </c>
    </row>
    <row r="193" spans="2:6">
      <c r="B193">
        <v>192</v>
      </c>
      <c r="C193">
        <v>7.64</v>
      </c>
      <c r="D193">
        <v>3.206</v>
      </c>
      <c r="E193">
        <f t="shared" si="2"/>
        <v>1.161</v>
      </c>
      <c r="F193" t="s">
        <v>17</v>
      </c>
    </row>
    <row r="194" spans="2:6">
      <c r="B194">
        <v>193</v>
      </c>
      <c r="C194">
        <v>7.68</v>
      </c>
      <c r="D194">
        <v>3.16</v>
      </c>
      <c r="E194">
        <f t="shared" si="2"/>
        <v>1.1150000000000002</v>
      </c>
    </row>
    <row r="195" spans="2:6">
      <c r="B195">
        <v>194</v>
      </c>
      <c r="C195">
        <v>7.72</v>
      </c>
      <c r="D195">
        <v>3.1829999999999998</v>
      </c>
      <c r="E195">
        <f t="shared" ref="E195:E258" si="3">D195-$D$2</f>
        <v>1.1379999999999999</v>
      </c>
    </row>
    <row r="196" spans="2:6">
      <c r="B196">
        <v>195</v>
      </c>
      <c r="C196">
        <v>7.76</v>
      </c>
      <c r="D196">
        <v>3.2759999999999998</v>
      </c>
      <c r="E196">
        <f t="shared" si="3"/>
        <v>1.2309999999999999</v>
      </c>
    </row>
    <row r="197" spans="2:6">
      <c r="B197">
        <v>196</v>
      </c>
      <c r="C197">
        <v>7.8</v>
      </c>
      <c r="D197">
        <v>3.2989999999999999</v>
      </c>
      <c r="E197">
        <f t="shared" si="3"/>
        <v>1.254</v>
      </c>
    </row>
    <row r="198" spans="2:6">
      <c r="B198">
        <v>197</v>
      </c>
      <c r="C198">
        <v>7.84</v>
      </c>
      <c r="D198">
        <v>2.0680000000000001</v>
      </c>
      <c r="E198">
        <f t="shared" si="3"/>
        <v>2.3000000000000131E-2</v>
      </c>
    </row>
    <row r="199" spans="2:6">
      <c r="B199">
        <v>198</v>
      </c>
      <c r="C199">
        <v>7.88</v>
      </c>
      <c r="D199">
        <v>3.2759999999999998</v>
      </c>
      <c r="E199">
        <f t="shared" si="3"/>
        <v>1.2309999999999999</v>
      </c>
      <c r="F199" t="s">
        <v>17</v>
      </c>
    </row>
    <row r="200" spans="2:6">
      <c r="B200">
        <v>199</v>
      </c>
      <c r="C200">
        <v>7.92</v>
      </c>
      <c r="D200">
        <v>2.44</v>
      </c>
      <c r="E200">
        <f t="shared" si="3"/>
        <v>0.39500000000000002</v>
      </c>
    </row>
    <row r="201" spans="2:6">
      <c r="B201">
        <v>200</v>
      </c>
      <c r="C201">
        <v>7.96</v>
      </c>
      <c r="D201">
        <v>2.556</v>
      </c>
      <c r="E201">
        <f t="shared" si="3"/>
        <v>0.51100000000000012</v>
      </c>
    </row>
    <row r="202" spans="2:6">
      <c r="B202">
        <v>201</v>
      </c>
      <c r="C202">
        <v>8</v>
      </c>
      <c r="D202">
        <v>2.8340000000000001</v>
      </c>
      <c r="E202">
        <f t="shared" si="3"/>
        <v>0.78900000000000015</v>
      </c>
    </row>
    <row r="203" spans="2:6">
      <c r="B203">
        <v>202</v>
      </c>
      <c r="C203">
        <v>8.0399999999999991</v>
      </c>
      <c r="D203">
        <v>2.718</v>
      </c>
      <c r="E203">
        <f t="shared" si="3"/>
        <v>0.67300000000000004</v>
      </c>
    </row>
    <row r="204" spans="2:6">
      <c r="B204">
        <v>203</v>
      </c>
      <c r="C204">
        <v>8.08</v>
      </c>
      <c r="D204">
        <v>2.649</v>
      </c>
      <c r="E204">
        <f t="shared" si="3"/>
        <v>0.60400000000000009</v>
      </c>
    </row>
    <row r="205" spans="2:6">
      <c r="B205">
        <v>204</v>
      </c>
      <c r="C205">
        <v>8.1199999999999992</v>
      </c>
      <c r="D205">
        <v>2.649</v>
      </c>
      <c r="E205">
        <f t="shared" si="3"/>
        <v>0.60400000000000009</v>
      </c>
    </row>
    <row r="206" spans="2:6">
      <c r="B206">
        <v>205</v>
      </c>
      <c r="C206">
        <v>8.16</v>
      </c>
      <c r="D206">
        <v>2.6949999999999998</v>
      </c>
      <c r="E206">
        <f t="shared" si="3"/>
        <v>0.64999999999999991</v>
      </c>
    </row>
    <row r="207" spans="2:6">
      <c r="B207">
        <v>206</v>
      </c>
      <c r="C207">
        <v>8.1999999999999993</v>
      </c>
      <c r="D207">
        <v>2.718</v>
      </c>
      <c r="E207">
        <f t="shared" si="3"/>
        <v>0.67300000000000004</v>
      </c>
    </row>
    <row r="208" spans="2:6">
      <c r="B208">
        <v>207</v>
      </c>
      <c r="C208">
        <v>8.24</v>
      </c>
      <c r="D208">
        <v>2.6949999999999998</v>
      </c>
      <c r="E208">
        <f t="shared" si="3"/>
        <v>0.64999999999999991</v>
      </c>
    </row>
    <row r="209" spans="2:5">
      <c r="B209">
        <v>208</v>
      </c>
      <c r="C209">
        <v>8.2799999999999994</v>
      </c>
      <c r="D209">
        <v>2.6949999999999998</v>
      </c>
      <c r="E209">
        <f t="shared" si="3"/>
        <v>0.64999999999999991</v>
      </c>
    </row>
    <row r="210" spans="2:5">
      <c r="B210">
        <v>209</v>
      </c>
      <c r="C210">
        <v>8.32</v>
      </c>
      <c r="D210">
        <v>2.6720000000000002</v>
      </c>
      <c r="E210">
        <f t="shared" si="3"/>
        <v>0.62700000000000022</v>
      </c>
    </row>
    <row r="211" spans="2:5">
      <c r="B211">
        <v>210</v>
      </c>
      <c r="C211">
        <v>8.36</v>
      </c>
      <c r="D211">
        <v>2.742</v>
      </c>
      <c r="E211">
        <f t="shared" si="3"/>
        <v>0.69700000000000006</v>
      </c>
    </row>
    <row r="212" spans="2:5">
      <c r="B212">
        <v>211</v>
      </c>
      <c r="C212">
        <v>8.4</v>
      </c>
      <c r="D212">
        <v>2.6949999999999998</v>
      </c>
      <c r="E212">
        <f t="shared" si="3"/>
        <v>0.64999999999999991</v>
      </c>
    </row>
    <row r="213" spans="2:5">
      <c r="B213">
        <v>212</v>
      </c>
      <c r="C213">
        <v>8.44</v>
      </c>
      <c r="D213">
        <v>2.6720000000000002</v>
      </c>
      <c r="E213">
        <f t="shared" si="3"/>
        <v>0.62700000000000022</v>
      </c>
    </row>
    <row r="214" spans="2:5">
      <c r="B214">
        <v>213</v>
      </c>
      <c r="C214">
        <v>8.48</v>
      </c>
      <c r="D214">
        <v>2.6720000000000002</v>
      </c>
      <c r="E214">
        <f t="shared" si="3"/>
        <v>0.62700000000000022</v>
      </c>
    </row>
    <row r="215" spans="2:5">
      <c r="B215">
        <v>214</v>
      </c>
      <c r="C215">
        <v>8.52</v>
      </c>
      <c r="D215">
        <v>2.6949999999999998</v>
      </c>
      <c r="E215">
        <f t="shared" si="3"/>
        <v>0.64999999999999991</v>
      </c>
    </row>
    <row r="216" spans="2:5">
      <c r="B216">
        <v>215</v>
      </c>
      <c r="C216">
        <v>8.56</v>
      </c>
      <c r="D216">
        <v>2.6949999999999998</v>
      </c>
      <c r="E216">
        <f t="shared" si="3"/>
        <v>0.64999999999999991</v>
      </c>
    </row>
    <row r="217" spans="2:5">
      <c r="B217">
        <v>216</v>
      </c>
      <c r="C217">
        <v>8.6</v>
      </c>
      <c r="D217">
        <v>2.718</v>
      </c>
      <c r="E217">
        <f t="shared" si="3"/>
        <v>0.67300000000000004</v>
      </c>
    </row>
    <row r="218" spans="2:5">
      <c r="B218">
        <v>217</v>
      </c>
      <c r="C218">
        <v>8.64</v>
      </c>
      <c r="D218">
        <v>2.649</v>
      </c>
      <c r="E218">
        <f t="shared" si="3"/>
        <v>0.60400000000000009</v>
      </c>
    </row>
    <row r="219" spans="2:5">
      <c r="B219">
        <v>218</v>
      </c>
      <c r="C219">
        <v>8.68</v>
      </c>
      <c r="D219">
        <v>2.6720000000000002</v>
      </c>
      <c r="E219">
        <f t="shared" si="3"/>
        <v>0.62700000000000022</v>
      </c>
    </row>
    <row r="220" spans="2:5">
      <c r="B220">
        <v>219</v>
      </c>
      <c r="C220">
        <v>8.7200000000000006</v>
      </c>
      <c r="D220">
        <v>2.6949999999999998</v>
      </c>
      <c r="E220">
        <f t="shared" si="3"/>
        <v>0.64999999999999991</v>
      </c>
    </row>
    <row r="221" spans="2:5">
      <c r="B221">
        <v>220</v>
      </c>
      <c r="C221">
        <v>8.76</v>
      </c>
      <c r="D221">
        <v>2.649</v>
      </c>
      <c r="E221">
        <f t="shared" si="3"/>
        <v>0.60400000000000009</v>
      </c>
    </row>
    <row r="222" spans="2:5">
      <c r="B222">
        <v>221</v>
      </c>
      <c r="C222">
        <v>8.8000000000000007</v>
      </c>
      <c r="D222">
        <v>2.6949999999999998</v>
      </c>
      <c r="E222">
        <f t="shared" si="3"/>
        <v>0.64999999999999991</v>
      </c>
    </row>
    <row r="223" spans="2:5">
      <c r="B223">
        <v>222</v>
      </c>
      <c r="C223">
        <v>8.84</v>
      </c>
      <c r="D223">
        <v>2.6720000000000002</v>
      </c>
      <c r="E223">
        <f t="shared" si="3"/>
        <v>0.62700000000000022</v>
      </c>
    </row>
    <row r="224" spans="2:5">
      <c r="B224">
        <v>223</v>
      </c>
      <c r="C224">
        <v>8.8800000000000008</v>
      </c>
      <c r="D224">
        <v>2.6720000000000002</v>
      </c>
      <c r="E224">
        <f t="shared" si="3"/>
        <v>0.62700000000000022</v>
      </c>
    </row>
    <row r="225" spans="2:5">
      <c r="B225">
        <v>224</v>
      </c>
      <c r="C225">
        <v>8.92</v>
      </c>
      <c r="D225">
        <v>2.6720000000000002</v>
      </c>
      <c r="E225">
        <f t="shared" si="3"/>
        <v>0.62700000000000022</v>
      </c>
    </row>
    <row r="226" spans="2:5">
      <c r="B226">
        <v>225</v>
      </c>
      <c r="C226">
        <v>8.9600000000000009</v>
      </c>
      <c r="D226">
        <v>2.6949999999999998</v>
      </c>
      <c r="E226">
        <f t="shared" si="3"/>
        <v>0.64999999999999991</v>
      </c>
    </row>
    <row r="227" spans="2:5">
      <c r="B227">
        <v>226</v>
      </c>
      <c r="C227">
        <v>9</v>
      </c>
      <c r="D227">
        <v>2.6720000000000002</v>
      </c>
      <c r="E227">
        <f t="shared" si="3"/>
        <v>0.62700000000000022</v>
      </c>
    </row>
    <row r="228" spans="2:5">
      <c r="B228">
        <v>227</v>
      </c>
      <c r="C228">
        <v>9.0399999999999991</v>
      </c>
      <c r="D228">
        <v>2.6949999999999998</v>
      </c>
      <c r="E228">
        <f t="shared" si="3"/>
        <v>0.64999999999999991</v>
      </c>
    </row>
    <row r="229" spans="2:5">
      <c r="B229">
        <v>228</v>
      </c>
      <c r="C229">
        <v>9.08</v>
      </c>
      <c r="D229">
        <v>2.6720000000000002</v>
      </c>
      <c r="E229">
        <f t="shared" si="3"/>
        <v>0.62700000000000022</v>
      </c>
    </row>
    <row r="230" spans="2:5">
      <c r="B230">
        <v>229</v>
      </c>
      <c r="C230">
        <v>9.1199999999999992</v>
      </c>
      <c r="D230">
        <v>2.649</v>
      </c>
      <c r="E230">
        <f t="shared" si="3"/>
        <v>0.60400000000000009</v>
      </c>
    </row>
    <row r="231" spans="2:5">
      <c r="B231">
        <v>230</v>
      </c>
      <c r="C231">
        <v>9.16</v>
      </c>
      <c r="D231">
        <v>2.649</v>
      </c>
      <c r="E231">
        <f t="shared" si="3"/>
        <v>0.60400000000000009</v>
      </c>
    </row>
    <row r="232" spans="2:5">
      <c r="B232">
        <v>231</v>
      </c>
      <c r="C232">
        <v>9.1999999999999993</v>
      </c>
      <c r="D232">
        <v>2.6720000000000002</v>
      </c>
      <c r="E232">
        <f t="shared" si="3"/>
        <v>0.62700000000000022</v>
      </c>
    </row>
    <row r="233" spans="2:5">
      <c r="B233">
        <v>232</v>
      </c>
      <c r="C233">
        <v>9.24</v>
      </c>
      <c r="D233">
        <v>2.6949999999999998</v>
      </c>
      <c r="E233">
        <f t="shared" si="3"/>
        <v>0.64999999999999991</v>
      </c>
    </row>
    <row r="234" spans="2:5">
      <c r="B234">
        <v>233</v>
      </c>
      <c r="C234">
        <v>9.2799999999999994</v>
      </c>
      <c r="D234">
        <v>2.6720000000000002</v>
      </c>
      <c r="E234">
        <f t="shared" si="3"/>
        <v>0.62700000000000022</v>
      </c>
    </row>
    <row r="235" spans="2:5">
      <c r="B235">
        <v>234</v>
      </c>
      <c r="C235">
        <v>9.32</v>
      </c>
      <c r="D235">
        <v>2.649</v>
      </c>
      <c r="E235">
        <f t="shared" si="3"/>
        <v>0.60400000000000009</v>
      </c>
    </row>
    <row r="236" spans="2:5">
      <c r="B236">
        <v>235</v>
      </c>
      <c r="C236">
        <v>9.36</v>
      </c>
      <c r="D236">
        <v>2.6949999999999998</v>
      </c>
      <c r="E236">
        <f t="shared" si="3"/>
        <v>0.64999999999999991</v>
      </c>
    </row>
    <row r="237" spans="2:5">
      <c r="B237">
        <v>236</v>
      </c>
      <c r="C237">
        <v>9.4</v>
      </c>
      <c r="D237">
        <v>2.6949999999999998</v>
      </c>
      <c r="E237">
        <f t="shared" si="3"/>
        <v>0.64999999999999991</v>
      </c>
    </row>
    <row r="238" spans="2:5">
      <c r="B238">
        <v>237</v>
      </c>
      <c r="C238">
        <v>9.44</v>
      </c>
      <c r="D238">
        <v>2.649</v>
      </c>
      <c r="E238">
        <f t="shared" si="3"/>
        <v>0.60400000000000009</v>
      </c>
    </row>
    <row r="239" spans="2:5">
      <c r="B239">
        <v>238</v>
      </c>
      <c r="C239">
        <v>9.48</v>
      </c>
      <c r="D239">
        <v>2.6949999999999998</v>
      </c>
      <c r="E239">
        <f t="shared" si="3"/>
        <v>0.64999999999999991</v>
      </c>
    </row>
    <row r="240" spans="2:5">
      <c r="B240">
        <v>239</v>
      </c>
      <c r="C240">
        <v>9.52</v>
      </c>
      <c r="D240">
        <v>2.6720000000000002</v>
      </c>
      <c r="E240">
        <f t="shared" si="3"/>
        <v>0.62700000000000022</v>
      </c>
    </row>
    <row r="241" spans="2:5">
      <c r="B241">
        <v>240</v>
      </c>
      <c r="C241">
        <v>9.56</v>
      </c>
      <c r="D241">
        <v>2.6949999999999998</v>
      </c>
      <c r="E241">
        <f t="shared" si="3"/>
        <v>0.64999999999999991</v>
      </c>
    </row>
    <row r="242" spans="2:5">
      <c r="B242">
        <v>241</v>
      </c>
      <c r="C242">
        <v>9.6</v>
      </c>
      <c r="D242">
        <v>2.649</v>
      </c>
      <c r="E242">
        <f t="shared" si="3"/>
        <v>0.60400000000000009</v>
      </c>
    </row>
    <row r="243" spans="2:5">
      <c r="B243">
        <v>242</v>
      </c>
      <c r="C243">
        <v>9.64</v>
      </c>
      <c r="D243">
        <v>2.6720000000000002</v>
      </c>
      <c r="E243">
        <f t="shared" si="3"/>
        <v>0.62700000000000022</v>
      </c>
    </row>
    <row r="244" spans="2:5">
      <c r="B244">
        <v>243</v>
      </c>
      <c r="C244">
        <v>9.68</v>
      </c>
      <c r="D244">
        <v>2.6949999999999998</v>
      </c>
      <c r="E244">
        <f t="shared" si="3"/>
        <v>0.64999999999999991</v>
      </c>
    </row>
    <row r="245" spans="2:5">
      <c r="B245">
        <v>244</v>
      </c>
      <c r="C245">
        <v>9.7200000000000006</v>
      </c>
      <c r="D245">
        <v>2.6949999999999998</v>
      </c>
      <c r="E245">
        <f t="shared" si="3"/>
        <v>0.64999999999999991</v>
      </c>
    </row>
    <row r="246" spans="2:5">
      <c r="B246">
        <v>245</v>
      </c>
      <c r="C246">
        <v>9.76</v>
      </c>
      <c r="D246">
        <v>2.649</v>
      </c>
      <c r="E246">
        <f t="shared" si="3"/>
        <v>0.60400000000000009</v>
      </c>
    </row>
    <row r="247" spans="2:5">
      <c r="B247">
        <v>246</v>
      </c>
      <c r="C247">
        <v>9.8000000000000007</v>
      </c>
      <c r="D247">
        <v>2.6720000000000002</v>
      </c>
      <c r="E247">
        <f t="shared" si="3"/>
        <v>0.62700000000000022</v>
      </c>
    </row>
    <row r="248" spans="2:5">
      <c r="B248">
        <v>247</v>
      </c>
      <c r="C248">
        <v>9.84</v>
      </c>
      <c r="D248">
        <v>2.6949999999999998</v>
      </c>
      <c r="E248">
        <f t="shared" si="3"/>
        <v>0.64999999999999991</v>
      </c>
    </row>
    <row r="249" spans="2:5">
      <c r="B249">
        <v>248</v>
      </c>
      <c r="C249">
        <v>9.8800000000000008</v>
      </c>
      <c r="D249">
        <v>2.6949999999999998</v>
      </c>
      <c r="E249">
        <f t="shared" si="3"/>
        <v>0.64999999999999991</v>
      </c>
    </row>
    <row r="250" spans="2:5">
      <c r="B250">
        <v>249</v>
      </c>
      <c r="C250">
        <v>9.92</v>
      </c>
      <c r="D250">
        <v>2.6720000000000002</v>
      </c>
      <c r="E250">
        <f t="shared" si="3"/>
        <v>0.62700000000000022</v>
      </c>
    </row>
    <row r="251" spans="2:5">
      <c r="B251">
        <v>250</v>
      </c>
      <c r="C251">
        <v>9.9600000000000009</v>
      </c>
      <c r="D251">
        <v>2.6720000000000002</v>
      </c>
      <c r="E251">
        <f t="shared" si="3"/>
        <v>0.62700000000000022</v>
      </c>
    </row>
    <row r="252" spans="2:5">
      <c r="B252">
        <v>251</v>
      </c>
      <c r="C252">
        <v>10</v>
      </c>
      <c r="D252">
        <v>2.649</v>
      </c>
      <c r="E252">
        <f t="shared" si="3"/>
        <v>0.60400000000000009</v>
      </c>
    </row>
    <row r="253" spans="2:5">
      <c r="B253">
        <v>252</v>
      </c>
      <c r="C253">
        <v>10.039999999999999</v>
      </c>
      <c r="D253">
        <v>2.6720000000000002</v>
      </c>
      <c r="E253">
        <f t="shared" si="3"/>
        <v>0.62700000000000022</v>
      </c>
    </row>
    <row r="254" spans="2:5">
      <c r="B254">
        <v>253</v>
      </c>
      <c r="C254">
        <v>10.08</v>
      </c>
      <c r="D254">
        <v>2.649</v>
      </c>
      <c r="E254">
        <f t="shared" si="3"/>
        <v>0.60400000000000009</v>
      </c>
    </row>
    <row r="255" spans="2:5">
      <c r="B255">
        <v>254</v>
      </c>
      <c r="C255">
        <v>10.119999999999999</v>
      </c>
      <c r="D255">
        <v>2.6720000000000002</v>
      </c>
      <c r="E255">
        <f t="shared" si="3"/>
        <v>0.62700000000000022</v>
      </c>
    </row>
    <row r="256" spans="2:5">
      <c r="B256">
        <v>255</v>
      </c>
      <c r="C256">
        <v>10.16</v>
      </c>
      <c r="D256">
        <v>2.649</v>
      </c>
      <c r="E256">
        <f t="shared" si="3"/>
        <v>0.60400000000000009</v>
      </c>
    </row>
    <row r="257" spans="2:5">
      <c r="B257">
        <v>256</v>
      </c>
      <c r="C257">
        <v>10.199999999999999</v>
      </c>
      <c r="D257">
        <v>2.649</v>
      </c>
      <c r="E257">
        <f t="shared" si="3"/>
        <v>0.60400000000000009</v>
      </c>
    </row>
    <row r="258" spans="2:5">
      <c r="B258">
        <v>257</v>
      </c>
      <c r="C258">
        <v>10.24</v>
      </c>
      <c r="D258">
        <v>2.6720000000000002</v>
      </c>
      <c r="E258">
        <f t="shared" si="3"/>
        <v>0.62700000000000022</v>
      </c>
    </row>
    <row r="259" spans="2:5">
      <c r="B259">
        <v>258</v>
      </c>
      <c r="C259">
        <v>10.28</v>
      </c>
      <c r="D259">
        <v>2.6949999999999998</v>
      </c>
      <c r="E259">
        <f t="shared" ref="E259:E275" si="4">D259-$D$2</f>
        <v>0.64999999999999991</v>
      </c>
    </row>
    <row r="260" spans="2:5">
      <c r="B260">
        <v>259</v>
      </c>
      <c r="C260">
        <v>10.32</v>
      </c>
      <c r="D260">
        <v>2.6720000000000002</v>
      </c>
      <c r="E260">
        <f t="shared" si="4"/>
        <v>0.62700000000000022</v>
      </c>
    </row>
    <row r="261" spans="2:5">
      <c r="B261">
        <v>260</v>
      </c>
      <c r="C261">
        <v>10.36</v>
      </c>
      <c r="D261">
        <v>2.6720000000000002</v>
      </c>
      <c r="E261">
        <f t="shared" si="4"/>
        <v>0.62700000000000022</v>
      </c>
    </row>
    <row r="262" spans="2:5">
      <c r="B262">
        <v>261</v>
      </c>
      <c r="C262">
        <v>10.4</v>
      </c>
      <c r="D262">
        <v>2.649</v>
      </c>
      <c r="E262">
        <f t="shared" si="4"/>
        <v>0.60400000000000009</v>
      </c>
    </row>
    <row r="263" spans="2:5">
      <c r="B263">
        <v>262</v>
      </c>
      <c r="C263">
        <v>10.44</v>
      </c>
      <c r="D263">
        <v>2.649</v>
      </c>
      <c r="E263">
        <f t="shared" si="4"/>
        <v>0.60400000000000009</v>
      </c>
    </row>
    <row r="264" spans="2:5">
      <c r="B264">
        <v>263</v>
      </c>
      <c r="C264">
        <v>10.48</v>
      </c>
      <c r="D264">
        <v>2.6720000000000002</v>
      </c>
      <c r="E264">
        <f t="shared" si="4"/>
        <v>0.62700000000000022</v>
      </c>
    </row>
    <row r="265" spans="2:5">
      <c r="B265">
        <v>264</v>
      </c>
      <c r="C265">
        <v>10.52</v>
      </c>
      <c r="D265">
        <v>2.649</v>
      </c>
      <c r="E265">
        <f t="shared" si="4"/>
        <v>0.60400000000000009</v>
      </c>
    </row>
    <row r="266" spans="2:5">
      <c r="B266">
        <v>265</v>
      </c>
      <c r="C266">
        <v>10.56</v>
      </c>
      <c r="D266">
        <v>2.742</v>
      </c>
      <c r="E266">
        <f t="shared" si="4"/>
        <v>0.69700000000000006</v>
      </c>
    </row>
    <row r="267" spans="2:5">
      <c r="B267">
        <v>266</v>
      </c>
      <c r="C267">
        <v>10.6</v>
      </c>
      <c r="D267">
        <v>2.718</v>
      </c>
      <c r="E267">
        <f t="shared" si="4"/>
        <v>0.67300000000000004</v>
      </c>
    </row>
    <row r="268" spans="2:5">
      <c r="B268">
        <v>267</v>
      </c>
      <c r="C268">
        <v>10.64</v>
      </c>
      <c r="D268">
        <v>2.6949999999999998</v>
      </c>
      <c r="E268">
        <f t="shared" si="4"/>
        <v>0.64999999999999991</v>
      </c>
    </row>
    <row r="269" spans="2:5">
      <c r="B269">
        <v>268</v>
      </c>
      <c r="C269">
        <v>10.68</v>
      </c>
      <c r="D269">
        <v>2.649</v>
      </c>
      <c r="E269">
        <f t="shared" si="4"/>
        <v>0.60400000000000009</v>
      </c>
    </row>
    <row r="270" spans="2:5">
      <c r="B270">
        <v>269</v>
      </c>
      <c r="C270">
        <v>10.72</v>
      </c>
      <c r="D270">
        <v>2.649</v>
      </c>
      <c r="E270">
        <f t="shared" si="4"/>
        <v>0.60400000000000009</v>
      </c>
    </row>
    <row r="271" spans="2:5">
      <c r="B271">
        <v>270</v>
      </c>
      <c r="C271">
        <v>10.76</v>
      </c>
      <c r="D271">
        <v>2.6720000000000002</v>
      </c>
      <c r="E271">
        <f t="shared" si="4"/>
        <v>0.62700000000000022</v>
      </c>
    </row>
    <row r="272" spans="2:5">
      <c r="B272">
        <v>271</v>
      </c>
      <c r="C272">
        <v>10.8</v>
      </c>
      <c r="D272">
        <v>2.6720000000000002</v>
      </c>
      <c r="E272">
        <f t="shared" si="4"/>
        <v>0.62700000000000022</v>
      </c>
    </row>
    <row r="273" spans="1:5">
      <c r="B273">
        <v>272</v>
      </c>
      <c r="C273">
        <v>10.84</v>
      </c>
      <c r="D273">
        <v>2.649</v>
      </c>
      <c r="E273">
        <f t="shared" si="4"/>
        <v>0.60400000000000009</v>
      </c>
    </row>
    <row r="274" spans="1:5">
      <c r="B274">
        <v>273</v>
      </c>
      <c r="C274">
        <v>10.88</v>
      </c>
      <c r="D274">
        <v>2.649</v>
      </c>
      <c r="E274">
        <f t="shared" si="4"/>
        <v>0.60400000000000009</v>
      </c>
    </row>
    <row r="275" spans="1:5">
      <c r="B275">
        <v>274</v>
      </c>
      <c r="C275">
        <v>10.92</v>
      </c>
      <c r="D275">
        <v>2.6720000000000002</v>
      </c>
      <c r="E275">
        <f t="shared" si="4"/>
        <v>0.62700000000000022</v>
      </c>
    </row>
    <row r="277" spans="1:5">
      <c r="A277" t="s">
        <v>29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General</vt:lpstr>
      <vt:lpstr>Calcul</vt:lpstr>
      <vt:lpstr>Préhension</vt:lpstr>
      <vt:lpstr>Levage</vt:lpstr>
    </vt:vector>
  </TitlesOfParts>
  <Company>CRIDF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ssi215si215</dc:creator>
  <cp:lastModifiedBy>ssi216si216</cp:lastModifiedBy>
  <dcterms:created xsi:type="dcterms:W3CDTF">2018-11-22T12:53:19Z</dcterms:created>
  <dcterms:modified xsi:type="dcterms:W3CDTF">2019-03-21T18:01:17Z</dcterms:modified>
</cp:coreProperties>
</file>