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y Drive\000 GEMS IAA\2020 2Blades\Data Analysis\Disease Risk Analysis\Ori Data\gmm\"/>
    </mc:Choice>
  </mc:AlternateContent>
  <bookViews>
    <workbookView xWindow="0" yWindow="0" windowWidth="22260" windowHeight="11205"/>
  </bookViews>
  <sheets>
    <sheet name="beta_gmm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K2" i="1"/>
  <c r="M9" i="1"/>
  <c r="M8" i="1"/>
  <c r="M7" i="1"/>
  <c r="M6" i="1"/>
  <c r="M5" i="1"/>
  <c r="M4" i="1"/>
  <c r="M3" i="1"/>
  <c r="I2" i="1"/>
  <c r="I3" i="1"/>
  <c r="I4" i="1"/>
  <c r="I5" i="1"/>
  <c r="I6" i="1"/>
  <c r="I7" i="1"/>
  <c r="I8" i="1"/>
  <c r="I9" i="1"/>
  <c r="L3" i="1"/>
  <c r="L4" i="1"/>
  <c r="L5" i="1"/>
  <c r="L6" i="1"/>
  <c r="L7" i="1"/>
  <c r="L8" i="1"/>
  <c r="L9" i="1"/>
  <c r="H3" i="1"/>
  <c r="H4" i="1"/>
  <c r="H5" i="1"/>
  <c r="H6" i="1"/>
  <c r="H7" i="1"/>
  <c r="H8" i="1"/>
  <c r="H9" i="1"/>
  <c r="H2" i="1"/>
  <c r="K3" i="1"/>
  <c r="K4" i="1"/>
  <c r="K5" i="1"/>
  <c r="K6" i="1"/>
  <c r="K7" i="1"/>
  <c r="K8" i="1"/>
  <c r="K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<sst xmlns="http://schemas.openxmlformats.org/spreadsheetml/2006/main" count="19" uniqueCount="16">
  <si>
    <t>pest</t>
  </si>
  <si>
    <t>a.US</t>
  </si>
  <si>
    <t>b.US</t>
  </si>
  <si>
    <t>a.WLD</t>
  </si>
  <si>
    <t>b.WLD</t>
  </si>
  <si>
    <t>cs</t>
  </si>
  <si>
    <t>fg</t>
  </si>
  <si>
    <t>mg_SBA</t>
  </si>
  <si>
    <t>mg_IGP</t>
  </si>
  <si>
    <t>pg</t>
  </si>
  <si>
    <t>ps</t>
  </si>
  <si>
    <t>pt</t>
  </si>
  <si>
    <t>st</t>
  </si>
  <si>
    <t>mean</t>
  </si>
  <si>
    <t>variance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</si>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</sst>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6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K9" sqref="K9"/>
    </sheetView>
  </sheetViews>
  <sheetFormatPr defaultRowHeight="15" x14ac:dyDescent="0.25"/>
  <cols>
    <col min="7" max="7" width="9.140625" style="2"/>
    <col min="12" max="12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13</v>
      </c>
      <c r="H1" t="s">
        <v>14</v>
      </c>
      <c r="I1" t="s">
        <v>15</v>
      </c>
      <c r="K1" t="s">
        <v>13</v>
      </c>
      <c r="L1" t="s">
        <v>14</v>
      </c>
      <c r="M1" t="s">
        <v>15</v>
      </c>
    </row>
    <row r="2" spans="1:13" x14ac:dyDescent="0.25">
      <c r="A2" t="s">
        <v>5</v>
      </c>
      <c r="B2">
        <v>0.57162900000000005</v>
      </c>
      <c r="C2">
        <v>54.392701000000002</v>
      </c>
      <c r="D2">
        <v>0.57162900000000005</v>
      </c>
      <c r="E2">
        <v>33.657654000000001</v>
      </c>
      <c r="G2" s="2">
        <f>B2/(B2+C2)</f>
        <v>1.0399999417804237E-2</v>
      </c>
      <c r="H2" s="3">
        <f>B2*C2/((B2+C2)^2*(B2+C2+1))</f>
        <v>1.8389998468513623E-4</v>
      </c>
      <c r="I2" s="1">
        <f>2*(C2-B2)*SQRT(B2+C2+1)/((B2+C2+2)*SQRT(B2*C2))</f>
        <v>2.5351727656934147</v>
      </c>
      <c r="J2" s="1"/>
      <c r="K2" s="2">
        <f>D2/(D2+E2)</f>
        <v>1.6699999237494986E-2</v>
      </c>
      <c r="L2" s="3">
        <f>D2*E2/((D2+E2)^2*(D2+E2+1))</f>
        <v>4.6612101821551835E-4</v>
      </c>
      <c r="M2" s="1">
        <f>2*(E2-D2)*SQRT(D2+E2+1)/((D2+E2+2)*SQRT(D2*E2))</f>
        <v>2.4715403481246452</v>
      </c>
    </row>
    <row r="3" spans="1:13" x14ac:dyDescent="0.25">
      <c r="A3" t="s">
        <v>6</v>
      </c>
      <c r="B3">
        <v>0.57162900000000005</v>
      </c>
      <c r="C3">
        <v>30.229310000000002</v>
      </c>
      <c r="D3">
        <v>0.57162900000000005</v>
      </c>
      <c r="E3">
        <v>19.485530000000001</v>
      </c>
      <c r="G3" s="2">
        <f t="shared" ref="G3:G9" si="0">B3/(B3+C3)</f>
        <v>1.8558817313978643E-2</v>
      </c>
      <c r="H3" s="3">
        <f t="shared" ref="H3:H9" si="1">B3*C3/((B3+C3)^2*(B3+C3+1))</f>
        <v>5.7276257200722922E-4</v>
      </c>
      <c r="I3" s="1">
        <f t="shared" ref="I3:I9" si="2">2*(C3-B3)*SQRT(B3+C3+1)/((B3+C3+2)*SQRT(B3*C3))</f>
        <v>2.4531812504766175</v>
      </c>
      <c r="J3" s="1"/>
      <c r="K3" s="2">
        <f>D3/(D3+E3)</f>
        <v>2.8499998429488443E-2</v>
      </c>
      <c r="L3" s="3">
        <f>D3*E3/((D3+E3)^2*(D3+E3+1))</f>
        <v>1.3148852852850469E-3</v>
      </c>
      <c r="M3" s="1">
        <f>2*(E3-D3)*SQRT(D3+E3+1)/((D3+E3+2)*SQRT(D3*E3))</f>
        <v>2.358023795565229</v>
      </c>
    </row>
    <row r="4" spans="1:13" x14ac:dyDescent="0.25">
      <c r="A4" t="s">
        <v>7</v>
      </c>
      <c r="D4">
        <v>0.57162900000000005</v>
      </c>
      <c r="E4">
        <v>15.667832000000001</v>
      </c>
      <c r="G4" s="2" t="e">
        <f t="shared" si="0"/>
        <v>#DIV/0!</v>
      </c>
      <c r="H4" s="3" t="e">
        <f t="shared" si="1"/>
        <v>#DIV/0!</v>
      </c>
      <c r="I4" s="1" t="e">
        <f t="shared" si="2"/>
        <v>#DIV/0!</v>
      </c>
      <c r="J4" s="1"/>
      <c r="K4" s="2">
        <f>D4/(D4+E4)</f>
        <v>3.5199998325067559E-2</v>
      </c>
      <c r="L4" s="3">
        <f>D4*E4/((D4+E4)^2*(D4+E4+1))</f>
        <v>1.9699547708007109E-3</v>
      </c>
      <c r="M4" s="1">
        <f>2*(E4-D4)*SQRT(D4+E4+1)/((D4+E4+2)*SQRT(D4*E4))</f>
        <v>2.2966032999598065</v>
      </c>
    </row>
    <row r="5" spans="1:13" x14ac:dyDescent="0.25">
      <c r="A5" t="s">
        <v>8</v>
      </c>
      <c r="D5">
        <v>0.57162900000000005</v>
      </c>
      <c r="E5">
        <v>2857.5735129999998</v>
      </c>
      <c r="G5" s="2" t="e">
        <f t="shared" si="0"/>
        <v>#DIV/0!</v>
      </c>
      <c r="H5" s="3" t="e">
        <f t="shared" si="1"/>
        <v>#DIV/0!</v>
      </c>
      <c r="I5" s="1" t="e">
        <f t="shared" si="2"/>
        <v>#DIV/0!</v>
      </c>
      <c r="J5" s="1"/>
      <c r="K5" s="2">
        <f>D5/(D5+E5)</f>
        <v>1.9999999006348575E-4</v>
      </c>
      <c r="L5" s="3">
        <f>D5*E5/((D5+E5)^2*(D5+E5+1))</f>
        <v>6.9936984705710457E-8</v>
      </c>
      <c r="M5" s="1">
        <f>2*(E5-D5)*SQRT(D5+E5+1)/((D5+E5+2)*SQRT(D5*E5))</f>
        <v>2.6431068398114577</v>
      </c>
    </row>
    <row r="6" spans="1:13" x14ac:dyDescent="0.25">
      <c r="A6" t="s">
        <v>9</v>
      </c>
      <c r="B6">
        <v>0.166628</v>
      </c>
      <c r="C6">
        <v>15.059456000000001</v>
      </c>
      <c r="D6">
        <v>0.166628</v>
      </c>
      <c r="E6">
        <v>18.347625000000001</v>
      </c>
      <c r="G6" s="2">
        <f t="shared" si="0"/>
        <v>1.0943588646956106E-2</v>
      </c>
      <c r="H6" s="3">
        <f t="shared" si="1"/>
        <v>6.6706338476260315E-4</v>
      </c>
      <c r="I6" s="1">
        <f t="shared" si="2"/>
        <v>4.3969227548996477</v>
      </c>
      <c r="J6" s="1"/>
      <c r="K6" s="2">
        <f>D6/(D6+E6)</f>
        <v>8.9999850385538097E-3</v>
      </c>
      <c r="L6" s="3">
        <f>D6*E6/((D6+E6)^2*(D6+E6+1))</f>
        <v>4.5704979370000064E-4</v>
      </c>
      <c r="M6" s="1">
        <f>2*(E6-D6)*SQRT(D6+E6+1)/((D6+E6+2)*SQRT(D6*E6))</f>
        <v>4.4782056210279544</v>
      </c>
    </row>
    <row r="7" spans="1:13" x14ac:dyDescent="0.25">
      <c r="A7" t="s">
        <v>10</v>
      </c>
      <c r="B7">
        <v>0.177122</v>
      </c>
      <c r="C7">
        <v>32.843603000000002</v>
      </c>
      <c r="D7">
        <v>0.177122</v>
      </c>
      <c r="E7">
        <v>8.3383489999999991</v>
      </c>
      <c r="G7" s="2">
        <f t="shared" si="0"/>
        <v>5.3639646010195116E-3</v>
      </c>
      <c r="H7" s="3">
        <f t="shared" si="1"/>
        <v>1.5682183389032777E-4</v>
      </c>
      <c r="I7" s="1">
        <f t="shared" si="2"/>
        <v>4.511462451737505</v>
      </c>
      <c r="J7" s="1"/>
      <c r="K7" s="2">
        <f>D7/(D7+E7)</f>
        <v>2.0800023862449887E-2</v>
      </c>
      <c r="L7" s="3">
        <f>D7*E7/((D7+E7)^2*(D7+E7+1))</f>
        <v>2.1404492609741967E-3</v>
      </c>
      <c r="M7" s="1">
        <f>2*(E7-D7)*SQRT(D7+E7+1)/((D7+E7+2)*SQRT(D7*E7))</f>
        <v>3.9399941806325316</v>
      </c>
    </row>
    <row r="8" spans="1:13" x14ac:dyDescent="0.25">
      <c r="A8" t="s">
        <v>11</v>
      </c>
      <c r="B8">
        <v>0.81941799999999998</v>
      </c>
      <c r="C8">
        <v>50.827855</v>
      </c>
      <c r="D8">
        <v>0.81941799999999998</v>
      </c>
      <c r="E8">
        <v>24.393453999999998</v>
      </c>
      <c r="G8" s="2">
        <f t="shared" si="0"/>
        <v>1.5865658579882813E-2</v>
      </c>
      <c r="H8" s="3">
        <f t="shared" si="1"/>
        <v>2.965764144651786E-4</v>
      </c>
      <c r="I8" s="1">
        <f t="shared" si="2"/>
        <v>2.096089995812735</v>
      </c>
      <c r="J8" s="1"/>
      <c r="K8" s="2">
        <f>D8/(D8+E8)</f>
        <v>3.249998651482465E-2</v>
      </c>
      <c r="L8" s="3">
        <f>D8*E8/((D8+E8)^2*(D8+E8+1))</f>
        <v>1.199553310730731E-3</v>
      </c>
      <c r="M8" s="1">
        <f>2*(E8-D8)*SQRT(D8+E8+1)/((D8+E8+2)*SQRT(D8*E8))</f>
        <v>1.9840721603166895</v>
      </c>
    </row>
    <row r="9" spans="1:13" x14ac:dyDescent="0.25">
      <c r="A9" t="s">
        <v>12</v>
      </c>
      <c r="B9">
        <v>0.140427</v>
      </c>
      <c r="C9">
        <v>32.142440000000001</v>
      </c>
      <c r="D9">
        <v>0.140427</v>
      </c>
      <c r="E9">
        <v>5.6147710000000002</v>
      </c>
      <c r="G9" s="2">
        <f t="shared" si="0"/>
        <v>4.3498924677290891E-3</v>
      </c>
      <c r="H9" s="3">
        <f t="shared" si="1"/>
        <v>1.3012613676725271E-4</v>
      </c>
      <c r="I9" s="1">
        <f t="shared" si="2"/>
        <v>5.0696245120240864</v>
      </c>
      <c r="J9" s="1"/>
      <c r="K9" s="2">
        <f>D9/(D9+E9)</f>
        <v>2.440002933000741E-2</v>
      </c>
      <c r="L9" s="3">
        <f>D9*E9/((D9+E9)^2*(D9+E9+1))</f>
        <v>3.5239037995188575E-3</v>
      </c>
      <c r="M9" s="1">
        <f>2*(E9-D9)*SQRT(D9+E9+1)/((D9+E9+2)*SQRT(D9*E9))</f>
        <v>4.1323480975685483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beta_gmm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Chai</dc:creator>
  <cp:lastModifiedBy>Yuan Chai</cp:lastModifiedBy>
  <dcterms:created xsi:type="dcterms:W3CDTF">2021-04-20T22:14:00Z</dcterms:created>
  <dcterms:modified xsi:type="dcterms:W3CDTF">2021-04-20T22:35:03Z</dcterms:modified>
</cp:coreProperties>
</file>