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712f81eba3c7055/COMP/COMP2310/final/ANU-COMP2310-tools/"/>
    </mc:Choice>
  </mc:AlternateContent>
  <xr:revisionPtr revIDLastSave="485" documentId="11_F25DC773A252ABDACC10487B411976065BDE58E9" xr6:coauthVersionLast="47" xr6:coauthVersionMax="47" xr10:uidLastSave="{90014E28-2F3E-408E-9597-C2DFCD67B24E}"/>
  <bookViews>
    <workbookView xWindow="-22046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E25" i="1" s="1"/>
  <c r="E26" i="1" s="1"/>
  <c r="H9" i="1"/>
  <c r="I9" i="1"/>
  <c r="J9" i="1"/>
  <c r="E24" i="1" a="1"/>
  <c r="E24" i="1" s="1"/>
  <c r="E21" i="1"/>
  <c r="B27" i="1" a="1"/>
  <c r="B27" i="1" s="1"/>
  <c r="B21" i="1"/>
  <c r="B16" i="1" a="1"/>
  <c r="B16" i="1" s="1"/>
  <c r="B10" i="1"/>
  <c r="X1" i="1"/>
  <c r="X2" i="1" s="1"/>
  <c r="Y1" i="1"/>
  <c r="Y2" i="1" s="1"/>
  <c r="Z1" i="1"/>
  <c r="Z2" i="1" s="1"/>
  <c r="AA1" i="1"/>
  <c r="AA2" i="1" s="1"/>
  <c r="AB1" i="1"/>
  <c r="AB2" i="1" s="1"/>
  <c r="AC1" i="1"/>
  <c r="AC2" i="1" s="1"/>
  <c r="AD1" i="1"/>
  <c r="AD4" i="1" s="1"/>
  <c r="AE1" i="1"/>
  <c r="AE3" i="1" s="1"/>
  <c r="AF1" i="1"/>
  <c r="AF3" i="1" s="1"/>
  <c r="AG1" i="1"/>
  <c r="AG4" i="1" s="1"/>
  <c r="AH1" i="1"/>
  <c r="AH3" i="1" s="1"/>
  <c r="AI1" i="1"/>
  <c r="AI4" i="1" s="1"/>
  <c r="AJ1" i="1"/>
  <c r="AJ4" i="1" s="1"/>
  <c r="AK1" i="1"/>
  <c r="AK3" i="1" s="1"/>
  <c r="AL1" i="1"/>
  <c r="AL4" i="1" s="1"/>
  <c r="AM1" i="1"/>
  <c r="AM3" i="1" s="1"/>
  <c r="B17" i="1" a="1"/>
  <c r="B17" i="1" s="1"/>
  <c r="E15" i="1"/>
  <c r="E20" i="1" s="1"/>
  <c r="E14" i="1"/>
  <c r="E19" i="1" s="1"/>
  <c r="E13" i="1"/>
  <c r="E12" i="1"/>
  <c r="E11" i="1"/>
  <c r="I1" i="1"/>
  <c r="I6" i="1" s="1"/>
  <c r="I8" i="1" s="1"/>
  <c r="J1" i="1"/>
  <c r="J6" i="1" s="1"/>
  <c r="J8" i="1" s="1"/>
  <c r="K1" i="1"/>
  <c r="K6" i="1" s="1"/>
  <c r="L1" i="1"/>
  <c r="L6" i="1" s="1"/>
  <c r="M1" i="1"/>
  <c r="M6" i="1" s="1"/>
  <c r="N1" i="1"/>
  <c r="N6" i="1" s="1"/>
  <c r="O1" i="1"/>
  <c r="O6" i="1" s="1"/>
  <c r="P1" i="1"/>
  <c r="P6" i="1" s="1"/>
  <c r="Q1" i="1"/>
  <c r="R1" i="1"/>
  <c r="R6" i="1" s="1"/>
  <c r="S1" i="1"/>
  <c r="S6" i="1" s="1"/>
  <c r="T1" i="1"/>
  <c r="T6" i="1" s="1"/>
  <c r="U1" i="1"/>
  <c r="V1" i="1"/>
  <c r="W1" i="1"/>
  <c r="W3" i="1" s="1"/>
  <c r="H1" i="1"/>
  <c r="H6" i="1" s="1"/>
  <c r="H8" i="1" s="1"/>
  <c r="B12" i="1"/>
  <c r="B11" i="1"/>
  <c r="K9" i="1" l="1"/>
  <c r="E28" i="1"/>
  <c r="E34" i="1" s="1" a="1"/>
  <c r="E34" i="1" s="1"/>
  <c r="L9" i="1"/>
  <c r="M9" i="1"/>
  <c r="Q9" i="1"/>
  <c r="R9" i="1"/>
  <c r="T9" i="1"/>
  <c r="N9" i="1"/>
  <c r="E32" i="1" a="1"/>
  <c r="E32" i="1" s="1"/>
  <c r="P9" i="1"/>
  <c r="E29" i="1"/>
  <c r="E35" i="1" s="1" a="1"/>
  <c r="E35" i="1" s="1"/>
  <c r="S9" i="1"/>
  <c r="U9" i="1"/>
  <c r="V9" i="1"/>
  <c r="W9" i="1"/>
  <c r="O9" i="1"/>
  <c r="B20" i="1"/>
  <c r="B19" i="1"/>
  <c r="B25" i="1" s="1" a="1"/>
  <c r="B25" i="1" s="1"/>
  <c r="X4" i="1"/>
  <c r="X3" i="1"/>
  <c r="AA3" i="1"/>
  <c r="W2" i="1"/>
  <c r="Z3" i="1"/>
  <c r="AB3" i="1"/>
  <c r="Y3" i="1"/>
  <c r="K8" i="1"/>
  <c r="J7" i="1"/>
  <c r="I7" i="1"/>
  <c r="AM2" i="1"/>
  <c r="H7" i="1"/>
  <c r="AB4" i="1"/>
  <c r="AA4" i="1"/>
  <c r="B24" i="1" a="1"/>
  <c r="B24" i="1" s="1"/>
  <c r="AC4" i="1"/>
  <c r="Z4" i="1"/>
  <c r="Y4" i="1"/>
  <c r="R2" i="1"/>
  <c r="R7" i="1" s="1"/>
  <c r="AH2" i="1"/>
  <c r="Q2" i="1"/>
  <c r="AG2" i="1"/>
  <c r="AK2" i="1"/>
  <c r="P2" i="1"/>
  <c r="P7" i="1" s="1"/>
  <c r="T8" i="1"/>
  <c r="O2" i="1"/>
  <c r="O7" i="1" s="1"/>
  <c r="AE2" i="1"/>
  <c r="AL2" i="1"/>
  <c r="AJ2" i="1"/>
  <c r="N2" i="1"/>
  <c r="N7" i="1" s="1"/>
  <c r="AD2" i="1"/>
  <c r="T2" i="1"/>
  <c r="T7" i="1" s="1"/>
  <c r="R8" i="1"/>
  <c r="AC3" i="1"/>
  <c r="M2" i="1"/>
  <c r="M7" i="1" s="1"/>
  <c r="AI2" i="1"/>
  <c r="P8" i="1"/>
  <c r="L2" i="1"/>
  <c r="L7" i="1" s="1"/>
  <c r="U2" i="1"/>
  <c r="AF2" i="1"/>
  <c r="O8" i="1"/>
  <c r="K2" i="1"/>
  <c r="K7" i="1" s="1"/>
  <c r="N8" i="1"/>
  <c r="J2" i="1"/>
  <c r="I2" i="1"/>
  <c r="V2" i="1"/>
  <c r="V7" i="1" s="1"/>
  <c r="S2" i="1"/>
  <c r="S7" i="1" s="1"/>
  <c r="S8" i="1"/>
  <c r="L8" i="1"/>
  <c r="H2" i="1"/>
  <c r="AL3" i="1"/>
  <c r="AI3" i="1"/>
  <c r="AH4" i="1"/>
  <c r="AF4" i="1"/>
  <c r="AE4" i="1"/>
  <c r="AK4" i="1"/>
  <c r="AJ3" i="1"/>
  <c r="AD3" i="1"/>
  <c r="AM4" i="1"/>
  <c r="AG3" i="1"/>
  <c r="Q3" i="1"/>
  <c r="J4" i="1"/>
  <c r="V3" i="1"/>
  <c r="U3" i="1"/>
  <c r="M8" i="1"/>
  <c r="M4" i="1"/>
  <c r="W4" i="1"/>
  <c r="Q4" i="1"/>
  <c r="U4" i="1"/>
  <c r="S4" i="1"/>
  <c r="P4" i="1"/>
  <c r="T4" i="1"/>
  <c r="O4" i="1"/>
  <c r="N4" i="1"/>
  <c r="L4" i="1"/>
  <c r="V4" i="1"/>
  <c r="R4" i="1"/>
  <c r="K4" i="1"/>
  <c r="AF6" i="1"/>
  <c r="H4" i="1"/>
  <c r="I4" i="1"/>
  <c r="M3" i="1"/>
  <c r="B13" i="1"/>
  <c r="E18" i="1"/>
  <c r="E27" i="1" s="1"/>
  <c r="E33" i="1" s="1" a="1"/>
  <c r="E33" i="1" s="1"/>
  <c r="U6" i="1"/>
  <c r="U8" i="1" s="1"/>
  <c r="V6" i="1"/>
  <c r="V8" i="1" s="1"/>
  <c r="W6" i="1"/>
  <c r="P3" i="1"/>
  <c r="AA6" i="1"/>
  <c r="O3" i="1"/>
  <c r="Z6" i="1"/>
  <c r="N3" i="1"/>
  <c r="Y6" i="1"/>
  <c r="X6" i="1"/>
  <c r="AM6" i="1"/>
  <c r="Q6" i="1"/>
  <c r="Q8" i="1" s="1"/>
  <c r="T3" i="1"/>
  <c r="AE6" i="1"/>
  <c r="S3" i="1"/>
  <c r="AD6" i="1"/>
  <c r="AL6" i="1"/>
  <c r="R3" i="1"/>
  <c r="AC6" i="1"/>
  <c r="AB6" i="1"/>
  <c r="AK6" i="1"/>
  <c r="AJ6" i="1"/>
  <c r="AI6" i="1"/>
  <c r="AH6" i="1"/>
  <c r="AG6" i="1"/>
  <c r="L3" i="1"/>
  <c r="K3" i="1"/>
  <c r="J3" i="1"/>
  <c r="H3" i="1"/>
  <c r="I3" i="1"/>
  <c r="B26" i="1" l="1" a="1"/>
  <c r="B26" i="1" s="1"/>
  <c r="AG8" i="1"/>
  <c r="AG7" i="1"/>
  <c r="Z8" i="1"/>
  <c r="Z7" i="1"/>
  <c r="AM8" i="1"/>
  <c r="AM7" i="1"/>
  <c r="AE8" i="1"/>
  <c r="AE7" i="1"/>
  <c r="AH8" i="1"/>
  <c r="AH7" i="1"/>
  <c r="AJ8" i="1"/>
  <c r="AJ7" i="1"/>
  <c r="AK8" i="1"/>
  <c r="AK7" i="1"/>
  <c r="AA8" i="1"/>
  <c r="AA7" i="1"/>
  <c r="AF8" i="1"/>
  <c r="AF7" i="1"/>
  <c r="U7" i="1"/>
  <c r="Y8" i="1"/>
  <c r="Y7" i="1"/>
  <c r="AB8" i="1"/>
  <c r="AB7" i="1"/>
  <c r="W8" i="1"/>
  <c r="W7" i="1"/>
  <c r="AC8" i="1"/>
  <c r="AC7" i="1"/>
  <c r="AL8" i="1"/>
  <c r="AL7" i="1"/>
  <c r="Q7" i="1"/>
  <c r="X8" i="1"/>
  <c r="X7" i="1"/>
  <c r="AI8" i="1"/>
  <c r="AI7" i="1"/>
  <c r="AD8" i="1"/>
  <c r="A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<sst xmlns="http://schemas.openxmlformats.org/spreadsheetml/2006/main" count="56" uniqueCount="42">
  <si>
    <t>V_addr_wide (bit)</t>
  </si>
  <si>
    <t>P_addr_wide (bit)</t>
  </si>
  <si>
    <t>page size (byte)</t>
  </si>
  <si>
    <t>TLB n-way</t>
  </si>
  <si>
    <t>VPO</t>
  </si>
  <si>
    <t>VPO (virtual page offset)</t>
  </si>
  <si>
    <t>VPN (virtual page number)</t>
  </si>
  <si>
    <t>TLBI (The TLB index)</t>
  </si>
  <si>
    <t>TLBT</t>
  </si>
  <si>
    <t>TLBT (The TLB tag)</t>
  </si>
  <si>
    <t>TLB Sets (indexes)</t>
  </si>
  <si>
    <t>Virtual addr characters</t>
  </si>
  <si>
    <t>Virtural addr &amp; TLB</t>
  </si>
  <si>
    <t>Physical addr</t>
  </si>
  <si>
    <t>cache bytes (C)</t>
  </si>
  <si>
    <t>n-way (Byte_n, line/set, E)</t>
  </si>
  <si>
    <t>sets (indexes, cache sets, S)</t>
  </si>
  <si>
    <t>block byte (byte/line, B)</t>
  </si>
  <si>
    <t>Physical calculated</t>
  </si>
  <si>
    <t>Physical addr characters</t>
  </si>
  <si>
    <t>t(tag bits)</t>
  </si>
  <si>
    <t>s(set index)</t>
  </si>
  <si>
    <t>b(offset bits)</t>
  </si>
  <si>
    <t>n-way (line/set, E)</t>
  </si>
  <si>
    <t>block byte (Byte_n, byte/line, B)</t>
  </si>
  <si>
    <t>Virtual addr (without 0x)</t>
  </si>
  <si>
    <t>1DDE</t>
  </si>
  <si>
    <t>Virtual addr binary</t>
  </si>
  <si>
    <t>Virtual addr binary with space</t>
  </si>
  <si>
    <t>V addr</t>
  </si>
  <si>
    <t>P addr</t>
  </si>
  <si>
    <t>VPN</t>
  </si>
  <si>
    <t>TLBI</t>
  </si>
  <si>
    <t>V addr binary</t>
  </si>
  <si>
    <t>PPN bits</t>
  </si>
  <si>
    <t>PPN</t>
  </si>
  <si>
    <t>P addr binary</t>
  </si>
  <si>
    <t>PPO</t>
  </si>
  <si>
    <t>addr</t>
  </si>
  <si>
    <t>CO</t>
  </si>
  <si>
    <t>CI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</si>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</sst>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workbookViewId="0">
      <selection activeCell="E6" sqref="E4:E6"/>
    </sheetView>
  </sheetViews>
  <sheetFormatPr defaultRowHeight="14.25" x14ac:dyDescent="0.45"/>
  <cols>
    <col min="1" max="1" width="27.19921875" customWidth="1"/>
    <col min="4" max="4" width="29.9296875" customWidth="1"/>
    <col min="8" max="39" width="4.59765625" style="1" customWidth="1"/>
  </cols>
  <sheetData>
    <row r="1" spans="1:39" x14ac:dyDescent="0.45">
      <c r="A1" s="2" t="s">
        <v>12</v>
      </c>
      <c r="B1" s="2"/>
      <c r="D1" s="2" t="s">
        <v>13</v>
      </c>
      <c r="E1" s="2"/>
      <c r="G1" t="s">
        <v>29</v>
      </c>
      <c r="H1" s="1">
        <f>_xlfn.LET(_xlpm.bit,$B$2-1-(COLUMN(H1)-COLUMN($H$1)),IF(_xlpm.bit &gt;= 0, _xlpm.bit,""))</f>
        <v>15</v>
      </c>
      <c r="I1" s="1">
        <f>_xlfn.LET(_xlpm.bit,$B$2-1-(COLUMN(I1)-COLUMN($H$1)),IF(_xlpm.bit &gt;= 0, _xlpm.bit,""))</f>
        <v>14</v>
      </c>
      <c r="J1" s="1">
        <f>_xlfn.LET(_xlpm.bit,$B$2-1-(COLUMN(J1)-COLUMN($H$1)),IF(_xlpm.bit &gt;= 0, _xlpm.bit,""))</f>
        <v>13</v>
      </c>
      <c r="K1" s="1">
        <f>_xlfn.LET(_xlpm.bit,$B$2-1-(COLUMN(K1)-COLUMN($H$1)),IF(_xlpm.bit &gt;= 0, _xlpm.bit,""))</f>
        <v>12</v>
      </c>
      <c r="L1" s="1">
        <f>_xlfn.LET(_xlpm.bit,$B$2-1-(COLUMN(L1)-COLUMN($H$1)),IF(_xlpm.bit &gt;= 0, _xlpm.bit,""))</f>
        <v>11</v>
      </c>
      <c r="M1" s="1">
        <f>_xlfn.LET(_xlpm.bit,$B$2-1-(COLUMN(M1)-COLUMN($H$1)),IF(_xlpm.bit &gt;= 0, _xlpm.bit,""))</f>
        <v>10</v>
      </c>
      <c r="N1" s="1">
        <f>_xlfn.LET(_xlpm.bit,$B$2-1-(COLUMN(N1)-COLUMN($H$1)),IF(_xlpm.bit &gt;= 0, _xlpm.bit,""))</f>
        <v>9</v>
      </c>
      <c r="O1" s="1">
        <f>_xlfn.LET(_xlpm.bit,$B$2-1-(COLUMN(O1)-COLUMN($H$1)),IF(_xlpm.bit &gt;= 0, _xlpm.bit,""))</f>
        <v>8</v>
      </c>
      <c r="P1" s="1">
        <f>_xlfn.LET(_xlpm.bit,$B$2-1-(COLUMN(P1)-COLUMN($H$1)),IF(_xlpm.bit &gt;= 0, _xlpm.bit,""))</f>
        <v>7</v>
      </c>
      <c r="Q1" s="1">
        <f>_xlfn.LET(_xlpm.bit,$B$2-1-(COLUMN(Q1)-COLUMN($H$1)),IF(_xlpm.bit &gt;= 0, _xlpm.bit,""))</f>
        <v>6</v>
      </c>
      <c r="R1" s="1">
        <f>_xlfn.LET(_xlpm.bit,$B$2-1-(COLUMN(R1)-COLUMN($H$1)),IF(_xlpm.bit &gt;= 0, _xlpm.bit,""))</f>
        <v>5</v>
      </c>
      <c r="S1" s="1">
        <f>_xlfn.LET(_xlpm.bit,$B$2-1-(COLUMN(S1)-COLUMN($H$1)),IF(_xlpm.bit &gt;= 0, _xlpm.bit,""))</f>
        <v>4</v>
      </c>
      <c r="T1" s="1">
        <f>_xlfn.LET(_xlpm.bit,$B$2-1-(COLUMN(T1)-COLUMN($H$1)),IF(_xlpm.bit &gt;= 0, _xlpm.bit,""))</f>
        <v>3</v>
      </c>
      <c r="U1" s="1">
        <f>_xlfn.LET(_xlpm.bit,$B$2-1-(COLUMN(U1)-COLUMN($H$1)),IF(_xlpm.bit &gt;= 0, _xlpm.bit,""))</f>
        <v>2</v>
      </c>
      <c r="V1" s="1">
        <f>_xlfn.LET(_xlpm.bit,$B$2-1-(COLUMN(V1)-COLUMN($H$1)),IF(_xlpm.bit &gt;= 0, _xlpm.bit,""))</f>
        <v>1</v>
      </c>
      <c r="W1" s="1">
        <f>_xlfn.LET(_xlpm.bit,$B$2-1-(COLUMN(W1)-COLUMN($H$1)),IF(_xlpm.bit &gt;= 0, _xlpm.bit,""))</f>
        <v>0</v>
      </c>
      <c r="X1" s="1" t="str">
        <f t="shared" ref="X1:AM1" si="0">_xlfn.LET(_xlpm.bit,$B$2-1-(COLUMN(X1)-COLUMN($H$1)),IF(_xlpm.bit &gt;= 0, _xlpm.bit,""))</f>
        <v/>
      </c>
      <c r="Y1" s="1" t="str">
        <f t="shared" si="0"/>
        <v/>
      </c>
      <c r="Z1" s="1" t="str">
        <f t="shared" si="0"/>
        <v/>
      </c>
      <c r="AA1" s="1" t="str">
        <f t="shared" si="0"/>
        <v/>
      </c>
      <c r="AB1" s="1" t="str">
        <f t="shared" si="0"/>
        <v/>
      </c>
      <c r="AC1" s="1" t="str">
        <f t="shared" si="0"/>
        <v/>
      </c>
      <c r="AD1" s="1" t="str">
        <f t="shared" si="0"/>
        <v/>
      </c>
      <c r="AE1" s="1" t="str">
        <f t="shared" si="0"/>
        <v/>
      </c>
      <c r="AF1" s="1" t="str">
        <f t="shared" si="0"/>
        <v/>
      </c>
      <c r="AG1" s="1" t="str">
        <f t="shared" si="0"/>
        <v/>
      </c>
      <c r="AH1" s="1" t="str">
        <f t="shared" si="0"/>
        <v/>
      </c>
      <c r="AI1" s="1" t="str">
        <f t="shared" si="0"/>
        <v/>
      </c>
      <c r="AJ1" s="1" t="str">
        <f t="shared" si="0"/>
        <v/>
      </c>
      <c r="AK1" s="1" t="str">
        <f t="shared" si="0"/>
        <v/>
      </c>
      <c r="AL1" s="1" t="str">
        <f t="shared" si="0"/>
        <v/>
      </c>
      <c r="AM1" s="1" t="str">
        <f t="shared" si="0"/>
        <v/>
      </c>
    </row>
    <row r="2" spans="1:39" x14ac:dyDescent="0.45">
      <c r="A2" s="3" t="s">
        <v>0</v>
      </c>
      <c r="B2" s="4">
        <v>16</v>
      </c>
      <c r="D2" s="3" t="s">
        <v>1</v>
      </c>
      <c r="E2" s="4">
        <v>13</v>
      </c>
      <c r="H2" s="1" t="str">
        <f t="shared" ref="H2:V2" si="1">IF(H1="","",IF(H1&lt;$B$10,"VPO","VPN"))</f>
        <v>VPN</v>
      </c>
      <c r="I2" s="1" t="str">
        <f t="shared" si="1"/>
        <v>VPN</v>
      </c>
      <c r="J2" s="1" t="str">
        <f t="shared" si="1"/>
        <v>VPN</v>
      </c>
      <c r="K2" s="1" t="str">
        <f t="shared" si="1"/>
        <v>VPN</v>
      </c>
      <c r="L2" s="1" t="str">
        <f t="shared" si="1"/>
        <v>VPN</v>
      </c>
      <c r="M2" s="1" t="str">
        <f t="shared" si="1"/>
        <v>VPN</v>
      </c>
      <c r="N2" s="1" t="str">
        <f t="shared" si="1"/>
        <v>VPN</v>
      </c>
      <c r="O2" s="1" t="str">
        <f t="shared" si="1"/>
        <v>VPO</v>
      </c>
      <c r="P2" s="1" t="str">
        <f t="shared" si="1"/>
        <v>VPO</v>
      </c>
      <c r="Q2" s="1" t="str">
        <f t="shared" si="1"/>
        <v>VPO</v>
      </c>
      <c r="R2" s="1" t="str">
        <f t="shared" si="1"/>
        <v>VPO</v>
      </c>
      <c r="S2" s="1" t="str">
        <f t="shared" si="1"/>
        <v>VPO</v>
      </c>
      <c r="T2" s="1" t="str">
        <f t="shared" si="1"/>
        <v>VPO</v>
      </c>
      <c r="U2" s="1" t="str">
        <f t="shared" si="1"/>
        <v>VPO</v>
      </c>
      <c r="V2" s="1" t="str">
        <f t="shared" si="1"/>
        <v>VPO</v>
      </c>
      <c r="W2" s="1" t="str">
        <f>IF(W1="","",IF(W1&lt;$B$10,"VPO","VPN"))</f>
        <v>VPO</v>
      </c>
      <c r="X2" s="1" t="str">
        <f t="shared" ref="X2:AM2" si="2">IF(X1="","",IF(X1&lt;$B$10,"VPO","VPN"))</f>
        <v/>
      </c>
      <c r="Y2" s="1" t="str">
        <f t="shared" si="2"/>
        <v/>
      </c>
      <c r="Z2" s="1" t="str">
        <f t="shared" si="2"/>
        <v/>
      </c>
      <c r="AA2" s="1" t="str">
        <f t="shared" si="2"/>
        <v/>
      </c>
      <c r="AB2" s="1" t="str">
        <f t="shared" si="2"/>
        <v/>
      </c>
      <c r="AC2" s="1" t="str">
        <f t="shared" si="2"/>
        <v/>
      </c>
      <c r="AD2" s="1" t="str">
        <f t="shared" si="2"/>
        <v/>
      </c>
      <c r="AE2" s="1" t="str">
        <f t="shared" si="2"/>
        <v/>
      </c>
      <c r="AF2" s="1" t="str">
        <f t="shared" si="2"/>
        <v/>
      </c>
      <c r="AG2" s="1" t="str">
        <f t="shared" si="2"/>
        <v/>
      </c>
      <c r="AH2" s="1" t="str">
        <f t="shared" si="2"/>
        <v/>
      </c>
      <c r="AI2" s="1" t="str">
        <f t="shared" si="2"/>
        <v/>
      </c>
      <c r="AJ2" s="1" t="str">
        <f t="shared" si="2"/>
        <v/>
      </c>
      <c r="AK2" s="1" t="str">
        <f t="shared" si="2"/>
        <v/>
      </c>
      <c r="AL2" s="1" t="str">
        <f t="shared" si="2"/>
        <v/>
      </c>
      <c r="AM2" s="1" t="str">
        <f t="shared" si="2"/>
        <v/>
      </c>
    </row>
    <row r="3" spans="1:39" x14ac:dyDescent="0.45">
      <c r="A3" s="3" t="s">
        <v>2</v>
      </c>
      <c r="B3" s="4">
        <v>512</v>
      </c>
      <c r="D3" s="3" t="s">
        <v>14</v>
      </c>
      <c r="E3" s="5"/>
      <c r="H3" s="1" t="str">
        <f>IF(H1="","",IF(H1&lt;$B$10,"VPO",IF(H1&lt;($B$10+$B$12),"TLBI","TLBT")))</f>
        <v>TLBT</v>
      </c>
      <c r="I3" s="1" t="str">
        <f>IF(I1="","",IF(I1&lt;$B$10,"VPO",IF(I1&lt;($B$10+$B$12),"TLBI","TLBT")))</f>
        <v>TLBT</v>
      </c>
      <c r="J3" s="1" t="str">
        <f>IF(J1="","",IF(J1&lt;$B$10,"VPO",IF(J1&lt;($B$10+$B$12),"TLBI","TLBT")))</f>
        <v>TLBT</v>
      </c>
      <c r="K3" s="1" t="str">
        <f>IF(K1="","",IF(K1&lt;$B$10,"VPO",IF(K1&lt;($B$10+$B$12),"TLBI","TLBT")))</f>
        <v>TLBT</v>
      </c>
      <c r="L3" s="1" t="str">
        <f>IF(L1="","",IF(L1&lt;$B$10,"VPO",IF(L1&lt;($B$10+$B$12),"TLBI","TLBT")))</f>
        <v>TLBT</v>
      </c>
      <c r="M3" s="1" t="str">
        <f>IF(M1="","",IF(M1&lt;$B$10,"VPO",IF(M1&lt;($B$10+$B$12),"TLBI","TLBT")))</f>
        <v>TLBT</v>
      </c>
      <c r="N3" s="1" t="str">
        <f>IF(N1="","",IF(N1&lt;$B$10,"VPO",IF(N1&lt;($B$10+$B$12),"TLBI","TLBT")))</f>
        <v>TLBI</v>
      </c>
      <c r="O3" s="1" t="str">
        <f>IF(O1="","",IF(O1&lt;$B$10,"VPO",IF(O1&lt;($B$10+$B$12),"TLBI","TLBT")))</f>
        <v>VPO</v>
      </c>
      <c r="P3" s="1" t="str">
        <f>IF(P1="","",IF(P1&lt;$B$10,"VPO",IF(P1&lt;($B$10+$B$12),"TLBI","TLBT")))</f>
        <v>VPO</v>
      </c>
      <c r="Q3" s="1" t="str">
        <f>IF(Q1="","",IF(Q1&lt;$B$10,"VPO",IF(Q1&lt;($B$10+$B$12),"TLBI","TLBT")))</f>
        <v>VPO</v>
      </c>
      <c r="R3" s="1" t="str">
        <f>IF(R1="","",IF(R1&lt;$B$10,"VPO",IF(R1&lt;($B$10+$B$12),"TLBI","TLBT")))</f>
        <v>VPO</v>
      </c>
      <c r="S3" s="1" t="str">
        <f>IF(S1="","",IF(S1&lt;$B$10,"VPO",IF(S1&lt;($B$10+$B$12),"TLBI","TLBT")))</f>
        <v>VPO</v>
      </c>
      <c r="T3" s="1" t="str">
        <f>IF(T1="","",IF(T1&lt;$B$10,"VPO",IF(T1&lt;($B$10+$B$12),"TLBI","TLBT")))</f>
        <v>VPO</v>
      </c>
      <c r="U3" s="1" t="str">
        <f>IF(U1="","",IF(U1&lt;$B$10,"VPO",IF(U1&lt;($B$10+$B$12),"TLBI","TLBT")))</f>
        <v>VPO</v>
      </c>
      <c r="V3" s="1" t="str">
        <f>IF(V1="","",IF(V1&lt;$B$10,"VPO",IF(V1&lt;($B$10+$B$12),"TLBI","TLBT")))</f>
        <v>VPO</v>
      </c>
      <c r="W3" s="1" t="str">
        <f>IF(W1="","",IF(W1&lt;$B$10,"VPO",IF(W1&lt;($B$10+$B$12),"TLBI","TLBT")))</f>
        <v>VPO</v>
      </c>
      <c r="X3" s="1" t="str">
        <f>IF(X1="","",IF(X1&lt;$B$10,"VPO",IF(X1&lt;($B$10+$B$12),"TLBI","TLBT")))</f>
        <v/>
      </c>
      <c r="Y3" s="1" t="str">
        <f>IF(Y1="","",IF(Y1&lt;$B$10,"VPO",IF(Y1&lt;($B$10+$B$12),"TLBI","TLBT")))</f>
        <v/>
      </c>
      <c r="Z3" s="1" t="str">
        <f>IF(Z1="","",IF(Z1&lt;$B$10,"VPO",IF(Z1&lt;($B$10+$B$12),"TLBI","TLBT")))</f>
        <v/>
      </c>
      <c r="AA3" s="1" t="str">
        <f>IF(AA1="","",IF(AA1&lt;$B$10,"VPO",IF(AA1&lt;($B$10+$B$12),"TLBI","TLBT")))</f>
        <v/>
      </c>
      <c r="AB3" s="1" t="str">
        <f>IF(AB1="","",IF(AB1&lt;$B$10,"VPO",IF(AB1&lt;($B$10+$B$12),"TLBI","TLBT")))</f>
        <v/>
      </c>
      <c r="AC3" s="1" t="str">
        <f>IF(AC1="","",IF(AC1&lt;$B$10,"VPO",IF(AC1&lt;($B$10+$B$12),"TLBI","TLBT")))</f>
        <v/>
      </c>
      <c r="AD3" s="1" t="str">
        <f>IF(AD1="","",IF(AD1&lt;$B$10,"VPO",IF(AD1&lt;($B$10+$B$12),"TLBI","TLBT")))</f>
        <v/>
      </c>
      <c r="AE3" s="1" t="str">
        <f>IF(AE1="","",IF(AE1&lt;$B$10,"VPO",IF(AE1&lt;($B$10+$B$12),"TLBI","TLBT")))</f>
        <v/>
      </c>
      <c r="AF3" s="1" t="str">
        <f>IF(AF1="","",IF(AF1&lt;$B$10,"VPO",IF(AF1&lt;($B$10+$B$12),"TLBI","TLBT")))</f>
        <v/>
      </c>
      <c r="AG3" s="1" t="str">
        <f>IF(AG1="","",IF(AG1&lt;$B$10,"VPO",IF(AG1&lt;($B$10+$B$12),"TLBI","TLBT")))</f>
        <v/>
      </c>
      <c r="AH3" s="1" t="str">
        <f>IF(AH1="","",IF(AH1&lt;$B$10,"VPO",IF(AH1&lt;($B$10+$B$12),"TLBI","TLBT")))</f>
        <v/>
      </c>
      <c r="AI3" s="1" t="str">
        <f>IF(AI1="","",IF(AI1&lt;$B$10,"VPO",IF(AI1&lt;($B$10+$B$12),"TLBI","TLBT")))</f>
        <v/>
      </c>
      <c r="AJ3" s="1" t="str">
        <f>IF(AJ1="","",IF(AJ1&lt;$B$10,"VPO",IF(AJ1&lt;($B$10+$B$12),"TLBI","TLBT")))</f>
        <v/>
      </c>
      <c r="AK3" s="1" t="str">
        <f>IF(AK1="","",IF(AK1&lt;$B$10,"VPO",IF(AK1&lt;($B$10+$B$12),"TLBI","TLBT")))</f>
        <v/>
      </c>
      <c r="AL3" s="1" t="str">
        <f>IF(AL1="","",IF(AL1&lt;$B$10,"VPO",IF(AL1&lt;($B$10+$B$12),"TLBI","TLBT")))</f>
        <v/>
      </c>
      <c r="AM3" s="1" t="str">
        <f>IF(AM1="","",IF(AM1&lt;$B$10,"VPO",IF(AM1&lt;($B$10+$B$12),"TLBI","TLBT")))</f>
        <v/>
      </c>
    </row>
    <row r="4" spans="1:39" x14ac:dyDescent="0.45">
      <c r="A4" s="3" t="s">
        <v>3</v>
      </c>
      <c r="B4" s="4">
        <v>8</v>
      </c>
      <c r="D4" s="3" t="s">
        <v>23</v>
      </c>
      <c r="E4" s="5">
        <v>2</v>
      </c>
      <c r="H4" s="1" t="str">
        <f>IF(H1="","",MID($B$16,LEN($B$16)-H1,1))</f>
        <v>0</v>
      </c>
      <c r="I4" s="1" t="str">
        <f>IF(I1="","",MID($B$16,LEN($B$16)-I1,1))</f>
        <v>0</v>
      </c>
      <c r="J4" s="1" t="str">
        <f>IF(J1="","",MID($B$16,LEN($B$16)-J1,1))</f>
        <v>0</v>
      </c>
      <c r="K4" s="1" t="str">
        <f>IF(K1="","",MID($B$16,LEN($B$16)-K1,1))</f>
        <v>1</v>
      </c>
      <c r="L4" s="1" t="str">
        <f>IF(L1="","",MID($B$16,LEN($B$16)-L1,1))</f>
        <v>1</v>
      </c>
      <c r="M4" s="1" t="str">
        <f>IF(M1="","",MID($B$16,LEN($B$16)-M1,1))</f>
        <v>1</v>
      </c>
      <c r="N4" s="1" t="str">
        <f>IF(N1="","",MID($B$16,LEN($B$16)-N1,1))</f>
        <v>0</v>
      </c>
      <c r="O4" s="1" t="str">
        <f>IF(O1="","",MID($B$16,LEN($B$16)-O1,1))</f>
        <v>1</v>
      </c>
      <c r="P4" s="1" t="str">
        <f>IF(P1="","",MID($B$16,LEN($B$16)-P1,1))</f>
        <v>1</v>
      </c>
      <c r="Q4" s="1" t="str">
        <f>IF(Q1="","",MID($B$16,LEN($B$16)-Q1,1))</f>
        <v>1</v>
      </c>
      <c r="R4" s="1" t="str">
        <f>IF(R1="","",MID($B$16,LEN($B$16)-R1,1))</f>
        <v>0</v>
      </c>
      <c r="S4" s="1" t="str">
        <f>IF(S1="","",MID($B$16,LEN($B$16)-S1,1))</f>
        <v>1</v>
      </c>
      <c r="T4" s="1" t="str">
        <f>IF(T1="","",MID($B$16,LEN($B$16)-T1,1))</f>
        <v>1</v>
      </c>
      <c r="U4" s="1" t="str">
        <f>IF(U1="","",MID($B$16,LEN($B$16)-U1,1))</f>
        <v>1</v>
      </c>
      <c r="V4" s="1" t="str">
        <f>IF(V1="","",MID($B$16,LEN($B$16)-V1,1))</f>
        <v>1</v>
      </c>
      <c r="W4" s="1" t="str">
        <f>IF(W1="","",MID($B$16,LEN($B$16)-W1,1))</f>
        <v>0</v>
      </c>
      <c r="X4" s="1" t="str">
        <f>IF(X1="","",MID($B$16,LEN($B$16)-X1,1))</f>
        <v/>
      </c>
      <c r="Y4" s="1" t="str">
        <f>IF(Y1="","",MID($B$16,LEN($B$16)-Y1,1))</f>
        <v/>
      </c>
      <c r="Z4" s="1" t="str">
        <f>IF(Z1="","",MID($B$16,LEN($B$16)-Z1,1))</f>
        <v/>
      </c>
      <c r="AA4" s="1" t="str">
        <f>IF(AA1="","",MID($B$16,LEN($B$16)-AA1,1))</f>
        <v/>
      </c>
      <c r="AB4" s="1" t="str">
        <f>IF(AB1="","",MID($B$16,LEN($B$16)-AB1,1))</f>
        <v/>
      </c>
      <c r="AC4" s="1" t="str">
        <f>IF(AC1="","",MID($B$16,LEN($B$16)-AC1,1))</f>
        <v/>
      </c>
      <c r="AD4" s="1" t="str">
        <f>IF(AD1="","",MID($B$16,LEN($B$16)-AD1,1))</f>
        <v/>
      </c>
      <c r="AE4" s="1" t="str">
        <f>IF(AE1="","",MID($B$16,LEN($B$16)-AE1,1))</f>
        <v/>
      </c>
      <c r="AF4" s="1" t="str">
        <f>IF(AF1="","",MID($B$16,LEN($B$16)-AF1,1))</f>
        <v/>
      </c>
      <c r="AG4" s="1" t="str">
        <f>IF(AG1="","",MID($B$16,LEN($B$16)-AG1,1))</f>
        <v/>
      </c>
      <c r="AH4" s="1" t="str">
        <f>IF(AH1="","",MID($B$16,LEN($B$16)-AH1,1))</f>
        <v/>
      </c>
      <c r="AI4" s="1" t="str">
        <f>IF(AI1="","",MID($B$16,LEN($B$16)-AI1,1))</f>
        <v/>
      </c>
      <c r="AJ4" s="1" t="str">
        <f>IF(AJ1="","",MID($B$16,LEN($B$16)-AJ1,1))</f>
        <v/>
      </c>
      <c r="AK4" s="1" t="str">
        <f>IF(AK1="","",MID($B$16,LEN($B$16)-AK1,1))</f>
        <v/>
      </c>
      <c r="AL4" s="1" t="str">
        <f>IF(AL1="","",MID($B$16,LEN($B$16)-AL1,1))</f>
        <v/>
      </c>
      <c r="AM4" s="1" t="str">
        <f>IF(AM1="","",MID($B$16,LEN($B$16)-AM1,1))</f>
        <v/>
      </c>
    </row>
    <row r="5" spans="1:39" x14ac:dyDescent="0.45">
      <c r="A5" s="3" t="s">
        <v>10</v>
      </c>
      <c r="B5" s="4">
        <v>2</v>
      </c>
      <c r="D5" s="3" t="s">
        <v>16</v>
      </c>
      <c r="E5" s="5">
        <v>8</v>
      </c>
    </row>
    <row r="6" spans="1:39" x14ac:dyDescent="0.45">
      <c r="D6" s="3" t="s">
        <v>24</v>
      </c>
      <c r="E6" s="5">
        <v>4</v>
      </c>
      <c r="G6" t="s">
        <v>30</v>
      </c>
      <c r="H6" s="1" t="str">
        <f>IF(H1="","",IF(H1&lt;$E$2,H1,""))</f>
        <v/>
      </c>
      <c r="I6" s="1" t="str">
        <f>IF(I1="","",IF(I1&lt;$E$2,I1,""))</f>
        <v/>
      </c>
      <c r="J6" s="1" t="str">
        <f>IF(J1="","",IF(J1&lt;$E$2,J1,""))</f>
        <v/>
      </c>
      <c r="K6" s="1">
        <f>IF(K1="","",IF(K1&lt;$E$2,K1,""))</f>
        <v>12</v>
      </c>
      <c r="L6" s="1">
        <f>IF(L1="","",IF(L1&lt;$E$2,L1,""))</f>
        <v>11</v>
      </c>
      <c r="M6" s="1">
        <f>IF(M1="","",IF(M1&lt;$E$2,M1,""))</f>
        <v>10</v>
      </c>
      <c r="N6" s="1">
        <f>IF(N1="","",IF(N1&lt;$E$2,N1,""))</f>
        <v>9</v>
      </c>
      <c r="O6" s="1">
        <f>IF(O1="","",IF(O1&lt;$E$2,O1,""))</f>
        <v>8</v>
      </c>
      <c r="P6" s="1">
        <f>IF(P1="","",IF(P1&lt;$E$2,P1,""))</f>
        <v>7</v>
      </c>
      <c r="Q6" s="1">
        <f>IF(Q1="","",IF(Q1&lt;$E$2,Q1,""))</f>
        <v>6</v>
      </c>
      <c r="R6" s="1">
        <f>IF(R1="","",IF(R1&lt;$E$2,R1,""))</f>
        <v>5</v>
      </c>
      <c r="S6" s="1">
        <f>IF(S1="","",IF(S1&lt;$E$2,S1,""))</f>
        <v>4</v>
      </c>
      <c r="T6" s="1">
        <f>IF(T1="","",IF(T1&lt;$E$2,T1,""))</f>
        <v>3</v>
      </c>
      <c r="U6" s="1">
        <f>IF(U1="","",IF(U1&lt;$E$2,U1,""))</f>
        <v>2</v>
      </c>
      <c r="V6" s="1">
        <f>IF(V1="","",IF(V1&lt;$E$2,V1,""))</f>
        <v>1</v>
      </c>
      <c r="W6" s="1">
        <f>IF(W1="","",IF(W1&lt;$E$2,W1,""))</f>
        <v>0</v>
      </c>
      <c r="X6" s="1" t="str">
        <f>IF(X1="","",IF(X1&lt;$E$2,X1,""))</f>
        <v/>
      </c>
      <c r="Y6" s="1" t="str">
        <f>IF(Y1="","",IF(Y1&lt;$E$2,Y1,""))</f>
        <v/>
      </c>
      <c r="Z6" s="1" t="str">
        <f>IF(Z1="","",IF(Z1&lt;$E$2,Z1,""))</f>
        <v/>
      </c>
      <c r="AA6" s="1" t="str">
        <f>IF(AA1="","",IF(AA1&lt;$E$2,AA1,""))</f>
        <v/>
      </c>
      <c r="AB6" s="1" t="str">
        <f>IF(AB1="","",IF(AB1&lt;$E$2,AB1,""))</f>
        <v/>
      </c>
      <c r="AC6" s="1" t="str">
        <f>IF(AC1="","",IF(AC1&lt;$E$2,AC1,""))</f>
        <v/>
      </c>
      <c r="AD6" s="1" t="str">
        <f>IF(AD1="","",IF(AD1&lt;$E$2,AD1,""))</f>
        <v/>
      </c>
      <c r="AE6" s="1" t="str">
        <f>IF(AE1="","",IF(AE1&lt;$E$2,AE1,""))</f>
        <v/>
      </c>
      <c r="AF6" s="1" t="str">
        <f>IF(AF1="","",IF(AF1&lt;$E$2,AF1,""))</f>
        <v/>
      </c>
      <c r="AG6" s="1" t="str">
        <f>IF(AG1="","",IF(AG1&lt;$E$2,AG1,""))</f>
        <v/>
      </c>
      <c r="AH6" s="1" t="str">
        <f>IF(AH1="","",IF(AH1&lt;$E$2,AH1,""))</f>
        <v/>
      </c>
      <c r="AI6" s="1" t="str">
        <f>IF(AI1="","",IF(AI1&lt;$E$2,AI1,""))</f>
        <v/>
      </c>
      <c r="AJ6" s="1" t="str">
        <f>IF(AJ1="","",IF(AJ1&lt;$E$2,AJ1,""))</f>
        <v/>
      </c>
      <c r="AK6" s="1" t="str">
        <f>IF(AK1="","",IF(AK1&lt;$E$2,AK1,""))</f>
        <v/>
      </c>
      <c r="AL6" s="1" t="str">
        <f>IF(AL1="","",IF(AL1&lt;$E$2,AL1,""))</f>
        <v/>
      </c>
      <c r="AM6" s="1" t="str">
        <f>IF(AM1="","",IF(AM1&lt;$E$2,AM1,""))</f>
        <v/>
      </c>
    </row>
    <row r="7" spans="1:39" x14ac:dyDescent="0.45">
      <c r="A7" s="3" t="s">
        <v>25</v>
      </c>
      <c r="B7" s="4" t="s">
        <v>26</v>
      </c>
      <c r="H7" s="1" t="str">
        <f t="shared" ref="H7:V7" si="3">IF(H6="","",IF(H2="VPO","PPO","PPN"))</f>
        <v/>
      </c>
      <c r="I7" s="1" t="str">
        <f t="shared" si="3"/>
        <v/>
      </c>
      <c r="J7" s="1" t="str">
        <f t="shared" si="3"/>
        <v/>
      </c>
      <c r="K7" s="1" t="str">
        <f t="shared" si="3"/>
        <v>PPN</v>
      </c>
      <c r="L7" s="1" t="str">
        <f t="shared" si="3"/>
        <v>PPN</v>
      </c>
      <c r="M7" s="1" t="str">
        <f t="shared" si="3"/>
        <v>PPN</v>
      </c>
      <c r="N7" s="1" t="str">
        <f t="shared" si="3"/>
        <v>PPN</v>
      </c>
      <c r="O7" s="1" t="str">
        <f t="shared" si="3"/>
        <v>PPO</v>
      </c>
      <c r="P7" s="1" t="str">
        <f t="shared" si="3"/>
        <v>PPO</v>
      </c>
      <c r="Q7" s="1" t="str">
        <f t="shared" si="3"/>
        <v>PPO</v>
      </c>
      <c r="R7" s="1" t="str">
        <f t="shared" si="3"/>
        <v>PPO</v>
      </c>
      <c r="S7" s="1" t="str">
        <f t="shared" si="3"/>
        <v>PPO</v>
      </c>
      <c r="T7" s="1" t="str">
        <f t="shared" si="3"/>
        <v>PPO</v>
      </c>
      <c r="U7" s="1" t="str">
        <f t="shared" si="3"/>
        <v>PPO</v>
      </c>
      <c r="V7" s="1" t="str">
        <f t="shared" si="3"/>
        <v>PPO</v>
      </c>
      <c r="W7" s="1" t="str">
        <f>IF(W6="","",IF(W2="VPO","PPO","PPN"))</f>
        <v>PPO</v>
      </c>
      <c r="X7" s="1" t="str">
        <f t="shared" ref="X7:AM7" si="4">IF(X6="","",IF(X2="VPO","PPO","PPN"))</f>
        <v/>
      </c>
      <c r="Y7" s="1" t="str">
        <f t="shared" si="4"/>
        <v/>
      </c>
      <c r="Z7" s="1" t="str">
        <f t="shared" si="4"/>
        <v/>
      </c>
      <c r="AA7" s="1" t="str">
        <f t="shared" si="4"/>
        <v/>
      </c>
      <c r="AB7" s="1" t="str">
        <f t="shared" si="4"/>
        <v/>
      </c>
      <c r="AC7" s="1" t="str">
        <f t="shared" si="4"/>
        <v/>
      </c>
      <c r="AD7" s="1" t="str">
        <f t="shared" si="4"/>
        <v/>
      </c>
      <c r="AE7" s="1" t="str">
        <f t="shared" si="4"/>
        <v/>
      </c>
      <c r="AF7" s="1" t="str">
        <f t="shared" si="4"/>
        <v/>
      </c>
      <c r="AG7" s="1" t="str">
        <f t="shared" si="4"/>
        <v/>
      </c>
      <c r="AH7" s="1" t="str">
        <f t="shared" si="4"/>
        <v/>
      </c>
      <c r="AI7" s="1" t="str">
        <f t="shared" si="4"/>
        <v/>
      </c>
      <c r="AJ7" s="1" t="str">
        <f t="shared" si="4"/>
        <v/>
      </c>
      <c r="AK7" s="1" t="str">
        <f t="shared" si="4"/>
        <v/>
      </c>
      <c r="AL7" s="1" t="str">
        <f t="shared" si="4"/>
        <v/>
      </c>
      <c r="AM7" s="1" t="str">
        <f t="shared" si="4"/>
        <v/>
      </c>
    </row>
    <row r="8" spans="1:39" x14ac:dyDescent="0.45">
      <c r="D8" s="3" t="s">
        <v>35</v>
      </c>
      <c r="E8" s="4">
        <v>1</v>
      </c>
      <c r="H8" s="1" t="str">
        <f>IF(H6="","",IF(H6&lt;$E$20,"CO",IF(H6&lt;($E$20+$E$19),"CI","CT")))</f>
        <v/>
      </c>
      <c r="I8" s="1" t="str">
        <f>IF(I6="","",IF(I6&lt;$E$20,"CO",IF(I6&lt;($E$20+$E$19),"CI","CT")))</f>
        <v/>
      </c>
      <c r="J8" s="1" t="str">
        <f>IF(J6="","",IF(J6&lt;$E$20,"CO",IF(J6&lt;($E$20+$E$19),"CI","CT")))</f>
        <v/>
      </c>
      <c r="K8" s="1" t="str">
        <f>IF(K6="","",IF(K6&lt;$E$20,"CO",IF(K6&lt;($E$20+$E$19),"CI","CT")))</f>
        <v>CT</v>
      </c>
      <c r="L8" s="1" t="str">
        <f>IF(L6="","",IF(L6&lt;$E$20,"CO",IF(L6&lt;($E$20+$E$19),"CI","CT")))</f>
        <v>CT</v>
      </c>
      <c r="M8" s="1" t="str">
        <f>IF(M6="","",IF(M6&lt;$E$20,"CO",IF(M6&lt;($E$20+$E$19),"CI","CT")))</f>
        <v>CT</v>
      </c>
      <c r="N8" s="1" t="str">
        <f>IF(N6="","",IF(N6&lt;$E$20,"CO",IF(N6&lt;($E$20+$E$19),"CI","CT")))</f>
        <v>CT</v>
      </c>
      <c r="O8" s="1" t="str">
        <f>IF(O6="","",IF(O6&lt;$E$20,"CO",IF(O6&lt;($E$20+$E$19),"CI","CT")))</f>
        <v>CT</v>
      </c>
      <c r="P8" s="1" t="str">
        <f>IF(P6="","",IF(P6&lt;$E$20,"CO",IF(P6&lt;($E$20+$E$19),"CI","CT")))</f>
        <v>CT</v>
      </c>
      <c r="Q8" s="1" t="str">
        <f>IF(Q6="","",IF(Q6&lt;$E$20,"CO",IF(Q6&lt;($E$20+$E$19),"CI","CT")))</f>
        <v>CT</v>
      </c>
      <c r="R8" s="1" t="str">
        <f>IF(R6="","",IF(R6&lt;$E$20,"CO",IF(R6&lt;($E$20+$E$19),"CI","CT")))</f>
        <v>CT</v>
      </c>
      <c r="S8" s="1" t="str">
        <f>IF(S6="","",IF(S6&lt;$E$20,"CO",IF(S6&lt;($E$20+$E$19),"CI","CT")))</f>
        <v>CI</v>
      </c>
      <c r="T8" s="1" t="str">
        <f>IF(T6="","",IF(T6&lt;$E$20,"CO",IF(T6&lt;($E$20+$E$19),"CI","CT")))</f>
        <v>CI</v>
      </c>
      <c r="U8" s="1" t="str">
        <f>IF(U6="","",IF(U6&lt;$E$20,"CO",IF(U6&lt;($E$20+$E$19),"CI","CT")))</f>
        <v>CI</v>
      </c>
      <c r="V8" s="1" t="str">
        <f>IF(V6="","",IF(V6&lt;$E$20,"CO",IF(V6&lt;($E$20+$E$19),"CI","CT")))</f>
        <v>CO</v>
      </c>
      <c r="W8" s="1" t="str">
        <f>IF(W6="","",IF(W6&lt;$E$20,"CO",IF(W6&lt;($E$20+$E$19),"CI","CT")))</f>
        <v>CO</v>
      </c>
      <c r="X8" s="1" t="str">
        <f>IF(X6="","",IF(X6&lt;$E$20,"CO",IF(X6&lt;($E$20+$E$19),"CI","CT")))</f>
        <v/>
      </c>
      <c r="Y8" s="1" t="str">
        <f>IF(Y6="","",IF(Y6&lt;$E$20,"CO",IF(Y6&lt;($E$20+$E$19),"CI","CT")))</f>
        <v/>
      </c>
      <c r="Z8" s="1" t="str">
        <f>IF(Z6="","",IF(Z6&lt;$E$20,"CO",IF(Z6&lt;($E$20+$E$19),"CI","CT")))</f>
        <v/>
      </c>
      <c r="AA8" s="1" t="str">
        <f>IF(AA6="","",IF(AA6&lt;$E$20,"CO",IF(AA6&lt;($E$20+$E$19),"CI","CT")))</f>
        <v/>
      </c>
      <c r="AB8" s="1" t="str">
        <f>IF(AB6="","",IF(AB6&lt;$E$20,"CO",IF(AB6&lt;($E$20+$E$19),"CI","CT")))</f>
        <v/>
      </c>
      <c r="AC8" s="1" t="str">
        <f>IF(AC6="","",IF(AC6&lt;$E$20,"CO",IF(AC6&lt;($E$20+$E$19),"CI","CT")))</f>
        <v/>
      </c>
      <c r="AD8" s="1" t="str">
        <f>IF(AD6="","",IF(AD6&lt;$E$20,"CO",IF(AD6&lt;($E$20+$E$19),"CI","CT")))</f>
        <v/>
      </c>
      <c r="AE8" s="1" t="str">
        <f>IF(AE6="","",IF(AE6&lt;$E$20,"CO",IF(AE6&lt;($E$20+$E$19),"CI","CT")))</f>
        <v/>
      </c>
      <c r="AF8" s="1" t="str">
        <f>IF(AF6="","",IF(AF6&lt;$E$20,"CO",IF(AF6&lt;($E$20+$E$19),"CI","CT")))</f>
        <v/>
      </c>
      <c r="AG8" s="1" t="str">
        <f>IF(AG6="","",IF(AG6&lt;$E$20,"CO",IF(AG6&lt;($E$20+$E$19),"CI","CT")))</f>
        <v/>
      </c>
      <c r="AH8" s="1" t="str">
        <f>IF(AH6="","",IF(AH6&lt;$E$20,"CO",IF(AH6&lt;($E$20+$E$19),"CI","CT")))</f>
        <v/>
      </c>
      <c r="AI8" s="1" t="str">
        <f>IF(AI6="","",IF(AI6&lt;$E$20,"CO",IF(AI6&lt;($E$20+$E$19),"CI","CT")))</f>
        <v/>
      </c>
      <c r="AJ8" s="1" t="str">
        <f>IF(AJ6="","",IF(AJ6&lt;$E$20,"CO",IF(AJ6&lt;($E$20+$E$19),"CI","CT")))</f>
        <v/>
      </c>
      <c r="AK8" s="1" t="str">
        <f>IF(AK6="","",IF(AK6&lt;$E$20,"CO",IF(AK6&lt;($E$20+$E$19),"CI","CT")))</f>
        <v/>
      </c>
      <c r="AL8" s="1" t="str">
        <f>IF(AL6="","",IF(AL6&lt;$E$20,"CO",IF(AL6&lt;($E$20+$E$19),"CI","CT")))</f>
        <v/>
      </c>
      <c r="AM8" s="1" t="str">
        <f>IF(AM6="","",IF(AM6&lt;$E$20,"CO",IF(AM6&lt;($E$20+$E$19),"CI","CT")))</f>
        <v/>
      </c>
    </row>
    <row r="9" spans="1:39" x14ac:dyDescent="0.45">
      <c r="A9" s="2" t="s">
        <v>11</v>
      </c>
      <c r="B9" s="2"/>
      <c r="H9" s="1" t="str">
        <f>IF(H6="","",MID(#REF!,#REF!-H6,1))</f>
        <v/>
      </c>
      <c r="I9" s="1" t="str">
        <f>IF(I6="","",MID(#REF!,#REF!-I6,1))</f>
        <v/>
      </c>
      <c r="J9" s="1" t="str">
        <f>IF(J6="","",MID(#REF!,#REF!-J6,1))</f>
        <v/>
      </c>
      <c r="K9" s="1" t="str">
        <f t="shared" ref="K9:V9" si="5">IF(K6="","",MID($E$26,$E$11-K6,1))</f>
        <v>0</v>
      </c>
      <c r="L9" s="1" t="str">
        <f t="shared" si="5"/>
        <v>0</v>
      </c>
      <c r="M9" s="1" t="str">
        <f t="shared" si="5"/>
        <v>0</v>
      </c>
      <c r="N9" s="1" t="str">
        <f t="shared" si="5"/>
        <v>1</v>
      </c>
      <c r="O9" s="1" t="str">
        <f t="shared" si="5"/>
        <v>1</v>
      </c>
      <c r="P9" s="1" t="str">
        <f t="shared" si="5"/>
        <v>1</v>
      </c>
      <c r="Q9" s="1" t="str">
        <f t="shared" si="5"/>
        <v>1</v>
      </c>
      <c r="R9" s="1" t="str">
        <f t="shared" si="5"/>
        <v>0</v>
      </c>
      <c r="S9" s="1" t="str">
        <f t="shared" si="5"/>
        <v>1</v>
      </c>
      <c r="T9" s="1" t="str">
        <f t="shared" si="5"/>
        <v>1</v>
      </c>
      <c r="U9" s="1" t="str">
        <f t="shared" si="5"/>
        <v>1</v>
      </c>
      <c r="V9" s="1" t="str">
        <f t="shared" si="5"/>
        <v>1</v>
      </c>
      <c r="W9" s="1" t="str">
        <f>IF(W6="","",MID($E$26,$E$11-W6,1))</f>
        <v>0</v>
      </c>
    </row>
    <row r="10" spans="1:39" x14ac:dyDescent="0.45">
      <c r="A10" s="3" t="s">
        <v>5</v>
      </c>
      <c r="B10" s="3">
        <f>LOG(B3,2)</f>
        <v>9</v>
      </c>
      <c r="D10" s="2" t="s">
        <v>18</v>
      </c>
      <c r="E10" s="2"/>
    </row>
    <row r="11" spans="1:39" x14ac:dyDescent="0.45">
      <c r="A11" s="3" t="s">
        <v>6</v>
      </c>
      <c r="B11" s="3">
        <f>B2-B10</f>
        <v>7</v>
      </c>
      <c r="D11" s="3" t="s">
        <v>1</v>
      </c>
      <c r="E11" s="3">
        <f>E2</f>
        <v>13</v>
      </c>
    </row>
    <row r="12" spans="1:39" x14ac:dyDescent="0.45">
      <c r="A12" s="3" t="s">
        <v>7</v>
      </c>
      <c r="B12" s="3">
        <f>LOG(B5,2)</f>
        <v>1</v>
      </c>
      <c r="D12" s="3" t="s">
        <v>14</v>
      </c>
      <c r="E12" s="3">
        <f>IF(E3="",E4*E5*E6,E3)</f>
        <v>64</v>
      </c>
    </row>
    <row r="13" spans="1:39" x14ac:dyDescent="0.45">
      <c r="A13" s="3" t="s">
        <v>9</v>
      </c>
      <c r="B13" s="3">
        <f>B11-B12</f>
        <v>6</v>
      </c>
      <c r="D13" s="3" t="s">
        <v>15</v>
      </c>
      <c r="E13" s="3">
        <f>IF(E4="",E3/E5/E6,E4)</f>
        <v>2</v>
      </c>
    </row>
    <row r="14" spans="1:39" x14ac:dyDescent="0.45">
      <c r="D14" s="3" t="s">
        <v>16</v>
      </c>
      <c r="E14" s="3">
        <f>IF(E5="",E3/E4/E6,E5)</f>
        <v>8</v>
      </c>
    </row>
    <row r="15" spans="1:39" x14ac:dyDescent="0.45">
      <c r="A15" s="2" t="s">
        <v>33</v>
      </c>
      <c r="B15" s="2"/>
      <c r="D15" s="3" t="s">
        <v>17</v>
      </c>
      <c r="E15" s="3">
        <f>IF(E6="",E3/E4/E5,E6)</f>
        <v>4</v>
      </c>
    </row>
    <row r="16" spans="1:39" x14ac:dyDescent="0.45">
      <c r="A16" s="3" t="s">
        <v>27</v>
      </c>
      <c r="B16" s="3" t="str" cm="1">
        <f t="array" ref="B16">_xlfn.LET(_xlpm.bi, _xlfn.TEXTJOIN("",TRUE,HEX2BIN(MID(B7,_xlfn.SEQUENCE(LEN(B7)),1),4)), IF(LEN(_xlpm.bi)&lt;B2,_xlfn.CONCAT(REPT("0",B2-LEN(_xlpm.bi)),_xlpm.bi),_xlpm.bi))</f>
        <v>0001110111011110</v>
      </c>
    </row>
    <row r="17" spans="1:5" x14ac:dyDescent="0.45">
      <c r="A17" s="3" t="s">
        <v>28</v>
      </c>
      <c r="B17" s="3" t="str" cm="1">
        <f t="array" ref="B17">_xlfn.TEXTJOIN(" ",TRUE,HEX2BIN(MID(B7,_xlfn.SEQUENCE(LEN(B7)),1),4))</f>
        <v>0001 1101 1101 1110</v>
      </c>
      <c r="D17" s="2" t="s">
        <v>19</v>
      </c>
      <c r="E17" s="2"/>
    </row>
    <row r="18" spans="1:5" x14ac:dyDescent="0.45">
      <c r="A18" s="3" t="s">
        <v>4</v>
      </c>
      <c r="B18" s="3" t="str">
        <f>RIGHT(B16,B10)</f>
        <v>111011110</v>
      </c>
      <c r="D18" s="3" t="s">
        <v>20</v>
      </c>
      <c r="E18" s="3">
        <f>E11-E19-E20</f>
        <v>8</v>
      </c>
    </row>
    <row r="19" spans="1:5" x14ac:dyDescent="0.45">
      <c r="A19" s="3" t="s">
        <v>32</v>
      </c>
      <c r="B19" s="3" t="str">
        <f>LEFT(RIGHT(B16,B10+B12),B12)</f>
        <v>0</v>
      </c>
      <c r="D19" s="3" t="s">
        <v>21</v>
      </c>
      <c r="E19" s="3">
        <f>LOG(E14,2)</f>
        <v>3</v>
      </c>
    </row>
    <row r="20" spans="1:5" x14ac:dyDescent="0.45">
      <c r="A20" s="3" t="s">
        <v>8</v>
      </c>
      <c r="B20" s="3" t="str">
        <f>LEFT(RIGHT(B16,B10+B12+B13),B13)</f>
        <v>000111</v>
      </c>
      <c r="D20" s="3" t="s">
        <v>22</v>
      </c>
      <c r="E20" s="3">
        <f>LOG(E15, 2)</f>
        <v>2</v>
      </c>
    </row>
    <row r="21" spans="1:5" x14ac:dyDescent="0.45">
      <c r="A21" s="6" t="s">
        <v>31</v>
      </c>
      <c r="B21" s="3" t="str">
        <f>LEFT(RIGHT(B16,B10+B11),B11)</f>
        <v>0001110</v>
      </c>
      <c r="D21" s="6" t="s">
        <v>34</v>
      </c>
      <c r="E21" s="3">
        <f>E2-B10</f>
        <v>4</v>
      </c>
    </row>
    <row r="23" spans="1:5" x14ac:dyDescent="0.45">
      <c r="A23" s="2" t="s">
        <v>29</v>
      </c>
      <c r="B23" s="2"/>
      <c r="D23" s="2" t="s">
        <v>36</v>
      </c>
      <c r="E23" s="2"/>
    </row>
    <row r="24" spans="1:5" x14ac:dyDescent="0.45">
      <c r="A24" s="3" t="s">
        <v>4</v>
      </c>
      <c r="B24" s="3" t="str" cm="1">
        <f t="array" ref="B24">_xlfn.LET(_xlpm.x,B18, _xlpm.bi, IF(MOD(LEN(_xlpm.x),4)=0,_xlpm.x,_xlfn.CONCAT(REPT("0",4-MOD(LEN(_xlpm.x),4)), _xlpm.x)), _xlfn.TEXTJOIN("",TRUE,BIN2HEX(MID(_xlpm.bi,_xlfn.SEQUENCE(LEN(_xlpm.bi)/4,,,4),4),1)))</f>
        <v>1DE</v>
      </c>
      <c r="D24" s="3" t="s">
        <v>35</v>
      </c>
      <c r="E24" s="3" t="str" cm="1">
        <f t="array" ref="E24">_xlfn.LET(_xlpm.bi, _xlfn.TEXTJOIN("",TRUE,HEX2BIN(MID(E8,_xlfn.SEQUENCE(LEN(E8)),1),4)), IF(LEN(_xlpm.bi)&lt;E21,_xlfn.CONCAT(REPT("0",E21-LEN(_xlpm.bi)),_xlpm.bi),_xlpm.bi))</f>
        <v>0001</v>
      </c>
    </row>
    <row r="25" spans="1:5" x14ac:dyDescent="0.45">
      <c r="A25" s="3" t="s">
        <v>32</v>
      </c>
      <c r="B25" s="3" t="str" cm="1">
        <f t="array" ref="B25">_xlfn.LET(_xlpm.x,B19, _xlpm.bi, IF(MOD(LEN(_xlpm.x),4)=0,_xlpm.x,_xlfn.CONCAT(REPT("0",4-MOD(LEN(_xlpm.x),4)), _xlpm.x)), _xlfn.TEXTJOIN("",TRUE,BIN2HEX(MID(_xlpm.bi,_xlfn.SEQUENCE(LEN(_xlpm.bi)/4,,,4),4),1)))</f>
        <v>0</v>
      </c>
      <c r="D25" s="3" t="s">
        <v>37</v>
      </c>
      <c r="E25" s="3" t="str">
        <f>B18</f>
        <v>111011110</v>
      </c>
    </row>
    <row r="26" spans="1:5" x14ac:dyDescent="0.45">
      <c r="A26" s="3" t="s">
        <v>8</v>
      </c>
      <c r="B26" s="3" t="str" cm="1">
        <f t="array" ref="B26">_xlfn.LET(_xlpm.x,B20, _xlpm.bi, IF(MOD(LEN(_xlpm.x),4)=0,_xlpm.x,_xlfn.CONCAT(REPT("0",4-MOD(LEN(_xlpm.x),4)), _xlpm.x)), _xlfn.TEXTJOIN("",TRUE,BIN2HEX(MID(_xlpm.bi,_xlfn.SEQUENCE(LEN(_xlpm.bi)/4,,,4),4),1)))</f>
        <v>07</v>
      </c>
      <c r="D26" s="3" t="s">
        <v>38</v>
      </c>
      <c r="E26" s="3" t="str">
        <f>_xlfn.CONCAT(E24,E25)</f>
        <v>0001111011110</v>
      </c>
    </row>
    <row r="27" spans="1:5" x14ac:dyDescent="0.45">
      <c r="A27" s="6" t="s">
        <v>31</v>
      </c>
      <c r="B27" s="3" t="str" cm="1">
        <f t="array" ref="B27">_xlfn.LET(_xlpm.x,B21, _xlpm.bi, IF(MOD(LEN(_xlpm.x),4)=0,_xlpm.x,_xlfn.CONCAT(REPT("0",4-MOD(LEN(_xlpm.x),4)), _xlpm.x)), _xlfn.TEXTJOIN("",TRUE,BIN2HEX(MID(_xlpm.bi,_xlfn.SEQUENCE(LEN(_xlpm.bi)/4,,,4),4),1)))</f>
        <v>0E</v>
      </c>
      <c r="D27" s="6" t="s">
        <v>41</v>
      </c>
      <c r="E27" s="3" t="str">
        <f>LEFT(E26,E18)</f>
        <v>00011110</v>
      </c>
    </row>
    <row r="28" spans="1:5" x14ac:dyDescent="0.45">
      <c r="D28" s="6" t="s">
        <v>40</v>
      </c>
      <c r="E28" s="3" t="str">
        <f>LEFT(RIGHT(E26,E20+E19),E19)</f>
        <v>111</v>
      </c>
    </row>
    <row r="29" spans="1:5" x14ac:dyDescent="0.45">
      <c r="D29" s="6" t="s">
        <v>39</v>
      </c>
      <c r="E29" s="3" t="str">
        <f>RIGHT(E26,E20)</f>
        <v>10</v>
      </c>
    </row>
    <row r="31" spans="1:5" x14ac:dyDescent="0.45">
      <c r="D31" s="2" t="s">
        <v>30</v>
      </c>
      <c r="E31" s="2"/>
    </row>
    <row r="32" spans="1:5" x14ac:dyDescent="0.45">
      <c r="D32" s="3" t="s">
        <v>38</v>
      </c>
      <c r="E32" s="3" t="str" cm="1">
        <f t="array" ref="E32">_xlfn.LET(_xlpm.x,E26, _xlpm.bi, IF(MOD(LEN(_xlpm.x),4)=0,_xlpm.x,_xlfn.CONCAT(REPT("0",4-MOD(LEN(_xlpm.x),4)), _xlpm.x)), _xlfn.TEXTJOIN("",TRUE,BIN2HEX(MID(_xlpm.bi,_xlfn.SEQUENCE(LEN(_xlpm.bi)/4,,,4),4),1)))</f>
        <v>03DE</v>
      </c>
    </row>
    <row r="33" spans="4:5" x14ac:dyDescent="0.45">
      <c r="D33" s="3" t="s">
        <v>41</v>
      </c>
      <c r="E33" s="3" t="str" cm="1">
        <f t="array" ref="E33">_xlfn.LET(_xlpm.x,E27, _xlpm.bi, IF(MOD(LEN(_xlpm.x),4)=0,_xlpm.x,_xlfn.CONCAT(REPT("0",4-MOD(LEN(_xlpm.x),4)), _xlpm.x)), _xlfn.TEXTJOIN("",TRUE,BIN2HEX(MID(_xlpm.bi,_xlfn.SEQUENCE(LEN(_xlpm.bi)/4,,,4),4),1)))</f>
        <v>1E</v>
      </c>
    </row>
    <row r="34" spans="4:5" x14ac:dyDescent="0.45">
      <c r="D34" s="3" t="s">
        <v>40</v>
      </c>
      <c r="E34" s="3" t="str" cm="1">
        <f t="array" ref="E34">_xlfn.LET(_xlpm.x,E28, _xlpm.bi, IF(MOD(LEN(_xlpm.x),4)=0,_xlpm.x,_xlfn.CONCAT(REPT("0",4-MOD(LEN(_xlpm.x),4)), _xlpm.x)), _xlfn.TEXTJOIN("",TRUE,BIN2HEX(MID(_xlpm.bi,_xlfn.SEQUENCE(LEN(_xlpm.bi)/4,,,4),4),1)))</f>
        <v>7</v>
      </c>
    </row>
    <row r="35" spans="4:5" x14ac:dyDescent="0.45">
      <c r="D35" s="3" t="s">
        <v>39</v>
      </c>
      <c r="E35" s="3" t="str" cm="1">
        <f t="array" ref="E35">_xlfn.LET(_xlpm.x,E29, _xlpm.bi, IF(MOD(LEN(_xlpm.x),4)=0,_xlpm.x,_xlfn.CONCAT(REPT("0",4-MOD(LEN(_xlpm.x),4)), _xlpm.x)), _xlfn.TEXTJOIN("",TRUE,BIN2HEX(MID(_xlpm.bi,_xlfn.SEQUENCE(LEN(_xlpm.bi)/4,,,4),4),1)))</f>
        <v>2</v>
      </c>
    </row>
  </sheetData>
  <conditionalFormatting sqref="H2:AM3">
    <cfRule type="cellIs" dxfId="8" priority="7" operator="equal">
      <formula>"VPO"</formula>
    </cfRule>
    <cfRule type="cellIs" dxfId="7" priority="8" operator="equal">
      <formula>"TLBI"</formula>
    </cfRule>
    <cfRule type="cellIs" dxfId="6" priority="9" operator="equal">
      <formula>"TLBT"</formula>
    </cfRule>
  </conditionalFormatting>
  <conditionalFormatting sqref="H8:AM8">
    <cfRule type="cellIs" dxfId="5" priority="4" operator="equal">
      <formula>"CO"</formula>
    </cfRule>
    <cfRule type="cellIs" dxfId="4" priority="5" operator="equal">
      <formula>"CI"</formula>
    </cfRule>
    <cfRule type="cellIs" dxfId="3" priority="6" operator="equal">
      <formula>"CT"</formula>
    </cfRule>
  </conditionalFormatting>
  <conditionalFormatting sqref="H2:AM2">
    <cfRule type="cellIs" dxfId="2" priority="3" operator="equal">
      <formula>"VPN"</formula>
    </cfRule>
  </conditionalFormatting>
  <conditionalFormatting sqref="H7:AM7">
    <cfRule type="cellIs" dxfId="1" priority="1" operator="equal">
      <formula>"PPN"</formula>
    </cfRule>
    <cfRule type="cellIs" dxfId="0" priority="2" operator="equal">
      <formula>"PPO"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04F-73AC-4196-A7EA-04F69EE23FD9}">
  <dimension ref="A1:AF1"/>
  <sheetViews>
    <sheetView zoomScale="55" zoomScaleNormal="55" workbookViewId="0">
      <selection activeCell="B26" sqref="B26"/>
    </sheetView>
  </sheetViews>
  <sheetFormatPr defaultRowHeight="14.25" x14ac:dyDescent="0.45"/>
  <sheetData>
    <row r="1" spans="1:32" x14ac:dyDescent="0.4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Yang</dc:creator>
  <cp:lastModifiedBy>yang guang</cp:lastModifiedBy>
  <dcterms:created xsi:type="dcterms:W3CDTF">2015-06-05T18:17:20Z</dcterms:created>
  <dcterms:modified xsi:type="dcterms:W3CDTF">2022-11-10T06:04:13Z</dcterms:modified>
</cp:coreProperties>
</file>