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상관계수" sheetId="1" r:id="rId3"/>
    <sheet state="visible" name="상관계수의 사본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상관계수는 단위가 변해도 일정하다
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4">
      <text>
        <t xml:space="preserve">상관계수는 단위가 변해도 일정하다
</t>
      </text>
    </comment>
  </commentList>
</comments>
</file>

<file path=xl/sharedStrings.xml><?xml version="1.0" encoding="utf-8"?>
<sst xmlns="http://schemas.openxmlformats.org/spreadsheetml/2006/main" count="44" uniqueCount="21">
  <si>
    <t>키(cm)</t>
  </si>
  <si>
    <t>몸무게(Kg)</t>
  </si>
  <si>
    <t>키(단위변환)</t>
  </si>
  <si>
    <t>몸무게(단위변환)</t>
  </si>
  <si>
    <t>키 편차</t>
  </si>
  <si>
    <t>키 편차 제곱</t>
  </si>
  <si>
    <t>몸무게 편차</t>
  </si>
  <si>
    <t>몸무게 편차 제곱</t>
  </si>
  <si>
    <t>공분산</t>
  </si>
  <si>
    <t>상관계수</t>
  </si>
  <si>
    <t>편차곱</t>
  </si>
  <si>
    <t>평균</t>
  </si>
  <si>
    <t>표준편차</t>
  </si>
  <si>
    <t>편차벡터 내적 a·b</t>
  </si>
  <si>
    <t>편차벡터크기</t>
  </si>
  <si>
    <t>두벡터 사이각의 코사인</t>
  </si>
  <si>
    <r>
      <rPr>
        <rFont val="Verdana"/>
        <b/>
        <color rgb="FF0000FF"/>
        <sz val="11.0"/>
      </rPr>
      <t>a</t>
    </r>
    <r>
      <rPr>
        <rFont val="Verdana"/>
        <color rgb="FF0000FF"/>
        <sz val="11.0"/>
      </rPr>
      <t>·</t>
    </r>
    <r>
      <rPr>
        <rFont val="Verdana"/>
        <b/>
        <color rgb="FF0000FF"/>
        <sz val="11.0"/>
      </rPr>
      <t>b</t>
    </r>
    <r>
      <rPr>
        <rFont val="Verdana"/>
        <color rgb="FF0000FF"/>
        <sz val="11.0"/>
      </rPr>
      <t xml:space="preserve"> / |</t>
    </r>
    <r>
      <rPr>
        <rFont val="Verdana"/>
        <b/>
        <color rgb="FF0000FF"/>
        <sz val="11.0"/>
      </rPr>
      <t>a</t>
    </r>
    <r>
      <rPr>
        <rFont val="Verdana"/>
        <color rgb="FF0000FF"/>
        <sz val="11.0"/>
      </rPr>
      <t>||</t>
    </r>
    <r>
      <rPr>
        <rFont val="Verdana"/>
        <b/>
        <color rgb="FF0000FF"/>
        <sz val="11.0"/>
      </rPr>
      <t>b</t>
    </r>
    <r>
      <rPr>
        <rFont val="Verdana"/>
        <color rgb="FF0000FF"/>
        <sz val="11.0"/>
      </rPr>
      <t>|</t>
    </r>
  </si>
  <si>
    <t>함수로 구함</t>
  </si>
  <si>
    <t>COVARIANCE.S</t>
  </si>
  <si>
    <t>CORREL</t>
  </si>
  <si>
    <r>
      <rPr>
        <rFont val="Verdana"/>
        <b/>
        <color rgb="FF0000FF"/>
        <sz val="11.0"/>
      </rPr>
      <t>a</t>
    </r>
    <r>
      <rPr>
        <rFont val="Verdana"/>
        <color rgb="FF0000FF"/>
        <sz val="11.0"/>
      </rPr>
      <t>·</t>
    </r>
    <r>
      <rPr>
        <rFont val="Verdana"/>
        <b/>
        <color rgb="FF0000FF"/>
        <sz val="11.0"/>
      </rPr>
      <t>b</t>
    </r>
    <r>
      <rPr>
        <rFont val="Verdana"/>
        <color rgb="FF0000FF"/>
        <sz val="11.0"/>
      </rPr>
      <t xml:space="preserve"> / |</t>
    </r>
    <r>
      <rPr>
        <rFont val="Verdana"/>
        <b/>
        <color rgb="FF0000FF"/>
        <sz val="11.0"/>
      </rPr>
      <t>a</t>
    </r>
    <r>
      <rPr>
        <rFont val="Verdana"/>
        <color rgb="FF0000FF"/>
        <sz val="11.0"/>
      </rPr>
      <t>||</t>
    </r>
    <r>
      <rPr>
        <rFont val="Verdana"/>
        <b/>
        <color rgb="FF0000FF"/>
        <sz val="11.0"/>
      </rPr>
      <t>b</t>
    </r>
    <r>
      <rPr>
        <rFont val="Verdana"/>
        <color rgb="FF0000FF"/>
        <sz val="11.0"/>
      </rPr>
      <t>|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</si>
</sst>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sz val="10.0"/>
    </font>
    <font>
      <sz val="11.0"/>
      <color rgb="FF000000"/>
      <name val="Verdana"/>
    </font>
    <font>
      <b/>
      <sz val="11.0"/>
      <color rgb="FFFF0000"/>
      <name val="Verdana"/>
    </font>
    <font>
      <b/>
      <sz val="11.0"/>
      <color rgb="FF6AA84F"/>
      <name val="Verdana"/>
    </font>
    <font>
      <sz val="11.0"/>
      <name val="Verdana"/>
    </font>
    <font>
      <sz val="10.0"/>
      <color rgb="FF000000"/>
      <name val="Verdana"/>
    </font>
    <font>
      <b/>
      <sz val="10.0"/>
      <color rgb="FF70AD47"/>
      <name val="Verdana"/>
    </font>
    <font>
      <sz val="10.0"/>
      <name val="Verdana"/>
    </font>
    <font>
      <b/>
      <sz val="10.0"/>
      <color rgb="FFFF0000"/>
      <name val="Verdana"/>
    </font>
    <font>
      <b/>
      <sz val="11.0"/>
      <color rgb="FF0000FF"/>
      <name val="Verdana"/>
    </font>
    <font>
      <b/>
      <sz val="10.0"/>
      <color rgb="FF0000FF"/>
      <name val="Verdana"/>
    </font>
    <font>
      <sz val="11.0"/>
      <color rgb="FF0000FF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D9E1F2"/>
        <bgColor rgb="FFD9E1F2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wrapText="0"/>
    </xf>
    <xf borderId="0" fillId="0" fontId="2" numFmtId="0" xfId="0" applyAlignment="1" applyFont="1">
      <alignment shrinkToFit="0" wrapText="0"/>
    </xf>
    <xf borderId="0" fillId="2" fontId="2" numFmtId="0" xfId="0" applyAlignment="1" applyFill="1" applyFont="1">
      <alignment horizontal="right" readingOrder="0" shrinkToFit="0" wrapText="0"/>
    </xf>
    <xf borderId="0" fillId="2" fontId="3" numFmtId="0" xfId="0" applyAlignment="1" applyFont="1">
      <alignment horizontal="right" readingOrder="0" shrinkToFit="0" wrapText="0"/>
    </xf>
    <xf borderId="0" fillId="0" fontId="4" numFmtId="0" xfId="0" applyAlignment="1" applyFon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6" numFmtId="0" xfId="0" applyAlignment="1" applyFont="1">
      <alignment horizontal="right" readingOrder="0" shrinkToFit="0" wrapText="0"/>
    </xf>
    <xf borderId="1" fillId="0" fontId="6" numFmtId="0" xfId="0" applyAlignment="1" applyBorder="1" applyFont="1">
      <alignment horizontal="right" readingOrder="0" shrinkToFit="0" wrapText="0"/>
    </xf>
    <xf borderId="2" fillId="0" fontId="6" numFmtId="0" xfId="0" applyAlignment="1" applyBorder="1" applyFont="1">
      <alignment horizontal="right" readingOrder="0" shrinkToFit="0" wrapText="0"/>
    </xf>
    <xf borderId="2" fillId="0" fontId="7" numFmtId="0" xfId="0" applyAlignment="1" applyBorder="1" applyFont="1">
      <alignment horizontal="right" readingOrder="0" shrinkToFit="0" wrapText="0"/>
    </xf>
    <xf borderId="3" fillId="0" fontId="8" numFmtId="0" xfId="0" applyBorder="1" applyFont="1"/>
    <xf borderId="4" fillId="0" fontId="6" numFmtId="0" xfId="0" applyAlignment="1" applyBorder="1" applyFont="1">
      <alignment horizontal="right" readingOrder="0" shrinkToFit="0" wrapText="0"/>
    </xf>
    <xf borderId="0" fillId="0" fontId="8" numFmtId="0" xfId="0" applyFont="1"/>
    <xf borderId="5" fillId="0" fontId="8" numFmtId="0" xfId="0" applyBorder="1" applyFont="1"/>
    <xf borderId="0" fillId="0" fontId="6" numFmtId="0" xfId="0" applyAlignment="1" applyFont="1">
      <alignment shrinkToFit="0" wrapText="0"/>
    </xf>
    <xf borderId="6" fillId="0" fontId="6" numFmtId="0" xfId="0" applyAlignment="1" applyBorder="1" applyFont="1">
      <alignment horizontal="right" readingOrder="0" shrinkToFit="0" wrapText="0"/>
    </xf>
    <xf borderId="7" fillId="0" fontId="6" numFmtId="0" xfId="0" applyAlignment="1" applyBorder="1" applyFont="1">
      <alignment horizontal="right" readingOrder="0" shrinkToFit="0" wrapText="0"/>
    </xf>
    <xf borderId="7" fillId="0" fontId="6" numFmtId="0" xfId="0" applyAlignment="1" applyBorder="1" applyFont="1">
      <alignment shrinkToFit="0" wrapText="0"/>
    </xf>
    <xf borderId="8" fillId="0" fontId="8" numFmtId="0" xfId="0" applyBorder="1" applyFont="1"/>
    <xf borderId="0" fillId="0" fontId="9" numFmtId="0" xfId="0" applyAlignment="1" applyFont="1">
      <alignment horizontal="right" readingOrder="0" shrinkToFit="0" wrapText="0"/>
    </xf>
    <xf borderId="0" fillId="0" fontId="10" numFmtId="0" xfId="0" applyAlignment="1" applyFont="1">
      <alignment horizontal="right" readingOrder="0"/>
    </xf>
    <xf borderId="0" fillId="0" fontId="11" numFmtId="0" xfId="0" applyFont="1"/>
    <xf borderId="0" fillId="0" fontId="12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0" fillId="0" fontId="8" numFmtId="0" xfId="0" applyAlignment="1" applyFont="1">
      <alignment readingOrder="0"/>
    </xf>
    <xf borderId="9" fillId="0" fontId="8" numFmtId="0" xfId="0" applyAlignment="1" applyBorder="1" applyFont="1">
      <alignment readingOrder="0"/>
    </xf>
    <xf borderId="10" fillId="0" fontId="8" numFmtId="0" xfId="0" applyAlignment="1" applyBorder="1" applyFont="1">
      <alignment readingOrder="0"/>
    </xf>
    <xf borderId="8" fillId="0" fontId="6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2.38"/>
    <col customWidth="1" min="3" max="3" width="1.25"/>
    <col customWidth="1" min="4" max="4" width="5.63"/>
    <col customWidth="1" min="5" max="5" width="13.63"/>
    <col customWidth="1" min="6" max="6" width="17.0"/>
    <col customWidth="1" min="7" max="7" width="12.88"/>
    <col customWidth="1" min="9" max="9" width="12.88"/>
    <col customWidth="1" min="10" max="10" width="14.38"/>
    <col customWidth="1" min="11" max="11" width="13.5"/>
    <col customWidth="1" min="12" max="12" width="18.88"/>
    <col customWidth="1" min="13" max="13" width="14.13"/>
  </cols>
  <sheetData>
    <row r="2">
      <c r="A2" s="1"/>
      <c r="B2" s="1"/>
      <c r="C2" s="1"/>
      <c r="D2" s="1"/>
      <c r="E2" s="2">
        <v>1.0</v>
      </c>
      <c r="F2" s="2">
        <v>1.0</v>
      </c>
      <c r="G2" s="1"/>
      <c r="H2" s="1"/>
      <c r="I2" s="1"/>
      <c r="J2" s="1"/>
      <c r="K2" s="1"/>
      <c r="L2" s="1"/>
      <c r="M2" s="1"/>
    </row>
    <row r="3">
      <c r="A3" s="3" t="s">
        <v>0</v>
      </c>
      <c r="B3" s="3" t="s">
        <v>1</v>
      </c>
      <c r="C3" s="4"/>
      <c r="D3" s="4"/>
      <c r="E3" s="3" t="s">
        <v>2</v>
      </c>
      <c r="F3" s="3" t="s">
        <v>3</v>
      </c>
      <c r="G3" s="5" t="s">
        <v>4</v>
      </c>
      <c r="H3" s="3" t="s">
        <v>5</v>
      </c>
      <c r="I3" s="5" t="s">
        <v>6</v>
      </c>
      <c r="J3" s="3" t="s">
        <v>7</v>
      </c>
      <c r="K3" s="6" t="s">
        <v>8</v>
      </c>
      <c r="L3" s="7" t="s">
        <v>9</v>
      </c>
      <c r="M3" s="8" t="s">
        <v>10</v>
      </c>
    </row>
    <row r="4">
      <c r="A4" s="9">
        <v>170.0</v>
      </c>
      <c r="B4" s="9">
        <v>65.0</v>
      </c>
      <c r="C4" s="9"/>
      <c r="D4" s="10">
        <v>1.0</v>
      </c>
      <c r="E4" s="11">
        <f t="shared" ref="E4:E13" si="1">A4*$E$2</f>
        <v>170</v>
      </c>
      <c r="F4" s="11">
        <f t="shared" ref="F4:F13" si="2">B4*$F$2</f>
        <v>65</v>
      </c>
      <c r="G4" s="11">
        <f t="shared" ref="G4:G13" si="3">E4-$E$14</f>
        <v>-3.1</v>
      </c>
      <c r="H4" s="11">
        <f t="shared" ref="H4:H13" si="4">G4*G4</f>
        <v>9.61</v>
      </c>
      <c r="I4" s="11">
        <f t="shared" ref="I4:I13" si="5">F4-$F$14</f>
        <v>-5.6</v>
      </c>
      <c r="J4" s="11">
        <f t="shared" ref="J4:J13" si="6">I4*I4</f>
        <v>31.36</v>
      </c>
      <c r="K4" s="11">
        <f t="shared" ref="K4:K13" si="7">G4*I4</f>
        <v>17.36</v>
      </c>
      <c r="L4" s="12">
        <f>K14/(H14*J14)</f>
        <v>0.8292039993</v>
      </c>
      <c r="M4" s="13">
        <f t="shared" ref="M4:M13" si="8">G4*I4</f>
        <v>17.36</v>
      </c>
    </row>
    <row r="5">
      <c r="A5" s="9">
        <v>155.0</v>
      </c>
      <c r="B5" s="9">
        <v>59.0</v>
      </c>
      <c r="C5" s="9"/>
      <c r="D5" s="14">
        <v>2.0</v>
      </c>
      <c r="E5" s="9">
        <f t="shared" si="1"/>
        <v>155</v>
      </c>
      <c r="F5" s="9">
        <f t="shared" si="2"/>
        <v>59</v>
      </c>
      <c r="G5" s="9">
        <f t="shared" si="3"/>
        <v>-18.1</v>
      </c>
      <c r="H5" s="9">
        <f t="shared" si="4"/>
        <v>327.61</v>
      </c>
      <c r="I5" s="9">
        <f t="shared" si="5"/>
        <v>-11.6</v>
      </c>
      <c r="J5" s="9">
        <f t="shared" si="6"/>
        <v>134.56</v>
      </c>
      <c r="K5" s="9">
        <f t="shared" si="7"/>
        <v>209.96</v>
      </c>
      <c r="L5" s="15"/>
      <c r="M5" s="16">
        <f t="shared" si="8"/>
        <v>209.96</v>
      </c>
    </row>
    <row r="6">
      <c r="A6" s="9">
        <v>175.0</v>
      </c>
      <c r="B6" s="9">
        <v>68.0</v>
      </c>
      <c r="C6" s="9"/>
      <c r="D6" s="14">
        <v>3.0</v>
      </c>
      <c r="E6" s="9">
        <f t="shared" si="1"/>
        <v>175</v>
      </c>
      <c r="F6" s="9">
        <f t="shared" si="2"/>
        <v>68</v>
      </c>
      <c r="G6" s="9">
        <f t="shared" si="3"/>
        <v>1.9</v>
      </c>
      <c r="H6" s="9">
        <f t="shared" si="4"/>
        <v>3.61</v>
      </c>
      <c r="I6" s="9">
        <f t="shared" si="5"/>
        <v>-2.6</v>
      </c>
      <c r="J6" s="9">
        <f t="shared" si="6"/>
        <v>6.76</v>
      </c>
      <c r="K6" s="9">
        <f t="shared" si="7"/>
        <v>-4.94</v>
      </c>
      <c r="L6" s="17"/>
      <c r="M6" s="16">
        <f t="shared" si="8"/>
        <v>-4.94</v>
      </c>
    </row>
    <row r="7">
      <c r="A7" s="9">
        <v>182.0</v>
      </c>
      <c r="B7" s="9">
        <v>78.0</v>
      </c>
      <c r="C7" s="9"/>
      <c r="D7" s="14">
        <v>4.0</v>
      </c>
      <c r="E7" s="9">
        <f t="shared" si="1"/>
        <v>182</v>
      </c>
      <c r="F7" s="9">
        <f t="shared" si="2"/>
        <v>78</v>
      </c>
      <c r="G7" s="9">
        <f t="shared" si="3"/>
        <v>8.9</v>
      </c>
      <c r="H7" s="9">
        <f t="shared" si="4"/>
        <v>79.21</v>
      </c>
      <c r="I7" s="9">
        <f t="shared" si="5"/>
        <v>7.4</v>
      </c>
      <c r="J7" s="9">
        <f t="shared" si="6"/>
        <v>54.76</v>
      </c>
      <c r="K7" s="9">
        <f t="shared" si="7"/>
        <v>65.86</v>
      </c>
      <c r="L7" s="17"/>
      <c r="M7" s="16">
        <f t="shared" si="8"/>
        <v>65.86</v>
      </c>
    </row>
    <row r="8">
      <c r="A8" s="9">
        <v>171.0</v>
      </c>
      <c r="B8" s="9">
        <v>62.0</v>
      </c>
      <c r="C8" s="9"/>
      <c r="D8" s="14">
        <v>5.0</v>
      </c>
      <c r="E8" s="9">
        <f t="shared" si="1"/>
        <v>171</v>
      </c>
      <c r="F8" s="9">
        <f t="shared" si="2"/>
        <v>62</v>
      </c>
      <c r="G8" s="9">
        <f t="shared" si="3"/>
        <v>-2.1</v>
      </c>
      <c r="H8" s="9">
        <f t="shared" si="4"/>
        <v>4.41</v>
      </c>
      <c r="I8" s="9">
        <f t="shared" si="5"/>
        <v>-8.6</v>
      </c>
      <c r="J8" s="9">
        <f t="shared" si="6"/>
        <v>73.96</v>
      </c>
      <c r="K8" s="9">
        <f t="shared" si="7"/>
        <v>18.06</v>
      </c>
      <c r="L8" s="17"/>
      <c r="M8" s="16">
        <f t="shared" si="8"/>
        <v>18.06</v>
      </c>
    </row>
    <row r="9">
      <c r="A9" s="9">
        <v>188.0</v>
      </c>
      <c r="B9" s="9">
        <v>85.0</v>
      </c>
      <c r="C9" s="9"/>
      <c r="D9" s="14">
        <v>6.0</v>
      </c>
      <c r="E9" s="9">
        <f t="shared" si="1"/>
        <v>188</v>
      </c>
      <c r="F9" s="9">
        <f t="shared" si="2"/>
        <v>85</v>
      </c>
      <c r="G9" s="9">
        <f t="shared" si="3"/>
        <v>14.9</v>
      </c>
      <c r="H9" s="9">
        <f t="shared" si="4"/>
        <v>222.01</v>
      </c>
      <c r="I9" s="9">
        <f t="shared" si="5"/>
        <v>14.4</v>
      </c>
      <c r="J9" s="9">
        <f t="shared" si="6"/>
        <v>207.36</v>
      </c>
      <c r="K9" s="9">
        <f t="shared" si="7"/>
        <v>214.56</v>
      </c>
      <c r="L9" s="17"/>
      <c r="M9" s="16">
        <f t="shared" si="8"/>
        <v>214.56</v>
      </c>
    </row>
    <row r="10">
      <c r="A10" s="9">
        <v>165.0</v>
      </c>
      <c r="B10" s="9">
        <v>63.0</v>
      </c>
      <c r="C10" s="9"/>
      <c r="D10" s="14">
        <v>7.0</v>
      </c>
      <c r="E10" s="9">
        <f t="shared" si="1"/>
        <v>165</v>
      </c>
      <c r="F10" s="9">
        <f t="shared" si="2"/>
        <v>63</v>
      </c>
      <c r="G10" s="9">
        <f t="shared" si="3"/>
        <v>-8.1</v>
      </c>
      <c r="H10" s="9">
        <f t="shared" si="4"/>
        <v>65.61</v>
      </c>
      <c r="I10" s="9">
        <f t="shared" si="5"/>
        <v>-7.6</v>
      </c>
      <c r="J10" s="9">
        <f t="shared" si="6"/>
        <v>57.76</v>
      </c>
      <c r="K10" s="9">
        <f t="shared" si="7"/>
        <v>61.56</v>
      </c>
      <c r="L10" s="17"/>
      <c r="M10" s="16">
        <f t="shared" si="8"/>
        <v>61.56</v>
      </c>
    </row>
    <row r="11">
      <c r="A11" s="9">
        <v>167.0</v>
      </c>
      <c r="B11" s="9">
        <v>58.0</v>
      </c>
      <c r="C11" s="9"/>
      <c r="D11" s="14">
        <v>8.0</v>
      </c>
      <c r="E11" s="9">
        <f t="shared" si="1"/>
        <v>167</v>
      </c>
      <c r="F11" s="9">
        <f t="shared" si="2"/>
        <v>58</v>
      </c>
      <c r="G11" s="9">
        <f t="shared" si="3"/>
        <v>-6.1</v>
      </c>
      <c r="H11" s="9">
        <f t="shared" si="4"/>
        <v>37.21</v>
      </c>
      <c r="I11" s="9">
        <f t="shared" si="5"/>
        <v>-12.6</v>
      </c>
      <c r="J11" s="9">
        <f t="shared" si="6"/>
        <v>158.76</v>
      </c>
      <c r="K11" s="9">
        <f t="shared" si="7"/>
        <v>76.86</v>
      </c>
      <c r="L11" s="17"/>
      <c r="M11" s="16">
        <f t="shared" si="8"/>
        <v>76.86</v>
      </c>
    </row>
    <row r="12">
      <c r="A12" s="9">
        <v>175.0</v>
      </c>
      <c r="B12" s="9">
        <v>70.0</v>
      </c>
      <c r="C12" s="9"/>
      <c r="D12" s="14">
        <v>9.0</v>
      </c>
      <c r="E12" s="9">
        <f t="shared" si="1"/>
        <v>175</v>
      </c>
      <c r="F12" s="9">
        <f t="shared" si="2"/>
        <v>70</v>
      </c>
      <c r="G12" s="9">
        <f t="shared" si="3"/>
        <v>1.9</v>
      </c>
      <c r="H12" s="9">
        <f t="shared" si="4"/>
        <v>3.61</v>
      </c>
      <c r="I12" s="9">
        <f t="shared" si="5"/>
        <v>-0.6</v>
      </c>
      <c r="J12" s="9">
        <f t="shared" si="6"/>
        <v>0.36</v>
      </c>
      <c r="K12" s="9">
        <f t="shared" si="7"/>
        <v>-1.14</v>
      </c>
      <c r="L12" s="17"/>
      <c r="M12" s="16">
        <f t="shared" si="8"/>
        <v>-1.14</v>
      </c>
    </row>
    <row r="13">
      <c r="A13" s="9">
        <v>183.0</v>
      </c>
      <c r="B13" s="9">
        <v>98.0</v>
      </c>
      <c r="C13" s="9"/>
      <c r="D13" s="18">
        <v>10.0</v>
      </c>
      <c r="E13" s="19">
        <f t="shared" si="1"/>
        <v>183</v>
      </c>
      <c r="F13" s="19">
        <f t="shared" si="2"/>
        <v>98</v>
      </c>
      <c r="G13" s="19">
        <f t="shared" si="3"/>
        <v>9.9</v>
      </c>
      <c r="H13" s="19">
        <f t="shared" si="4"/>
        <v>98.01</v>
      </c>
      <c r="I13" s="19">
        <f t="shared" si="5"/>
        <v>27.4</v>
      </c>
      <c r="J13" s="19">
        <f t="shared" si="6"/>
        <v>750.76</v>
      </c>
      <c r="K13" s="19">
        <f t="shared" si="7"/>
        <v>271.26</v>
      </c>
      <c r="L13" s="20"/>
      <c r="M13" s="21">
        <f t="shared" si="8"/>
        <v>271.26</v>
      </c>
    </row>
    <row r="14">
      <c r="A14" s="15"/>
      <c r="B14" s="15"/>
      <c r="C14" s="9"/>
      <c r="D14" s="3" t="s">
        <v>11</v>
      </c>
      <c r="E14" s="9">
        <f t="shared" ref="E14:F14" si="9">AVERAGE(E4:E13)</f>
        <v>173.1</v>
      </c>
      <c r="F14" s="9">
        <f t="shared" si="9"/>
        <v>70.6</v>
      </c>
      <c r="G14" s="3" t="s">
        <v>12</v>
      </c>
      <c r="H14" s="9">
        <f>sqrt(SUM(H4:H13)/(10-1))</f>
        <v>9.723396754</v>
      </c>
      <c r="I14" s="3" t="s">
        <v>12</v>
      </c>
      <c r="J14" s="9">
        <f>sqrt(SUM(J4:J13)/(10-1))</f>
        <v>12.80798362</v>
      </c>
      <c r="K14" s="22">
        <f>sum(K4:K13)/(10-1)</f>
        <v>103.2666667</v>
      </c>
      <c r="L14" s="3" t="s">
        <v>13</v>
      </c>
      <c r="M14" s="15">
        <f>sum(M4:M13)</f>
        <v>929.4</v>
      </c>
    </row>
    <row r="15">
      <c r="A15" s="15"/>
      <c r="B15" s="15"/>
      <c r="C15" s="15"/>
      <c r="D15" s="15"/>
      <c r="E15" s="15"/>
      <c r="F15" s="15"/>
      <c r="G15" s="8" t="s">
        <v>14</v>
      </c>
      <c r="H15" s="15">
        <f>sqrt(SUM(H4:H13))</f>
        <v>29.17019026</v>
      </c>
      <c r="I15" s="8" t="s">
        <v>14</v>
      </c>
      <c r="J15" s="15">
        <f>sqrt(SUM(J4:J13))</f>
        <v>38.42395086</v>
      </c>
      <c r="K15" s="15"/>
      <c r="L15" s="23" t="s">
        <v>15</v>
      </c>
      <c r="M15" s="24">
        <f>M14/(H15*J15)</f>
        <v>0.8292039993</v>
      </c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25" t="s">
        <v>16</v>
      </c>
      <c r="M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26" t="s">
        <v>17</v>
      </c>
      <c r="K17" s="15"/>
      <c r="M17" s="15"/>
    </row>
    <row r="18">
      <c r="A18" s="15"/>
      <c r="B18" s="27"/>
      <c r="C18" s="15"/>
      <c r="D18" s="15"/>
      <c r="E18" s="15"/>
      <c r="F18" s="15"/>
      <c r="G18" s="15"/>
      <c r="H18" s="15"/>
      <c r="I18" s="15"/>
      <c r="J18" s="28" t="s">
        <v>18</v>
      </c>
      <c r="K18" s="13">
        <f>_xlfn.COVARIANCE.S(F4:F13,E4:E13)</f>
        <v>103.2666667</v>
      </c>
      <c r="L18" s="15"/>
      <c r="M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29" t="s">
        <v>19</v>
      </c>
      <c r="K19" s="30">
        <f>CORREL(F4:F13,E4:E13)</f>
        <v>0.8292039993</v>
      </c>
      <c r="L19" s="15"/>
      <c r="M19" s="15"/>
    </row>
  </sheetData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88"/>
    <col customWidth="1" min="2" max="2" width="12.38"/>
    <col customWidth="1" min="3" max="3" width="1.25"/>
    <col customWidth="1" min="4" max="4" width="5.63"/>
    <col customWidth="1" min="5" max="5" width="13.63"/>
    <col customWidth="1" min="6" max="6" width="17.0"/>
    <col customWidth="1" min="7" max="7" width="12.88"/>
    <col customWidth="1" min="9" max="9" width="12.88"/>
    <col customWidth="1" min="10" max="10" width="14.38"/>
    <col customWidth="1" min="11" max="11" width="13.5"/>
    <col customWidth="1" min="12" max="12" width="18.88"/>
    <col customWidth="1" min="13" max="13" width="14.13"/>
  </cols>
  <sheetData>
    <row r="2">
      <c r="A2" s="1"/>
      <c r="B2" s="1"/>
      <c r="C2" s="1"/>
      <c r="D2" s="1"/>
      <c r="E2" s="2">
        <v>1.0</v>
      </c>
      <c r="F2" s="2">
        <v>1.0</v>
      </c>
      <c r="G2" s="1"/>
      <c r="H2" s="1"/>
      <c r="I2" s="1"/>
      <c r="J2" s="1"/>
      <c r="K2" s="1"/>
      <c r="L2" s="1"/>
      <c r="M2" s="1"/>
    </row>
    <row r="3">
      <c r="A3" s="3" t="s">
        <v>0</v>
      </c>
      <c r="B3" s="3" t="s">
        <v>1</v>
      </c>
      <c r="C3" s="4"/>
      <c r="D3" s="4"/>
      <c r="E3" s="3" t="s">
        <v>2</v>
      </c>
      <c r="F3" s="3" t="s">
        <v>3</v>
      </c>
      <c r="G3" s="5" t="s">
        <v>4</v>
      </c>
      <c r="H3" s="3" t="s">
        <v>5</v>
      </c>
      <c r="I3" s="5" t="s">
        <v>6</v>
      </c>
      <c r="J3" s="3" t="s">
        <v>7</v>
      </c>
      <c r="K3" s="6" t="s">
        <v>8</v>
      </c>
      <c r="L3" s="7" t="s">
        <v>9</v>
      </c>
      <c r="M3" s="8" t="s">
        <v>10</v>
      </c>
    </row>
    <row r="4">
      <c r="A4" s="9">
        <v>170.0</v>
      </c>
      <c r="B4" s="9">
        <v>65.0</v>
      </c>
      <c r="C4" s="9"/>
      <c r="D4" s="10">
        <v>1.0</v>
      </c>
      <c r="E4" s="11">
        <f t="shared" ref="E4:E13" si="1">A4*$E$2</f>
        <v>170</v>
      </c>
      <c r="F4" s="11">
        <f t="shared" ref="F4:F13" si="2">B4*$F$2</f>
        <v>65</v>
      </c>
      <c r="G4" s="11">
        <f t="shared" ref="G4:G13" si="3">E4-$E$14</f>
        <v>-3.1</v>
      </c>
      <c r="H4" s="11">
        <f t="shared" ref="H4:H13" si="4">G4*G4</f>
        <v>9.61</v>
      </c>
      <c r="I4" s="11">
        <f t="shared" ref="I4:I13" si="5">F4-$F$14</f>
        <v>-5.6</v>
      </c>
      <c r="J4" s="11">
        <f t="shared" ref="J4:J13" si="6">I4*I4</f>
        <v>31.36</v>
      </c>
      <c r="K4" s="11">
        <f t="shared" ref="K4:K13" si="7">G4*I4</f>
        <v>17.36</v>
      </c>
      <c r="L4" s="12">
        <f>K14/(H14*J14)</f>
        <v>0.8292039993</v>
      </c>
      <c r="M4" s="13">
        <f t="shared" ref="M4:M13" si="8">G4*I4</f>
        <v>17.36</v>
      </c>
    </row>
    <row r="5">
      <c r="A5" s="9">
        <v>155.0</v>
      </c>
      <c r="B5" s="9">
        <v>59.0</v>
      </c>
      <c r="C5" s="9"/>
      <c r="D5" s="14">
        <v>2.0</v>
      </c>
      <c r="E5" s="9">
        <f t="shared" si="1"/>
        <v>155</v>
      </c>
      <c r="F5" s="9">
        <f t="shared" si="2"/>
        <v>59</v>
      </c>
      <c r="G5" s="9">
        <f t="shared" si="3"/>
        <v>-18.1</v>
      </c>
      <c r="H5" s="9">
        <f t="shared" si="4"/>
        <v>327.61</v>
      </c>
      <c r="I5" s="9">
        <f t="shared" si="5"/>
        <v>-11.6</v>
      </c>
      <c r="J5" s="9">
        <f t="shared" si="6"/>
        <v>134.56</v>
      </c>
      <c r="K5" s="9">
        <f t="shared" si="7"/>
        <v>209.96</v>
      </c>
      <c r="L5" s="15"/>
      <c r="M5" s="16">
        <f t="shared" si="8"/>
        <v>209.96</v>
      </c>
    </row>
    <row r="6">
      <c r="A6" s="9">
        <v>175.0</v>
      </c>
      <c r="B6" s="9">
        <v>68.0</v>
      </c>
      <c r="C6" s="9"/>
      <c r="D6" s="14">
        <v>3.0</v>
      </c>
      <c r="E6" s="9">
        <f t="shared" si="1"/>
        <v>175</v>
      </c>
      <c r="F6" s="9">
        <f t="shared" si="2"/>
        <v>68</v>
      </c>
      <c r="G6" s="9">
        <f t="shared" si="3"/>
        <v>1.9</v>
      </c>
      <c r="H6" s="9">
        <f t="shared" si="4"/>
        <v>3.61</v>
      </c>
      <c r="I6" s="9">
        <f t="shared" si="5"/>
        <v>-2.6</v>
      </c>
      <c r="J6" s="9">
        <f t="shared" si="6"/>
        <v>6.76</v>
      </c>
      <c r="K6" s="9">
        <f t="shared" si="7"/>
        <v>-4.94</v>
      </c>
      <c r="L6" s="17"/>
      <c r="M6" s="16">
        <f t="shared" si="8"/>
        <v>-4.94</v>
      </c>
    </row>
    <row r="7">
      <c r="A7" s="9">
        <v>182.0</v>
      </c>
      <c r="B7" s="9">
        <v>78.0</v>
      </c>
      <c r="C7" s="9"/>
      <c r="D7" s="14">
        <v>4.0</v>
      </c>
      <c r="E7" s="9">
        <f t="shared" si="1"/>
        <v>182</v>
      </c>
      <c r="F7" s="9">
        <f t="shared" si="2"/>
        <v>78</v>
      </c>
      <c r="G7" s="9">
        <f t="shared" si="3"/>
        <v>8.9</v>
      </c>
      <c r="H7" s="9">
        <f t="shared" si="4"/>
        <v>79.21</v>
      </c>
      <c r="I7" s="9">
        <f t="shared" si="5"/>
        <v>7.4</v>
      </c>
      <c r="J7" s="9">
        <f t="shared" si="6"/>
        <v>54.76</v>
      </c>
      <c r="K7" s="9">
        <f t="shared" si="7"/>
        <v>65.86</v>
      </c>
      <c r="L7" s="17"/>
      <c r="M7" s="16">
        <f t="shared" si="8"/>
        <v>65.86</v>
      </c>
    </row>
    <row r="8">
      <c r="A8" s="9">
        <v>171.0</v>
      </c>
      <c r="B8" s="9">
        <v>62.0</v>
      </c>
      <c r="C8" s="9"/>
      <c r="D8" s="14">
        <v>5.0</v>
      </c>
      <c r="E8" s="9">
        <f t="shared" si="1"/>
        <v>171</v>
      </c>
      <c r="F8" s="9">
        <f t="shared" si="2"/>
        <v>62</v>
      </c>
      <c r="G8" s="9">
        <f t="shared" si="3"/>
        <v>-2.1</v>
      </c>
      <c r="H8" s="9">
        <f t="shared" si="4"/>
        <v>4.41</v>
      </c>
      <c r="I8" s="9">
        <f t="shared" si="5"/>
        <v>-8.6</v>
      </c>
      <c r="J8" s="9">
        <f t="shared" si="6"/>
        <v>73.96</v>
      </c>
      <c r="K8" s="9">
        <f t="shared" si="7"/>
        <v>18.06</v>
      </c>
      <c r="L8" s="17"/>
      <c r="M8" s="16">
        <f t="shared" si="8"/>
        <v>18.06</v>
      </c>
    </row>
    <row r="9">
      <c r="A9" s="9">
        <v>188.0</v>
      </c>
      <c r="B9" s="9">
        <v>85.0</v>
      </c>
      <c r="C9" s="9"/>
      <c r="D9" s="14">
        <v>6.0</v>
      </c>
      <c r="E9" s="9">
        <f t="shared" si="1"/>
        <v>188</v>
      </c>
      <c r="F9" s="9">
        <f t="shared" si="2"/>
        <v>85</v>
      </c>
      <c r="G9" s="9">
        <f t="shared" si="3"/>
        <v>14.9</v>
      </c>
      <c r="H9" s="9">
        <f t="shared" si="4"/>
        <v>222.01</v>
      </c>
      <c r="I9" s="9">
        <f t="shared" si="5"/>
        <v>14.4</v>
      </c>
      <c r="J9" s="9">
        <f t="shared" si="6"/>
        <v>207.36</v>
      </c>
      <c r="K9" s="9">
        <f t="shared" si="7"/>
        <v>214.56</v>
      </c>
      <c r="L9" s="17"/>
      <c r="M9" s="16">
        <f t="shared" si="8"/>
        <v>214.56</v>
      </c>
    </row>
    <row r="10">
      <c r="A10" s="9">
        <v>165.0</v>
      </c>
      <c r="B10" s="9">
        <v>63.0</v>
      </c>
      <c r="C10" s="9"/>
      <c r="D10" s="14">
        <v>7.0</v>
      </c>
      <c r="E10" s="9">
        <f t="shared" si="1"/>
        <v>165</v>
      </c>
      <c r="F10" s="9">
        <f t="shared" si="2"/>
        <v>63</v>
      </c>
      <c r="G10" s="9">
        <f t="shared" si="3"/>
        <v>-8.1</v>
      </c>
      <c r="H10" s="9">
        <f t="shared" si="4"/>
        <v>65.61</v>
      </c>
      <c r="I10" s="9">
        <f t="shared" si="5"/>
        <v>-7.6</v>
      </c>
      <c r="J10" s="9">
        <f t="shared" si="6"/>
        <v>57.76</v>
      </c>
      <c r="K10" s="9">
        <f t="shared" si="7"/>
        <v>61.56</v>
      </c>
      <c r="L10" s="17"/>
      <c r="M10" s="16">
        <f t="shared" si="8"/>
        <v>61.56</v>
      </c>
    </row>
    <row r="11">
      <c r="A11" s="9">
        <v>167.0</v>
      </c>
      <c r="B11" s="9">
        <v>58.0</v>
      </c>
      <c r="C11" s="9"/>
      <c r="D11" s="14">
        <v>8.0</v>
      </c>
      <c r="E11" s="9">
        <f t="shared" si="1"/>
        <v>167</v>
      </c>
      <c r="F11" s="9">
        <f t="shared" si="2"/>
        <v>58</v>
      </c>
      <c r="G11" s="9">
        <f t="shared" si="3"/>
        <v>-6.1</v>
      </c>
      <c r="H11" s="9">
        <f t="shared" si="4"/>
        <v>37.21</v>
      </c>
      <c r="I11" s="9">
        <f t="shared" si="5"/>
        <v>-12.6</v>
      </c>
      <c r="J11" s="9">
        <f t="shared" si="6"/>
        <v>158.76</v>
      </c>
      <c r="K11" s="9">
        <f t="shared" si="7"/>
        <v>76.86</v>
      </c>
      <c r="L11" s="17"/>
      <c r="M11" s="16">
        <f t="shared" si="8"/>
        <v>76.86</v>
      </c>
    </row>
    <row r="12">
      <c r="A12" s="9">
        <v>175.0</v>
      </c>
      <c r="B12" s="9">
        <v>70.0</v>
      </c>
      <c r="C12" s="9"/>
      <c r="D12" s="14">
        <v>9.0</v>
      </c>
      <c r="E12" s="9">
        <f t="shared" si="1"/>
        <v>175</v>
      </c>
      <c r="F12" s="9">
        <f t="shared" si="2"/>
        <v>70</v>
      </c>
      <c r="G12" s="9">
        <f t="shared" si="3"/>
        <v>1.9</v>
      </c>
      <c r="H12" s="9">
        <f t="shared" si="4"/>
        <v>3.61</v>
      </c>
      <c r="I12" s="9">
        <f t="shared" si="5"/>
        <v>-0.6</v>
      </c>
      <c r="J12" s="9">
        <f t="shared" si="6"/>
        <v>0.36</v>
      </c>
      <c r="K12" s="9">
        <f t="shared" si="7"/>
        <v>-1.14</v>
      </c>
      <c r="L12" s="17"/>
      <c r="M12" s="16">
        <f t="shared" si="8"/>
        <v>-1.14</v>
      </c>
    </row>
    <row r="13">
      <c r="A13" s="9">
        <v>183.0</v>
      </c>
      <c r="B13" s="9">
        <v>98.0</v>
      </c>
      <c r="C13" s="9"/>
      <c r="D13" s="18">
        <v>10.0</v>
      </c>
      <c r="E13" s="19">
        <f t="shared" si="1"/>
        <v>183</v>
      </c>
      <c r="F13" s="19">
        <f t="shared" si="2"/>
        <v>98</v>
      </c>
      <c r="G13" s="19">
        <f t="shared" si="3"/>
        <v>9.9</v>
      </c>
      <c r="H13" s="19">
        <f t="shared" si="4"/>
        <v>98.01</v>
      </c>
      <c r="I13" s="19">
        <f t="shared" si="5"/>
        <v>27.4</v>
      </c>
      <c r="J13" s="19">
        <f t="shared" si="6"/>
        <v>750.76</v>
      </c>
      <c r="K13" s="19">
        <f t="shared" si="7"/>
        <v>271.26</v>
      </c>
      <c r="L13" s="20"/>
      <c r="M13" s="21">
        <f t="shared" si="8"/>
        <v>271.26</v>
      </c>
    </row>
    <row r="14">
      <c r="A14" s="15"/>
      <c r="B14" s="15"/>
      <c r="C14" s="9"/>
      <c r="D14" s="3" t="s">
        <v>11</v>
      </c>
      <c r="E14" s="9">
        <f t="shared" ref="E14:F14" si="9">AVERAGE(E4:E13)</f>
        <v>173.1</v>
      </c>
      <c r="F14" s="9">
        <f t="shared" si="9"/>
        <v>70.6</v>
      </c>
      <c r="G14" s="3" t="s">
        <v>12</v>
      </c>
      <c r="H14" s="9">
        <f>sqrt(SUM(H4:H13)/(10-1))</f>
        <v>9.723396754</v>
      </c>
      <c r="I14" s="3" t="s">
        <v>12</v>
      </c>
      <c r="J14" s="9">
        <f>sqrt(SUM(J4:J13)/(10-1))</f>
        <v>12.80798362</v>
      </c>
      <c r="K14" s="22">
        <f>sum(K4:K13)/(10-1)</f>
        <v>103.2666667</v>
      </c>
      <c r="L14" s="3" t="s">
        <v>13</v>
      </c>
      <c r="M14" s="15">
        <f>sum(M4:M13)</f>
        <v>929.4</v>
      </c>
    </row>
    <row r="15">
      <c r="A15" s="15"/>
      <c r="B15" s="15"/>
      <c r="C15" s="15"/>
      <c r="D15" s="15"/>
      <c r="E15" s="15"/>
      <c r="F15" s="15"/>
      <c r="G15" s="8" t="s">
        <v>14</v>
      </c>
      <c r="H15" s="15">
        <f>sqrt(SUM(H4:H13))</f>
        <v>29.17019026</v>
      </c>
      <c r="I15" s="8" t="s">
        <v>14</v>
      </c>
      <c r="J15" s="15">
        <f>sqrt(SUM(J4:J13))</f>
        <v>38.42395086</v>
      </c>
      <c r="K15" s="15"/>
      <c r="L15" s="23" t="s">
        <v>15</v>
      </c>
      <c r="M15" s="24">
        <f>M14/(H15*J15)</f>
        <v>0.8292039993</v>
      </c>
    </row>
    <row r="16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25" t="s">
        <v>20</v>
      </c>
      <c r="M16" s="15"/>
    </row>
    <row r="17">
      <c r="A17" s="15"/>
      <c r="B17" s="15"/>
      <c r="C17" s="15"/>
      <c r="D17" s="15"/>
      <c r="E17" s="15"/>
      <c r="F17" s="15"/>
      <c r="G17" s="15"/>
      <c r="H17" s="15"/>
      <c r="I17" s="15"/>
      <c r="J17" s="26" t="s">
        <v>17</v>
      </c>
      <c r="K17" s="15"/>
      <c r="M17" s="15"/>
    </row>
    <row r="18">
      <c r="A18" s="15"/>
      <c r="B18" s="27"/>
      <c r="C18" s="15"/>
      <c r="D18" s="15"/>
      <c r="E18" s="15"/>
      <c r="F18" s="15"/>
      <c r="G18" s="15"/>
      <c r="H18" s="15"/>
      <c r="I18" s="15"/>
      <c r="J18" s="28" t="s">
        <v>18</v>
      </c>
      <c r="K18" s="13">
        <f>_xlfn.COVARIANCE.S(F4:F13,E4:E13)</f>
        <v>103.2666667</v>
      </c>
      <c r="L18" s="15"/>
      <c r="M18" s="15"/>
    </row>
    <row r="19">
      <c r="A19" s="15"/>
      <c r="B19" s="15"/>
      <c r="C19" s="15"/>
      <c r="D19" s="15"/>
      <c r="E19" s="15"/>
      <c r="F19" s="15"/>
      <c r="G19" s="15"/>
      <c r="H19" s="15"/>
      <c r="I19" s="15"/>
      <c r="J19" s="29" t="s">
        <v>19</v>
      </c>
      <c r="K19" s="30">
        <f>CORREL(F4:F13,E4:E13)</f>
        <v>0.8292039993</v>
      </c>
      <c r="L19" s="15"/>
      <c r="M19" s="15"/>
    </row>
  </sheetData>
  <drawing r:id="rId2"/>
  <legacyDrawing r:id="rId3"/>
</worksheet>
</file>