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F52B287-7D4E-45B7-AB90-EB9E459EB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replicate_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C3" i="2"/>
  <c r="C4" i="2"/>
  <c r="C5" i="2"/>
  <c r="C6" i="2"/>
  <c r="C7" i="2"/>
  <c r="C2" i="2"/>
  <c r="G5" i="2"/>
  <c r="H5" i="2"/>
  <c r="F5" i="2"/>
  <c r="E5" i="2"/>
  <c r="D5" i="2"/>
  <c r="J5" i="2" l="1"/>
  <c r="E27" i="1" l="1"/>
  <c r="F27" i="1"/>
  <c r="G27" i="1" s="1"/>
  <c r="E28" i="1"/>
  <c r="G28" i="1" s="1"/>
  <c r="F28" i="1"/>
  <c r="E29" i="1"/>
  <c r="F29" i="1"/>
  <c r="E30" i="1"/>
  <c r="F30" i="1"/>
  <c r="G30" i="1"/>
  <c r="E31" i="1"/>
  <c r="G31" i="1" s="1"/>
  <c r="F31" i="1"/>
  <c r="E32" i="1"/>
  <c r="F32" i="1"/>
  <c r="E33" i="1"/>
  <c r="F33" i="1"/>
  <c r="G33" i="1"/>
  <c r="G29" i="1" l="1"/>
  <c r="G32" i="1"/>
  <c r="E24" i="1"/>
  <c r="G24" i="1" s="1"/>
  <c r="F24" i="1"/>
  <c r="E20" i="1"/>
  <c r="F20" i="1"/>
  <c r="E21" i="1"/>
  <c r="G21" i="1" s="1"/>
  <c r="F21" i="1"/>
  <c r="E22" i="1"/>
  <c r="G22" i="1" s="1"/>
  <c r="F22" i="1"/>
  <c r="E23" i="1"/>
  <c r="F23" i="1"/>
  <c r="G23" i="1"/>
  <c r="G20" i="1" l="1"/>
  <c r="E3" i="1"/>
  <c r="E4" i="1"/>
  <c r="E5" i="1"/>
  <c r="E6" i="1"/>
  <c r="E7" i="1"/>
  <c r="E8" i="1"/>
  <c r="E9" i="1"/>
  <c r="E10" i="1"/>
  <c r="E11" i="1"/>
  <c r="E2" i="1"/>
  <c r="E14" i="1" l="1"/>
  <c r="F14" i="1"/>
  <c r="G14" i="1"/>
  <c r="E15" i="1"/>
  <c r="G15" i="1" s="1"/>
  <c r="F15" i="1"/>
  <c r="E16" i="1"/>
  <c r="F16" i="1"/>
  <c r="E17" i="1"/>
  <c r="F17" i="1"/>
  <c r="G17" i="1"/>
  <c r="G16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</calcChain>
</file>

<file path=xl/sharedStrings.xml><?xml version="1.0" encoding="utf-8"?>
<sst xmlns="http://schemas.openxmlformats.org/spreadsheetml/2006/main" count="49" uniqueCount="43">
  <si>
    <t>Sample #</t>
  </si>
  <si>
    <t>Weight before (g)</t>
  </si>
  <si>
    <t>Weight after (g)</t>
  </si>
  <si>
    <t>LC1.5</t>
  </si>
  <si>
    <t>Beaker weight (g)</t>
  </si>
  <si>
    <t>LC7.4</t>
  </si>
  <si>
    <t>LC3.7</t>
  </si>
  <si>
    <t>LC5.4</t>
  </si>
  <si>
    <t>LC3.8</t>
  </si>
  <si>
    <t>LC3.1</t>
  </si>
  <si>
    <t>LC1.6</t>
  </si>
  <si>
    <t>LC3.4</t>
  </si>
  <si>
    <t>LC7.6</t>
  </si>
  <si>
    <t>LC2.5</t>
  </si>
  <si>
    <t>Difference (g)</t>
  </si>
  <si>
    <t>Amount of Sample before Dissolution (g)</t>
  </si>
  <si>
    <t>Percent Carbonate</t>
  </si>
  <si>
    <t>7.4-6</t>
  </si>
  <si>
    <t>7.4-5</t>
  </si>
  <si>
    <t>7.4-4</t>
  </si>
  <si>
    <t>TEST</t>
  </si>
  <si>
    <t>7.4-1</t>
  </si>
  <si>
    <t>LC-3.6</t>
  </si>
  <si>
    <t>LC-5.8</t>
  </si>
  <si>
    <t>LC-7.3</t>
  </si>
  <si>
    <t>LC-5.3</t>
  </si>
  <si>
    <t>LC-3.2</t>
  </si>
  <si>
    <t>Lc-5.7</t>
  </si>
  <si>
    <t>Lc-5.5</t>
  </si>
  <si>
    <t>Lc-7.5</t>
  </si>
  <si>
    <t>Lc-3.2</t>
  </si>
  <si>
    <t>Lc-5.3</t>
  </si>
  <si>
    <t>Lc-7.4</t>
  </si>
  <si>
    <t>Lc-3.7</t>
  </si>
  <si>
    <t>sample</t>
  </si>
  <si>
    <t>% carb</t>
  </si>
  <si>
    <t>Avg</t>
  </si>
  <si>
    <t>Median</t>
  </si>
  <si>
    <t>StdDev</t>
  </si>
  <si>
    <t>Count</t>
  </si>
  <si>
    <t>sum(carb)</t>
  </si>
  <si>
    <t>sum(carb^2)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</si>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</sst>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J15" sqref="J15"/>
    </sheetView>
  </sheetViews>
  <sheetFormatPr defaultRowHeight="14.4" x14ac:dyDescent="0.3"/>
  <cols>
    <col min="2" max="2" width="17.21875" customWidth="1"/>
    <col min="3" max="3" width="15" customWidth="1"/>
    <col min="4" max="4" width="16.77734375" customWidth="1"/>
    <col min="5" max="5" width="13.5546875" customWidth="1"/>
    <col min="6" max="6" width="37.5546875" customWidth="1"/>
    <col min="7" max="7" width="18.2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14</v>
      </c>
      <c r="F1" s="2" t="s">
        <v>15</v>
      </c>
      <c r="G1" s="2" t="s">
        <v>16</v>
      </c>
    </row>
    <row r="2" spans="1:7" x14ac:dyDescent="0.3">
      <c r="A2" t="s">
        <v>3</v>
      </c>
      <c r="B2">
        <v>126.004</v>
      </c>
      <c r="C2">
        <v>121.2843</v>
      </c>
      <c r="D2">
        <v>121.2247</v>
      </c>
      <c r="E2" s="1">
        <f>C2-D2</f>
        <v>5.9600000000003206E-2</v>
      </c>
      <c r="F2">
        <f>B2-D2</f>
        <v>4.7793000000000063</v>
      </c>
      <c r="G2">
        <f>1-E2/F2</f>
        <v>0.98752955453727465</v>
      </c>
    </row>
    <row r="3" spans="1:7" x14ac:dyDescent="0.3">
      <c r="A3" t="s">
        <v>5</v>
      </c>
      <c r="B3">
        <v>155.2011</v>
      </c>
      <c r="C3">
        <v>150.65639999999999</v>
      </c>
      <c r="D3">
        <v>128.24090000000001</v>
      </c>
      <c r="E3" s="1">
        <f t="shared" ref="E3:E11" si="0">C3-D3</f>
        <v>22.41549999999998</v>
      </c>
      <c r="F3">
        <f t="shared" ref="F3:F11" si="1">B3-D3</f>
        <v>26.960199999999986</v>
      </c>
      <c r="G3">
        <f t="shared" ref="G3:G11" si="2">1-E3/F3</f>
        <v>0.16857070793243401</v>
      </c>
    </row>
    <row r="4" spans="1:7" x14ac:dyDescent="0.3">
      <c r="A4" t="s">
        <v>6</v>
      </c>
      <c r="B4">
        <v>132.62459999999999</v>
      </c>
      <c r="C4">
        <v>132.07149999999999</v>
      </c>
      <c r="D4">
        <v>121.5309</v>
      </c>
      <c r="E4" s="1">
        <f t="shared" si="0"/>
        <v>10.540599999999984</v>
      </c>
      <c r="F4">
        <f t="shared" si="1"/>
        <v>11.093699999999984</v>
      </c>
      <c r="G4">
        <f t="shared" si="2"/>
        <v>4.985712611662485E-2</v>
      </c>
    </row>
    <row r="5" spans="1:7" x14ac:dyDescent="0.3">
      <c r="A5" t="s">
        <v>7</v>
      </c>
      <c r="B5">
        <v>129.1046</v>
      </c>
      <c r="C5">
        <v>122.5655</v>
      </c>
      <c r="D5">
        <v>119.673</v>
      </c>
      <c r="E5" s="1">
        <f t="shared" si="0"/>
        <v>2.8924999999999983</v>
      </c>
      <c r="F5">
        <f t="shared" si="1"/>
        <v>9.4316000000000031</v>
      </c>
      <c r="G5">
        <f t="shared" si="2"/>
        <v>0.69331820687900281</v>
      </c>
    </row>
    <row r="6" spans="1:7" x14ac:dyDescent="0.3">
      <c r="A6" t="s">
        <v>8</v>
      </c>
      <c r="B6">
        <v>133.34649999999999</v>
      </c>
      <c r="C6">
        <v>124.4034</v>
      </c>
      <c r="D6">
        <v>123.0214</v>
      </c>
      <c r="E6" s="1">
        <f t="shared" si="0"/>
        <v>1.382000000000005</v>
      </c>
      <c r="F6">
        <f t="shared" si="1"/>
        <v>10.325099999999992</v>
      </c>
      <c r="G6">
        <f t="shared" si="2"/>
        <v>0.86615141741968538</v>
      </c>
    </row>
    <row r="7" spans="1:7" x14ac:dyDescent="0.3">
      <c r="A7" t="s">
        <v>9</v>
      </c>
      <c r="B7">
        <v>34.888599999999997</v>
      </c>
      <c r="C7">
        <v>31.6449</v>
      </c>
      <c r="D7">
        <v>31.3995</v>
      </c>
      <c r="E7" s="1">
        <f t="shared" si="0"/>
        <v>0.24540000000000006</v>
      </c>
      <c r="F7">
        <f t="shared" si="1"/>
        <v>3.489099999999997</v>
      </c>
      <c r="G7">
        <f t="shared" si="2"/>
        <v>0.92966667622022858</v>
      </c>
    </row>
    <row r="8" spans="1:7" x14ac:dyDescent="0.3">
      <c r="A8" t="s">
        <v>10</v>
      </c>
      <c r="B8">
        <v>127.9755</v>
      </c>
      <c r="C8">
        <v>124.54649999999999</v>
      </c>
      <c r="D8">
        <v>123.50449999999999</v>
      </c>
      <c r="E8" s="1">
        <f t="shared" si="0"/>
        <v>1.0420000000000016</v>
      </c>
      <c r="F8">
        <f t="shared" si="1"/>
        <v>4.4710000000000036</v>
      </c>
      <c r="G8">
        <f t="shared" si="2"/>
        <v>0.76694251845224759</v>
      </c>
    </row>
    <row r="9" spans="1:7" x14ac:dyDescent="0.3">
      <c r="A9" t="s">
        <v>11</v>
      </c>
      <c r="B9">
        <v>134.9153</v>
      </c>
      <c r="C9">
        <v>129.91550000000001</v>
      </c>
      <c r="D9">
        <v>126.9162</v>
      </c>
      <c r="E9" s="1">
        <f t="shared" si="0"/>
        <v>2.9993000000000052</v>
      </c>
      <c r="F9">
        <f t="shared" si="1"/>
        <v>7.9990999999999985</v>
      </c>
      <c r="G9">
        <f t="shared" si="2"/>
        <v>0.62504531759822912</v>
      </c>
    </row>
    <row r="10" spans="1:7" x14ac:dyDescent="0.3">
      <c r="A10" t="s">
        <v>12</v>
      </c>
      <c r="B10">
        <v>129.91820000000001</v>
      </c>
      <c r="C10">
        <v>122.1285</v>
      </c>
      <c r="D10">
        <v>118.1125</v>
      </c>
      <c r="E10" s="1">
        <f t="shared" si="0"/>
        <v>4.0160000000000053</v>
      </c>
      <c r="F10">
        <f t="shared" si="1"/>
        <v>11.805700000000016</v>
      </c>
      <c r="G10">
        <f t="shared" si="2"/>
        <v>0.65982533860762183</v>
      </c>
    </row>
    <row r="11" spans="1:7" x14ac:dyDescent="0.3">
      <c r="A11" t="s">
        <v>13</v>
      </c>
      <c r="B11">
        <v>32.896799999999999</v>
      </c>
      <c r="C11">
        <v>30.342099999999999</v>
      </c>
      <c r="D11">
        <v>30.292899999999999</v>
      </c>
      <c r="E11" s="1">
        <f t="shared" si="0"/>
        <v>4.9199999999999022E-2</v>
      </c>
      <c r="F11">
        <f t="shared" si="1"/>
        <v>2.6038999999999994</v>
      </c>
      <c r="G11">
        <f t="shared" si="2"/>
        <v>0.98110526517915475</v>
      </c>
    </row>
    <row r="12" spans="1:7" x14ac:dyDescent="0.3">
      <c r="E12" s="1"/>
    </row>
    <row r="13" spans="1:7" x14ac:dyDescent="0.3">
      <c r="A13" s="2" t="s">
        <v>20</v>
      </c>
      <c r="E13" s="1"/>
    </row>
    <row r="14" spans="1:7" x14ac:dyDescent="0.3">
      <c r="A14" t="s">
        <v>21</v>
      </c>
      <c r="B14">
        <v>149.0891</v>
      </c>
      <c r="C14">
        <v>148.16300000000001</v>
      </c>
      <c r="D14">
        <v>143.95689999999999</v>
      </c>
      <c r="E14" s="1">
        <f t="shared" ref="E14:E17" si="3">B14-C14</f>
        <v>0.92609999999999104</v>
      </c>
      <c r="F14">
        <f t="shared" ref="F14:F17" si="4">B14-D14</f>
        <v>5.1322000000000116</v>
      </c>
      <c r="G14">
        <f t="shared" ref="G14:G17" si="5">E14/F14</f>
        <v>0.18044893028330714</v>
      </c>
    </row>
    <row r="15" spans="1:7" x14ac:dyDescent="0.3">
      <c r="A15" t="s">
        <v>19</v>
      </c>
      <c r="B15">
        <v>154.21680000000001</v>
      </c>
      <c r="C15">
        <v>152.96799999999999</v>
      </c>
      <c r="D15">
        <v>146.49289999999999</v>
      </c>
      <c r="E15" s="1">
        <f t="shared" si="3"/>
        <v>1.248800000000017</v>
      </c>
      <c r="F15">
        <f t="shared" si="4"/>
        <v>7.7239000000000146</v>
      </c>
      <c r="G15">
        <f t="shared" si="5"/>
        <v>0.16167998032082428</v>
      </c>
    </row>
    <row r="16" spans="1:7" x14ac:dyDescent="0.3">
      <c r="A16" t="s">
        <v>18</v>
      </c>
      <c r="B16">
        <v>148.00479999999999</v>
      </c>
      <c r="C16">
        <v>146.55549999999999</v>
      </c>
      <c r="D16">
        <v>139.5188</v>
      </c>
      <c r="E16" s="1">
        <f t="shared" si="3"/>
        <v>1.4492999999999938</v>
      </c>
      <c r="F16">
        <f t="shared" si="4"/>
        <v>8.48599999999999</v>
      </c>
      <c r="G16">
        <f t="shared" si="5"/>
        <v>0.17078717888286538</v>
      </c>
    </row>
    <row r="17" spans="1:7" x14ac:dyDescent="0.3">
      <c r="A17" t="s">
        <v>17</v>
      </c>
      <c r="B17">
        <v>139.09540000000001</v>
      </c>
      <c r="C17">
        <v>137.2775</v>
      </c>
      <c r="D17">
        <v>128.2525</v>
      </c>
      <c r="E17" s="1">
        <f t="shared" si="3"/>
        <v>1.8179000000000087</v>
      </c>
      <c r="F17">
        <f t="shared" si="4"/>
        <v>10.842900000000014</v>
      </c>
      <c r="G17">
        <f t="shared" si="5"/>
        <v>0.16765809884809474</v>
      </c>
    </row>
    <row r="18" spans="1:7" x14ac:dyDescent="0.3">
      <c r="E18" s="1"/>
    </row>
    <row r="19" spans="1:7" x14ac:dyDescent="0.3">
      <c r="A19" s="3">
        <v>43346</v>
      </c>
      <c r="E19" s="1"/>
    </row>
    <row r="20" spans="1:7" x14ac:dyDescent="0.3">
      <c r="A20" t="s">
        <v>22</v>
      </c>
      <c r="B20">
        <v>148.1925</v>
      </c>
      <c r="C20">
        <v>141.75620000000001</v>
      </c>
      <c r="D20">
        <v>139.50399999999999</v>
      </c>
      <c r="E20" s="1">
        <f t="shared" ref="E20:E23" si="6">B20-C20</f>
        <v>6.4362999999999886</v>
      </c>
      <c r="F20">
        <f t="shared" ref="F20:F23" si="7">B20-D20</f>
        <v>8.6885000000000048</v>
      </c>
      <c r="G20">
        <f t="shared" ref="G20:G23" si="8">E20/F20</f>
        <v>0.74078379467111533</v>
      </c>
    </row>
    <row r="21" spans="1:7" x14ac:dyDescent="0.3">
      <c r="A21" t="s">
        <v>23</v>
      </c>
      <c r="B21">
        <v>129.7022</v>
      </c>
      <c r="C21">
        <v>125.9171</v>
      </c>
      <c r="D21">
        <v>123.4502</v>
      </c>
      <c r="E21" s="1">
        <f t="shared" si="6"/>
        <v>3.7850999999999999</v>
      </c>
      <c r="F21">
        <f t="shared" si="7"/>
        <v>6.2520000000000095</v>
      </c>
      <c r="G21">
        <f t="shared" si="8"/>
        <v>0.60542226487523898</v>
      </c>
    </row>
    <row r="22" spans="1:7" x14ac:dyDescent="0.3">
      <c r="A22" t="s">
        <v>24</v>
      </c>
      <c r="B22">
        <v>137.54089999999999</v>
      </c>
      <c r="C22">
        <v>127.4499</v>
      </c>
      <c r="D22">
        <v>126.9084</v>
      </c>
      <c r="E22" s="1">
        <f t="shared" si="6"/>
        <v>10.090999999999994</v>
      </c>
      <c r="F22">
        <f t="shared" si="7"/>
        <v>10.632499999999993</v>
      </c>
      <c r="G22">
        <f t="shared" si="8"/>
        <v>0.94907124382788621</v>
      </c>
    </row>
    <row r="23" spans="1:7" x14ac:dyDescent="0.3">
      <c r="A23" t="s">
        <v>25</v>
      </c>
      <c r="B23">
        <v>126.3428</v>
      </c>
      <c r="C23">
        <v>125.1927</v>
      </c>
      <c r="D23">
        <v>119.6825</v>
      </c>
      <c r="E23" s="1">
        <f t="shared" si="6"/>
        <v>1.1500999999999948</v>
      </c>
      <c r="F23">
        <f t="shared" si="7"/>
        <v>6.6602999999999923</v>
      </c>
      <c r="G23">
        <f t="shared" si="8"/>
        <v>0.17267990931339372</v>
      </c>
    </row>
    <row r="24" spans="1:7" x14ac:dyDescent="0.3">
      <c r="A24" t="s">
        <v>26</v>
      </c>
      <c r="B24">
        <v>132.0367</v>
      </c>
      <c r="C24">
        <v>129.53909999999999</v>
      </c>
      <c r="D24">
        <v>121.2007</v>
      </c>
      <c r="E24" s="1">
        <f t="shared" ref="E24" si="9">B24-C24</f>
        <v>2.4976000000000056</v>
      </c>
      <c r="F24">
        <f t="shared" ref="F24" si="10">B24-D24</f>
        <v>10.835999999999999</v>
      </c>
      <c r="G24">
        <f t="shared" ref="G24" si="11">E24/F24</f>
        <v>0.23049095607235198</v>
      </c>
    </row>
    <row r="25" spans="1:7" x14ac:dyDescent="0.3">
      <c r="E25" s="1"/>
    </row>
    <row r="26" spans="1:7" x14ac:dyDescent="0.3">
      <c r="A26" s="3">
        <v>43354</v>
      </c>
      <c r="E26" s="1"/>
    </row>
    <row r="27" spans="1:7" x14ac:dyDescent="0.3">
      <c r="A27" t="s">
        <v>27</v>
      </c>
      <c r="B27">
        <v>161.20339999999999</v>
      </c>
      <c r="C27">
        <v>157.31</v>
      </c>
      <c r="D27">
        <v>140.43279999999999</v>
      </c>
      <c r="E27" s="1">
        <f t="shared" ref="E27:E33" si="12">B27-C27</f>
        <v>3.8933999999999855</v>
      </c>
      <c r="F27">
        <f t="shared" ref="F27:F33" si="13">B27-D27</f>
        <v>20.770600000000002</v>
      </c>
      <c r="G27">
        <f t="shared" ref="G27:G33" si="14">E27/F27</f>
        <v>0.18744764234061534</v>
      </c>
    </row>
    <row r="28" spans="1:7" x14ac:dyDescent="0.3">
      <c r="A28" t="s">
        <v>28</v>
      </c>
      <c r="B28">
        <v>159.47309999999999</v>
      </c>
      <c r="C28">
        <v>151.2133</v>
      </c>
      <c r="D28">
        <v>149.68770000000001</v>
      </c>
      <c r="E28" s="1">
        <f t="shared" si="12"/>
        <v>8.2597999999999843</v>
      </c>
      <c r="F28">
        <f t="shared" si="13"/>
        <v>9.7853999999999814</v>
      </c>
      <c r="G28">
        <f t="shared" si="14"/>
        <v>0.84409426288143563</v>
      </c>
    </row>
    <row r="29" spans="1:7" x14ac:dyDescent="0.3">
      <c r="A29" t="s">
        <v>29</v>
      </c>
      <c r="B29">
        <v>138.4768</v>
      </c>
      <c r="C29">
        <v>130.68430000000001</v>
      </c>
      <c r="D29">
        <v>128.2543</v>
      </c>
      <c r="E29" s="1">
        <f t="shared" si="12"/>
        <v>7.7924999999999898</v>
      </c>
      <c r="F29">
        <f t="shared" si="13"/>
        <v>10.222499999999997</v>
      </c>
      <c r="G29">
        <f t="shared" si="14"/>
        <v>0.76228906823184073</v>
      </c>
    </row>
    <row r="30" spans="1:7" x14ac:dyDescent="0.3">
      <c r="A30" t="s">
        <v>30</v>
      </c>
      <c r="B30">
        <v>159.5642</v>
      </c>
      <c r="C30">
        <v>156.9691</v>
      </c>
      <c r="D30">
        <v>148.45410000000001</v>
      </c>
      <c r="E30" s="1">
        <f t="shared" si="12"/>
        <v>2.5951000000000022</v>
      </c>
      <c r="F30">
        <f t="shared" si="13"/>
        <v>11.110099999999989</v>
      </c>
      <c r="G30">
        <f t="shared" si="14"/>
        <v>0.23358025580327854</v>
      </c>
    </row>
    <row r="31" spans="1:7" x14ac:dyDescent="0.3">
      <c r="A31" t="s">
        <v>31</v>
      </c>
      <c r="B31">
        <v>157.5788</v>
      </c>
      <c r="C31">
        <v>155.2063</v>
      </c>
      <c r="D31">
        <v>143.917</v>
      </c>
      <c r="E31" s="1">
        <f t="shared" si="12"/>
        <v>2.3725000000000023</v>
      </c>
      <c r="F31">
        <f t="shared" si="13"/>
        <v>13.661799999999999</v>
      </c>
      <c r="G31">
        <f t="shared" si="14"/>
        <v>0.17365940066462709</v>
      </c>
    </row>
    <row r="32" spans="1:7" x14ac:dyDescent="0.3">
      <c r="A32" t="s">
        <v>32</v>
      </c>
      <c r="B32">
        <v>136.1618</v>
      </c>
      <c r="C32">
        <v>134.56379999999999</v>
      </c>
      <c r="D32">
        <v>126.90779999999999</v>
      </c>
      <c r="E32" s="1">
        <f t="shared" si="12"/>
        <v>1.5980000000000132</v>
      </c>
      <c r="F32">
        <f t="shared" si="13"/>
        <v>9.2540000000000049</v>
      </c>
      <c r="G32">
        <f t="shared" si="14"/>
        <v>0.17268208342338581</v>
      </c>
    </row>
    <row r="33" spans="1:7" x14ac:dyDescent="0.3">
      <c r="A33" t="s">
        <v>33</v>
      </c>
      <c r="B33">
        <v>168.65299999999999</v>
      </c>
      <c r="C33">
        <v>167.5744</v>
      </c>
      <c r="D33">
        <v>144.62459999999999</v>
      </c>
      <c r="E33" s="1">
        <f t="shared" si="12"/>
        <v>1.0785999999999945</v>
      </c>
      <c r="F33">
        <f t="shared" si="13"/>
        <v>24.028400000000005</v>
      </c>
      <c r="G33">
        <f t="shared" si="14"/>
        <v>4.4888548550881216E-2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7A00-530E-46D3-85BF-242E4671D0DC}">
  <dimension ref="A1:J7"/>
  <sheetViews>
    <sheetView workbookViewId="0">
      <selection activeCell="F7" sqref="F7"/>
    </sheetView>
  </sheetViews>
  <sheetFormatPr defaultRowHeight="14.4" x14ac:dyDescent="0.3"/>
  <cols>
    <col min="8" max="8" width="15.21875" customWidth="1"/>
    <col min="9" max="9" width="19.77734375" customWidth="1"/>
  </cols>
  <sheetData>
    <row r="1" spans="1:10" x14ac:dyDescent="0.3">
      <c r="A1" t="s">
        <v>34</v>
      </c>
      <c r="B1" t="s">
        <v>35</v>
      </c>
    </row>
    <row r="2" spans="1:10" x14ac:dyDescent="0.3">
      <c r="A2" t="s">
        <v>5</v>
      </c>
      <c r="B2">
        <v>16.857070793243398</v>
      </c>
      <c r="C2">
        <f>B2^2</f>
        <v>284.16083572841961</v>
      </c>
    </row>
    <row r="3" spans="1:10" x14ac:dyDescent="0.3">
      <c r="A3" t="s">
        <v>21</v>
      </c>
      <c r="B3">
        <v>18.044893028330712</v>
      </c>
      <c r="C3">
        <f t="shared" ref="C3:C7" si="0">B3^2</f>
        <v>325.61816440389833</v>
      </c>
    </row>
    <row r="4" spans="1:10" x14ac:dyDescent="0.3">
      <c r="A4" t="s">
        <v>19</v>
      </c>
      <c r="B4">
        <v>16.16799803208243</v>
      </c>
      <c r="C4">
        <f t="shared" si="0"/>
        <v>261.40416036542132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s="4" t="s">
        <v>41</v>
      </c>
      <c r="J4" t="s">
        <v>42</v>
      </c>
    </row>
    <row r="5" spans="1:10" x14ac:dyDescent="0.3">
      <c r="A5" t="s">
        <v>18</v>
      </c>
      <c r="B5">
        <v>17.078717888286537</v>
      </c>
      <c r="C5">
        <f t="shared" si="0"/>
        <v>291.68260470767854</v>
      </c>
      <c r="D5">
        <f>AVERAGE(B:B)</f>
        <v>17.030449661515188</v>
      </c>
      <c r="E5">
        <f>MEDIAN(B:B)</f>
        <v>16.967894340764968</v>
      </c>
      <c r="F5">
        <f>STDEV(B:B)</f>
        <v>0.62159015645163218</v>
      </c>
      <c r="G5">
        <f>COUNT(B:B)</f>
        <v>6</v>
      </c>
      <c r="H5">
        <f>SUM(B:B)</f>
        <v>102.18269796909114</v>
      </c>
      <c r="I5" s="4">
        <f>SUM(C:C)</f>
        <v>1742.1491656534047</v>
      </c>
      <c r="J5">
        <f>(I5-((H5^2)/G5))/(G5-1)</f>
        <v>0.3863743225975213</v>
      </c>
    </row>
    <row r="6" spans="1:10" x14ac:dyDescent="0.3">
      <c r="A6" t="s">
        <v>17</v>
      </c>
      <c r="B6">
        <v>16.765809884809475</v>
      </c>
      <c r="C6">
        <f t="shared" si="0"/>
        <v>281.09238109357511</v>
      </c>
    </row>
    <row r="7" spans="1:10" x14ac:dyDescent="0.3">
      <c r="A7" t="s">
        <v>32</v>
      </c>
      <c r="B7">
        <v>17.268208342338582</v>
      </c>
      <c r="C7">
        <f t="shared" si="0"/>
        <v>298.19101935441182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replicate_stats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2023-09-21T12:53:46Z</dcterms:modified>
</cp:coreProperties>
</file>