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39DA2F34-A7F3-4E44-90F2-CDBC573A54C7}" xr6:coauthVersionLast="47" xr6:coauthVersionMax="47" xr10:uidLastSave="{00000000-0000-0000-0000-000000000000}"/>
  <bookViews>
    <workbookView xWindow="0" yWindow="0" windowWidth="13908" windowHeight="16560" activeTab="1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3" i="10" l="1"/>
  <c r="L134" i="10"/>
  <c r="M134" i="10" s="1"/>
  <c r="L135" i="10"/>
  <c r="M135" i="10" s="1"/>
  <c r="L136" i="10"/>
  <c r="M136" i="10" s="1"/>
  <c r="L137" i="10"/>
  <c r="L138" i="10"/>
  <c r="L139" i="10"/>
  <c r="L140" i="10"/>
  <c r="M140" i="10" s="1"/>
  <c r="L141" i="10"/>
  <c r="L142" i="10"/>
  <c r="M142" i="10" s="1"/>
  <c r="L143" i="10"/>
  <c r="L132" i="10"/>
  <c r="L122" i="10"/>
  <c r="L123" i="10"/>
  <c r="L124" i="10"/>
  <c r="L125" i="10"/>
  <c r="L126" i="10"/>
  <c r="M126" i="10" s="1"/>
  <c r="L127" i="10"/>
  <c r="M127" i="10" s="1"/>
  <c r="L128" i="10"/>
  <c r="M128" i="10" s="1"/>
  <c r="L129" i="10"/>
  <c r="M129" i="10" s="1"/>
  <c r="L121" i="10"/>
  <c r="L111" i="12"/>
  <c r="L112" i="12"/>
  <c r="L113" i="12"/>
  <c r="L114" i="12"/>
  <c r="L115" i="12"/>
  <c r="L116" i="12"/>
  <c r="L117" i="12"/>
  <c r="M117" i="12" s="1"/>
  <c r="L118" i="12"/>
  <c r="M118" i="12" s="1"/>
  <c r="L110" i="12"/>
  <c r="M110" i="12" s="1"/>
  <c r="M120" i="10"/>
  <c r="M121" i="10"/>
  <c r="M122" i="10"/>
  <c r="M123" i="10"/>
  <c r="M124" i="10"/>
  <c r="M125" i="10"/>
  <c r="M130" i="10"/>
  <c r="M131" i="10"/>
  <c r="M132" i="10"/>
  <c r="M133" i="10"/>
  <c r="M137" i="10"/>
  <c r="M138" i="10"/>
  <c r="M139" i="10"/>
  <c r="M141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1" i="12"/>
  <c r="M112" i="12"/>
  <c r="M113" i="12"/>
  <c r="M114" i="12"/>
  <c r="M115" i="12"/>
  <c r="M116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19" i="10"/>
  <c r="L111" i="10"/>
  <c r="L112" i="10"/>
  <c r="M112" i="10" s="1"/>
  <c r="L113" i="10"/>
  <c r="M113" i="10" s="1"/>
  <c r="L114" i="10"/>
  <c r="L115" i="10"/>
  <c r="L116" i="10"/>
  <c r="L117" i="10"/>
  <c r="L118" i="10"/>
  <c r="L110" i="10"/>
  <c r="M110" i="10" s="1"/>
  <c r="M118" i="10"/>
  <c r="M116" i="10"/>
  <c r="M111" i="10"/>
  <c r="M114" i="10"/>
  <c r="M115" i="10"/>
  <c r="M117" i="10"/>
  <c r="L50" i="10"/>
  <c r="L49" i="10"/>
  <c r="K50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3" i="10"/>
  <c r="M51" i="12"/>
  <c r="M52" i="12"/>
  <c r="M53" i="12"/>
  <c r="M54" i="12"/>
  <c r="L50" i="12"/>
  <c r="L49" i="12"/>
  <c r="K50" i="12"/>
  <c r="M50" i="12" s="1"/>
  <c r="M49" i="12"/>
  <c r="L80" i="12"/>
  <c r="L84" i="12"/>
  <c r="L85" i="12"/>
  <c r="L86" i="12"/>
  <c r="L83" i="12"/>
  <c r="L105" i="12"/>
  <c r="L106" i="12"/>
  <c r="L107" i="12"/>
  <c r="L99" i="12"/>
  <c r="L100" i="12"/>
  <c r="L101" i="12"/>
  <c r="L102" i="12"/>
  <c r="L103" i="12"/>
  <c r="L104" i="12"/>
  <c r="L98" i="12"/>
  <c r="L90" i="12"/>
  <c r="L91" i="12"/>
  <c r="L92" i="12"/>
  <c r="L93" i="12"/>
  <c r="L94" i="12"/>
  <c r="L95" i="12"/>
  <c r="L89" i="12"/>
  <c r="L109" i="10"/>
  <c r="L97" i="10"/>
  <c r="L88" i="10"/>
  <c r="L82" i="10"/>
  <c r="K98" i="10"/>
  <c r="K89" i="10"/>
  <c r="K83" i="10"/>
  <c r="K80" i="10"/>
  <c r="L106" i="10"/>
  <c r="L107" i="10"/>
  <c r="L105" i="10"/>
  <c r="L99" i="10"/>
  <c r="L100" i="10"/>
  <c r="L101" i="10"/>
  <c r="L102" i="10"/>
  <c r="L103" i="10"/>
  <c r="L104" i="10"/>
  <c r="L98" i="10"/>
  <c r="L90" i="10"/>
  <c r="L91" i="10"/>
  <c r="L92" i="10"/>
  <c r="L93" i="10"/>
  <c r="L94" i="10"/>
  <c r="L95" i="10"/>
  <c r="L8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M57" i="12" s="1"/>
  <c r="K58" i="12"/>
  <c r="K86" i="10"/>
  <c r="K87" i="10"/>
  <c r="K88" i="10"/>
  <c r="K85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M36" i="12" s="1"/>
  <c r="O36" i="5" s="1"/>
  <c r="L37" i="12"/>
  <c r="L38" i="12"/>
  <c r="L39" i="12"/>
  <c r="L40" i="12"/>
  <c r="L35" i="12"/>
  <c r="M35" i="12" s="1"/>
  <c r="O35" i="5" s="1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M75" i="12" s="1"/>
  <c r="O70" i="5" s="1"/>
  <c r="I75" i="12"/>
  <c r="L74" i="12" s="1"/>
  <c r="M74" i="12" s="1"/>
  <c r="O69" i="5" s="1"/>
  <c r="I74" i="12"/>
  <c r="L73" i="12" s="1"/>
  <c r="I73" i="12"/>
  <c r="L72" i="12" s="1"/>
  <c r="I72" i="12"/>
  <c r="L71" i="12" s="1"/>
  <c r="I71" i="12"/>
  <c r="L70" i="12" s="1"/>
  <c r="M70" i="12" s="1"/>
  <c r="O65" i="5" s="1"/>
  <c r="I70" i="12"/>
  <c r="L69" i="12" s="1"/>
  <c r="M69" i="12" s="1"/>
  <c r="O64" i="5" s="1"/>
  <c r="I69" i="12"/>
  <c r="M72" i="12" l="1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J31" i="12" l="1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K33" i="5" s="1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K48" i="5" s="1"/>
  <c r="N48" i="10"/>
  <c r="P48" i="10" s="1"/>
  <c r="K64" i="10"/>
  <c r="N64" i="10"/>
  <c r="P64" i="10" s="1"/>
  <c r="K79" i="10"/>
  <c r="K74" i="5" s="1"/>
  <c r="N79" i="10"/>
  <c r="P79" i="10" s="1"/>
  <c r="K19" i="10"/>
  <c r="K19" i="5" s="1"/>
  <c r="N19" i="10"/>
  <c r="P19" i="10" s="1"/>
  <c r="L15" i="10"/>
  <c r="O15" i="10"/>
  <c r="L46" i="10"/>
  <c r="O46" i="10"/>
  <c r="K47" i="10"/>
  <c r="K47" i="5" s="1"/>
  <c r="N47" i="10"/>
  <c r="P47" i="10" s="1"/>
  <c r="K41" i="10"/>
  <c r="K41" i="5" s="1"/>
  <c r="N41" i="10"/>
  <c r="P41" i="10" s="1"/>
  <c r="L65" i="10"/>
  <c r="O65" i="10"/>
  <c r="L57" i="10"/>
  <c r="O57" i="10"/>
  <c r="K63" i="10"/>
  <c r="N63" i="10"/>
  <c r="K78" i="10"/>
  <c r="K73" i="5" s="1"/>
  <c r="N78" i="10"/>
  <c r="P78" i="10" s="1"/>
  <c r="L16" i="10"/>
  <c r="O16" i="10"/>
  <c r="L31" i="10"/>
  <c r="O31" i="10"/>
  <c r="L45" i="10"/>
  <c r="O45" i="10"/>
  <c r="K40" i="10"/>
  <c r="K40" i="5" s="1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K35" i="5" s="1"/>
  <c r="O35" i="10"/>
  <c r="P35" i="10" s="1"/>
  <c r="J76" i="10"/>
  <c r="J71" i="5" s="1"/>
  <c r="L4" i="10"/>
  <c r="K4" i="5" s="1"/>
  <c r="O4" i="10"/>
  <c r="P4" i="10" s="1"/>
  <c r="K18" i="10"/>
  <c r="K18" i="5" s="1"/>
  <c r="N18" i="10"/>
  <c r="P18" i="10" s="1"/>
  <c r="L29" i="10"/>
  <c r="O29" i="10"/>
  <c r="L21" i="10"/>
  <c r="K21" i="5" s="1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K50" i="5" s="1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K20" i="5" s="1"/>
  <c r="O20" i="10"/>
  <c r="P20" i="10" s="1"/>
  <c r="K28" i="10"/>
  <c r="N28" i="10"/>
  <c r="L43" i="10"/>
  <c r="K43" i="5" s="1"/>
  <c r="O43" i="10"/>
  <c r="P43" i="10" s="1"/>
  <c r="K38" i="10"/>
  <c r="N38" i="10"/>
  <c r="L62" i="10"/>
  <c r="O62" i="10"/>
  <c r="K68" i="10"/>
  <c r="K63" i="5" s="1"/>
  <c r="N68" i="10"/>
  <c r="P68" i="10" s="1"/>
  <c r="K60" i="10"/>
  <c r="N60" i="10"/>
  <c r="L70" i="10"/>
  <c r="K65" i="5" s="1"/>
  <c r="O70" i="10"/>
  <c r="P70" i="10" s="1"/>
  <c r="K75" i="10"/>
  <c r="N75" i="10"/>
  <c r="K7" i="10"/>
  <c r="K7" i="5" s="1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K42" i="5" s="1"/>
  <c r="O42" i="10"/>
  <c r="P42" i="10" s="1"/>
  <c r="L61" i="10"/>
  <c r="O61" i="10"/>
  <c r="K67" i="10"/>
  <c r="K62" i="5" s="1"/>
  <c r="N67" i="10"/>
  <c r="P67" i="10" s="1"/>
  <c r="K59" i="10"/>
  <c r="N59" i="10"/>
  <c r="L77" i="10"/>
  <c r="O77" i="10"/>
  <c r="L69" i="10"/>
  <c r="K64" i="5" s="1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K34" i="5" s="1"/>
  <c r="N34" i="10"/>
  <c r="P34" i="10" s="1"/>
  <c r="K26" i="10"/>
  <c r="N26" i="10"/>
  <c r="K44" i="10"/>
  <c r="N44" i="10"/>
  <c r="L39" i="10"/>
  <c r="K39" i="5" s="1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K8" i="5" s="1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AV37" i="5"/>
  <c r="L36" i="10"/>
  <c r="AV69" i="5"/>
  <c r="L73" i="10"/>
  <c r="AV15" i="5"/>
  <c r="L14" i="10"/>
  <c r="AV60" i="5"/>
  <c r="L64" i="10"/>
  <c r="AV52" i="5"/>
  <c r="L56" i="10"/>
  <c r="AV68" i="5"/>
  <c r="L72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P39" i="10" l="1"/>
  <c r="K57" i="5"/>
  <c r="K23" i="5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K12" i="5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K72" i="5"/>
  <c r="P11" i="10"/>
  <c r="K70" i="5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K52" i="5"/>
  <c r="P65" i="10"/>
  <c r="K31" i="5"/>
  <c r="P76" i="10"/>
  <c r="P16" i="10"/>
  <c r="P29" i="10"/>
  <c r="K44" i="5"/>
  <c r="P10" i="10"/>
  <c r="P23" i="10"/>
  <c r="P38" i="10"/>
  <c r="K22" i="5"/>
  <c r="P28" i="10"/>
  <c r="K5" i="5"/>
  <c r="K29" i="5"/>
  <c r="P27" i="10"/>
  <c r="K28" i="5"/>
  <c r="P12" i="10"/>
  <c r="P17" i="10"/>
  <c r="P77" i="10"/>
  <c r="P15" i="10"/>
  <c r="P75" i="10"/>
  <c r="P30" i="10"/>
  <c r="P61" i="10"/>
  <c r="P44" i="10"/>
  <c r="K60" i="5"/>
  <c r="P45" i="10"/>
  <c r="P59" i="10"/>
  <c r="P60" i="10"/>
  <c r="P5" i="10"/>
  <c r="P22" i="10"/>
  <c r="K55" i="5"/>
  <c r="P63" i="10"/>
  <c r="K17" i="5"/>
  <c r="K58" i="5"/>
  <c r="P31" i="10"/>
  <c r="P46" i="10"/>
  <c r="P26" i="10"/>
  <c r="P71" i="10"/>
  <c r="K56" i="5"/>
  <c r="K59" i="5"/>
  <c r="K54" i="5"/>
  <c r="K30" i="5"/>
  <c r="K46" i="5"/>
  <c r="K26" i="5"/>
  <c r="K10" i="5"/>
  <c r="K27" i="5"/>
  <c r="K66" i="5"/>
  <c r="K16" i="5"/>
  <c r="K15" i="5"/>
  <c r="K38" i="5"/>
  <c r="K11" i="5"/>
  <c r="K6" i="5"/>
  <c r="K45" i="5"/>
  <c r="K71" i="5"/>
  <c r="K37" i="5"/>
  <c r="K67" i="5"/>
  <c r="K24" i="5"/>
  <c r="K51" i="5"/>
  <c r="K53" i="5"/>
  <c r="K32" i="5"/>
  <c r="K69" i="5"/>
  <c r="K68" i="5"/>
  <c r="K36" i="5"/>
  <c r="K61" i="5"/>
  <c r="K25" i="5"/>
  <c r="K13" i="5"/>
  <c r="K14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<sst xmlns="http://schemas.openxmlformats.org/spreadsheetml/2006/main" count="1042" uniqueCount="383">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</sst>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0" fillId="0" borderId="11" xfId="0" applyFill="1" applyBorder="1"/>
    <xf numFmtId="0" fontId="0" fillId="0" borderId="12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3"/>
  <sheetViews>
    <sheetView topLeftCell="A95" zoomScale="70" zoomScaleNormal="70" workbookViewId="0">
      <pane xSplit="1" topLeftCell="G1" activePane="topRight" state="frozen"/>
      <selection pane="topRight" activeCell="I139" sqref="I139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10.33203125" style="15" customWidth="1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 t="e">
        <f>(Q3-P3)/channel_morph!J2</f>
        <v>#DIV/0!</v>
      </c>
      <c r="S3" s="13">
        <f>Q3</f>
        <v>91.26</v>
      </c>
      <c r="T3">
        <f>18.09</f>
        <v>18.09</v>
      </c>
      <c r="U3" s="15" t="e">
        <f>(T3-S3)/channel_morph!K2</f>
        <v>#DIV/0!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 t="e">
        <f>(Q4-P4)/channel_morph!J3</f>
        <v>#DIV/0!</v>
      </c>
      <c r="S4" s="13">
        <f t="shared" ref="S4:S10" si="4">Q4</f>
        <v>130.34</v>
      </c>
      <c r="T4">
        <v>2.57</v>
      </c>
      <c r="U4" s="15" t="e">
        <f>(T4-S4)/channel_morph!K3</f>
        <v>#DIV/0!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O5" s="9">
        <v>3.3</v>
      </c>
      <c r="P5" s="13">
        <v>43.44</v>
      </c>
      <c r="Q5">
        <v>174.69</v>
      </c>
      <c r="R5" s="15" t="e">
        <f>(Q5-P5)/channel_morph!J4</f>
        <v>#DIV/0!</v>
      </c>
      <c r="S5" s="13">
        <f t="shared" si="4"/>
        <v>174.69</v>
      </c>
      <c r="T5">
        <v>157.12</v>
      </c>
      <c r="U5" s="15" t="e">
        <f>(T5-S5)/channel_morph!K4</f>
        <v>#DIV/0!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 t="e">
        <f>(Q6-P6)/channel_morph!J5</f>
        <v>#DIV/0!</v>
      </c>
      <c r="S6" s="13">
        <f t="shared" si="4"/>
        <v>34.07</v>
      </c>
      <c r="T6">
        <v>46.73</v>
      </c>
      <c r="U6" s="15" t="e">
        <f>(T6-S6)/channel_morph!K5</f>
        <v>#DIV/0!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 t="e">
        <f>(Q7-P7)/channel_morph!J6</f>
        <v>#DIV/0!</v>
      </c>
      <c r="S7" s="13">
        <f t="shared" si="4"/>
        <v>15.79</v>
      </c>
      <c r="T7">
        <v>3.3</v>
      </c>
      <c r="U7" t="e">
        <f>(T7-S7)/channel_morph!K6</f>
        <v>#DIV/0!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 t="e">
        <f>(Q8-P8)/channel_morph!J7</f>
        <v>#DIV/0!</v>
      </c>
      <c r="S8" s="13">
        <f t="shared" si="4"/>
        <v>65.680000000000007</v>
      </c>
      <c r="T8">
        <v>6.85</v>
      </c>
      <c r="U8" s="15" t="e">
        <f>(T8-S8)/channel_morph!K7</f>
        <v>#DIV/0!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 t="e">
        <f>(Q9-P9)/channel_morph!J8</f>
        <v>#DIV/0!</v>
      </c>
      <c r="S9" s="13">
        <f t="shared" si="4"/>
        <v>79.34</v>
      </c>
      <c r="T9">
        <v>11.68</v>
      </c>
      <c r="U9" s="15" t="e">
        <f>(T9-S9)/channel_morph!K8</f>
        <v>#DIV/0!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 t="e">
        <f>(Q10-P10)/channel_morph!J9</f>
        <v>#DIV/0!</v>
      </c>
      <c r="S10" s="4">
        <f t="shared" si="4"/>
        <v>21.01</v>
      </c>
      <c r="T10" s="5">
        <v>2.94</v>
      </c>
      <c r="U10" s="6" t="e">
        <f>(T10-S10)/channel_morph!K9</f>
        <v>#DIV/0!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322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/>
      <c r="O50"/>
      <c r="P50"/>
      <c r="R50"/>
      <c r="S50"/>
      <c r="U50"/>
    </row>
    <row r="51" spans="1:257">
      <c r="A51" s="16" t="s">
        <v>323</v>
      </c>
      <c r="J51"/>
      <c r="K51" s="13">
        <v>28.95</v>
      </c>
      <c r="L51">
        <v>2.17</v>
      </c>
      <c r="M51" s="15">
        <f t="shared" si="5"/>
        <v>-0.33474999999999999</v>
      </c>
      <c r="N51" s="13"/>
      <c r="O51"/>
      <c r="P51"/>
      <c r="R51"/>
      <c r="S51"/>
      <c r="U51"/>
    </row>
    <row r="52" spans="1:257">
      <c r="A52" s="16" t="s">
        <v>324</v>
      </c>
      <c r="J52"/>
      <c r="K52" s="13">
        <v>25.59</v>
      </c>
      <c r="L52">
        <v>2.17</v>
      </c>
      <c r="M52" s="15">
        <f t="shared" si="5"/>
        <v>-0.29275000000000001</v>
      </c>
      <c r="N52" s="13"/>
      <c r="O52"/>
      <c r="P52"/>
      <c r="R52"/>
      <c r="S52"/>
      <c r="U52"/>
    </row>
    <row r="53" spans="1:257">
      <c r="A53" s="16" t="s">
        <v>325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/>
      <c r="O53"/>
      <c r="P53"/>
      <c r="R53"/>
      <c r="S53"/>
      <c r="U53"/>
    </row>
    <row r="54" spans="1:257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/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/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/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/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/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/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/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/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/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/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/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/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/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/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/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37" si="27">(L74-K74)/80</f>
        <v>0.43325000000000002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O79"/>
      <c r="P79"/>
      <c r="R79"/>
      <c r="S79"/>
      <c r="U79"/>
    </row>
    <row r="80" spans="1:257">
      <c r="A80" s="3" t="s">
        <v>295</v>
      </c>
      <c r="B80"/>
      <c r="E80"/>
      <c r="H80"/>
      <c r="J80"/>
      <c r="K80" s="1">
        <v>5.58</v>
      </c>
      <c r="L80">
        <f>K82</f>
        <v>33.49</v>
      </c>
      <c r="M80" s="15">
        <f t="shared" si="27"/>
        <v>0.34887500000000005</v>
      </c>
      <c r="N80" s="67"/>
      <c r="O80"/>
      <c r="P80"/>
      <c r="R80"/>
      <c r="S80"/>
      <c r="U80"/>
    </row>
    <row r="81" spans="1:21">
      <c r="A81" s="15" t="s">
        <v>296</v>
      </c>
      <c r="B81"/>
      <c r="E81"/>
      <c r="H81"/>
      <c r="J81"/>
      <c r="K81" s="13">
        <v>31.71</v>
      </c>
      <c r="L81">
        <v>40.159999999999997</v>
      </c>
      <c r="M81" s="15">
        <f t="shared" si="27"/>
        <v>0.10562499999999994</v>
      </c>
      <c r="N81" s="67"/>
      <c r="O81"/>
      <c r="P81"/>
      <c r="R81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33.49</v>
      </c>
      <c r="L82" s="5">
        <v>32.9</v>
      </c>
      <c r="M82" s="6">
        <f t="shared" si="27"/>
        <v>-7.375000000000043E-3</v>
      </c>
      <c r="N82" s="67"/>
      <c r="O82"/>
      <c r="P82"/>
      <c r="R82"/>
      <c r="S82"/>
      <c r="U82"/>
    </row>
    <row r="83" spans="1:21">
      <c r="A83" s="15" t="s">
        <v>299</v>
      </c>
      <c r="B83"/>
      <c r="E83"/>
      <c r="H83"/>
      <c r="J83"/>
      <c r="K83" s="13">
        <v>33.35</v>
      </c>
      <c r="L83">
        <f>K85</f>
        <v>31.65</v>
      </c>
      <c r="M83" s="15">
        <f t="shared" si="27"/>
        <v>-2.1250000000000036E-2</v>
      </c>
      <c r="N83" s="67"/>
      <c r="O83"/>
      <c r="P83"/>
      <c r="R83"/>
      <c r="S83"/>
      <c r="U83"/>
    </row>
    <row r="84" spans="1:21">
      <c r="A84" s="15" t="s">
        <v>298</v>
      </c>
      <c r="B84"/>
      <c r="E84"/>
      <c r="H84"/>
      <c r="J84"/>
      <c r="K84" s="13">
        <v>28.09</v>
      </c>
      <c r="L84">
        <f t="shared" ref="L84:L86" si="28">K86</f>
        <v>39.21</v>
      </c>
      <c r="M84" s="15">
        <f t="shared" si="27"/>
        <v>0.13900000000000001</v>
      </c>
      <c r="N84" s="67"/>
      <c r="O84"/>
      <c r="P84"/>
      <c r="R84"/>
      <c r="S84"/>
      <c r="U84"/>
    </row>
    <row r="85" spans="1:21">
      <c r="A85" s="15" t="s">
        <v>300</v>
      </c>
      <c r="B85"/>
      <c r="E85"/>
      <c r="H85"/>
      <c r="J85"/>
      <c r="K85" s="13">
        <v>31.65</v>
      </c>
      <c r="L85">
        <f t="shared" si="28"/>
        <v>34.020000000000003</v>
      </c>
      <c r="M85" s="15">
        <f t="shared" si="27"/>
        <v>2.9625000000000058E-2</v>
      </c>
      <c r="N85" s="67"/>
      <c r="O85"/>
      <c r="P85"/>
      <c r="R85"/>
      <c r="S85"/>
      <c r="U85"/>
    </row>
    <row r="86" spans="1:21">
      <c r="A86" s="15" t="s">
        <v>301</v>
      </c>
      <c r="B86"/>
      <c r="E86"/>
      <c r="H86"/>
      <c r="J86"/>
      <c r="K86" s="13">
        <v>39.21</v>
      </c>
      <c r="L86">
        <f t="shared" si="28"/>
        <v>32.28</v>
      </c>
      <c r="M86" s="15">
        <f t="shared" si="27"/>
        <v>-8.6624999999999994E-2</v>
      </c>
      <c r="N86" s="67"/>
      <c r="O86"/>
      <c r="P86"/>
      <c r="R86"/>
      <c r="S86"/>
      <c r="U86"/>
    </row>
    <row r="87" spans="1:21">
      <c r="A87" s="15" t="s">
        <v>302</v>
      </c>
      <c r="B87"/>
      <c r="E87"/>
      <c r="H87"/>
      <c r="J87"/>
      <c r="K87" s="13">
        <v>34.020000000000003</v>
      </c>
      <c r="L87">
        <v>33.31</v>
      </c>
      <c r="M87" s="15">
        <f t="shared" si="27"/>
        <v>-8.8750000000000114E-3</v>
      </c>
      <c r="N87" s="67"/>
      <c r="O87"/>
      <c r="P87"/>
      <c r="R87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v>32.28</v>
      </c>
      <c r="L88" s="5">
        <v>12.49</v>
      </c>
      <c r="M88" s="6">
        <f t="shared" si="27"/>
        <v>-0.24737499999999998</v>
      </c>
      <c r="N88" s="67"/>
      <c r="O88"/>
      <c r="P88"/>
      <c r="R88"/>
      <c r="S88"/>
      <c r="U88"/>
    </row>
    <row r="89" spans="1:21">
      <c r="A89" s="15" t="s">
        <v>304</v>
      </c>
      <c r="B89"/>
      <c r="E89"/>
      <c r="H89"/>
      <c r="J89"/>
      <c r="K89" s="1">
        <v>19.239999999999998</v>
      </c>
      <c r="L89">
        <f>K91</f>
        <v>33.29</v>
      </c>
      <c r="M89" s="15">
        <f t="shared" si="27"/>
        <v>0.175625</v>
      </c>
      <c r="N89" s="67"/>
      <c r="O89"/>
      <c r="P89"/>
      <c r="R89"/>
      <c r="S89"/>
      <c r="U89"/>
    </row>
    <row r="90" spans="1:21">
      <c r="A90" s="15" t="s">
        <v>305</v>
      </c>
      <c r="B90"/>
      <c r="E90"/>
      <c r="H90"/>
      <c r="J90"/>
      <c r="K90" s="13">
        <v>32.4</v>
      </c>
      <c r="L90">
        <f t="shared" ref="L90:L95" si="29">K92</f>
        <v>27.34</v>
      </c>
      <c r="M90" s="15">
        <f t="shared" si="27"/>
        <v>-6.3249999999999987E-2</v>
      </c>
      <c r="N90" s="67"/>
      <c r="O90"/>
      <c r="P90"/>
      <c r="R90"/>
      <c r="S90"/>
      <c r="U90"/>
    </row>
    <row r="91" spans="1:21">
      <c r="A91" s="15" t="s">
        <v>306</v>
      </c>
      <c r="B91"/>
      <c r="E91"/>
      <c r="H91"/>
      <c r="J91"/>
      <c r="K91" s="13">
        <v>33.29</v>
      </c>
      <c r="L91">
        <f t="shared" si="29"/>
        <v>17.21</v>
      </c>
      <c r="M91" s="15">
        <f t="shared" si="27"/>
        <v>-0.20099999999999998</v>
      </c>
      <c r="N91" s="67"/>
      <c r="O91"/>
      <c r="P91"/>
      <c r="R91"/>
      <c r="S91"/>
      <c r="U91"/>
    </row>
    <row r="92" spans="1:21">
      <c r="A92" s="15" t="s">
        <v>307</v>
      </c>
      <c r="B92"/>
      <c r="E92"/>
      <c r="H92"/>
      <c r="J92"/>
      <c r="K92" s="13">
        <v>27.34</v>
      </c>
      <c r="L92">
        <f t="shared" si="29"/>
        <v>14.86</v>
      </c>
      <c r="M92" s="15">
        <f t="shared" si="27"/>
        <v>-0.156</v>
      </c>
      <c r="N92" s="67"/>
      <c r="O92"/>
      <c r="P92"/>
      <c r="R92"/>
      <c r="S92"/>
      <c r="U92"/>
    </row>
    <row r="93" spans="1:21">
      <c r="A93" s="15" t="s">
        <v>308</v>
      </c>
      <c r="B93"/>
      <c r="E93"/>
      <c r="H93"/>
      <c r="J93"/>
      <c r="K93" s="13">
        <v>17.21</v>
      </c>
      <c r="L93">
        <f t="shared" si="29"/>
        <v>8.5399999999999991</v>
      </c>
      <c r="M93" s="15">
        <f t="shared" si="27"/>
        <v>-0.10837500000000003</v>
      </c>
      <c r="N93" s="67"/>
      <c r="O93"/>
      <c r="P93"/>
      <c r="R93"/>
      <c r="S93"/>
      <c r="U93"/>
    </row>
    <row r="94" spans="1:21">
      <c r="A94" s="15" t="s">
        <v>309</v>
      </c>
      <c r="B94"/>
      <c r="E94"/>
      <c r="H94"/>
      <c r="J94"/>
      <c r="K94" s="13">
        <v>14.86</v>
      </c>
      <c r="L94">
        <f t="shared" si="29"/>
        <v>12.23</v>
      </c>
      <c r="M94" s="15">
        <f t="shared" si="27"/>
        <v>-3.2874999999999988E-2</v>
      </c>
      <c r="N94" s="67"/>
      <c r="O94"/>
      <c r="P94"/>
      <c r="R94"/>
      <c r="S94"/>
      <c r="U94"/>
    </row>
    <row r="95" spans="1:21">
      <c r="A95" s="15" t="s">
        <v>310</v>
      </c>
      <c r="B95"/>
      <c r="E95"/>
      <c r="H95"/>
      <c r="J95"/>
      <c r="K95" s="13">
        <v>8.5399999999999991</v>
      </c>
      <c r="L95">
        <f t="shared" si="29"/>
        <v>12.56</v>
      </c>
      <c r="M95" s="15">
        <f t="shared" si="27"/>
        <v>5.0250000000000017E-2</v>
      </c>
      <c r="N95" s="67"/>
      <c r="O95"/>
      <c r="P95"/>
      <c r="R95"/>
      <c r="S95"/>
      <c r="U95"/>
    </row>
    <row r="96" spans="1:21">
      <c r="A96" s="15" t="s">
        <v>311</v>
      </c>
      <c r="B96"/>
      <c r="E96"/>
      <c r="H96"/>
      <c r="J96"/>
      <c r="K96" s="13">
        <v>12.23</v>
      </c>
      <c r="L96">
        <v>5.59</v>
      </c>
      <c r="M96" s="15">
        <f t="shared" si="27"/>
        <v>-8.3000000000000004E-2</v>
      </c>
      <c r="N96" s="67"/>
      <c r="O96"/>
      <c r="P96"/>
      <c r="R96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12.56</v>
      </c>
      <c r="L97" s="5">
        <v>10.54</v>
      </c>
      <c r="M97" s="6">
        <f t="shared" si="27"/>
        <v>-2.5250000000000015E-2</v>
      </c>
      <c r="N97" s="67"/>
      <c r="O97"/>
      <c r="P97"/>
      <c r="R97"/>
      <c r="S97"/>
      <c r="U97"/>
    </row>
    <row r="98" spans="1:21">
      <c r="A98" s="15" t="s">
        <v>315</v>
      </c>
      <c r="B98"/>
      <c r="E98"/>
      <c r="H98"/>
      <c r="J98"/>
      <c r="K98" s="13">
        <v>22.81</v>
      </c>
      <c r="L98">
        <f>K100</f>
        <v>18.739999999999998</v>
      </c>
      <c r="M98" s="15">
        <f t="shared" si="27"/>
        <v>-5.0875000000000004E-2</v>
      </c>
      <c r="N98" s="67"/>
      <c r="O98"/>
      <c r="P98"/>
      <c r="R98"/>
      <c r="S98"/>
      <c r="U98"/>
    </row>
    <row r="99" spans="1:21">
      <c r="A99" s="15" t="s">
        <v>313</v>
      </c>
      <c r="B99"/>
      <c r="E99"/>
      <c r="H99"/>
      <c r="J99"/>
      <c r="K99" s="13">
        <v>17.47</v>
      </c>
      <c r="L99">
        <f t="shared" ref="L99:L107" si="30">K101</f>
        <v>10.77</v>
      </c>
      <c r="M99" s="15">
        <f t="shared" si="27"/>
        <v>-8.3749999999999991E-2</v>
      </c>
      <c r="N99" s="67"/>
      <c r="O99"/>
      <c r="P99"/>
      <c r="R99"/>
      <c r="S99"/>
      <c r="U99"/>
    </row>
    <row r="100" spans="1:21">
      <c r="A100" s="15" t="s">
        <v>314</v>
      </c>
      <c r="B100"/>
      <c r="E100"/>
      <c r="H100"/>
      <c r="J100"/>
      <c r="K100" s="13">
        <v>18.739999999999998</v>
      </c>
      <c r="L100">
        <f t="shared" si="30"/>
        <v>10.67</v>
      </c>
      <c r="M100" s="15">
        <f t="shared" si="27"/>
        <v>-0.10087499999999998</v>
      </c>
      <c r="N100" s="67"/>
      <c r="O100"/>
      <c r="P100"/>
      <c r="R100"/>
      <c r="S100"/>
      <c r="U100"/>
    </row>
    <row r="101" spans="1:21">
      <c r="A101" s="15" t="s">
        <v>316</v>
      </c>
      <c r="B101"/>
      <c r="E101"/>
      <c r="H101"/>
      <c r="J101"/>
      <c r="K101" s="13">
        <v>10.77</v>
      </c>
      <c r="L101">
        <f t="shared" si="30"/>
        <v>8.27</v>
      </c>
      <c r="M101" s="15">
        <f t="shared" si="27"/>
        <v>-3.125E-2</v>
      </c>
      <c r="N101" s="67"/>
      <c r="O101"/>
      <c r="P101"/>
      <c r="R101"/>
      <c r="S101"/>
      <c r="U101"/>
    </row>
    <row r="102" spans="1:21">
      <c r="A102" s="15" t="s">
        <v>317</v>
      </c>
      <c r="B102"/>
      <c r="E102"/>
      <c r="H102"/>
      <c r="J102"/>
      <c r="K102" s="13">
        <v>10.67</v>
      </c>
      <c r="L102">
        <f t="shared" si="30"/>
        <v>6.22</v>
      </c>
      <c r="M102" s="15">
        <f t="shared" si="27"/>
        <v>-5.5625000000000001E-2</v>
      </c>
      <c r="N102" s="67"/>
      <c r="O102"/>
      <c r="P102"/>
      <c r="R102"/>
      <c r="S102"/>
      <c r="U102"/>
    </row>
    <row r="103" spans="1:21">
      <c r="A103" s="15" t="s">
        <v>318</v>
      </c>
      <c r="B103"/>
      <c r="E103"/>
      <c r="H103"/>
      <c r="J103"/>
      <c r="K103" s="13">
        <v>8.27</v>
      </c>
      <c r="L103">
        <f t="shared" si="30"/>
        <v>16.239999999999998</v>
      </c>
      <c r="M103" s="15">
        <f t="shared" si="27"/>
        <v>9.9624999999999991E-2</v>
      </c>
      <c r="N103" s="67"/>
      <c r="O103"/>
      <c r="P103"/>
      <c r="R103"/>
      <c r="S103"/>
      <c r="U103"/>
    </row>
    <row r="104" spans="1:21">
      <c r="A104" s="15" t="s">
        <v>319</v>
      </c>
      <c r="B104"/>
      <c r="E104"/>
      <c r="H104"/>
      <c r="J104"/>
      <c r="K104" s="13">
        <v>6.22</v>
      </c>
      <c r="L104">
        <f t="shared" si="30"/>
        <v>16.79</v>
      </c>
      <c r="M104" s="15">
        <f t="shared" si="27"/>
        <v>0.13212499999999999</v>
      </c>
      <c r="N104" s="67"/>
      <c r="O104"/>
      <c r="P104"/>
      <c r="R104"/>
      <c r="S104"/>
      <c r="U104"/>
    </row>
    <row r="105" spans="1:21">
      <c r="A105" s="15" t="s">
        <v>320</v>
      </c>
      <c r="B105"/>
      <c r="E105"/>
      <c r="H105"/>
      <c r="J105"/>
      <c r="K105" s="13">
        <v>16.239999999999998</v>
      </c>
      <c r="L105">
        <f t="shared" si="30"/>
        <v>17.34</v>
      </c>
      <c r="M105" s="15">
        <f t="shared" si="27"/>
        <v>1.3750000000000017E-2</v>
      </c>
      <c r="N105" s="67"/>
      <c r="O105"/>
      <c r="P105"/>
      <c r="R105"/>
      <c r="S105"/>
      <c r="U105"/>
    </row>
    <row r="106" spans="1:21">
      <c r="A106" t="s">
        <v>321</v>
      </c>
      <c r="B106"/>
      <c r="E106"/>
      <c r="H106"/>
      <c r="K106">
        <v>16.79</v>
      </c>
      <c r="L106">
        <f t="shared" si="30"/>
        <v>12.43</v>
      </c>
      <c r="M106" s="15">
        <f t="shared" si="27"/>
        <v>-5.4499999999999993E-2</v>
      </c>
      <c r="O106"/>
      <c r="P106"/>
      <c r="R106"/>
      <c r="S106"/>
      <c r="U106"/>
    </row>
    <row r="107" spans="1:21">
      <c r="A107" t="s">
        <v>327</v>
      </c>
      <c r="B107"/>
      <c r="E107"/>
      <c r="H107"/>
      <c r="J107"/>
      <c r="K107" s="13">
        <v>17.34</v>
      </c>
      <c r="L107">
        <f t="shared" si="30"/>
        <v>12.43</v>
      </c>
      <c r="M107" s="15">
        <f t="shared" si="27"/>
        <v>-6.1374999999999999E-2</v>
      </c>
      <c r="O107"/>
      <c r="P107"/>
      <c r="R107"/>
      <c r="S107"/>
      <c r="U107"/>
    </row>
    <row r="108" spans="1:21">
      <c r="A108" t="s">
        <v>328</v>
      </c>
      <c r="B108"/>
      <c r="E108"/>
      <c r="H108"/>
      <c r="J108"/>
      <c r="K108" s="13">
        <v>12.43</v>
      </c>
      <c r="L108">
        <v>4.72</v>
      </c>
      <c r="M108" s="15">
        <f t="shared" si="27"/>
        <v>-9.6375000000000002E-2</v>
      </c>
      <c r="O108"/>
      <c r="P108"/>
      <c r="R108"/>
      <c r="S108"/>
      <c r="U108"/>
    </row>
    <row r="109" spans="1:21">
      <c r="A109" s="5" t="s">
        <v>329</v>
      </c>
      <c r="B109" s="5"/>
      <c r="C109" s="5"/>
      <c r="D109" s="5"/>
      <c r="E109" s="5"/>
      <c r="F109" s="5"/>
      <c r="G109" s="5"/>
      <c r="H109" s="5"/>
      <c r="I109" s="5"/>
      <c r="J109" s="5"/>
      <c r="K109" s="4">
        <v>12.43</v>
      </c>
      <c r="L109" s="5">
        <v>4.6500000000000004</v>
      </c>
      <c r="M109" s="6">
        <f t="shared" si="27"/>
        <v>-9.7249999999999989E-2</v>
      </c>
      <c r="O109"/>
      <c r="P109"/>
      <c r="R109"/>
      <c r="S109"/>
      <c r="U109"/>
    </row>
    <row r="110" spans="1:21">
      <c r="A110" s="15" t="s">
        <v>330</v>
      </c>
      <c r="B110"/>
      <c r="E110"/>
      <c r="H110"/>
      <c r="J110"/>
      <c r="K110" s="68">
        <v>26.18</v>
      </c>
      <c r="L110">
        <f>K112</f>
        <v>23.48</v>
      </c>
      <c r="M110" s="15">
        <f t="shared" si="27"/>
        <v>-3.3749999999999988E-2</v>
      </c>
      <c r="O110"/>
      <c r="P110"/>
      <c r="R110"/>
      <c r="S110"/>
      <c r="U110"/>
    </row>
    <row r="111" spans="1:21">
      <c r="A111" t="s">
        <v>331</v>
      </c>
      <c r="B111"/>
      <c r="E111"/>
      <c r="H111"/>
      <c r="J111"/>
      <c r="K111" s="68">
        <v>36.71</v>
      </c>
      <c r="L111">
        <f t="shared" ref="L111:L118" si="31">K113</f>
        <v>23.15</v>
      </c>
      <c r="M111" s="15">
        <f t="shared" si="27"/>
        <v>-0.16950000000000004</v>
      </c>
      <c r="O111"/>
      <c r="P111"/>
      <c r="R111"/>
      <c r="S111"/>
      <c r="U111"/>
    </row>
    <row r="112" spans="1:21">
      <c r="A112" t="s">
        <v>332</v>
      </c>
      <c r="B112"/>
      <c r="E112"/>
      <c r="H112"/>
      <c r="J112"/>
      <c r="K112" s="68">
        <v>23.48</v>
      </c>
      <c r="L112">
        <f t="shared" si="31"/>
        <v>15.94</v>
      </c>
      <c r="M112" s="15">
        <f t="shared" si="27"/>
        <v>-9.4250000000000014E-2</v>
      </c>
      <c r="O112"/>
      <c r="P112"/>
      <c r="R112"/>
      <c r="S112"/>
      <c r="U112"/>
    </row>
    <row r="113" spans="1:13" customFormat="1">
      <c r="A113" t="s">
        <v>333</v>
      </c>
      <c r="K113" s="68">
        <v>23.15</v>
      </c>
      <c r="L113">
        <f t="shared" si="31"/>
        <v>9.69</v>
      </c>
      <c r="M113" s="15">
        <f t="shared" si="27"/>
        <v>-0.16824999999999998</v>
      </c>
    </row>
    <row r="114" spans="1:13" customFormat="1">
      <c r="A114" t="s">
        <v>334</v>
      </c>
      <c r="K114" s="68">
        <v>15.94</v>
      </c>
      <c r="L114">
        <f t="shared" si="31"/>
        <v>6.07</v>
      </c>
      <c r="M114" s="15">
        <f t="shared" si="27"/>
        <v>-0.12337499999999998</v>
      </c>
    </row>
    <row r="115" spans="1:13" customFormat="1">
      <c r="A115" t="s">
        <v>335</v>
      </c>
      <c r="K115" s="68">
        <v>9.69</v>
      </c>
      <c r="L115">
        <f t="shared" si="31"/>
        <v>2.39</v>
      </c>
      <c r="M115" s="15">
        <f t="shared" si="27"/>
        <v>-9.1249999999999984E-2</v>
      </c>
    </row>
    <row r="116" spans="1:13" customFormat="1">
      <c r="A116" t="s">
        <v>336</v>
      </c>
      <c r="K116" s="68">
        <v>6.07</v>
      </c>
      <c r="L116">
        <f t="shared" si="31"/>
        <v>6.73</v>
      </c>
      <c r="M116" s="15">
        <f t="shared" si="27"/>
        <v>8.2500000000000021E-3</v>
      </c>
    </row>
    <row r="117" spans="1:13" customFormat="1">
      <c r="A117" t="s">
        <v>337</v>
      </c>
      <c r="K117" s="68">
        <v>2.39</v>
      </c>
      <c r="L117">
        <f t="shared" si="31"/>
        <v>10.6</v>
      </c>
      <c r="M117" s="15">
        <f t="shared" si="27"/>
        <v>0.10262499999999999</v>
      </c>
    </row>
    <row r="118" spans="1:13" customFormat="1">
      <c r="A118" t="s">
        <v>338</v>
      </c>
      <c r="K118" s="68">
        <v>6.73</v>
      </c>
      <c r="L118">
        <f t="shared" si="31"/>
        <v>11.59</v>
      </c>
      <c r="M118" s="15">
        <f t="shared" si="27"/>
        <v>6.0749999999999992E-2</v>
      </c>
    </row>
    <row r="119" spans="1:13" customFormat="1">
      <c r="A119" t="s">
        <v>339</v>
      </c>
      <c r="K119" s="68">
        <v>10.6</v>
      </c>
      <c r="L119">
        <v>7.82</v>
      </c>
      <c r="M119" s="15">
        <f t="shared" si="27"/>
        <v>-3.4749999999999989E-2</v>
      </c>
    </row>
    <row r="120" spans="1:13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11.59</v>
      </c>
      <c r="L120" s="5">
        <v>8.15</v>
      </c>
      <c r="M120" s="6">
        <f t="shared" si="27"/>
        <v>-4.2999999999999997E-2</v>
      </c>
    </row>
    <row r="121" spans="1:13" customFormat="1">
      <c r="A121" t="s">
        <v>341</v>
      </c>
      <c r="K121">
        <v>13.63</v>
      </c>
      <c r="L121">
        <v>17.95</v>
      </c>
      <c r="M121" s="15">
        <f t="shared" si="27"/>
        <v>5.3999999999999979E-2</v>
      </c>
    </row>
    <row r="122" spans="1:13" customFormat="1">
      <c r="A122" t="s">
        <v>342</v>
      </c>
      <c r="K122">
        <v>22.52</v>
      </c>
      <c r="L122">
        <v>19.7</v>
      </c>
      <c r="M122" s="15">
        <f t="shared" si="27"/>
        <v>-3.5250000000000004E-2</v>
      </c>
    </row>
    <row r="123" spans="1:13" customFormat="1">
      <c r="A123" t="s">
        <v>343</v>
      </c>
      <c r="K123">
        <v>17.95</v>
      </c>
      <c r="L123">
        <v>26.6</v>
      </c>
      <c r="M123" s="15">
        <f t="shared" si="27"/>
        <v>0.10812500000000003</v>
      </c>
    </row>
    <row r="124" spans="1:13" customFormat="1">
      <c r="A124" t="s">
        <v>344</v>
      </c>
      <c r="K124">
        <v>19.7</v>
      </c>
      <c r="L124">
        <v>32.25</v>
      </c>
      <c r="M124" s="15">
        <f t="shared" si="27"/>
        <v>0.15687500000000001</v>
      </c>
    </row>
    <row r="125" spans="1:13" customFormat="1">
      <c r="A125" t="s">
        <v>345</v>
      </c>
      <c r="K125">
        <v>26.6</v>
      </c>
      <c r="L125">
        <v>26.32</v>
      </c>
      <c r="M125" s="15">
        <f t="shared" si="27"/>
        <v>-3.5000000000000144E-3</v>
      </c>
    </row>
    <row r="126" spans="1:13" customFormat="1">
      <c r="A126" t="s">
        <v>346</v>
      </c>
      <c r="K126">
        <v>32.25</v>
      </c>
      <c r="L126">
        <v>22.19</v>
      </c>
      <c r="M126" s="15">
        <f t="shared" si="27"/>
        <v>-0.12574999999999997</v>
      </c>
    </row>
    <row r="127" spans="1:13" customFormat="1">
      <c r="A127" t="s">
        <v>347</v>
      </c>
      <c r="K127">
        <v>26.32</v>
      </c>
      <c r="L127">
        <v>27.81</v>
      </c>
      <c r="M127" s="15">
        <f t="shared" si="27"/>
        <v>1.8624999999999982E-2</v>
      </c>
    </row>
    <row r="128" spans="1:13" customFormat="1">
      <c r="A128" t="s">
        <v>348</v>
      </c>
      <c r="K128">
        <v>22.19</v>
      </c>
      <c r="L128">
        <v>24.65</v>
      </c>
      <c r="M128" s="15">
        <f t="shared" si="27"/>
        <v>3.0749999999999965E-2</v>
      </c>
    </row>
    <row r="129" spans="1:13" customFormat="1">
      <c r="A129" t="s">
        <v>349</v>
      </c>
      <c r="K129">
        <v>27.81</v>
      </c>
      <c r="L129">
        <v>18.920000000000002</v>
      </c>
      <c r="M129" s="15">
        <f t="shared" si="27"/>
        <v>-0.11112499999999996</v>
      </c>
    </row>
    <row r="130" spans="1:13" customFormat="1">
      <c r="A130" t="s">
        <v>350</v>
      </c>
      <c r="K130">
        <v>24.65</v>
      </c>
      <c r="L130">
        <v>7.59</v>
      </c>
      <c r="M130" s="15">
        <f t="shared" si="27"/>
        <v>-0.21325</v>
      </c>
    </row>
    <row r="131" spans="1:13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18.920000000000002</v>
      </c>
      <c r="L131" s="5">
        <v>5.98</v>
      </c>
      <c r="M131" s="6">
        <f t="shared" si="27"/>
        <v>-0.16175</v>
      </c>
    </row>
    <row r="132" spans="1:13" customFormat="1">
      <c r="A132" t="s">
        <v>352</v>
      </c>
      <c r="K132">
        <v>18.62</v>
      </c>
      <c r="L132">
        <v>18.78</v>
      </c>
      <c r="M132" s="15">
        <f t="shared" si="27"/>
        <v>2.0000000000000018E-3</v>
      </c>
    </row>
    <row r="133" spans="1:13" customFormat="1">
      <c r="A133" t="s">
        <v>353</v>
      </c>
      <c r="K133">
        <v>20.61</v>
      </c>
      <c r="L133">
        <v>13.65</v>
      </c>
      <c r="M133" s="15">
        <f t="shared" si="27"/>
        <v>-8.6999999999999994E-2</v>
      </c>
    </row>
    <row r="134" spans="1:13" customFormat="1">
      <c r="A134" t="s">
        <v>354</v>
      </c>
      <c r="K134">
        <v>18.78</v>
      </c>
      <c r="L134">
        <v>18.510000000000002</v>
      </c>
      <c r="M134" s="15">
        <f t="shared" si="27"/>
        <v>-3.3749999999999948E-3</v>
      </c>
    </row>
    <row r="135" spans="1:13" customFormat="1">
      <c r="A135" t="s">
        <v>355</v>
      </c>
      <c r="K135">
        <v>13.65</v>
      </c>
      <c r="L135">
        <v>18.309999999999999</v>
      </c>
      <c r="M135" s="15">
        <f t="shared" si="27"/>
        <v>5.8249999999999982E-2</v>
      </c>
    </row>
    <row r="136" spans="1:13" customFormat="1">
      <c r="A136" t="s">
        <v>356</v>
      </c>
      <c r="K136">
        <v>18.510000000000002</v>
      </c>
      <c r="L136">
        <v>23.2</v>
      </c>
      <c r="M136" s="15">
        <f t="shared" si="27"/>
        <v>5.8624999999999969E-2</v>
      </c>
    </row>
    <row r="137" spans="1:13" customFormat="1">
      <c r="A137" t="s">
        <v>357</v>
      </c>
      <c r="K137">
        <v>18.309999999999999</v>
      </c>
      <c r="L137">
        <v>19.38</v>
      </c>
      <c r="M137" s="15">
        <f t="shared" si="27"/>
        <v>1.3375000000000003E-2</v>
      </c>
    </row>
    <row r="138" spans="1:13" customFormat="1">
      <c r="A138" t="s">
        <v>358</v>
      </c>
      <c r="K138">
        <v>23.2</v>
      </c>
      <c r="L138">
        <v>15.18</v>
      </c>
      <c r="M138" s="15">
        <f t="shared" ref="M138:M162" si="32">(L138-K138)/80</f>
        <v>-0.10024999999999999</v>
      </c>
    </row>
    <row r="139" spans="1:13" customFormat="1">
      <c r="A139" t="s">
        <v>359</v>
      </c>
      <c r="K139">
        <v>19.38</v>
      </c>
      <c r="L139">
        <v>19.309999999999999</v>
      </c>
      <c r="M139" s="15">
        <f t="shared" si="32"/>
        <v>-8.750000000000036E-4</v>
      </c>
    </row>
    <row r="140" spans="1:13" customFormat="1">
      <c r="A140" t="s">
        <v>360</v>
      </c>
      <c r="K140">
        <v>15.18</v>
      </c>
      <c r="L140">
        <v>6.67</v>
      </c>
      <c r="M140" s="15">
        <f t="shared" si="32"/>
        <v>-0.106375</v>
      </c>
    </row>
    <row r="141" spans="1:13" customFormat="1">
      <c r="A141" t="s">
        <v>361</v>
      </c>
      <c r="K141">
        <v>19.309999999999999</v>
      </c>
      <c r="L141">
        <v>11.35</v>
      </c>
      <c r="M141" s="15">
        <f t="shared" si="32"/>
        <v>-9.9499999999999991E-2</v>
      </c>
    </row>
    <row r="142" spans="1:13" customFormat="1">
      <c r="A142" t="s">
        <v>362</v>
      </c>
      <c r="K142">
        <v>6.67</v>
      </c>
      <c r="L142">
        <v>7.23</v>
      </c>
      <c r="M142" s="15">
        <f t="shared" si="32"/>
        <v>7.0000000000000062E-3</v>
      </c>
    </row>
    <row r="143" spans="1:13" customFormat="1">
      <c r="A143" t="s">
        <v>363</v>
      </c>
      <c r="K143">
        <v>11.35</v>
      </c>
      <c r="L143">
        <v>7.32</v>
      </c>
      <c r="M143" s="15">
        <f t="shared" si="32"/>
        <v>-5.0374999999999989E-2</v>
      </c>
    </row>
    <row r="144" spans="1:13" customFormat="1">
      <c r="A144" t="s">
        <v>364</v>
      </c>
      <c r="K144">
        <v>7.23</v>
      </c>
      <c r="L144">
        <v>7.2</v>
      </c>
      <c r="M144" s="15">
        <f t="shared" si="32"/>
        <v>-3.750000000000031E-4</v>
      </c>
    </row>
    <row r="145" spans="1:13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7.32</v>
      </c>
      <c r="L145" s="5">
        <v>5.86</v>
      </c>
      <c r="M145" s="6">
        <f t="shared" si="32"/>
        <v>-1.8249999999999999E-2</v>
      </c>
    </row>
    <row r="146" spans="1:13" customFormat="1">
      <c r="A146" s="66" t="s">
        <v>366</v>
      </c>
      <c r="M146" s="15">
        <f t="shared" si="32"/>
        <v>0</v>
      </c>
    </row>
    <row r="147" spans="1:13" customFormat="1">
      <c r="A147" t="s">
        <v>368</v>
      </c>
      <c r="M147" s="15">
        <f t="shared" si="32"/>
        <v>0</v>
      </c>
    </row>
    <row r="148" spans="1:13" customFormat="1">
      <c r="A148" t="s">
        <v>367</v>
      </c>
      <c r="M148" s="15">
        <f t="shared" si="32"/>
        <v>0</v>
      </c>
    </row>
    <row r="149" spans="1:13" customFormat="1">
      <c r="A149" t="s">
        <v>369</v>
      </c>
      <c r="M149" s="15">
        <f t="shared" si="32"/>
        <v>0</v>
      </c>
    </row>
    <row r="150" spans="1:13" customFormat="1">
      <c r="A150" t="s">
        <v>370</v>
      </c>
      <c r="M150" s="15">
        <f t="shared" si="32"/>
        <v>0</v>
      </c>
    </row>
    <row r="151" spans="1:13" customFormat="1">
      <c r="A151" t="s">
        <v>371</v>
      </c>
      <c r="M151" s="15">
        <f t="shared" si="32"/>
        <v>0</v>
      </c>
    </row>
    <row r="152" spans="1:13" customFormat="1">
      <c r="A152" t="s">
        <v>372</v>
      </c>
      <c r="M152" s="15">
        <f t="shared" si="32"/>
        <v>0</v>
      </c>
    </row>
    <row r="153" spans="1:13" customFormat="1">
      <c r="A153" t="s">
        <v>373</v>
      </c>
      <c r="M153" s="15">
        <f t="shared" si="32"/>
        <v>0</v>
      </c>
    </row>
    <row r="154" spans="1:13" customFormat="1">
      <c r="A154" s="5" t="s">
        <v>374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6">
        <f t="shared" si="32"/>
        <v>0</v>
      </c>
    </row>
    <row r="155" spans="1:13" customFormat="1">
      <c r="A155" s="67" t="s">
        <v>375</v>
      </c>
      <c r="M155" s="15">
        <f t="shared" si="32"/>
        <v>0</v>
      </c>
    </row>
    <row r="156" spans="1:13" customFormat="1">
      <c r="A156" t="s">
        <v>376</v>
      </c>
      <c r="M156" s="15">
        <f t="shared" si="32"/>
        <v>0</v>
      </c>
    </row>
    <row r="157" spans="1:13" customFormat="1">
      <c r="A157" t="s">
        <v>377</v>
      </c>
      <c r="M157" s="15">
        <f t="shared" si="32"/>
        <v>0</v>
      </c>
    </row>
    <row r="158" spans="1:13" customFormat="1">
      <c r="A158" t="s">
        <v>378</v>
      </c>
      <c r="M158" s="15">
        <f t="shared" si="32"/>
        <v>0</v>
      </c>
    </row>
    <row r="159" spans="1:13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6">
        <f t="shared" si="32"/>
        <v>0</v>
      </c>
    </row>
    <row r="160" spans="1:13" customFormat="1">
      <c r="A160" t="s">
        <v>380</v>
      </c>
      <c r="M160" s="15">
        <f t="shared" si="32"/>
        <v>0</v>
      </c>
    </row>
    <row r="161" spans="1:13" customFormat="1">
      <c r="A161" t="s">
        <v>381</v>
      </c>
      <c r="M161" s="15">
        <f t="shared" si="32"/>
        <v>0</v>
      </c>
    </row>
    <row r="162" spans="1:13" customFormat="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6">
        <f t="shared" si="32"/>
        <v>0</v>
      </c>
    </row>
    <row r="163" spans="1:13" customFormat="1"/>
    <row r="164" spans="1:13" customFormat="1"/>
    <row r="165" spans="1:13" customFormat="1"/>
    <row r="166" spans="1:13" customFormat="1"/>
    <row r="167" spans="1:13" customFormat="1"/>
    <row r="168" spans="1:13" customFormat="1"/>
    <row r="169" spans="1:13" customFormat="1"/>
    <row r="170" spans="1:13" customFormat="1"/>
    <row r="171" spans="1:13" customFormat="1"/>
    <row r="172" spans="1:13" customFormat="1"/>
    <row r="173" spans="1:13" customFormat="1"/>
    <row r="174" spans="1:13" customFormat="1"/>
    <row r="175" spans="1:13" customFormat="1"/>
    <row r="176" spans="1:13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O1252"/>
      <c r="P1252"/>
      <c r="R1252"/>
      <c r="S1252"/>
      <c r="U1252"/>
    </row>
    <row r="1253" spans="2:21"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2"/>
    <col min="4" max="4" width="23.109375" bestFit="1" customWidth="1"/>
    <col min="5" max="5" width="8.77734375" style="42"/>
    <col min="7" max="7" width="26.109375" bestFit="1" customWidth="1"/>
    <col min="8" max="8" width="8.77734375" style="42"/>
    <col min="9" max="9" width="24.6640625" style="42" customWidth="1"/>
    <col min="10" max="10" width="8.77734375" style="42"/>
    <col min="11" max="11" width="24" style="42" customWidth="1"/>
    <col min="12" max="12" width="8.77734375" style="42"/>
    <col min="14" max="14" width="26.109375" bestFit="1" customWidth="1"/>
    <col min="15" max="15" width="8.77734375" style="42"/>
    <col min="17" max="17" width="26.109375" bestFit="1" customWidth="1"/>
    <col min="18" max="18" width="8.77734375" style="42"/>
    <col min="20" max="20" width="26.109375" bestFit="1" customWidth="1"/>
    <col min="21" max="21" width="8.7773437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6"/>
  <sheetViews>
    <sheetView tabSelected="1" topLeftCell="A101" zoomScale="68" workbookViewId="0">
      <pane xSplit="1" topLeftCell="H1" activePane="topRight" state="frozen"/>
      <selection activeCell="A41" sqref="A41"/>
      <selection pane="topRight" activeCell="O139" sqref="O139"/>
    </sheetView>
  </sheetViews>
  <sheetFormatPr defaultColWidth="8.77734375" defaultRowHeight="14.4"/>
  <cols>
    <col min="1" max="1" width="14.2187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322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323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324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325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18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3" t="s">
        <v>295</v>
      </c>
      <c r="B80"/>
      <c r="E80"/>
      <c r="H80"/>
      <c r="J80"/>
      <c r="K80" s="1">
        <f>channel_morph!F10</f>
        <v>1390.61</v>
      </c>
      <c r="L80">
        <v>1432.03</v>
      </c>
      <c r="M80" s="15">
        <f t="shared" si="27"/>
        <v>0.51775000000000093</v>
      </c>
      <c r="N80"/>
      <c r="P80"/>
      <c r="Q80" s="13"/>
      <c r="S80"/>
      <c r="U80"/>
    </row>
    <row r="81" spans="1:21">
      <c r="A81" s="15" t="s">
        <v>296</v>
      </c>
      <c r="B81"/>
      <c r="E81"/>
      <c r="H81"/>
      <c r="J81"/>
      <c r="K81" s="13">
        <v>1415.94</v>
      </c>
      <c r="L81">
        <v>1435.41</v>
      </c>
      <c r="M81" s="15">
        <f t="shared" si="27"/>
        <v>0.24337500000000034</v>
      </c>
      <c r="N81"/>
      <c r="P81"/>
      <c r="Q81" s="13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1432.03</v>
      </c>
      <c r="L82" s="5">
        <f>channel_morph!I10</f>
        <v>1436.17</v>
      </c>
      <c r="M82" s="6">
        <f t="shared" si="27"/>
        <v>5.1750000000001253E-2</v>
      </c>
      <c r="N82" s="5"/>
      <c r="O82" s="5"/>
      <c r="P82" s="5"/>
      <c r="Q82" s="13"/>
      <c r="S82"/>
      <c r="U82"/>
    </row>
    <row r="83" spans="1:21">
      <c r="A83" s="15" t="s">
        <v>299</v>
      </c>
      <c r="B83"/>
      <c r="E83"/>
      <c r="H83"/>
      <c r="J83"/>
      <c r="K83" s="13">
        <f>channel_morph!F11</f>
        <v>1440.99</v>
      </c>
      <c r="L83">
        <v>1460.3</v>
      </c>
      <c r="M83" s="15">
        <f t="shared" si="27"/>
        <v>0.24137499999999931</v>
      </c>
      <c r="N83"/>
      <c r="P83"/>
      <c r="Q83" s="13"/>
      <c r="S83"/>
      <c r="U83"/>
    </row>
    <row r="84" spans="1:21">
      <c r="A84" s="15" t="s">
        <v>298</v>
      </c>
      <c r="B84"/>
      <c r="E84"/>
      <c r="H84"/>
      <c r="J84"/>
      <c r="K84" s="13">
        <v>1441.26</v>
      </c>
      <c r="L84">
        <v>1475.78</v>
      </c>
      <c r="M84" s="15">
        <f t="shared" si="27"/>
        <v>0.43149999999999977</v>
      </c>
      <c r="N84"/>
      <c r="P84"/>
      <c r="Q84" s="13"/>
      <c r="S84"/>
      <c r="U84"/>
    </row>
    <row r="85" spans="1:21">
      <c r="A85" s="15" t="s">
        <v>300</v>
      </c>
      <c r="B85"/>
      <c r="E85"/>
      <c r="H85"/>
      <c r="J85"/>
      <c r="K85" s="13">
        <f>L83</f>
        <v>1460.3</v>
      </c>
      <c r="L85">
        <v>1505.63</v>
      </c>
      <c r="M85" s="15">
        <f t="shared" si="27"/>
        <v>0.56662500000000193</v>
      </c>
      <c r="N85"/>
      <c r="P85"/>
      <c r="Q85" s="13"/>
      <c r="S85"/>
      <c r="U85"/>
    </row>
    <row r="86" spans="1:21">
      <c r="A86" s="15" t="s">
        <v>301</v>
      </c>
      <c r="B86"/>
      <c r="E86"/>
      <c r="H86"/>
      <c r="J86"/>
      <c r="K86" s="13">
        <f t="shared" ref="K86:K88" si="36">L84</f>
        <v>1475.78</v>
      </c>
      <c r="L86">
        <v>1532.39</v>
      </c>
      <c r="M86" s="15">
        <f t="shared" si="27"/>
        <v>0.70762500000000161</v>
      </c>
      <c r="N86"/>
      <c r="P86"/>
      <c r="Q86" s="13"/>
      <c r="S86"/>
      <c r="U86"/>
    </row>
    <row r="87" spans="1:21">
      <c r="A87" s="15" t="s">
        <v>302</v>
      </c>
      <c r="B87"/>
      <c r="E87"/>
      <c r="H87"/>
      <c r="J87"/>
      <c r="K87" s="13">
        <f t="shared" si="36"/>
        <v>1505.63</v>
      </c>
      <c r="L87">
        <v>1565.75</v>
      </c>
      <c r="M87" s="15">
        <f t="shared" si="27"/>
        <v>0.75149999999999861</v>
      </c>
      <c r="N87"/>
      <c r="P87"/>
      <c r="Q87" s="13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f t="shared" si="36"/>
        <v>1532.39</v>
      </c>
      <c r="L88" s="5">
        <f>channel_morph!I11</f>
        <v>1574.19</v>
      </c>
      <c r="M88" s="6">
        <f t="shared" si="27"/>
        <v>0.52249999999999941</v>
      </c>
      <c r="N88" s="5"/>
      <c r="O88" s="5"/>
      <c r="P88" s="5"/>
      <c r="Q88" s="13"/>
      <c r="S88"/>
      <c r="U88"/>
    </row>
    <row r="89" spans="1:21">
      <c r="A89" s="15" t="s">
        <v>304</v>
      </c>
      <c r="B89"/>
      <c r="E89"/>
      <c r="H89"/>
      <c r="J89"/>
      <c r="K89" s="1">
        <f>channel_morph!F12</f>
        <v>1509.91</v>
      </c>
      <c r="L89">
        <f>K91</f>
        <v>1555</v>
      </c>
      <c r="M89" s="15">
        <f t="shared" si="27"/>
        <v>0.56362499999999893</v>
      </c>
      <c r="N89"/>
      <c r="P89"/>
      <c r="Q89" s="13"/>
      <c r="S89"/>
      <c r="U89"/>
    </row>
    <row r="90" spans="1:21">
      <c r="A90" s="15" t="s">
        <v>305</v>
      </c>
      <c r="B90"/>
      <c r="E90"/>
      <c r="H90"/>
      <c r="J90"/>
      <c r="K90" s="13">
        <v>1524.12</v>
      </c>
      <c r="L90">
        <f t="shared" ref="L90:L95" si="37">K92</f>
        <v>1574.98</v>
      </c>
      <c r="M90" s="15">
        <f t="shared" si="27"/>
        <v>0.63575000000000159</v>
      </c>
      <c r="N90"/>
      <c r="P90"/>
      <c r="Q90" s="13"/>
      <c r="S90"/>
      <c r="U90"/>
    </row>
    <row r="91" spans="1:21">
      <c r="A91" s="15" t="s">
        <v>306</v>
      </c>
      <c r="B91"/>
      <c r="E91"/>
      <c r="H91"/>
      <c r="J91"/>
      <c r="K91" s="13">
        <v>1555</v>
      </c>
      <c r="L91">
        <f t="shared" si="37"/>
        <v>1590.75</v>
      </c>
      <c r="M91" s="15">
        <f t="shared" si="27"/>
        <v>0.44687500000000002</v>
      </c>
      <c r="N91"/>
      <c r="P91"/>
      <c r="Q91" s="13"/>
      <c r="S91"/>
      <c r="U91"/>
    </row>
    <row r="92" spans="1:21">
      <c r="A92" s="15" t="s">
        <v>307</v>
      </c>
      <c r="B92"/>
      <c r="E92"/>
      <c r="H92"/>
      <c r="J92"/>
      <c r="K92" s="13">
        <v>1574.98</v>
      </c>
      <c r="L92">
        <f t="shared" si="37"/>
        <v>1602.08</v>
      </c>
      <c r="M92" s="15">
        <f t="shared" si="27"/>
        <v>0.33874999999999889</v>
      </c>
      <c r="N92"/>
      <c r="P92"/>
      <c r="Q92" s="13"/>
      <c r="S92"/>
      <c r="U92"/>
    </row>
    <row r="93" spans="1:21">
      <c r="A93" s="15" t="s">
        <v>308</v>
      </c>
      <c r="B93"/>
      <c r="E93"/>
      <c r="H93"/>
      <c r="J93"/>
      <c r="K93" s="13">
        <v>1590.75</v>
      </c>
      <c r="L93">
        <f t="shared" si="37"/>
        <v>1610.12</v>
      </c>
      <c r="M93" s="15">
        <f t="shared" si="27"/>
        <v>0.24212499999999865</v>
      </c>
      <c r="N93"/>
      <c r="P93"/>
      <c r="Q93" s="13"/>
      <c r="S93"/>
      <c r="U93"/>
    </row>
    <row r="94" spans="1:21">
      <c r="A94" s="15" t="s">
        <v>309</v>
      </c>
      <c r="B94"/>
      <c r="E94"/>
      <c r="H94"/>
      <c r="J94"/>
      <c r="K94" s="13">
        <v>1602.08</v>
      </c>
      <c r="L94">
        <f t="shared" si="37"/>
        <v>1618.03</v>
      </c>
      <c r="M94" s="15">
        <f t="shared" si="27"/>
        <v>0.19937500000000058</v>
      </c>
      <c r="N94"/>
      <c r="P94"/>
      <c r="Q94" s="13"/>
      <c r="S94"/>
      <c r="U94"/>
    </row>
    <row r="95" spans="1:21">
      <c r="A95" s="15" t="s">
        <v>310</v>
      </c>
      <c r="B95"/>
      <c r="E95"/>
      <c r="H95"/>
      <c r="J95"/>
      <c r="K95" s="13">
        <v>1610.12</v>
      </c>
      <c r="L95">
        <f t="shared" si="37"/>
        <v>1623.56</v>
      </c>
      <c r="M95" s="15">
        <f t="shared" si="27"/>
        <v>0.16800000000000068</v>
      </c>
      <c r="N95"/>
      <c r="P95"/>
      <c r="Q95" s="13"/>
      <c r="S95"/>
      <c r="U95"/>
    </row>
    <row r="96" spans="1:21">
      <c r="A96" s="15" t="s">
        <v>311</v>
      </c>
      <c r="B96"/>
      <c r="E96"/>
      <c r="H96"/>
      <c r="J96"/>
      <c r="K96" s="13">
        <v>1618.03</v>
      </c>
      <c r="L96">
        <v>1627.94</v>
      </c>
      <c r="M96" s="15">
        <f t="shared" si="27"/>
        <v>0.12387500000000103</v>
      </c>
      <c r="N96"/>
      <c r="P96"/>
      <c r="Q96" s="13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1623.56</v>
      </c>
      <c r="L97" s="5">
        <f>channel_morph!I12</f>
        <v>1631.67</v>
      </c>
      <c r="M97" s="6">
        <f t="shared" si="27"/>
        <v>0.10137500000000159</v>
      </c>
      <c r="N97" s="5"/>
      <c r="O97" s="5"/>
      <c r="P97" s="5"/>
      <c r="Q97" s="13"/>
      <c r="S97"/>
      <c r="U97"/>
    </row>
    <row r="98" spans="1:21">
      <c r="A98" s="15" t="s">
        <v>315</v>
      </c>
      <c r="B98"/>
      <c r="E98"/>
      <c r="H98"/>
      <c r="J98"/>
      <c r="K98" s="13">
        <f>channel_morph!F13</f>
        <v>1544.59</v>
      </c>
      <c r="L98">
        <f>K100</f>
        <v>1566.26</v>
      </c>
      <c r="M98" s="15">
        <f t="shared" si="27"/>
        <v>0.27087500000000092</v>
      </c>
      <c r="N98"/>
      <c r="P98"/>
      <c r="Q98" s="13"/>
      <c r="S98"/>
      <c r="U98"/>
    </row>
    <row r="99" spans="1:21">
      <c r="A99" s="15" t="s">
        <v>313</v>
      </c>
      <c r="B99"/>
      <c r="E99"/>
      <c r="H99"/>
      <c r="J99"/>
      <c r="K99" s="13">
        <v>1551.91</v>
      </c>
      <c r="L99">
        <f t="shared" ref="L99:L104" si="38">K101</f>
        <v>1575.11</v>
      </c>
      <c r="M99" s="15">
        <f t="shared" si="27"/>
        <v>0.2899999999999977</v>
      </c>
      <c r="N99"/>
      <c r="P99"/>
      <c r="Q99" s="13"/>
      <c r="S99"/>
      <c r="U99"/>
    </row>
    <row r="100" spans="1:21">
      <c r="A100" s="15" t="s">
        <v>314</v>
      </c>
      <c r="B100"/>
      <c r="E100"/>
      <c r="H100"/>
      <c r="J100"/>
      <c r="K100" s="13">
        <v>1566.26</v>
      </c>
      <c r="L100">
        <f t="shared" si="38"/>
        <v>1579.01</v>
      </c>
      <c r="M100" s="15">
        <f t="shared" si="27"/>
        <v>0.15937499999999999</v>
      </c>
      <c r="N100"/>
      <c r="P100"/>
      <c r="Q100" s="13"/>
      <c r="S100"/>
      <c r="U100"/>
    </row>
    <row r="101" spans="1:21">
      <c r="A101" s="15" t="s">
        <v>316</v>
      </c>
      <c r="B101"/>
      <c r="E101"/>
      <c r="H101"/>
      <c r="J101"/>
      <c r="K101" s="13">
        <v>1575.11</v>
      </c>
      <c r="L101">
        <f t="shared" si="38"/>
        <v>1582.76</v>
      </c>
      <c r="M101" s="15">
        <f t="shared" si="27"/>
        <v>9.562500000000114E-2</v>
      </c>
      <c r="N101"/>
      <c r="P101"/>
      <c r="Q101" s="13"/>
      <c r="S101"/>
      <c r="U101"/>
    </row>
    <row r="102" spans="1:21">
      <c r="A102" s="15" t="s">
        <v>317</v>
      </c>
      <c r="B102"/>
      <c r="E102"/>
      <c r="H102"/>
      <c r="J102"/>
      <c r="K102" s="13">
        <v>1579.01</v>
      </c>
      <c r="L102">
        <f t="shared" si="38"/>
        <v>1586.1</v>
      </c>
      <c r="M102" s="15">
        <f t="shared" si="27"/>
        <v>8.8624999999998982E-2</v>
      </c>
      <c r="N102"/>
      <c r="P102"/>
      <c r="Q102" s="13"/>
      <c r="S102"/>
      <c r="U102"/>
    </row>
    <row r="103" spans="1:21">
      <c r="A103" s="15" t="s">
        <v>318</v>
      </c>
      <c r="B103"/>
      <c r="E103"/>
      <c r="H103"/>
      <c r="J103"/>
      <c r="K103" s="13">
        <v>1582.76</v>
      </c>
      <c r="L103">
        <f t="shared" si="38"/>
        <v>1594.4</v>
      </c>
      <c r="M103" s="15">
        <f t="shared" si="27"/>
        <v>0.14550000000000124</v>
      </c>
      <c r="N103"/>
      <c r="P103"/>
      <c r="Q103" s="13"/>
      <c r="S103"/>
      <c r="U103"/>
    </row>
    <row r="104" spans="1:21">
      <c r="A104" s="15" t="s">
        <v>319</v>
      </c>
      <c r="B104"/>
      <c r="E104"/>
      <c r="H104"/>
      <c r="J104"/>
      <c r="K104" s="13">
        <v>1586.1</v>
      </c>
      <c r="L104">
        <f t="shared" si="38"/>
        <v>1604.06</v>
      </c>
      <c r="M104" s="15">
        <f t="shared" si="27"/>
        <v>0.22450000000000045</v>
      </c>
      <c r="N104"/>
      <c r="P104"/>
      <c r="Q104" s="13"/>
      <c r="S104"/>
      <c r="U104"/>
    </row>
    <row r="105" spans="1:21">
      <c r="A105" s="15" t="s">
        <v>320</v>
      </c>
      <c r="B105"/>
      <c r="E105"/>
      <c r="H105"/>
      <c r="J105"/>
      <c r="K105" s="13">
        <v>1594.4</v>
      </c>
      <c r="L105">
        <f>K107</f>
        <v>1612.67</v>
      </c>
      <c r="M105" s="15">
        <f t="shared" si="27"/>
        <v>0.22837499999999977</v>
      </c>
      <c r="N105"/>
      <c r="P105"/>
      <c r="Q105" s="13"/>
      <c r="S105"/>
      <c r="U105"/>
    </row>
    <row r="106" spans="1:21">
      <c r="A106" s="15" t="s">
        <v>321</v>
      </c>
      <c r="B106"/>
      <c r="E106"/>
      <c r="H106"/>
      <c r="J106"/>
      <c r="K106" s="13">
        <v>1604.06</v>
      </c>
      <c r="L106">
        <f t="shared" ref="L106:L107" si="39">K108</f>
        <v>1622.65</v>
      </c>
      <c r="M106" s="15">
        <f t="shared" si="27"/>
        <v>0.23237500000000183</v>
      </c>
      <c r="N106"/>
      <c r="P106"/>
      <c r="Q106" s="13"/>
      <c r="S106"/>
      <c r="U106"/>
    </row>
    <row r="107" spans="1:21">
      <c r="A107" s="15" t="s">
        <v>327</v>
      </c>
      <c r="B107"/>
      <c r="E107"/>
      <c r="H107"/>
      <c r="K107" s="13">
        <v>1612.67</v>
      </c>
      <c r="L107">
        <f t="shared" si="39"/>
        <v>1630.13</v>
      </c>
      <c r="M107" s="15">
        <f t="shared" si="27"/>
        <v>0.21825000000000044</v>
      </c>
      <c r="N107"/>
      <c r="S107"/>
      <c r="U107"/>
    </row>
    <row r="108" spans="1:21">
      <c r="A108" s="15" t="s">
        <v>328</v>
      </c>
      <c r="B108"/>
      <c r="E108"/>
      <c r="H108"/>
      <c r="K108" s="13">
        <v>1622.65</v>
      </c>
      <c r="L108">
        <v>1636.46</v>
      </c>
      <c r="M108" s="15">
        <f t="shared" si="27"/>
        <v>0.17262499999999931</v>
      </c>
      <c r="N108"/>
      <c r="S108"/>
      <c r="U108"/>
    </row>
    <row r="109" spans="1:21">
      <c r="A109" s="6" t="s">
        <v>329</v>
      </c>
      <c r="B109" s="5"/>
      <c r="C109" s="5"/>
      <c r="D109" s="5"/>
      <c r="E109" s="5"/>
      <c r="F109" s="5"/>
      <c r="G109" s="5"/>
      <c r="H109" s="5"/>
      <c r="I109" s="5"/>
      <c r="J109" s="6"/>
      <c r="K109" s="4">
        <v>1630.13</v>
      </c>
      <c r="L109" s="5">
        <f>channel_morph!I13</f>
        <v>1637.28</v>
      </c>
      <c r="M109" s="6">
        <f t="shared" si="27"/>
        <v>8.9374999999998289E-2</v>
      </c>
      <c r="N109" s="5"/>
      <c r="O109" s="5"/>
      <c r="P109" s="6"/>
      <c r="S109"/>
      <c r="U109"/>
    </row>
    <row r="110" spans="1:21">
      <c r="A110" s="15" t="s">
        <v>330</v>
      </c>
      <c r="B110"/>
      <c r="E110"/>
      <c r="H110"/>
      <c r="J110"/>
      <c r="K110" s="13">
        <v>1561.42</v>
      </c>
      <c r="L110">
        <f>K112</f>
        <v>1590.48</v>
      </c>
      <c r="M110" s="69">
        <f>(L110-K111)/80</f>
        <v>0.23275000000000148</v>
      </c>
      <c r="N110"/>
      <c r="P110"/>
      <c r="S110"/>
      <c r="U110"/>
    </row>
    <row r="111" spans="1:21">
      <c r="A111" t="s">
        <v>331</v>
      </c>
      <c r="B111"/>
      <c r="E111"/>
      <c r="H111"/>
      <c r="J111"/>
      <c r="K111" s="68">
        <v>1571.86</v>
      </c>
      <c r="L111">
        <f t="shared" ref="L111:L118" si="40">K113</f>
        <v>1605.31</v>
      </c>
      <c r="M111" s="69">
        <f>(L111-K112)/80</f>
        <v>0.1853749999999991</v>
      </c>
      <c r="N111"/>
      <c r="P111"/>
      <c r="S111"/>
      <c r="U111"/>
    </row>
    <row r="112" spans="1:21">
      <c r="A112" t="s">
        <v>332</v>
      </c>
      <c r="B112"/>
      <c r="E112"/>
      <c r="H112"/>
      <c r="J112"/>
      <c r="K112" s="68">
        <v>1590.48</v>
      </c>
      <c r="L112">
        <f t="shared" si="40"/>
        <v>1617.99</v>
      </c>
      <c r="M112" s="69">
        <f>(L112-K113)/80</f>
        <v>0.15850000000000081</v>
      </c>
      <c r="N112"/>
      <c r="P112"/>
      <c r="S112"/>
      <c r="U112"/>
    </row>
    <row r="113" spans="1:16" customFormat="1">
      <c r="A113" t="s">
        <v>333</v>
      </c>
      <c r="K113" s="68">
        <v>1605.31</v>
      </c>
      <c r="L113">
        <f t="shared" si="40"/>
        <v>1628.17</v>
      </c>
      <c r="M113" s="69">
        <f>(L113-K114)/80</f>
        <v>0.12725000000000081</v>
      </c>
    </row>
    <row r="114" spans="1:16" customFormat="1">
      <c r="A114" t="s">
        <v>334</v>
      </c>
      <c r="K114" s="68">
        <v>1617.99</v>
      </c>
      <c r="L114">
        <f t="shared" si="40"/>
        <v>1634.34</v>
      </c>
      <c r="M114" s="69">
        <f>(L114-K115)/80</f>
        <v>7.712499999999807E-2</v>
      </c>
    </row>
    <row r="115" spans="1:16" customFormat="1">
      <c r="A115" t="s">
        <v>335</v>
      </c>
      <c r="K115" s="68">
        <v>1628.17</v>
      </c>
      <c r="L115">
        <f t="shared" si="40"/>
        <v>1635.7</v>
      </c>
      <c r="M115" s="69">
        <f>(L115-K116)/80</f>
        <v>1.700000000000159E-2</v>
      </c>
    </row>
    <row r="116" spans="1:16" customFormat="1">
      <c r="A116" t="s">
        <v>336</v>
      </c>
      <c r="K116" s="68">
        <v>1634.34</v>
      </c>
      <c r="L116">
        <f t="shared" si="40"/>
        <v>1633.33</v>
      </c>
      <c r="M116" s="69">
        <f>(L116-K117)/80</f>
        <v>-2.9625000000001477E-2</v>
      </c>
    </row>
    <row r="117" spans="1:16" customFormat="1">
      <c r="A117" t="s">
        <v>337</v>
      </c>
      <c r="K117" s="68">
        <v>1635.7</v>
      </c>
      <c r="L117">
        <f t="shared" si="40"/>
        <v>1631.02</v>
      </c>
      <c r="M117" s="69">
        <f>(L117-K118)/80</f>
        <v>-2.8874999999999318E-2</v>
      </c>
    </row>
    <row r="118" spans="1:16" customFormat="1">
      <c r="A118" t="s">
        <v>338</v>
      </c>
      <c r="K118" s="68">
        <v>1633.33</v>
      </c>
      <c r="L118">
        <f t="shared" si="40"/>
        <v>1630.42</v>
      </c>
      <c r="M118" s="69">
        <f>(L118-K119)/80</f>
        <v>-7.4999999999988635E-3</v>
      </c>
    </row>
    <row r="119" spans="1:16" customFormat="1">
      <c r="A119" t="s">
        <v>339</v>
      </c>
      <c r="K119" s="68">
        <v>1631.02</v>
      </c>
      <c r="L119">
        <v>1633.77</v>
      </c>
      <c r="M119" s="69">
        <f t="shared" ref="M119:M162" si="41">(L119-K120)/80</f>
        <v>4.1874999999998865E-2</v>
      </c>
    </row>
    <row r="120" spans="1:16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70">
        <v>1630.42</v>
      </c>
      <c r="L120" s="5">
        <v>1633.82</v>
      </c>
      <c r="M120" s="72">
        <f t="shared" si="41"/>
        <v>0.86412499999999848</v>
      </c>
      <c r="N120" s="5"/>
      <c r="O120" s="5"/>
      <c r="P120" s="5"/>
    </row>
    <row r="121" spans="1:16" customFormat="1">
      <c r="A121" t="s">
        <v>341</v>
      </c>
      <c r="K121" s="68">
        <v>1564.69</v>
      </c>
      <c r="L121">
        <f>K123</f>
        <v>1595.93</v>
      </c>
      <c r="M121" s="69">
        <f t="shared" si="41"/>
        <v>0.15812500000000113</v>
      </c>
    </row>
    <row r="122" spans="1:16" customFormat="1">
      <c r="A122" t="s">
        <v>342</v>
      </c>
      <c r="K122" s="68">
        <v>1583.28</v>
      </c>
      <c r="L122">
        <f t="shared" ref="L122:L129" si="42">K124</f>
        <v>1605.58</v>
      </c>
      <c r="M122" s="69">
        <f t="shared" si="41"/>
        <v>0.12062499999999829</v>
      </c>
    </row>
    <row r="123" spans="1:16" customFormat="1">
      <c r="A123" t="s">
        <v>343</v>
      </c>
      <c r="K123" s="68">
        <v>1595.93</v>
      </c>
      <c r="L123">
        <f t="shared" si="42"/>
        <v>1610.15</v>
      </c>
      <c r="M123" s="69">
        <f t="shared" si="41"/>
        <v>5.7125000000002049E-2</v>
      </c>
    </row>
    <row r="124" spans="1:16" customFormat="1">
      <c r="A124" t="s">
        <v>344</v>
      </c>
      <c r="K124" s="68">
        <v>1605.58</v>
      </c>
      <c r="L124">
        <f t="shared" si="42"/>
        <v>1615.42</v>
      </c>
      <c r="M124" s="69">
        <f t="shared" si="41"/>
        <v>6.5874999999999767E-2</v>
      </c>
    </row>
    <row r="125" spans="1:16" customFormat="1">
      <c r="A125" t="s">
        <v>345</v>
      </c>
      <c r="K125" s="68">
        <v>1610.15</v>
      </c>
      <c r="L125">
        <f t="shared" si="42"/>
        <v>1613.62</v>
      </c>
      <c r="M125" s="69">
        <f t="shared" si="41"/>
        <v>-2.2500000000002275E-2</v>
      </c>
    </row>
    <row r="126" spans="1:16" customFormat="1">
      <c r="A126" t="s">
        <v>346</v>
      </c>
      <c r="K126" s="68">
        <v>1615.42</v>
      </c>
      <c r="L126">
        <f t="shared" si="42"/>
        <v>1608.32</v>
      </c>
      <c r="M126" s="69">
        <f t="shared" si="41"/>
        <v>-6.6249999999999434E-2</v>
      </c>
    </row>
    <row r="127" spans="1:16" customFormat="1">
      <c r="A127" t="s">
        <v>347</v>
      </c>
      <c r="K127" s="68">
        <v>1613.62</v>
      </c>
      <c r="L127">
        <f t="shared" si="42"/>
        <v>1600.32</v>
      </c>
      <c r="M127" s="69">
        <f t="shared" si="41"/>
        <v>-0.1</v>
      </c>
    </row>
    <row r="128" spans="1:16" customFormat="1">
      <c r="A128" t="s">
        <v>348</v>
      </c>
      <c r="K128" s="68">
        <v>1608.32</v>
      </c>
      <c r="L128">
        <f t="shared" si="42"/>
        <v>1612</v>
      </c>
      <c r="M128" s="69">
        <f t="shared" si="41"/>
        <v>0.1460000000000008</v>
      </c>
    </row>
    <row r="129" spans="1:16" customFormat="1">
      <c r="A129" t="s">
        <v>349</v>
      </c>
      <c r="K129" s="68">
        <v>1600.32</v>
      </c>
      <c r="L129">
        <f t="shared" si="42"/>
        <v>1623.5</v>
      </c>
      <c r="M129" s="69">
        <f t="shared" si="41"/>
        <v>0.14374999999999999</v>
      </c>
    </row>
    <row r="130" spans="1:16" customFormat="1">
      <c r="A130" t="s">
        <v>350</v>
      </c>
      <c r="K130" s="68">
        <v>1612</v>
      </c>
      <c r="L130">
        <v>1629.32</v>
      </c>
      <c r="M130" s="69">
        <f t="shared" si="41"/>
        <v>7.2749999999999204E-2</v>
      </c>
    </row>
    <row r="131" spans="1:16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1623.5</v>
      </c>
      <c r="L131" s="5">
        <v>1634.39</v>
      </c>
      <c r="M131" s="71">
        <f t="shared" si="41"/>
        <v>0.67050000000000121</v>
      </c>
      <c r="N131" s="5"/>
      <c r="O131" s="5"/>
      <c r="P131" s="5"/>
    </row>
    <row r="132" spans="1:16" customFormat="1">
      <c r="A132" t="s">
        <v>352</v>
      </c>
      <c r="K132" s="68">
        <v>1580.75</v>
      </c>
      <c r="L132">
        <f>K134</f>
        <v>1598.45</v>
      </c>
      <c r="M132" s="69">
        <f t="shared" si="41"/>
        <v>0.14512500000000159</v>
      </c>
    </row>
    <row r="133" spans="1:16" customFormat="1">
      <c r="A133" t="s">
        <v>353</v>
      </c>
      <c r="K133" s="68">
        <v>1586.84</v>
      </c>
      <c r="L133">
        <f t="shared" ref="L133:L143" si="43">K135</f>
        <v>1606.59</v>
      </c>
      <c r="M133" s="69">
        <f t="shared" si="41"/>
        <v>0.10174999999999841</v>
      </c>
    </row>
    <row r="134" spans="1:16" customFormat="1">
      <c r="A134" t="s">
        <v>354</v>
      </c>
      <c r="K134" s="68">
        <v>1598.45</v>
      </c>
      <c r="L134">
        <f t="shared" si="43"/>
        <v>1611.79</v>
      </c>
      <c r="M134" s="69">
        <f t="shared" si="41"/>
        <v>6.5000000000000571E-2</v>
      </c>
    </row>
    <row r="135" spans="1:16" customFormat="1">
      <c r="A135" t="s">
        <v>355</v>
      </c>
      <c r="K135" s="68">
        <v>1606.59</v>
      </c>
      <c r="L135">
        <f t="shared" si="43"/>
        <v>1607.22</v>
      </c>
      <c r="M135" s="69">
        <f t="shared" si="41"/>
        <v>-5.7124999999999204E-2</v>
      </c>
    </row>
    <row r="136" spans="1:16" customFormat="1">
      <c r="A136" t="s">
        <v>356</v>
      </c>
      <c r="K136" s="68">
        <v>1611.79</v>
      </c>
      <c r="L136">
        <f t="shared" si="43"/>
        <v>1598.36</v>
      </c>
      <c r="M136" s="69">
        <f t="shared" si="41"/>
        <v>-0.1107500000000016</v>
      </c>
    </row>
    <row r="137" spans="1:16" customFormat="1">
      <c r="A137" t="s">
        <v>357</v>
      </c>
      <c r="K137" s="68">
        <v>1607.22</v>
      </c>
      <c r="L137">
        <f t="shared" si="43"/>
        <v>1596.05</v>
      </c>
      <c r="M137" s="69">
        <f t="shared" si="41"/>
        <v>-2.8874999999999318E-2</v>
      </c>
    </row>
    <row r="138" spans="1:16" customFormat="1">
      <c r="A138" t="s">
        <v>358</v>
      </c>
      <c r="K138" s="68">
        <v>1598.36</v>
      </c>
      <c r="L138">
        <f t="shared" si="43"/>
        <v>1608.94</v>
      </c>
      <c r="M138" s="69">
        <f t="shared" si="41"/>
        <v>0.16112500000000124</v>
      </c>
    </row>
    <row r="139" spans="1:16" customFormat="1">
      <c r="A139" t="s">
        <v>359</v>
      </c>
      <c r="K139" s="68">
        <v>1596.05</v>
      </c>
      <c r="L139">
        <f t="shared" si="43"/>
        <v>1619.87</v>
      </c>
      <c r="M139" s="69">
        <f t="shared" si="41"/>
        <v>0.13662499999999794</v>
      </c>
    </row>
    <row r="140" spans="1:16" customFormat="1">
      <c r="A140" t="s">
        <v>360</v>
      </c>
      <c r="K140" s="68">
        <v>1608.94</v>
      </c>
      <c r="L140">
        <f t="shared" si="43"/>
        <v>1628.2</v>
      </c>
      <c r="M140" s="69">
        <f t="shared" si="41"/>
        <v>0.10412500000000194</v>
      </c>
    </row>
    <row r="141" spans="1:16" customFormat="1">
      <c r="A141" t="s">
        <v>361</v>
      </c>
      <c r="K141" s="68">
        <v>1619.87</v>
      </c>
      <c r="L141">
        <f t="shared" si="43"/>
        <v>1634.14</v>
      </c>
      <c r="M141" s="69">
        <f t="shared" si="41"/>
        <v>7.4250000000000677E-2</v>
      </c>
    </row>
    <row r="142" spans="1:16" customFormat="1">
      <c r="A142" t="s">
        <v>362</v>
      </c>
      <c r="K142" s="68">
        <v>1628.2</v>
      </c>
      <c r="L142">
        <f t="shared" si="43"/>
        <v>1638.65</v>
      </c>
      <c r="M142" s="69">
        <f t="shared" si="41"/>
        <v>5.6374999999999884E-2</v>
      </c>
    </row>
    <row r="143" spans="1:16" customFormat="1">
      <c r="A143" t="s">
        <v>363</v>
      </c>
      <c r="K143" s="68">
        <v>1634.14</v>
      </c>
      <c r="L143">
        <f t="shared" si="43"/>
        <v>1641.34</v>
      </c>
      <c r="M143" s="69">
        <f t="shared" si="41"/>
        <v>3.3624999999997837E-2</v>
      </c>
    </row>
    <row r="144" spans="1:16" customFormat="1">
      <c r="A144" t="s">
        <v>364</v>
      </c>
      <c r="K144" s="68">
        <v>1638.65</v>
      </c>
      <c r="L144">
        <v>1643.2349999999999</v>
      </c>
      <c r="M144" s="69">
        <f t="shared" si="41"/>
        <v>2.3687499999999771E-2</v>
      </c>
    </row>
    <row r="145" spans="1:16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1641.34</v>
      </c>
      <c r="L145" s="5">
        <v>1643.3</v>
      </c>
      <c r="M145" s="71">
        <f t="shared" si="41"/>
        <v>20.541249999999998</v>
      </c>
      <c r="N145" s="5"/>
      <c r="O145" s="5"/>
      <c r="P145" s="5"/>
    </row>
    <row r="146" spans="1:16" customFormat="1">
      <c r="A146" s="66" t="s">
        <v>366</v>
      </c>
      <c r="M146" s="69">
        <f t="shared" si="41"/>
        <v>0</v>
      </c>
    </row>
    <row r="147" spans="1:16" customFormat="1">
      <c r="A147" t="s">
        <v>368</v>
      </c>
      <c r="M147" s="69">
        <f t="shared" si="41"/>
        <v>0</v>
      </c>
    </row>
    <row r="148" spans="1:16" customFormat="1">
      <c r="A148" t="s">
        <v>367</v>
      </c>
      <c r="M148" s="69">
        <f t="shared" si="41"/>
        <v>0</v>
      </c>
    </row>
    <row r="149" spans="1:16" customFormat="1">
      <c r="A149" t="s">
        <v>369</v>
      </c>
      <c r="M149" s="69">
        <f t="shared" si="41"/>
        <v>0</v>
      </c>
    </row>
    <row r="150" spans="1:16" customFormat="1">
      <c r="A150" t="s">
        <v>370</v>
      </c>
      <c r="M150" s="69">
        <f t="shared" si="41"/>
        <v>0</v>
      </c>
    </row>
    <row r="151" spans="1:16" customFormat="1">
      <c r="A151" t="s">
        <v>371</v>
      </c>
      <c r="M151" s="69">
        <f t="shared" si="41"/>
        <v>0</v>
      </c>
    </row>
    <row r="152" spans="1:16" customFormat="1">
      <c r="A152" t="s">
        <v>372</v>
      </c>
      <c r="M152" s="69">
        <f t="shared" si="41"/>
        <v>0</v>
      </c>
    </row>
    <row r="153" spans="1:16" customFormat="1">
      <c r="A153" t="s">
        <v>373</v>
      </c>
      <c r="M153" s="69">
        <f t="shared" si="41"/>
        <v>0</v>
      </c>
    </row>
    <row r="154" spans="1:16" customFormat="1">
      <c r="A154" t="s">
        <v>374</v>
      </c>
      <c r="M154" s="71">
        <f t="shared" si="41"/>
        <v>0</v>
      </c>
    </row>
    <row r="155" spans="1:16" customFormat="1">
      <c r="A155" s="2" t="s">
        <v>375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69">
        <f t="shared" si="41"/>
        <v>0</v>
      </c>
      <c r="N155" s="2"/>
      <c r="O155" s="2"/>
      <c r="P155" s="2"/>
    </row>
    <row r="156" spans="1:16" customFormat="1">
      <c r="A156" t="s">
        <v>376</v>
      </c>
      <c r="M156" s="69">
        <f t="shared" si="41"/>
        <v>0</v>
      </c>
    </row>
    <row r="157" spans="1:16" customFormat="1">
      <c r="A157" t="s">
        <v>377</v>
      </c>
      <c r="M157" s="69">
        <f t="shared" si="41"/>
        <v>0</v>
      </c>
    </row>
    <row r="158" spans="1:16" customFormat="1">
      <c r="A158" t="s">
        <v>378</v>
      </c>
      <c r="M158" s="69">
        <f t="shared" si="41"/>
        <v>0</v>
      </c>
    </row>
    <row r="159" spans="1:16" customFormat="1">
      <c r="A159" s="5" t="s">
        <v>379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71">
        <f t="shared" si="41"/>
        <v>0</v>
      </c>
      <c r="N159" s="5"/>
      <c r="O159" s="5"/>
      <c r="P159" s="5"/>
    </row>
    <row r="160" spans="1:16" customFormat="1">
      <c r="A160" t="s">
        <v>380</v>
      </c>
      <c r="M160" s="69">
        <f t="shared" si="41"/>
        <v>0</v>
      </c>
    </row>
    <row r="161" spans="1:16" customFormat="1">
      <c r="A161" t="s">
        <v>381</v>
      </c>
      <c r="M161" s="69">
        <f t="shared" si="41"/>
        <v>0</v>
      </c>
    </row>
    <row r="162" spans="1:16" customFormat="1">
      <c r="A162" s="5" t="s">
        <v>382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71">
        <f t="shared" si="41"/>
        <v>0</v>
      </c>
      <c r="N162" s="5"/>
      <c r="O162" s="5"/>
      <c r="P162" s="5"/>
    </row>
    <row r="163" spans="1:16" customFormat="1"/>
    <row r="164" spans="1:16" customFormat="1"/>
    <row r="165" spans="1:16" customFormat="1"/>
    <row r="166" spans="1:16" customFormat="1"/>
    <row r="167" spans="1:16" customFormat="1"/>
    <row r="168" spans="1:16" customFormat="1"/>
    <row r="169" spans="1:16" customFormat="1"/>
    <row r="170" spans="1:16" customFormat="1"/>
    <row r="171" spans="1:16" customFormat="1"/>
    <row r="172" spans="1:16" customFormat="1"/>
    <row r="173" spans="1:16" customFormat="1"/>
    <row r="174" spans="1:16" customFormat="1"/>
    <row r="175" spans="1:16" customFormat="1"/>
    <row r="176" spans="1:1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4140625" defaultRowHeight="14.4"/>
  <cols>
    <col min="1" max="1" width="10.7773437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16" zoomScale="55" zoomScaleNormal="55" workbookViewId="0">
      <selection activeCell="M91" sqref="M9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29.751721260171095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F8" sqref="F8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2187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I2">
        <v>1634.33</v>
      </c>
      <c r="K2" s="17"/>
      <c r="L2" t="e">
        <f>(G2-F2)/J2</f>
        <v>#DIV/0!</v>
      </c>
      <c r="M2" t="e">
        <f>Curvature!R3</f>
        <v>#DIV/0!</v>
      </c>
      <c r="N2" t="e">
        <f>(I2-G2)/K2</f>
        <v>#DIV/0!</v>
      </c>
      <c r="O2" s="15" t="e">
        <f>Curvature!U3</f>
        <v>#DIV/0!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H3">
        <v>2.5</v>
      </c>
      <c r="I3">
        <v>1637.86</v>
      </c>
      <c r="L3" t="e">
        <f t="shared" ref="L3:L9" si="1">(G3-F3)/J3</f>
        <v>#DIV/0!</v>
      </c>
      <c r="M3" t="e">
        <f>Curvature!R4</f>
        <v>#DIV/0!</v>
      </c>
      <c r="N3" t="e">
        <f>(I3-G3)/K3</f>
        <v>#DIV/0!</v>
      </c>
      <c r="O3" s="15" t="e">
        <f>Curvature!U4</f>
        <v>#DIV/0!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I4">
        <v>1616.83</v>
      </c>
      <c r="K4" s="16"/>
      <c r="L4" t="e">
        <f t="shared" si="1"/>
        <v>#DIV/0!</v>
      </c>
      <c r="M4" t="e">
        <f>Curvature!R5</f>
        <v>#DIV/0!</v>
      </c>
      <c r="N4" t="e">
        <f>(I4-G4)/K4</f>
        <v>#DIV/0!</v>
      </c>
      <c r="O4" s="15" t="e">
        <f>Curvature!U5</f>
        <v>#DIV/0!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I5">
        <v>1671.76</v>
      </c>
      <c r="L5" t="e">
        <f t="shared" si="1"/>
        <v>#DIV/0!</v>
      </c>
      <c r="M5" t="e">
        <f>Curvature!R6</f>
        <v>#DIV/0!</v>
      </c>
      <c r="N5" t="e">
        <f t="shared" ref="N5:N9" si="2">(I5-G5)/K5</f>
        <v>#DIV/0!</v>
      </c>
      <c r="O5" s="35" t="e">
        <f>Curvature!U6</f>
        <v>#DIV/0!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I6">
        <v>1665.03</v>
      </c>
      <c r="L6" t="e">
        <f t="shared" si="1"/>
        <v>#DIV/0!</v>
      </c>
      <c r="M6" t="e">
        <f>Curvature!R7</f>
        <v>#DIV/0!</v>
      </c>
      <c r="N6" t="e">
        <f t="shared" si="2"/>
        <v>#DIV/0!</v>
      </c>
      <c r="O6" s="15" t="e">
        <f>Curvature!U7</f>
        <v>#DIV/0!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H7">
        <v>3.3</v>
      </c>
      <c r="I7">
        <v>1671.49</v>
      </c>
      <c r="L7" t="e">
        <f t="shared" si="1"/>
        <v>#DIV/0!</v>
      </c>
      <c r="M7" t="e">
        <f>Curvature!R8</f>
        <v>#DIV/0!</v>
      </c>
      <c r="N7" t="e">
        <f t="shared" si="2"/>
        <v>#DIV/0!</v>
      </c>
      <c r="O7" s="15" t="e">
        <f>Curvature!U8</f>
        <v>#DIV/0!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H8">
        <v>-4</v>
      </c>
      <c r="I8">
        <v>1658.59</v>
      </c>
      <c r="L8" t="e">
        <f t="shared" si="1"/>
        <v>#DIV/0!</v>
      </c>
      <c r="M8" t="e">
        <f>Curvature!R9</f>
        <v>#DIV/0!</v>
      </c>
      <c r="N8" t="e">
        <f t="shared" si="2"/>
        <v>#DIV/0!</v>
      </c>
      <c r="O8" s="15" t="e">
        <f>Curvature!U9</f>
        <v>#DIV/0!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I9" s="5">
        <v>1662.88</v>
      </c>
      <c r="L9" s="5" t="e">
        <f t="shared" si="1"/>
        <v>#DIV/0!</v>
      </c>
      <c r="M9" s="5" t="e">
        <f>Curvature!R10</f>
        <v>#DIV/0!</v>
      </c>
      <c r="N9" s="5" t="e">
        <f t="shared" si="2"/>
        <v>#DIV/0!</v>
      </c>
      <c r="O9" s="6" t="e">
        <f>Curvature!U10</f>
        <v>#DIV/0!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</row>
    <row r="11" spans="1:68">
      <c r="A11" s="13" t="s">
        <v>276</v>
      </c>
      <c r="E11">
        <v>273.08</v>
      </c>
      <c r="F11">
        <v>1440.99</v>
      </c>
      <c r="I11">
        <v>1574.19</v>
      </c>
    </row>
    <row r="12" spans="1:68">
      <c r="A12" s="13" t="s">
        <v>277</v>
      </c>
      <c r="E12">
        <v>399.22</v>
      </c>
      <c r="F12">
        <v>1509.91</v>
      </c>
      <c r="I12">
        <v>1631.67</v>
      </c>
    </row>
    <row r="13" spans="1:68">
      <c r="A13" s="13" t="s">
        <v>278</v>
      </c>
      <c r="E13">
        <v>493.23</v>
      </c>
      <c r="F13">
        <v>1544.59</v>
      </c>
      <c r="I13">
        <v>1637.28</v>
      </c>
    </row>
    <row r="14" spans="1:68">
      <c r="A14" s="13" t="s">
        <v>279</v>
      </c>
      <c r="E14">
        <v>440.79</v>
      </c>
      <c r="F14">
        <v>1561.42</v>
      </c>
      <c r="I14">
        <v>1633.82</v>
      </c>
    </row>
    <row r="15" spans="1:68">
      <c r="A15" s="13" t="s">
        <v>280</v>
      </c>
      <c r="E15">
        <v>481.75</v>
      </c>
      <c r="F15">
        <v>1564.69</v>
      </c>
      <c r="I15">
        <v>1634.54</v>
      </c>
    </row>
    <row r="16" spans="1:68">
      <c r="A16" s="13" t="s">
        <v>281</v>
      </c>
      <c r="E16">
        <v>564.28</v>
      </c>
      <c r="F16">
        <v>1580.75</v>
      </c>
      <c r="I16">
        <v>1643.3</v>
      </c>
    </row>
    <row r="17" spans="1:9">
      <c r="A17" s="13" t="s">
        <v>282</v>
      </c>
      <c r="E17">
        <v>376.08</v>
      </c>
      <c r="F17">
        <v>1597.44</v>
      </c>
      <c r="I17">
        <v>1648.22</v>
      </c>
    </row>
    <row r="18" spans="1:9">
      <c r="A18" s="13" t="s">
        <v>283</v>
      </c>
      <c r="E18">
        <v>221.75</v>
      </c>
      <c r="F18">
        <v>1613.88</v>
      </c>
      <c r="I18">
        <v>1662.42</v>
      </c>
    </row>
    <row r="19" spans="1:9">
      <c r="A19" s="13" t="s">
        <v>284</v>
      </c>
      <c r="E19">
        <v>141.33000000000001</v>
      </c>
      <c r="F19">
        <v>1641.14</v>
      </c>
      <c r="I19">
        <v>1673.82</v>
      </c>
    </row>
    <row r="20" spans="1:9">
      <c r="A20" s="13" t="s">
        <v>285</v>
      </c>
      <c r="E20">
        <v>82.53</v>
      </c>
      <c r="F20">
        <v>1525.3</v>
      </c>
      <c r="I20">
        <v>1572.18</v>
      </c>
    </row>
    <row r="21" spans="1:9">
      <c r="A21" s="13" t="s">
        <v>286</v>
      </c>
      <c r="E21">
        <v>342.86</v>
      </c>
      <c r="F21">
        <v>1533.83</v>
      </c>
      <c r="I21">
        <v>1660.47</v>
      </c>
    </row>
    <row r="22" spans="1:9">
      <c r="A22" s="13" t="s">
        <v>287</v>
      </c>
      <c r="E22">
        <v>345.95</v>
      </c>
      <c r="F22">
        <v>1539.59</v>
      </c>
      <c r="I22">
        <v>1662.44</v>
      </c>
    </row>
    <row r="23" spans="1:9">
      <c r="A23" s="13" t="s">
        <v>288</v>
      </c>
      <c r="E23">
        <v>289.67</v>
      </c>
      <c r="F23">
        <v>1558.05</v>
      </c>
      <c r="I23">
        <v>1663.21</v>
      </c>
    </row>
    <row r="24" spans="1:9">
      <c r="A24" s="13" t="s">
        <v>289</v>
      </c>
      <c r="E24">
        <v>211.86</v>
      </c>
      <c r="F24">
        <v>1574.22</v>
      </c>
      <c r="I24">
        <v>1663.92</v>
      </c>
    </row>
    <row r="25" spans="1:9">
      <c r="A25" s="13" t="s">
        <v>290</v>
      </c>
      <c r="E25">
        <v>226.67</v>
      </c>
      <c r="F25">
        <v>1604.56</v>
      </c>
      <c r="I25">
        <v>1666.8</v>
      </c>
    </row>
    <row r="26" spans="1:9">
      <c r="A26" s="13" t="s">
        <v>291</v>
      </c>
      <c r="E26">
        <v>178.84</v>
      </c>
      <c r="F26">
        <v>1622.86</v>
      </c>
      <c r="I26">
        <v>1668.73</v>
      </c>
    </row>
    <row r="27" spans="1:9">
      <c r="A27" s="13" t="s">
        <v>292</v>
      </c>
      <c r="E27">
        <v>129.76</v>
      </c>
      <c r="F27">
        <v>1641.24</v>
      </c>
      <c r="I27">
        <v>1673.58</v>
      </c>
    </row>
    <row r="28" spans="1:9">
      <c r="A28" s="13" t="s">
        <v>293</v>
      </c>
      <c r="E28">
        <v>166.11</v>
      </c>
      <c r="F28">
        <v>1651.17</v>
      </c>
      <c r="I28">
        <v>1677.52</v>
      </c>
    </row>
    <row r="29" spans="1:9">
      <c r="A29" t="s">
        <v>294</v>
      </c>
      <c r="E29">
        <v>176.16</v>
      </c>
      <c r="F29">
        <v>1661.24</v>
      </c>
      <c r="I29">
        <v>1682.81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2022-11-28T16:48:41Z</dcterms:modified>
</cp:coreProperties>
</file>