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ophiabrieler/Documents/GitHub/hillslope-project/data/"/>
    </mc:Choice>
  </mc:AlternateContent>
  <xr:revisionPtr revIDLastSave="0" documentId="13_ncr:1_{54DF08E4-4A77-6848-8F60-31B9A914E679}" xr6:coauthVersionLast="47" xr6:coauthVersionMax="47" xr10:uidLastSave="{00000000-0000-0000-0000-000000000000}"/>
  <bookViews>
    <workbookView xWindow="0" yWindow="500" windowWidth="28800" windowHeight="16300" firstSheet="4" activeTab="4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Shallow Stats" sheetId="48" r:id="rId6"/>
    <sheet name="D50-ksn" sheetId="16" r:id="rId7"/>
    <sheet name="combo lc3shallow 1 and 2" sheetId="17" r:id="rId8"/>
    <sheet name="diff lc3shallow 1 n 2" sheetId="18" r:id="rId9"/>
    <sheet name="cum_freq_b" sheetId="26" r:id="rId10"/>
    <sheet name="cum_freq_a" sheetId="49" r:id="rId11"/>
    <sheet name="lc1.shallow1" sheetId="13" r:id="rId12"/>
    <sheet name="LC1.Shallow2" sheetId="27" r:id="rId13"/>
    <sheet name="LC3.shallow1" sheetId="38" r:id="rId14"/>
    <sheet name="LC3.shallow2" sheetId="44" r:id="rId15"/>
    <sheet name="Lc3 shallow 2 plus shallow 1" sheetId="45" r:id="rId16"/>
    <sheet name="break!!!!" sheetId="9" state="hidden" r:id="rId17"/>
    <sheet name="a axis" sheetId="2" state="hidden" r:id="rId18"/>
    <sheet name="b axis" sheetId="3" state="hidden" r:id="rId19"/>
    <sheet name="c axis" sheetId="4" state="hidden" r:id="rId20"/>
    <sheet name="channel_sed" sheetId="7" state="hidden" r:id="rId21"/>
    <sheet name="vol" sheetId="1" state="hidden" r:id="rId22"/>
    <sheet name="boulders" sheetId="8" state="hidden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7" l="1"/>
  <c r="H4" i="17"/>
  <c r="G5" i="17"/>
  <c r="G4" i="17"/>
  <c r="D5" i="17"/>
  <c r="D4" i="17"/>
  <c r="C5" i="17"/>
  <c r="C4" i="17"/>
  <c r="T5" i="17"/>
  <c r="T4" i="17"/>
  <c r="S5" i="17"/>
  <c r="S4" i="17"/>
  <c r="N5" i="17"/>
  <c r="N4" i="17"/>
  <c r="M5" i="17"/>
  <c r="M4" i="17"/>
  <c r="V7" i="16"/>
  <c r="V6" i="16"/>
  <c r="V5" i="16"/>
  <c r="V4" i="16"/>
  <c r="V3" i="16"/>
  <c r="W7" i="16"/>
  <c r="W6" i="16"/>
  <c r="W5" i="16"/>
  <c r="W4" i="16"/>
  <c r="W3" i="16"/>
  <c r="O7" i="16"/>
  <c r="O6" i="16"/>
  <c r="O5" i="16"/>
  <c r="O4" i="16"/>
  <c r="O3" i="16"/>
  <c r="P7" i="16"/>
  <c r="P6" i="16"/>
  <c r="P5" i="16"/>
  <c r="P4" i="16"/>
  <c r="P3" i="16"/>
  <c r="Q7" i="16"/>
  <c r="Q6" i="16"/>
  <c r="Q5" i="16"/>
  <c r="Q4" i="16"/>
  <c r="Q3" i="16"/>
  <c r="R7" i="16"/>
  <c r="R6" i="16"/>
  <c r="R5" i="16"/>
  <c r="R4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J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H2" i="49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82" i="49"/>
  <c r="U83" i="49"/>
  <c r="U84" i="49"/>
  <c r="U85" i="49"/>
  <c r="U86" i="49"/>
  <c r="U87" i="49"/>
  <c r="U88" i="49"/>
  <c r="U89" i="49"/>
  <c r="U90" i="49"/>
  <c r="U9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U222" i="49"/>
  <c r="U223" i="49"/>
  <c r="U224" i="49"/>
  <c r="U225" i="49"/>
  <c r="U226" i="49"/>
  <c r="U227" i="49"/>
  <c r="U228" i="49"/>
  <c r="U229" i="49"/>
  <c r="U230" i="49"/>
  <c r="U231" i="49"/>
  <c r="U232" i="49"/>
  <c r="U233" i="49"/>
  <c r="U234" i="49"/>
  <c r="U235" i="49"/>
  <c r="U236" i="49"/>
  <c r="U237" i="49"/>
  <c r="U238" i="49"/>
  <c r="U239" i="49"/>
  <c r="U240" i="49"/>
  <c r="U241" i="49"/>
  <c r="U242" i="49"/>
  <c r="U243" i="49"/>
  <c r="U244" i="49"/>
  <c r="U245" i="49"/>
  <c r="U246" i="49"/>
  <c r="U247" i="49"/>
  <c r="U248" i="49"/>
  <c r="U249" i="49"/>
  <c r="U250" i="49"/>
  <c r="U251" i="49"/>
  <c r="U252" i="49"/>
  <c r="U253" i="49"/>
  <c r="U254" i="49"/>
  <c r="U255" i="49"/>
  <c r="U256" i="49"/>
  <c r="U257" i="49"/>
  <c r="U258" i="49"/>
  <c r="U259" i="49"/>
  <c r="U260" i="49"/>
  <c r="U261" i="49"/>
  <c r="U262" i="49"/>
  <c r="U263" i="49"/>
  <c r="U264" i="49"/>
  <c r="U265" i="49"/>
  <c r="U266" i="49"/>
  <c r="U267" i="49"/>
  <c r="U268" i="49"/>
  <c r="U269" i="49"/>
  <c r="U270" i="49"/>
  <c r="U271" i="49"/>
  <c r="U272" i="49"/>
  <c r="U2" i="49"/>
  <c r="S2" i="49"/>
  <c r="S3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/>
  <c r="S37" i="49"/>
  <c r="S38" i="49"/>
  <c r="S39" i="49"/>
  <c r="S40" i="49"/>
  <c r="S41" i="49"/>
  <c r="S42" i="49"/>
  <c r="S43" i="49"/>
  <c r="S44" i="49"/>
  <c r="S45" i="49"/>
  <c r="S46" i="49"/>
  <c r="S47" i="49"/>
  <c r="S48" i="49"/>
  <c r="S49" i="49"/>
  <c r="S50" i="49"/>
  <c r="S51" i="49"/>
  <c r="S52" i="49"/>
  <c r="S53" i="49"/>
  <c r="S54" i="49"/>
  <c r="S55" i="49"/>
  <c r="S56" i="49"/>
  <c r="S57" i="49"/>
  <c r="S58" i="49"/>
  <c r="S59" i="49"/>
  <c r="S60" i="49"/>
  <c r="S61" i="49"/>
  <c r="S62" i="49"/>
  <c r="S63" i="49"/>
  <c r="S64" i="49"/>
  <c r="S65" i="49"/>
  <c r="S66" i="49"/>
  <c r="S67" i="49"/>
  <c r="S68" i="49"/>
  <c r="S69" i="49"/>
  <c r="S70" i="49"/>
  <c r="S71" i="49"/>
  <c r="S72" i="49"/>
  <c r="S73" i="49"/>
  <c r="S74" i="49"/>
  <c r="S75" i="49"/>
  <c r="S76" i="49"/>
  <c r="S77" i="49"/>
  <c r="S78" i="49"/>
  <c r="S79" i="49"/>
  <c r="S80" i="49"/>
  <c r="S81" i="49"/>
  <c r="S82" i="49"/>
  <c r="S83" i="49"/>
  <c r="S84" i="49"/>
  <c r="S85" i="49"/>
  <c r="S86" i="49"/>
  <c r="S87" i="49"/>
  <c r="S88" i="49"/>
  <c r="S89" i="49"/>
  <c r="S90" i="49"/>
  <c r="S9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S222" i="49"/>
  <c r="S223" i="49"/>
  <c r="S224" i="49"/>
  <c r="S225" i="49"/>
  <c r="S226" i="49"/>
  <c r="S227" i="49"/>
  <c r="S228" i="49"/>
  <c r="S229" i="49"/>
  <c r="S230" i="49"/>
  <c r="S231" i="49"/>
  <c r="S232" i="49"/>
  <c r="S233" i="49"/>
  <c r="S234" i="49"/>
  <c r="S235" i="49"/>
  <c r="S236" i="49"/>
  <c r="S237" i="49"/>
  <c r="S238" i="49"/>
  <c r="S239" i="49"/>
  <c r="S240" i="49"/>
  <c r="S241" i="49"/>
  <c r="S242" i="49"/>
  <c r="S243" i="49"/>
  <c r="S244" i="49"/>
  <c r="S245" i="49"/>
  <c r="S246" i="49"/>
  <c r="S247" i="49"/>
  <c r="S248" i="49"/>
  <c r="S249" i="49"/>
  <c r="S250" i="49"/>
  <c r="S251" i="49"/>
  <c r="S252" i="49"/>
  <c r="S253" i="49"/>
  <c r="S254" i="49"/>
  <c r="S255" i="49"/>
  <c r="S256" i="49"/>
  <c r="S257" i="49"/>
  <c r="S258" i="49"/>
  <c r="S259" i="49"/>
  <c r="S260" i="49"/>
  <c r="S261" i="49"/>
  <c r="S262" i="49"/>
  <c r="S263" i="49"/>
  <c r="S264" i="49"/>
  <c r="S265" i="49"/>
  <c r="S266" i="49"/>
  <c r="S267" i="49"/>
  <c r="S268" i="49"/>
  <c r="S269" i="49"/>
  <c r="S270" i="49"/>
  <c r="S271" i="49"/>
  <c r="S272" i="49"/>
  <c r="S273" i="49"/>
  <c r="S274" i="49"/>
  <c r="S275" i="49"/>
  <c r="S276" i="49"/>
  <c r="S277" i="49"/>
  <c r="S278" i="49"/>
  <c r="S279" i="49"/>
  <c r="S280" i="49"/>
  <c r="S281" i="49"/>
  <c r="S282" i="49"/>
  <c r="S283" i="49"/>
  <c r="S284" i="49"/>
  <c r="S285" i="49"/>
  <c r="S286" i="49"/>
  <c r="S287" i="49"/>
  <c r="S288" i="49"/>
  <c r="S289" i="49"/>
  <c r="S290" i="49"/>
  <c r="S291" i="49"/>
  <c r="S292" i="49"/>
  <c r="S293" i="49"/>
  <c r="S294" i="49"/>
  <c r="S295" i="49"/>
  <c r="S296" i="49"/>
  <c r="S297" i="49"/>
  <c r="S298" i="49"/>
  <c r="S299" i="49"/>
  <c r="S300" i="49"/>
  <c r="S301" i="49"/>
  <c r="S302" i="49"/>
  <c r="S303" i="49"/>
  <c r="S304" i="49"/>
  <c r="S305" i="49"/>
  <c r="S306" i="49"/>
  <c r="S307" i="49"/>
  <c r="S308" i="49"/>
  <c r="S309" i="49"/>
  <c r="S310" i="49"/>
  <c r="S311" i="49"/>
  <c r="S312" i="49"/>
  <c r="S313" i="49"/>
  <c r="S314" i="49"/>
  <c r="S315" i="49"/>
  <c r="S316" i="49"/>
  <c r="S317" i="49"/>
  <c r="S318" i="49"/>
  <c r="S319" i="49"/>
  <c r="S320" i="49"/>
  <c r="S321" i="49"/>
  <c r="S322" i="49"/>
  <c r="S323" i="49"/>
  <c r="S324" i="49"/>
  <c r="S325" i="49"/>
  <c r="S326" i="49"/>
  <c r="S327" i="49"/>
  <c r="S328" i="49"/>
  <c r="S329" i="49"/>
  <c r="S330" i="49"/>
  <c r="S331" i="49"/>
  <c r="S332" i="49"/>
  <c r="S333" i="49"/>
  <c r="S334" i="49"/>
  <c r="S335" i="49"/>
  <c r="S336" i="49"/>
  <c r="S337" i="49"/>
  <c r="S338" i="49"/>
  <c r="S339" i="49"/>
  <c r="S340" i="49"/>
  <c r="S341" i="49"/>
  <c r="S342" i="49"/>
  <c r="S343" i="49"/>
  <c r="S344" i="49"/>
  <c r="S345" i="49"/>
  <c r="S346" i="49"/>
  <c r="S347" i="49"/>
  <c r="S348" i="49"/>
  <c r="S349" i="49"/>
  <c r="S350" i="49"/>
  <c r="S351" i="49"/>
  <c r="S352" i="49"/>
  <c r="S353" i="49"/>
  <c r="S354" i="49"/>
  <c r="S355" i="49"/>
  <c r="S356" i="49"/>
  <c r="S357" i="49"/>
  <c r="S358" i="49"/>
  <c r="S359" i="49"/>
  <c r="S360" i="49"/>
  <c r="S361" i="49"/>
  <c r="S362" i="49"/>
  <c r="S363" i="49"/>
  <c r="S364" i="49"/>
  <c r="S365" i="49"/>
  <c r="S366" i="49"/>
  <c r="S367" i="49"/>
  <c r="S368" i="49"/>
  <c r="S369" i="49"/>
  <c r="S370" i="49"/>
  <c r="S371" i="49"/>
  <c r="S372" i="49"/>
  <c r="S373" i="49"/>
  <c r="S374" i="49"/>
  <c r="S375" i="49"/>
  <c r="S376" i="49"/>
  <c r="S377" i="49"/>
  <c r="S378" i="49"/>
  <c r="S379" i="49"/>
  <c r="S380" i="49"/>
  <c r="S381" i="49"/>
  <c r="S382" i="49"/>
  <c r="S383" i="49"/>
  <c r="S384" i="49"/>
  <c r="S385" i="49"/>
  <c r="S386" i="49"/>
  <c r="S387" i="49"/>
  <c r="S388" i="49"/>
  <c r="S389" i="49"/>
  <c r="S390" i="49"/>
  <c r="S391" i="49"/>
  <c r="S392" i="49"/>
  <c r="S393" i="49"/>
  <c r="S394" i="49"/>
  <c r="S395" i="49"/>
  <c r="S396" i="49"/>
  <c r="S397" i="49"/>
  <c r="S398" i="49"/>
  <c r="S399" i="49"/>
  <c r="S400" i="49"/>
  <c r="S401" i="49"/>
  <c r="S402" i="49"/>
  <c r="S403" i="49"/>
  <c r="S404" i="49"/>
  <c r="S405" i="49"/>
  <c r="S406" i="49"/>
  <c r="S407" i="49"/>
  <c r="S408" i="49"/>
  <c r="S409" i="49"/>
  <c r="S410" i="49"/>
  <c r="S411" i="49"/>
  <c r="S412" i="49"/>
  <c r="S413" i="49"/>
  <c r="S414" i="49"/>
  <c r="S415" i="49"/>
  <c r="S416" i="49"/>
  <c r="S417" i="49"/>
  <c r="S418" i="49"/>
  <c r="S419" i="49"/>
  <c r="S420" i="49"/>
  <c r="S421" i="49"/>
  <c r="S422" i="49"/>
  <c r="S423" i="49"/>
  <c r="S424" i="49"/>
  <c r="S425" i="49"/>
  <c r="S426" i="49"/>
  <c r="S427" i="49"/>
  <c r="S428" i="49"/>
  <c r="S429" i="49"/>
  <c r="S430" i="49"/>
  <c r="S431" i="49"/>
  <c r="S432" i="49"/>
  <c r="S433" i="49"/>
  <c r="S434" i="49"/>
  <c r="S435" i="49"/>
  <c r="S436" i="49"/>
  <c r="S437" i="49"/>
  <c r="S438" i="49"/>
  <c r="S439" i="49"/>
  <c r="S440" i="49"/>
  <c r="S441" i="49"/>
  <c r="S442" i="49"/>
  <c r="S443" i="49"/>
  <c r="S444" i="49"/>
  <c r="S445" i="49"/>
  <c r="S446" i="49"/>
  <c r="S447" i="49"/>
  <c r="S448" i="49"/>
  <c r="S449" i="49"/>
  <c r="S450" i="49"/>
  <c r="S451" i="49"/>
  <c r="S452" i="49"/>
  <c r="S453" i="49"/>
  <c r="S454" i="49"/>
  <c r="S455" i="49"/>
  <c r="S456" i="49"/>
  <c r="S457" i="49"/>
  <c r="S458" i="49"/>
  <c r="S459" i="49"/>
  <c r="S460" i="49"/>
  <c r="S461" i="49"/>
  <c r="S462" i="49"/>
  <c r="S463" i="49"/>
  <c r="S464" i="49"/>
  <c r="S465" i="49"/>
  <c r="S466" i="49"/>
  <c r="S467" i="49"/>
  <c r="S468" i="49"/>
  <c r="S469" i="49"/>
  <c r="S470" i="49"/>
  <c r="S471" i="49"/>
  <c r="S472" i="49"/>
  <c r="S473" i="49"/>
  <c r="S474" i="49"/>
  <c r="S475" i="49"/>
  <c r="S476" i="49"/>
  <c r="S477" i="49"/>
  <c r="S478" i="49"/>
  <c r="S479" i="49"/>
  <c r="S480" i="49"/>
  <c r="S481" i="49"/>
  <c r="S482" i="49"/>
  <c r="S483" i="49"/>
  <c r="S484" i="49"/>
  <c r="S485" i="49"/>
  <c r="S486" i="49"/>
  <c r="S487" i="49"/>
  <c r="S488" i="49"/>
  <c r="S489" i="49"/>
  <c r="S490" i="49"/>
  <c r="S491" i="49"/>
  <c r="S492" i="49"/>
  <c r="S493" i="49"/>
  <c r="S494" i="49"/>
  <c r="S495" i="49"/>
  <c r="S496" i="49"/>
  <c r="S497" i="49"/>
  <c r="S498" i="49"/>
  <c r="S499" i="49"/>
  <c r="S500" i="49"/>
  <c r="S501" i="49"/>
  <c r="S502" i="49"/>
  <c r="S503" i="49"/>
  <c r="S504" i="49"/>
  <c r="S505" i="49"/>
  <c r="S506" i="49"/>
  <c r="S507" i="49"/>
  <c r="S508" i="49"/>
  <c r="S509" i="49"/>
  <c r="S510" i="49"/>
  <c r="S511" i="49"/>
  <c r="S512" i="49"/>
  <c r="S513" i="49"/>
  <c r="S514" i="49"/>
  <c r="S515" i="49"/>
  <c r="S516" i="49"/>
  <c r="S517" i="49"/>
  <c r="S518" i="49"/>
  <c r="S519" i="49"/>
  <c r="S520" i="49"/>
  <c r="S521" i="49"/>
  <c r="S522" i="49"/>
  <c r="S523" i="49"/>
  <c r="S524" i="49"/>
  <c r="S525" i="49"/>
  <c r="S526" i="49"/>
  <c r="S527" i="49"/>
  <c r="S528" i="49"/>
  <c r="S529" i="49"/>
  <c r="S530" i="49"/>
  <c r="S531" i="49"/>
  <c r="S532" i="49"/>
  <c r="S533" i="49"/>
  <c r="S534" i="49"/>
  <c r="S535" i="49"/>
  <c r="S536" i="49"/>
  <c r="S537" i="49"/>
  <c r="S538" i="49"/>
  <c r="S539" i="49"/>
  <c r="S540" i="49"/>
  <c r="S541" i="49"/>
  <c r="S542" i="49"/>
  <c r="S543" i="49"/>
  <c r="S544" i="49"/>
  <c r="S545" i="49"/>
  <c r="S546" i="49"/>
  <c r="S547" i="49"/>
  <c r="S548" i="49"/>
  <c r="S549" i="49"/>
  <c r="S550" i="49"/>
  <c r="S551" i="49"/>
  <c r="S552" i="49"/>
  <c r="S553" i="49"/>
  <c r="S554" i="49"/>
  <c r="S555" i="49"/>
  <c r="S556" i="49"/>
  <c r="S557" i="49"/>
  <c r="S558" i="49"/>
  <c r="S559" i="49"/>
  <c r="S560" i="49"/>
  <c r="S561" i="49"/>
  <c r="S562" i="49"/>
  <c r="S563" i="49"/>
  <c r="S564" i="49"/>
  <c r="S565" i="49"/>
  <c r="S566" i="49"/>
  <c r="S567" i="49"/>
  <c r="S568" i="49"/>
  <c r="S569" i="49"/>
  <c r="S570" i="49"/>
  <c r="S571" i="49"/>
  <c r="S572" i="49"/>
  <c r="S573" i="49"/>
  <c r="S574" i="49"/>
  <c r="S575" i="49"/>
  <c r="S576" i="49"/>
  <c r="S577" i="49"/>
  <c r="S578" i="49"/>
  <c r="S579" i="49"/>
  <c r="S580" i="49"/>
  <c r="S581" i="49"/>
  <c r="S582" i="49"/>
  <c r="S583" i="49"/>
  <c r="S584" i="49"/>
  <c r="S585" i="49"/>
  <c r="S586" i="49"/>
  <c r="S587" i="49"/>
  <c r="S588" i="49"/>
  <c r="S589" i="49"/>
  <c r="S590" i="49"/>
  <c r="S591" i="49"/>
  <c r="S592" i="49"/>
  <c r="S593" i="49"/>
  <c r="S594" i="49"/>
  <c r="S595" i="49"/>
  <c r="S596" i="49"/>
  <c r="S597" i="49"/>
  <c r="S598" i="49"/>
  <c r="S599" i="49"/>
  <c r="S600" i="49"/>
  <c r="S601" i="49"/>
  <c r="S602" i="49"/>
  <c r="S603" i="49"/>
  <c r="S604" i="49"/>
  <c r="S605" i="49"/>
  <c r="S606" i="49"/>
  <c r="S607" i="49"/>
  <c r="S608" i="49"/>
  <c r="S609" i="49"/>
  <c r="S610" i="49"/>
  <c r="S611" i="49"/>
  <c r="S612" i="49"/>
  <c r="S613" i="49"/>
  <c r="S614" i="49"/>
  <c r="S615" i="49"/>
  <c r="S616" i="49"/>
  <c r="S617" i="49"/>
  <c r="S618" i="49"/>
  <c r="S619" i="49"/>
  <c r="S620" i="49"/>
  <c r="S621" i="49"/>
  <c r="S622" i="49"/>
  <c r="S623" i="49"/>
  <c r="S624" i="49"/>
  <c r="S625" i="49"/>
  <c r="S626" i="49"/>
  <c r="S627" i="49"/>
  <c r="S628" i="49"/>
  <c r="S629" i="49"/>
  <c r="S630" i="49"/>
  <c r="S631" i="49"/>
  <c r="S632" i="49"/>
  <c r="S633" i="49"/>
  <c r="S634" i="49"/>
  <c r="S635" i="49"/>
  <c r="S636" i="49"/>
  <c r="S637" i="49"/>
  <c r="S638" i="49"/>
  <c r="S639" i="49"/>
  <c r="S640" i="49"/>
  <c r="S641" i="49"/>
  <c r="S642" i="49"/>
  <c r="S643" i="49"/>
  <c r="S644" i="49"/>
  <c r="S645" i="49"/>
  <c r="S646" i="49"/>
  <c r="S647" i="49"/>
  <c r="S648" i="49"/>
  <c r="S649" i="49"/>
  <c r="S650" i="49"/>
  <c r="S651" i="49"/>
  <c r="S652" i="49"/>
  <c r="S653" i="49"/>
  <c r="S654" i="49"/>
  <c r="S655" i="49"/>
  <c r="S656" i="49"/>
  <c r="S657" i="49"/>
  <c r="S658" i="49"/>
  <c r="S659" i="49"/>
  <c r="S660" i="49"/>
  <c r="S661" i="49"/>
  <c r="S662" i="49"/>
  <c r="S663" i="49"/>
  <c r="S664" i="49"/>
  <c r="S665" i="49"/>
  <c r="S666" i="49"/>
  <c r="S667" i="49"/>
  <c r="S668" i="49"/>
  <c r="S669" i="49"/>
  <c r="S670" i="49"/>
  <c r="S671" i="49"/>
  <c r="S672" i="49"/>
  <c r="S673" i="49"/>
  <c r="S674" i="49"/>
  <c r="S675" i="49"/>
  <c r="S676" i="49"/>
  <c r="S677" i="49"/>
  <c r="S678" i="49"/>
  <c r="S679" i="49"/>
  <c r="S680" i="49"/>
  <c r="S681" i="49"/>
  <c r="S682" i="49"/>
  <c r="S683" i="49"/>
  <c r="S684" i="49"/>
  <c r="S685" i="49"/>
  <c r="S686" i="49"/>
  <c r="S687" i="49"/>
  <c r="S688" i="49"/>
  <c r="S689" i="49"/>
  <c r="S690" i="49"/>
  <c r="S691" i="49"/>
  <c r="S692" i="49"/>
  <c r="S693" i="49"/>
  <c r="S694" i="49"/>
  <c r="S695" i="49"/>
  <c r="S696" i="49"/>
  <c r="S697" i="49"/>
  <c r="S698" i="49"/>
  <c r="S699" i="49"/>
  <c r="S700" i="49"/>
  <c r="S701" i="49"/>
  <c r="S702" i="49"/>
  <c r="S703" i="49"/>
  <c r="S704" i="49"/>
  <c r="S705" i="49"/>
  <c r="S706" i="49"/>
  <c r="S707" i="49"/>
  <c r="S708" i="49"/>
  <c r="S709" i="49"/>
  <c r="S710" i="49"/>
  <c r="S711" i="49"/>
  <c r="S712" i="49"/>
  <c r="S713" i="49"/>
  <c r="S714" i="49"/>
  <c r="S715" i="49"/>
  <c r="S716" i="49"/>
  <c r="S717" i="49"/>
  <c r="S718" i="49"/>
  <c r="S719" i="49"/>
  <c r="S720" i="49"/>
  <c r="S721" i="49"/>
  <c r="S722" i="49"/>
  <c r="S723" i="49"/>
  <c r="S724" i="49"/>
  <c r="S725" i="49"/>
  <c r="S726" i="49"/>
  <c r="S727" i="49"/>
  <c r="S728" i="49"/>
  <c r="S729" i="49"/>
  <c r="S730" i="49"/>
  <c r="S731" i="49"/>
  <c r="S732" i="49"/>
  <c r="S733" i="49"/>
  <c r="S734" i="49"/>
  <c r="S735" i="49"/>
  <c r="S736" i="49"/>
  <c r="S737" i="49"/>
  <c r="S738" i="49"/>
  <c r="S739" i="49"/>
  <c r="S740" i="49"/>
  <c r="S741" i="49"/>
  <c r="S742" i="49"/>
  <c r="S743" i="49"/>
  <c r="S744" i="49"/>
  <c r="S745" i="49"/>
  <c r="S746" i="49"/>
  <c r="S747" i="49"/>
  <c r="S748" i="49"/>
  <c r="S749" i="49"/>
  <c r="S750" i="49"/>
  <c r="S751" i="49"/>
  <c r="S752" i="49"/>
  <c r="S753" i="49"/>
  <c r="S754" i="49"/>
  <c r="S755" i="49"/>
  <c r="S756" i="49"/>
  <c r="S757" i="49"/>
  <c r="S758" i="49"/>
  <c r="S759" i="49"/>
  <c r="S760" i="49"/>
  <c r="S761" i="49"/>
  <c r="S762" i="49"/>
  <c r="S763" i="49"/>
  <c r="S764" i="49"/>
  <c r="S765" i="49"/>
  <c r="S766" i="49"/>
  <c r="S767" i="49"/>
  <c r="S768" i="49"/>
  <c r="S769" i="49"/>
  <c r="S770" i="49"/>
  <c r="S771" i="49"/>
  <c r="S772" i="49"/>
  <c r="S773" i="49"/>
  <c r="S774" i="49"/>
  <c r="S775" i="49"/>
  <c r="S776" i="49"/>
  <c r="S777" i="49"/>
  <c r="S778" i="49"/>
  <c r="S779" i="49"/>
  <c r="S780" i="49"/>
  <c r="S781" i="49"/>
  <c r="S782" i="49"/>
  <c r="S783" i="49"/>
  <c r="S784" i="49"/>
  <c r="S785" i="49"/>
  <c r="S786" i="49"/>
  <c r="S787" i="49"/>
  <c r="S788" i="49"/>
  <c r="S789" i="49"/>
  <c r="S790" i="49"/>
  <c r="S791" i="49"/>
  <c r="S792" i="49"/>
  <c r="S793" i="49"/>
  <c r="S794" i="49"/>
  <c r="S795" i="49"/>
  <c r="S796" i="49"/>
  <c r="S797" i="49"/>
  <c r="S798" i="49"/>
  <c r="S799" i="49"/>
  <c r="S800" i="49"/>
  <c r="S801" i="49"/>
  <c r="S802" i="49"/>
  <c r="S803" i="49"/>
  <c r="S804" i="49"/>
  <c r="S805" i="49"/>
  <c r="S806" i="49"/>
  <c r="S807" i="49"/>
  <c r="S808" i="49"/>
  <c r="S809" i="49"/>
  <c r="S810" i="49"/>
  <c r="S811" i="49"/>
  <c r="S812" i="49"/>
  <c r="S813" i="49"/>
  <c r="S814" i="49"/>
  <c r="S815" i="49"/>
  <c r="S816" i="49"/>
  <c r="S817" i="49"/>
  <c r="S818" i="49"/>
  <c r="S819" i="49"/>
  <c r="S820" i="49"/>
  <c r="S821" i="49"/>
  <c r="S822" i="49"/>
  <c r="S823" i="49"/>
  <c r="S824" i="49"/>
  <c r="S825" i="49"/>
  <c r="S826" i="49"/>
  <c r="S827" i="49"/>
  <c r="S828" i="49"/>
  <c r="S829" i="49"/>
  <c r="T3" i="49"/>
  <c r="T4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44" i="49"/>
  <c r="T45" i="49"/>
  <c r="T46" i="49"/>
  <c r="T47" i="49"/>
  <c r="T48" i="49"/>
  <c r="T49" i="49"/>
  <c r="T50" i="49"/>
  <c r="T51" i="49"/>
  <c r="T52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T100" i="49"/>
  <c r="T101" i="49"/>
  <c r="T102" i="49"/>
  <c r="T103" i="49"/>
  <c r="T104" i="49"/>
  <c r="T105" i="49"/>
  <c r="T106" i="49"/>
  <c r="T107" i="49"/>
  <c r="T108" i="49"/>
  <c r="T109" i="49"/>
  <c r="T110" i="49"/>
  <c r="T111" i="49"/>
  <c r="T112" i="49"/>
  <c r="T113" i="49"/>
  <c r="T114" i="49"/>
  <c r="T115" i="49"/>
  <c r="T116" i="49"/>
  <c r="T117" i="49"/>
  <c r="T118" i="49"/>
  <c r="T119" i="49"/>
  <c r="T120" i="49"/>
  <c r="T121" i="49"/>
  <c r="T122" i="49"/>
  <c r="T123" i="49"/>
  <c r="T124" i="49"/>
  <c r="T125" i="49"/>
  <c r="T126" i="49"/>
  <c r="T127" i="49"/>
  <c r="T128" i="49"/>
  <c r="T129" i="49"/>
  <c r="T130" i="49"/>
  <c r="T131" i="49"/>
  <c r="T132" i="49"/>
  <c r="T133" i="49"/>
  <c r="T134" i="49"/>
  <c r="T135" i="49"/>
  <c r="T136" i="49"/>
  <c r="T137" i="49"/>
  <c r="T138" i="49"/>
  <c r="T139" i="49"/>
  <c r="T140" i="49"/>
  <c r="T141" i="49"/>
  <c r="T142" i="49"/>
  <c r="T143" i="49"/>
  <c r="T144" i="49"/>
  <c r="T145" i="49"/>
  <c r="T146" i="49"/>
  <c r="T147" i="49"/>
  <c r="T148" i="49"/>
  <c r="T149" i="49"/>
  <c r="T150" i="49"/>
  <c r="T151" i="49"/>
  <c r="T152" i="49"/>
  <c r="T153" i="49"/>
  <c r="T154" i="49"/>
  <c r="T155" i="49"/>
  <c r="T156" i="49"/>
  <c r="T157" i="49"/>
  <c r="T158" i="49"/>
  <c r="T159" i="49"/>
  <c r="T160" i="49"/>
  <c r="T161" i="49"/>
  <c r="T162" i="49"/>
  <c r="T163" i="49"/>
  <c r="T164" i="49"/>
  <c r="T165" i="49"/>
  <c r="T166" i="49"/>
  <c r="T167" i="49"/>
  <c r="T168" i="49"/>
  <c r="T169" i="49"/>
  <c r="T170" i="49"/>
  <c r="T171" i="49"/>
  <c r="T172" i="49"/>
  <c r="T173" i="49"/>
  <c r="T174" i="49"/>
  <c r="T175" i="49"/>
  <c r="T176" i="49"/>
  <c r="T177" i="49"/>
  <c r="T178" i="49"/>
  <c r="T179" i="49"/>
  <c r="T180" i="49"/>
  <c r="T181" i="49"/>
  <c r="T182" i="49"/>
  <c r="T183" i="49"/>
  <c r="T184" i="49"/>
  <c r="T185" i="49"/>
  <c r="T186" i="49"/>
  <c r="T187" i="49"/>
  <c r="T188" i="49"/>
  <c r="T189" i="49"/>
  <c r="T190" i="49"/>
  <c r="T191" i="49"/>
  <c r="T192" i="49"/>
  <c r="T193" i="49"/>
  <c r="T194" i="49"/>
  <c r="T195" i="49"/>
  <c r="T196" i="49"/>
  <c r="T197" i="49"/>
  <c r="T198" i="49"/>
  <c r="T199" i="49"/>
  <c r="T200" i="49"/>
  <c r="T201" i="49"/>
  <c r="T202" i="49"/>
  <c r="T203" i="49"/>
  <c r="T204" i="49"/>
  <c r="T205" i="49"/>
  <c r="T206" i="49"/>
  <c r="T207" i="49"/>
  <c r="T208" i="49"/>
  <c r="T209" i="49"/>
  <c r="T210" i="49"/>
  <c r="T211" i="49"/>
  <c r="T212" i="49"/>
  <c r="T213" i="49"/>
  <c r="T214" i="49"/>
  <c r="T215" i="49"/>
  <c r="T216" i="49"/>
  <c r="T217" i="49"/>
  <c r="T218" i="49"/>
  <c r="T219" i="49"/>
  <c r="T220" i="49"/>
  <c r="T221" i="49"/>
  <c r="T222" i="49"/>
  <c r="T223" i="49"/>
  <c r="T224" i="49"/>
  <c r="T225" i="49"/>
  <c r="T226" i="49"/>
  <c r="T227" i="49"/>
  <c r="T228" i="49"/>
  <c r="T229" i="49"/>
  <c r="T230" i="49"/>
  <c r="T231" i="49"/>
  <c r="T232" i="49"/>
  <c r="T233" i="49"/>
  <c r="T234" i="49"/>
  <c r="T235" i="49"/>
  <c r="T236" i="49"/>
  <c r="T237" i="49"/>
  <c r="T238" i="49"/>
  <c r="T239" i="49"/>
  <c r="T240" i="49"/>
  <c r="T241" i="49"/>
  <c r="T242" i="49"/>
  <c r="T243" i="49"/>
  <c r="T244" i="49"/>
  <c r="T245" i="49"/>
  <c r="T246" i="49"/>
  <c r="T247" i="49"/>
  <c r="T248" i="49"/>
  <c r="T249" i="49"/>
  <c r="T250" i="49"/>
  <c r="T251" i="49"/>
  <c r="T252" i="49"/>
  <c r="T253" i="49"/>
  <c r="T254" i="49"/>
  <c r="T255" i="49"/>
  <c r="T256" i="49"/>
  <c r="T257" i="49"/>
  <c r="T258" i="49"/>
  <c r="T259" i="49"/>
  <c r="T260" i="49"/>
  <c r="T261" i="49"/>
  <c r="T262" i="49"/>
  <c r="T263" i="49"/>
  <c r="T264" i="49"/>
  <c r="T265" i="49"/>
  <c r="T266" i="49"/>
  <c r="T267" i="49"/>
  <c r="T268" i="49"/>
  <c r="T269" i="49"/>
  <c r="T270" i="49"/>
  <c r="T271" i="49"/>
  <c r="T272" i="49"/>
  <c r="T2" i="49"/>
  <c r="R586" i="49"/>
  <c r="R587" i="49"/>
  <c r="R588" i="49"/>
  <c r="R589" i="49"/>
  <c r="R590" i="49"/>
  <c r="R591" i="49"/>
  <c r="R592" i="49"/>
  <c r="R593" i="49"/>
  <c r="R594" i="49"/>
  <c r="R595" i="49"/>
  <c r="R596" i="49"/>
  <c r="R597" i="49"/>
  <c r="R598" i="49"/>
  <c r="R599" i="49"/>
  <c r="R600" i="49"/>
  <c r="R601" i="49"/>
  <c r="R602" i="49"/>
  <c r="R603" i="49"/>
  <c r="R604" i="49"/>
  <c r="R605" i="49"/>
  <c r="R606" i="49"/>
  <c r="R607" i="49"/>
  <c r="R608" i="49"/>
  <c r="R609" i="49"/>
  <c r="R610" i="49"/>
  <c r="R611" i="49"/>
  <c r="R612" i="49"/>
  <c r="R613" i="49"/>
  <c r="R614" i="49"/>
  <c r="R615" i="49"/>
  <c r="R616" i="49"/>
  <c r="R617" i="49"/>
  <c r="R618" i="49"/>
  <c r="R619" i="49"/>
  <c r="R620" i="49"/>
  <c r="R621" i="49"/>
  <c r="R622" i="49"/>
  <c r="R623" i="49"/>
  <c r="R624" i="49"/>
  <c r="R625" i="49"/>
  <c r="R626" i="49"/>
  <c r="R627" i="49"/>
  <c r="R628" i="49"/>
  <c r="R629" i="49"/>
  <c r="R630" i="49"/>
  <c r="R631" i="49"/>
  <c r="R632" i="49"/>
  <c r="R633" i="49"/>
  <c r="R634" i="49"/>
  <c r="R635" i="49"/>
  <c r="R636" i="49"/>
  <c r="R637" i="49"/>
  <c r="R638" i="49"/>
  <c r="R639" i="49"/>
  <c r="R640" i="49"/>
  <c r="R641" i="49"/>
  <c r="R642" i="49"/>
  <c r="R643" i="49"/>
  <c r="R644" i="49"/>
  <c r="R645" i="49"/>
  <c r="R646" i="49"/>
  <c r="R647" i="49"/>
  <c r="R648" i="49"/>
  <c r="R649" i="49"/>
  <c r="R650" i="49"/>
  <c r="R651" i="49"/>
  <c r="R652" i="49"/>
  <c r="R653" i="49"/>
  <c r="R654" i="49"/>
  <c r="R655" i="49"/>
  <c r="R656" i="49"/>
  <c r="R657" i="49"/>
  <c r="R658" i="49"/>
  <c r="R659" i="49"/>
  <c r="R660" i="49"/>
  <c r="R661" i="49"/>
  <c r="R662" i="49"/>
  <c r="R663" i="49"/>
  <c r="R664" i="49"/>
  <c r="R665" i="49"/>
  <c r="R666" i="49"/>
  <c r="R667" i="49"/>
  <c r="R668" i="49"/>
  <c r="R669" i="49"/>
  <c r="R670" i="49"/>
  <c r="R671" i="49"/>
  <c r="R672" i="49"/>
  <c r="R673" i="49"/>
  <c r="R674" i="49"/>
  <c r="R675" i="49"/>
  <c r="R676" i="49"/>
  <c r="R677" i="49"/>
  <c r="R678" i="49"/>
  <c r="R679" i="49"/>
  <c r="R680" i="49"/>
  <c r="R681" i="49"/>
  <c r="R682" i="49"/>
  <c r="R683" i="49"/>
  <c r="R684" i="49"/>
  <c r="R685" i="49"/>
  <c r="R686" i="49"/>
  <c r="R687" i="49"/>
  <c r="R688" i="49"/>
  <c r="R689" i="49"/>
  <c r="R690" i="49"/>
  <c r="R691" i="49"/>
  <c r="R692" i="49"/>
  <c r="R693" i="49"/>
  <c r="R694" i="49"/>
  <c r="R695" i="49"/>
  <c r="R696" i="49"/>
  <c r="R697" i="49"/>
  <c r="R698" i="49"/>
  <c r="R699" i="49"/>
  <c r="R700" i="49"/>
  <c r="R701" i="49"/>
  <c r="R702" i="49"/>
  <c r="R703" i="49"/>
  <c r="R704" i="49"/>
  <c r="R705" i="49"/>
  <c r="R706" i="49"/>
  <c r="R707" i="49"/>
  <c r="R708" i="49"/>
  <c r="R709" i="49"/>
  <c r="R710" i="49"/>
  <c r="R711" i="49"/>
  <c r="R712" i="49"/>
  <c r="R713" i="49"/>
  <c r="R714" i="49"/>
  <c r="R715" i="49"/>
  <c r="R716" i="49"/>
  <c r="R717" i="49"/>
  <c r="R718" i="49"/>
  <c r="R719" i="49"/>
  <c r="R720" i="49"/>
  <c r="R721" i="49"/>
  <c r="R722" i="49"/>
  <c r="R723" i="49"/>
  <c r="R724" i="49"/>
  <c r="R725" i="49"/>
  <c r="R726" i="49"/>
  <c r="R727" i="49"/>
  <c r="R728" i="49"/>
  <c r="R729" i="49"/>
  <c r="R730" i="49"/>
  <c r="R731" i="49"/>
  <c r="R732" i="49"/>
  <c r="R733" i="49"/>
  <c r="R734" i="49"/>
  <c r="R735" i="49"/>
  <c r="R736" i="49"/>
  <c r="R737" i="49"/>
  <c r="R738" i="49"/>
  <c r="R739" i="49"/>
  <c r="R740" i="49"/>
  <c r="R741" i="49"/>
  <c r="R742" i="49"/>
  <c r="R743" i="49"/>
  <c r="R744" i="49"/>
  <c r="R745" i="49"/>
  <c r="R746" i="49"/>
  <c r="R747" i="49"/>
  <c r="R748" i="49"/>
  <c r="R749" i="49"/>
  <c r="R750" i="49"/>
  <c r="R751" i="49"/>
  <c r="R752" i="49"/>
  <c r="R753" i="49"/>
  <c r="R754" i="49"/>
  <c r="R755" i="49"/>
  <c r="R756" i="49"/>
  <c r="R757" i="49"/>
  <c r="R758" i="49"/>
  <c r="R759" i="49"/>
  <c r="R760" i="49"/>
  <c r="R761" i="49"/>
  <c r="R762" i="49"/>
  <c r="R763" i="49"/>
  <c r="R764" i="49"/>
  <c r="R765" i="49"/>
  <c r="R766" i="49"/>
  <c r="R767" i="49"/>
  <c r="R768" i="49"/>
  <c r="R769" i="49"/>
  <c r="R770" i="49"/>
  <c r="R771" i="49"/>
  <c r="R772" i="49"/>
  <c r="R773" i="49"/>
  <c r="R774" i="49"/>
  <c r="R775" i="49"/>
  <c r="R776" i="49"/>
  <c r="R777" i="49"/>
  <c r="R778" i="49"/>
  <c r="R779" i="49"/>
  <c r="R780" i="49"/>
  <c r="R781" i="49"/>
  <c r="R782" i="49"/>
  <c r="R783" i="49"/>
  <c r="R784" i="49"/>
  <c r="R785" i="49"/>
  <c r="R786" i="49"/>
  <c r="R787" i="49"/>
  <c r="R788" i="49"/>
  <c r="R789" i="49"/>
  <c r="R790" i="49"/>
  <c r="R791" i="49"/>
  <c r="R792" i="49"/>
  <c r="R793" i="49"/>
  <c r="R794" i="49"/>
  <c r="R795" i="49"/>
  <c r="R796" i="49"/>
  <c r="R797" i="49"/>
  <c r="R798" i="49"/>
  <c r="R799" i="49"/>
  <c r="R800" i="49"/>
  <c r="R801" i="49"/>
  <c r="R802" i="49"/>
  <c r="R803" i="49"/>
  <c r="R804" i="49"/>
  <c r="R805" i="49"/>
  <c r="R806" i="49"/>
  <c r="R807" i="49"/>
  <c r="R808" i="49"/>
  <c r="R809" i="49"/>
  <c r="R810" i="49"/>
  <c r="R811" i="49"/>
  <c r="R812" i="49"/>
  <c r="R813" i="49"/>
  <c r="R814" i="49"/>
  <c r="R815" i="49"/>
  <c r="R816" i="49"/>
  <c r="R817" i="49"/>
  <c r="R818" i="49"/>
  <c r="R819" i="49"/>
  <c r="R820" i="49"/>
  <c r="R821" i="49"/>
  <c r="R822" i="49"/>
  <c r="R823" i="49"/>
  <c r="R824" i="49"/>
  <c r="R825" i="49"/>
  <c r="R826" i="49"/>
  <c r="R827" i="49"/>
  <c r="R828" i="49"/>
  <c r="R829" i="49"/>
  <c r="R559" i="49"/>
  <c r="R560" i="49"/>
  <c r="R561" i="49"/>
  <c r="R562" i="49"/>
  <c r="R563" i="49"/>
  <c r="R564" i="49"/>
  <c r="R565" i="49"/>
  <c r="R566" i="49"/>
  <c r="R567" i="49"/>
  <c r="R568" i="49"/>
  <c r="R569" i="49"/>
  <c r="R570" i="49"/>
  <c r="R571" i="49"/>
  <c r="R572" i="49"/>
  <c r="R573" i="49"/>
  <c r="R574" i="49"/>
  <c r="R575" i="49"/>
  <c r="R576" i="49"/>
  <c r="R577" i="49"/>
  <c r="R578" i="49"/>
  <c r="R579" i="49"/>
  <c r="R580" i="49"/>
  <c r="R581" i="49"/>
  <c r="R582" i="49"/>
  <c r="R583" i="49"/>
  <c r="R584" i="49"/>
  <c r="R585" i="49"/>
  <c r="R536" i="49"/>
  <c r="R537" i="49"/>
  <c r="R538" i="49"/>
  <c r="R539" i="49"/>
  <c r="R540" i="49"/>
  <c r="R541" i="49"/>
  <c r="R542" i="49"/>
  <c r="R543" i="49"/>
  <c r="R544" i="49"/>
  <c r="R545" i="49"/>
  <c r="R546" i="49"/>
  <c r="R547" i="49"/>
  <c r="R548" i="49"/>
  <c r="R549" i="49"/>
  <c r="R550" i="49"/>
  <c r="R551" i="49"/>
  <c r="R552" i="49"/>
  <c r="R553" i="49"/>
  <c r="R554" i="49"/>
  <c r="R555" i="49"/>
  <c r="R556" i="49"/>
  <c r="R557" i="49"/>
  <c r="R558" i="49"/>
  <c r="R347" i="49"/>
  <c r="R348" i="49"/>
  <c r="R349" i="49"/>
  <c r="R350" i="49"/>
  <c r="R351" i="49"/>
  <c r="R352" i="49"/>
  <c r="R353" i="49"/>
  <c r="R354" i="49"/>
  <c r="R355" i="49"/>
  <c r="R356" i="49"/>
  <c r="R357" i="49"/>
  <c r="R358" i="49"/>
  <c r="R359" i="49"/>
  <c r="R360" i="49"/>
  <c r="R361" i="49"/>
  <c r="R362" i="49"/>
  <c r="R363" i="49"/>
  <c r="R364" i="49"/>
  <c r="R365" i="49"/>
  <c r="R366" i="49"/>
  <c r="R367" i="49"/>
  <c r="R368" i="49"/>
  <c r="R369" i="49"/>
  <c r="R370" i="49"/>
  <c r="R371" i="49"/>
  <c r="R372" i="49"/>
  <c r="R373" i="49"/>
  <c r="R374" i="49"/>
  <c r="R375" i="49"/>
  <c r="R376" i="49"/>
  <c r="R377" i="49"/>
  <c r="R378" i="49"/>
  <c r="R379" i="49"/>
  <c r="R380" i="49"/>
  <c r="R381" i="49"/>
  <c r="R382" i="49"/>
  <c r="R383" i="49"/>
  <c r="R384" i="49"/>
  <c r="R385" i="49"/>
  <c r="R386" i="49"/>
  <c r="R387" i="49"/>
  <c r="R388" i="49"/>
  <c r="R389" i="49"/>
  <c r="R390" i="49"/>
  <c r="R391" i="49"/>
  <c r="R392" i="49"/>
  <c r="R393" i="49"/>
  <c r="R394" i="49"/>
  <c r="R395" i="49"/>
  <c r="R396" i="49"/>
  <c r="R397" i="49"/>
  <c r="R398" i="49"/>
  <c r="R399" i="49"/>
  <c r="R400" i="49"/>
  <c r="R401" i="49"/>
  <c r="R402" i="49"/>
  <c r="R403" i="49"/>
  <c r="R404" i="49"/>
  <c r="R405" i="49"/>
  <c r="R406" i="49"/>
  <c r="R407" i="49"/>
  <c r="R408" i="49"/>
  <c r="R409" i="49"/>
  <c r="R410" i="49"/>
  <c r="R411" i="49"/>
  <c r="R412" i="49"/>
  <c r="R413" i="49"/>
  <c r="R414" i="49"/>
  <c r="R415" i="49"/>
  <c r="R416" i="49"/>
  <c r="R417" i="49"/>
  <c r="R418" i="49"/>
  <c r="R419" i="49"/>
  <c r="R420" i="49"/>
  <c r="R421" i="49"/>
  <c r="R422" i="49"/>
  <c r="R423" i="49"/>
  <c r="R424" i="49"/>
  <c r="R425" i="49"/>
  <c r="R426" i="49"/>
  <c r="R427" i="49"/>
  <c r="R428" i="49"/>
  <c r="R429" i="49"/>
  <c r="R430" i="49"/>
  <c r="R431" i="49"/>
  <c r="R432" i="49"/>
  <c r="R433" i="49"/>
  <c r="R434" i="49"/>
  <c r="R435" i="49"/>
  <c r="R436" i="49"/>
  <c r="R437" i="49"/>
  <c r="R438" i="49"/>
  <c r="R439" i="49"/>
  <c r="R440" i="49"/>
  <c r="R441" i="49"/>
  <c r="R442" i="49"/>
  <c r="R443" i="49"/>
  <c r="R444" i="49"/>
  <c r="R445" i="49"/>
  <c r="R446" i="49"/>
  <c r="R447" i="49"/>
  <c r="R448" i="49"/>
  <c r="R449" i="49"/>
  <c r="R450" i="49"/>
  <c r="R451" i="49"/>
  <c r="R452" i="49"/>
  <c r="R453" i="49"/>
  <c r="R454" i="49"/>
  <c r="R455" i="49"/>
  <c r="R456" i="49"/>
  <c r="R457" i="49"/>
  <c r="R458" i="49"/>
  <c r="R459" i="49"/>
  <c r="R460" i="49"/>
  <c r="R461" i="49"/>
  <c r="R462" i="49"/>
  <c r="R463" i="49"/>
  <c r="R464" i="49"/>
  <c r="R465" i="49"/>
  <c r="R466" i="49"/>
  <c r="R467" i="49"/>
  <c r="R468" i="49"/>
  <c r="R469" i="49"/>
  <c r="R470" i="49"/>
  <c r="R471" i="49"/>
  <c r="R472" i="49"/>
  <c r="R473" i="49"/>
  <c r="R474" i="49"/>
  <c r="R475" i="49"/>
  <c r="R476" i="49"/>
  <c r="R477" i="49"/>
  <c r="R478" i="49"/>
  <c r="R479" i="49"/>
  <c r="R480" i="49"/>
  <c r="R481" i="49"/>
  <c r="R482" i="49"/>
  <c r="R483" i="49"/>
  <c r="R484" i="49"/>
  <c r="R485" i="49"/>
  <c r="R486" i="49"/>
  <c r="R487" i="49"/>
  <c r="R488" i="49"/>
  <c r="R489" i="49"/>
  <c r="R490" i="49"/>
  <c r="R491" i="49"/>
  <c r="R492" i="49"/>
  <c r="R493" i="49"/>
  <c r="R494" i="49"/>
  <c r="R495" i="49"/>
  <c r="R496" i="49"/>
  <c r="R497" i="49"/>
  <c r="R498" i="49"/>
  <c r="R499" i="49"/>
  <c r="R500" i="49"/>
  <c r="R501" i="49"/>
  <c r="R502" i="49"/>
  <c r="R503" i="49"/>
  <c r="R504" i="49"/>
  <c r="R505" i="49"/>
  <c r="R506" i="49"/>
  <c r="R507" i="49"/>
  <c r="R508" i="49"/>
  <c r="R509" i="49"/>
  <c r="R510" i="49"/>
  <c r="R511" i="49"/>
  <c r="R512" i="49"/>
  <c r="R513" i="49"/>
  <c r="R514" i="49"/>
  <c r="R515" i="49"/>
  <c r="R516" i="49"/>
  <c r="R517" i="49"/>
  <c r="R518" i="49"/>
  <c r="R519" i="49"/>
  <c r="R520" i="49"/>
  <c r="R521" i="49"/>
  <c r="R522" i="49"/>
  <c r="R523" i="49"/>
  <c r="R524" i="49"/>
  <c r="R525" i="49"/>
  <c r="R526" i="49"/>
  <c r="R527" i="49"/>
  <c r="R528" i="49"/>
  <c r="R529" i="49"/>
  <c r="R530" i="49"/>
  <c r="R531" i="49"/>
  <c r="R532" i="49"/>
  <c r="R533" i="49"/>
  <c r="R534" i="49"/>
  <c r="R535" i="49"/>
  <c r="R3" i="49"/>
  <c r="R4" i="49"/>
  <c r="R5" i="49"/>
  <c r="R6" i="49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R35" i="49"/>
  <c r="R36" i="49"/>
  <c r="R37" i="49"/>
  <c r="R38" i="49"/>
  <c r="R39" i="49"/>
  <c r="R40" i="49"/>
  <c r="R41" i="49"/>
  <c r="R42" i="49"/>
  <c r="R43" i="49"/>
  <c r="R44" i="49"/>
  <c r="R45" i="49"/>
  <c r="R46" i="49"/>
  <c r="R47" i="49"/>
  <c r="R48" i="49"/>
  <c r="R49" i="49"/>
  <c r="R50" i="49"/>
  <c r="R51" i="49"/>
  <c r="R52" i="49"/>
  <c r="R53" i="49"/>
  <c r="R54" i="49"/>
  <c r="R55" i="49"/>
  <c r="R56" i="49"/>
  <c r="R57" i="49"/>
  <c r="R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R76" i="49"/>
  <c r="R77" i="49"/>
  <c r="R78" i="49"/>
  <c r="R79" i="49"/>
  <c r="R80" i="49"/>
  <c r="R81" i="49"/>
  <c r="R82" i="49"/>
  <c r="R83" i="49"/>
  <c r="R84" i="49"/>
  <c r="R85" i="49"/>
  <c r="R86" i="49"/>
  <c r="R87" i="49"/>
  <c r="R88" i="49"/>
  <c r="R89" i="49"/>
  <c r="R90" i="49"/>
  <c r="R91" i="49"/>
  <c r="R92" i="49"/>
  <c r="R93" i="49"/>
  <c r="R94" i="49"/>
  <c r="R95" i="49"/>
  <c r="R96" i="49"/>
  <c r="R97" i="49"/>
  <c r="R98" i="49"/>
  <c r="R99" i="49"/>
  <c r="R100" i="49"/>
  <c r="R101" i="49"/>
  <c r="R102" i="49"/>
  <c r="R103" i="49"/>
  <c r="R104" i="49"/>
  <c r="R105" i="49"/>
  <c r="R106" i="49"/>
  <c r="R107" i="49"/>
  <c r="R108" i="49"/>
  <c r="R109" i="49"/>
  <c r="R110" i="49"/>
  <c r="R111" i="49"/>
  <c r="R112" i="49"/>
  <c r="R113" i="49"/>
  <c r="R114" i="49"/>
  <c r="R115" i="49"/>
  <c r="R116" i="49"/>
  <c r="R117" i="49"/>
  <c r="R118" i="49"/>
  <c r="R119" i="49"/>
  <c r="R120" i="49"/>
  <c r="R121" i="49"/>
  <c r="R122" i="49"/>
  <c r="R123" i="49"/>
  <c r="R124" i="49"/>
  <c r="R125" i="49"/>
  <c r="R126" i="49"/>
  <c r="R127" i="49"/>
  <c r="R128" i="49"/>
  <c r="R129" i="49"/>
  <c r="R130" i="49"/>
  <c r="R131" i="49"/>
  <c r="R132" i="49"/>
  <c r="R133" i="49"/>
  <c r="R134" i="49"/>
  <c r="R135" i="49"/>
  <c r="R136" i="49"/>
  <c r="R137" i="49"/>
  <c r="R138" i="49"/>
  <c r="R139" i="49"/>
  <c r="R140" i="49"/>
  <c r="R141" i="49"/>
  <c r="R142" i="49"/>
  <c r="R143" i="49"/>
  <c r="R144" i="49"/>
  <c r="R145" i="49"/>
  <c r="R146" i="49"/>
  <c r="R147" i="49"/>
  <c r="R148" i="49"/>
  <c r="R149" i="49"/>
  <c r="R150" i="49"/>
  <c r="R151" i="49"/>
  <c r="R152" i="49"/>
  <c r="R153" i="49"/>
  <c r="R154" i="49"/>
  <c r="R155" i="49"/>
  <c r="R156" i="49"/>
  <c r="R157" i="49"/>
  <c r="R158" i="49"/>
  <c r="R159" i="49"/>
  <c r="R160" i="49"/>
  <c r="R161" i="49"/>
  <c r="R162" i="49"/>
  <c r="R163" i="49"/>
  <c r="R164" i="49"/>
  <c r="R165" i="49"/>
  <c r="R166" i="49"/>
  <c r="R167" i="49"/>
  <c r="R168" i="49"/>
  <c r="R169" i="49"/>
  <c r="R170" i="49"/>
  <c r="R171" i="49"/>
  <c r="R172" i="49"/>
  <c r="R173" i="49"/>
  <c r="R174" i="49"/>
  <c r="R175" i="49"/>
  <c r="R176" i="49"/>
  <c r="R177" i="49"/>
  <c r="R178" i="49"/>
  <c r="R179" i="49"/>
  <c r="R180" i="49"/>
  <c r="R181" i="49"/>
  <c r="R182" i="49"/>
  <c r="R183" i="49"/>
  <c r="R184" i="49"/>
  <c r="R185" i="49"/>
  <c r="R186" i="49"/>
  <c r="R187" i="49"/>
  <c r="R188" i="49"/>
  <c r="R189" i="49"/>
  <c r="R190" i="49"/>
  <c r="R191" i="49"/>
  <c r="R192" i="49"/>
  <c r="R193" i="49"/>
  <c r="R194" i="49"/>
  <c r="R195" i="49"/>
  <c r="R196" i="49"/>
  <c r="R197" i="49"/>
  <c r="R198" i="49"/>
  <c r="R199" i="49"/>
  <c r="R200" i="49"/>
  <c r="R201" i="49"/>
  <c r="R202" i="49"/>
  <c r="R203" i="49"/>
  <c r="R204" i="49"/>
  <c r="R205" i="49"/>
  <c r="R206" i="49"/>
  <c r="R207" i="49"/>
  <c r="R208" i="49"/>
  <c r="R209" i="49"/>
  <c r="R210" i="49"/>
  <c r="R211" i="49"/>
  <c r="R212" i="49"/>
  <c r="R213" i="49"/>
  <c r="R214" i="49"/>
  <c r="R215" i="49"/>
  <c r="R216" i="49"/>
  <c r="R217" i="49"/>
  <c r="R218" i="49"/>
  <c r="R219" i="49"/>
  <c r="R220" i="49"/>
  <c r="R221" i="49"/>
  <c r="R222" i="49"/>
  <c r="R223" i="49"/>
  <c r="R224" i="49"/>
  <c r="R225" i="49"/>
  <c r="R226" i="49"/>
  <c r="R227" i="49"/>
  <c r="R228" i="49"/>
  <c r="R229" i="49"/>
  <c r="R230" i="49"/>
  <c r="R231" i="49"/>
  <c r="R232" i="49"/>
  <c r="R233" i="49"/>
  <c r="R234" i="49"/>
  <c r="R235" i="49"/>
  <c r="R236" i="49"/>
  <c r="R237" i="49"/>
  <c r="R238" i="49"/>
  <c r="R239" i="49"/>
  <c r="R240" i="49"/>
  <c r="R241" i="49"/>
  <c r="R242" i="49"/>
  <c r="R243" i="49"/>
  <c r="R244" i="49"/>
  <c r="R245" i="49"/>
  <c r="R246" i="49"/>
  <c r="R247" i="49"/>
  <c r="R248" i="49"/>
  <c r="R249" i="49"/>
  <c r="R250" i="49"/>
  <c r="R251" i="49"/>
  <c r="R252" i="49"/>
  <c r="R253" i="49"/>
  <c r="R254" i="49"/>
  <c r="R255" i="49"/>
  <c r="R256" i="49"/>
  <c r="R257" i="49"/>
  <c r="R258" i="49"/>
  <c r="R259" i="49"/>
  <c r="R260" i="49"/>
  <c r="R261" i="49"/>
  <c r="R262" i="49"/>
  <c r="R263" i="49"/>
  <c r="R264" i="49"/>
  <c r="R265" i="49"/>
  <c r="R266" i="49"/>
  <c r="R267" i="49"/>
  <c r="R268" i="49"/>
  <c r="R269" i="49"/>
  <c r="R270" i="49"/>
  <c r="R271" i="49"/>
  <c r="R272" i="49"/>
  <c r="R273" i="49"/>
  <c r="R274" i="49"/>
  <c r="R275" i="49"/>
  <c r="R276" i="49"/>
  <c r="R277" i="49"/>
  <c r="R278" i="49"/>
  <c r="R279" i="49"/>
  <c r="R280" i="49"/>
  <c r="R281" i="49"/>
  <c r="R282" i="49"/>
  <c r="R283" i="49"/>
  <c r="R284" i="49"/>
  <c r="R285" i="49"/>
  <c r="R286" i="49"/>
  <c r="R287" i="49"/>
  <c r="R288" i="49"/>
  <c r="R289" i="49"/>
  <c r="R290" i="49"/>
  <c r="R291" i="49"/>
  <c r="R292" i="49"/>
  <c r="R293" i="49"/>
  <c r="R294" i="49"/>
  <c r="R295" i="49"/>
  <c r="R296" i="49"/>
  <c r="R297" i="49"/>
  <c r="R298" i="49"/>
  <c r="R299" i="49"/>
  <c r="R300" i="49"/>
  <c r="R301" i="49"/>
  <c r="R302" i="49"/>
  <c r="R303" i="49"/>
  <c r="R304" i="49"/>
  <c r="R305" i="49"/>
  <c r="R306" i="49"/>
  <c r="R307" i="49"/>
  <c r="R308" i="49"/>
  <c r="R309" i="49"/>
  <c r="R310" i="49"/>
  <c r="R311" i="49"/>
  <c r="R312" i="49"/>
  <c r="R313" i="49"/>
  <c r="R314" i="49"/>
  <c r="R315" i="49"/>
  <c r="R316" i="49"/>
  <c r="R317" i="49"/>
  <c r="R318" i="49"/>
  <c r="R319" i="49"/>
  <c r="R320" i="49"/>
  <c r="R321" i="49"/>
  <c r="R322" i="49"/>
  <c r="R323" i="49"/>
  <c r="R324" i="49"/>
  <c r="R325" i="49"/>
  <c r="R326" i="49"/>
  <c r="R327" i="49"/>
  <c r="R328" i="49"/>
  <c r="R329" i="49"/>
  <c r="R330" i="49"/>
  <c r="R331" i="49"/>
  <c r="R332" i="49"/>
  <c r="R333" i="49"/>
  <c r="R334" i="49"/>
  <c r="R335" i="49"/>
  <c r="R336" i="49"/>
  <c r="R337" i="49"/>
  <c r="R338" i="49"/>
  <c r="R339" i="49"/>
  <c r="R340" i="49"/>
  <c r="R341" i="49"/>
  <c r="R342" i="49"/>
  <c r="R343" i="49"/>
  <c r="R344" i="49"/>
  <c r="R345" i="49"/>
  <c r="R346" i="49"/>
  <c r="R2" i="49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6" i="27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5" i="13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J157" i="49"/>
  <c r="J158" i="49"/>
  <c r="J159" i="49"/>
  <c r="J160" i="49"/>
  <c r="J161" i="49"/>
  <c r="J162" i="49"/>
  <c r="J163" i="49"/>
  <c r="J164" i="49"/>
  <c r="J165" i="49"/>
  <c r="J166" i="49"/>
  <c r="J167" i="49"/>
  <c r="J168" i="49"/>
  <c r="J169" i="49"/>
  <c r="J170" i="49"/>
  <c r="J171" i="49"/>
  <c r="J172" i="49"/>
  <c r="J173" i="49"/>
  <c r="J174" i="49"/>
  <c r="J175" i="49"/>
  <c r="J176" i="49"/>
  <c r="J177" i="49"/>
  <c r="J178" i="49"/>
  <c r="J179" i="49"/>
  <c r="J180" i="49"/>
  <c r="J181" i="49"/>
  <c r="J182" i="49"/>
  <c r="J183" i="49"/>
  <c r="J184" i="49"/>
  <c r="J185" i="49"/>
  <c r="J186" i="49"/>
  <c r="J187" i="49"/>
  <c r="J188" i="49"/>
  <c r="J189" i="49"/>
  <c r="J190" i="49"/>
  <c r="J191" i="49"/>
  <c r="J192" i="49"/>
  <c r="J193" i="49"/>
  <c r="J194" i="49"/>
  <c r="J195" i="49"/>
  <c r="J196" i="49"/>
  <c r="J197" i="49"/>
  <c r="J198" i="49"/>
  <c r="J199" i="49"/>
  <c r="J200" i="49"/>
  <c r="J201" i="49"/>
  <c r="J202" i="49"/>
  <c r="J203" i="49"/>
  <c r="J204" i="49"/>
  <c r="J205" i="49"/>
  <c r="J206" i="49"/>
  <c r="J207" i="49"/>
  <c r="J208" i="49"/>
  <c r="J209" i="49"/>
  <c r="J210" i="49"/>
  <c r="J211" i="49"/>
  <c r="J212" i="49"/>
  <c r="J213" i="49"/>
  <c r="J214" i="49"/>
  <c r="J215" i="49"/>
  <c r="J216" i="49"/>
  <c r="J217" i="49"/>
  <c r="J218" i="49"/>
  <c r="J219" i="49"/>
  <c r="J220" i="49"/>
  <c r="J221" i="49"/>
  <c r="J222" i="49"/>
  <c r="J223" i="49"/>
  <c r="J224" i="49"/>
  <c r="J225" i="49"/>
  <c r="J226" i="49"/>
  <c r="J227" i="49"/>
  <c r="J228" i="49"/>
  <c r="J229" i="49"/>
  <c r="J230" i="49"/>
  <c r="J231" i="49"/>
  <c r="J232" i="49"/>
  <c r="J233" i="49"/>
  <c r="J234" i="49"/>
  <c r="J235" i="49"/>
  <c r="J236" i="49"/>
  <c r="J237" i="49"/>
  <c r="J238" i="49"/>
  <c r="J239" i="49"/>
  <c r="J240" i="49"/>
  <c r="J241" i="49"/>
  <c r="J242" i="49"/>
  <c r="J243" i="49"/>
  <c r="J244" i="49"/>
  <c r="J245" i="49"/>
  <c r="J246" i="49"/>
  <c r="J247" i="49"/>
  <c r="J248" i="49"/>
  <c r="J249" i="49"/>
  <c r="J250" i="49"/>
  <c r="J251" i="49"/>
  <c r="J252" i="49"/>
  <c r="J253" i="49"/>
  <c r="J254" i="49"/>
  <c r="J255" i="49"/>
  <c r="J256" i="49"/>
  <c r="J257" i="49"/>
  <c r="J258" i="49"/>
  <c r="J259" i="49"/>
  <c r="J260" i="49"/>
  <c r="J261" i="49"/>
  <c r="J262" i="49"/>
  <c r="J263" i="49"/>
  <c r="J264" i="49"/>
  <c r="J265" i="49"/>
  <c r="J266" i="49"/>
  <c r="J267" i="49"/>
  <c r="J268" i="49"/>
  <c r="J269" i="49"/>
  <c r="J270" i="49"/>
  <c r="J271" i="49"/>
  <c r="J272" i="49"/>
  <c r="J273" i="49"/>
  <c r="J274" i="49"/>
  <c r="J275" i="49"/>
  <c r="J276" i="49"/>
  <c r="J277" i="49"/>
  <c r="J278" i="49"/>
  <c r="J279" i="49"/>
  <c r="J280" i="49"/>
  <c r="J281" i="49"/>
  <c r="J282" i="49"/>
  <c r="J283" i="49"/>
  <c r="J284" i="49"/>
  <c r="J285" i="49"/>
  <c r="J286" i="49"/>
  <c r="J287" i="49"/>
  <c r="J288" i="49"/>
  <c r="J289" i="49"/>
  <c r="J290" i="49"/>
  <c r="J291" i="49"/>
  <c r="J292" i="49"/>
  <c r="J293" i="49"/>
  <c r="J294" i="49"/>
  <c r="J295" i="49"/>
  <c r="J296" i="49"/>
  <c r="J297" i="49"/>
  <c r="J298" i="49"/>
  <c r="J299" i="49"/>
  <c r="J300" i="49"/>
  <c r="J301" i="49"/>
  <c r="J302" i="49"/>
  <c r="J303" i="49"/>
  <c r="J304" i="49"/>
  <c r="J305" i="49"/>
  <c r="J306" i="49"/>
  <c r="J307" i="49"/>
  <c r="J308" i="49"/>
  <c r="J309" i="49"/>
  <c r="J310" i="49"/>
  <c r="J311" i="49"/>
  <c r="J312" i="49"/>
  <c r="J313" i="49"/>
  <c r="J314" i="49"/>
  <c r="J315" i="49"/>
  <c r="J316" i="49"/>
  <c r="J317" i="49"/>
  <c r="J318" i="49"/>
  <c r="J319" i="49"/>
  <c r="J320" i="49"/>
  <c r="J321" i="49"/>
  <c r="J322" i="49"/>
  <c r="J323" i="49"/>
  <c r="J324" i="49"/>
  <c r="J325" i="49"/>
  <c r="J326" i="49"/>
  <c r="J327" i="49"/>
  <c r="J328" i="49"/>
  <c r="J329" i="49"/>
  <c r="J330" i="49"/>
  <c r="J331" i="49"/>
  <c r="J332" i="49"/>
  <c r="J333" i="49"/>
  <c r="J334" i="49"/>
  <c r="J335" i="49"/>
  <c r="J336" i="49"/>
  <c r="J337" i="49"/>
  <c r="J338" i="49"/>
  <c r="J339" i="49"/>
  <c r="J340" i="49"/>
  <c r="J341" i="49"/>
  <c r="J342" i="49"/>
  <c r="J343" i="49"/>
  <c r="J344" i="49"/>
  <c r="J345" i="49"/>
  <c r="J346" i="49"/>
  <c r="J347" i="49"/>
  <c r="J348" i="49"/>
  <c r="J349" i="49"/>
  <c r="J350" i="49"/>
  <c r="J351" i="49"/>
  <c r="J352" i="49"/>
  <c r="J353" i="49"/>
  <c r="J354" i="49"/>
  <c r="J355" i="49"/>
  <c r="J356" i="49"/>
  <c r="J357" i="49"/>
  <c r="J358" i="49"/>
  <c r="J359" i="49"/>
  <c r="J360" i="49"/>
  <c r="J361" i="49"/>
  <c r="J362" i="49"/>
  <c r="J363" i="49"/>
  <c r="J364" i="49"/>
  <c r="J365" i="49"/>
  <c r="J366" i="49"/>
  <c r="J367" i="49"/>
  <c r="J368" i="49"/>
  <c r="J369" i="49"/>
  <c r="J370" i="49"/>
  <c r="J371" i="49"/>
  <c r="J372" i="49"/>
  <c r="J373" i="49"/>
  <c r="J374" i="49"/>
  <c r="J375" i="49"/>
  <c r="J376" i="49"/>
  <c r="J377" i="49"/>
  <c r="J378" i="49"/>
  <c r="J379" i="49"/>
  <c r="J380" i="49"/>
  <c r="J381" i="49"/>
  <c r="J382" i="49"/>
  <c r="J383" i="49"/>
  <c r="J384" i="49"/>
  <c r="J385" i="49"/>
  <c r="J386" i="49"/>
  <c r="J387" i="49"/>
  <c r="J388" i="49"/>
  <c r="J389" i="49"/>
  <c r="J390" i="49"/>
  <c r="J391" i="49"/>
  <c r="J392" i="49"/>
  <c r="J393" i="49"/>
  <c r="J394" i="49"/>
  <c r="J395" i="49"/>
  <c r="J396" i="49"/>
  <c r="J397" i="49"/>
  <c r="J398" i="49"/>
  <c r="J399" i="49"/>
  <c r="J400" i="49"/>
  <c r="J401" i="49"/>
  <c r="J402" i="49"/>
  <c r="J403" i="49"/>
  <c r="J404" i="49"/>
  <c r="J405" i="49"/>
  <c r="J406" i="49"/>
  <c r="J407" i="49"/>
  <c r="J408" i="49"/>
  <c r="J409" i="49"/>
  <c r="J410" i="49"/>
  <c r="J411" i="49"/>
  <c r="J412" i="49"/>
  <c r="J413" i="49"/>
  <c r="J414" i="49"/>
  <c r="J415" i="49"/>
  <c r="J416" i="49"/>
  <c r="J417" i="49"/>
  <c r="J418" i="49"/>
  <c r="J419" i="49"/>
  <c r="J420" i="49"/>
  <c r="J421" i="49"/>
  <c r="J422" i="49"/>
  <c r="J423" i="49"/>
  <c r="J424" i="49"/>
  <c r="J425" i="49"/>
  <c r="J426" i="49"/>
  <c r="J427" i="49"/>
  <c r="J428" i="49"/>
  <c r="J429" i="49"/>
  <c r="J430" i="49"/>
  <c r="J431" i="49"/>
  <c r="J432" i="49"/>
  <c r="J433" i="49"/>
  <c r="J434" i="49"/>
  <c r="J435" i="49"/>
  <c r="J436" i="49"/>
  <c r="J437" i="49"/>
  <c r="J438" i="49"/>
  <c r="J439" i="49"/>
  <c r="J440" i="49"/>
  <c r="J441" i="49"/>
  <c r="J442" i="49"/>
  <c r="J443" i="49"/>
  <c r="J444" i="49"/>
  <c r="J445" i="49"/>
  <c r="J446" i="49"/>
  <c r="J447" i="49"/>
  <c r="J448" i="49"/>
  <c r="J449" i="49"/>
  <c r="J450" i="49"/>
  <c r="J451" i="49"/>
  <c r="J452" i="49"/>
  <c r="J453" i="49"/>
  <c r="J454" i="49"/>
  <c r="J455" i="49"/>
  <c r="J456" i="49"/>
  <c r="J457" i="49"/>
  <c r="J458" i="49"/>
  <c r="J459" i="49"/>
  <c r="J460" i="49"/>
  <c r="J461" i="49"/>
  <c r="J462" i="49"/>
  <c r="J463" i="49"/>
  <c r="J464" i="49"/>
  <c r="J465" i="49"/>
  <c r="J466" i="49"/>
  <c r="J467" i="49"/>
  <c r="J468" i="49"/>
  <c r="J469" i="49"/>
  <c r="J470" i="49"/>
  <c r="J471" i="49"/>
  <c r="J472" i="49"/>
  <c r="J473" i="49"/>
  <c r="J474" i="49"/>
  <c r="J475" i="49"/>
  <c r="J476" i="49"/>
  <c r="J477" i="49"/>
  <c r="J478" i="49"/>
  <c r="J479" i="49"/>
  <c r="J480" i="49"/>
  <c r="J481" i="49"/>
  <c r="J482" i="49"/>
  <c r="J483" i="49"/>
  <c r="J484" i="49"/>
  <c r="J485" i="49"/>
  <c r="J486" i="49"/>
  <c r="J487" i="49"/>
  <c r="J488" i="49"/>
  <c r="J489" i="49"/>
  <c r="J490" i="49"/>
  <c r="J491" i="49"/>
  <c r="J492" i="49"/>
  <c r="J493" i="49"/>
  <c r="J494" i="49"/>
  <c r="J495" i="49"/>
  <c r="J496" i="49"/>
  <c r="J497" i="49"/>
  <c r="J498" i="49"/>
  <c r="J499" i="49"/>
  <c r="J500" i="49"/>
  <c r="J501" i="49"/>
  <c r="J502" i="49"/>
  <c r="J503" i="49"/>
  <c r="J504" i="49"/>
  <c r="J50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31" i="49"/>
  <c r="I232" i="49"/>
  <c r="I233" i="49"/>
  <c r="I234" i="49"/>
  <c r="I235" i="49"/>
  <c r="I236" i="49"/>
  <c r="I23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" i="49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78" i="44"/>
  <c r="V79" i="44"/>
  <c r="V80" i="44"/>
  <c r="V81" i="44"/>
  <c r="V82" i="44"/>
  <c r="V83" i="44"/>
  <c r="V84" i="44"/>
  <c r="V85" i="44"/>
  <c r="V86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7" i="44"/>
  <c r="V128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68" i="44"/>
  <c r="V169" i="44"/>
  <c r="V170" i="44"/>
  <c r="V171" i="44"/>
  <c r="V172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09" i="44"/>
  <c r="V210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3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5" i="44"/>
  <c r="V246" i="44"/>
  <c r="V247" i="44"/>
  <c r="V248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3" i="44"/>
  <c r="V284" i="44"/>
  <c r="V285" i="44"/>
  <c r="V286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4" i="44"/>
  <c r="V345" i="44"/>
  <c r="V346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0" i="44"/>
  <c r="V361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08" i="44"/>
  <c r="V409" i="44"/>
  <c r="V410" i="44"/>
  <c r="V411" i="44"/>
  <c r="V412" i="44"/>
  <c r="V413" i="44"/>
  <c r="V414" i="44"/>
  <c r="V415" i="44"/>
  <c r="V416" i="44"/>
  <c r="V417" i="44"/>
  <c r="V418" i="44"/>
  <c r="V419" i="44"/>
  <c r="V420" i="44"/>
  <c r="V421" i="44"/>
  <c r="V422" i="44"/>
  <c r="V423" i="44"/>
  <c r="V424" i="44"/>
  <c r="V425" i="44"/>
  <c r="V426" i="44"/>
  <c r="V427" i="44"/>
  <c r="V428" i="44"/>
  <c r="V429" i="44"/>
  <c r="V430" i="44"/>
  <c r="V431" i="44"/>
  <c r="V432" i="44"/>
  <c r="V433" i="44"/>
  <c r="V434" i="44"/>
  <c r="V435" i="44"/>
  <c r="V436" i="44"/>
  <c r="V437" i="44"/>
  <c r="V438" i="44"/>
  <c r="V439" i="44"/>
  <c r="V440" i="44"/>
  <c r="V441" i="44"/>
  <c r="V442" i="44"/>
  <c r="V443" i="44"/>
  <c r="V444" i="44"/>
  <c r="V445" i="44"/>
  <c r="V446" i="44"/>
  <c r="V447" i="44"/>
  <c r="V448" i="44"/>
  <c r="V449" i="44"/>
  <c r="V450" i="44"/>
  <c r="V451" i="44"/>
  <c r="V452" i="44"/>
  <c r="V453" i="44"/>
  <c r="V454" i="44"/>
  <c r="V455" i="44"/>
  <c r="V456" i="44"/>
  <c r="V457" i="44"/>
  <c r="V458" i="44"/>
  <c r="V459" i="44"/>
  <c r="V460" i="44"/>
  <c r="V461" i="44"/>
  <c r="V462" i="44"/>
  <c r="V463" i="44"/>
  <c r="V464" i="44"/>
  <c r="V465" i="44"/>
  <c r="V466" i="44"/>
  <c r="V467" i="44"/>
  <c r="V468" i="44"/>
  <c r="V469" i="44"/>
  <c r="V470" i="44"/>
  <c r="V471" i="44"/>
  <c r="V472" i="44"/>
  <c r="V473" i="44"/>
  <c r="V474" i="44"/>
  <c r="V475" i="44"/>
  <c r="V476" i="44"/>
  <c r="V477" i="44"/>
  <c r="V478" i="44"/>
  <c r="V479" i="44"/>
  <c r="V480" i="44"/>
  <c r="V481" i="44"/>
  <c r="V482" i="44"/>
  <c r="V483" i="44"/>
  <c r="V484" i="44"/>
  <c r="V485" i="44"/>
  <c r="V486" i="44"/>
  <c r="V487" i="44"/>
  <c r="V488" i="44"/>
  <c r="V489" i="44"/>
  <c r="V490" i="44"/>
  <c r="V491" i="44"/>
  <c r="V492" i="44"/>
  <c r="V493" i="44"/>
  <c r="V494" i="44"/>
  <c r="V495" i="44"/>
  <c r="V496" i="44"/>
  <c r="V497" i="44"/>
  <c r="V498" i="44"/>
  <c r="V499" i="44"/>
  <c r="V500" i="44"/>
  <c r="V501" i="44"/>
  <c r="V502" i="44"/>
  <c r="V503" i="44"/>
  <c r="V504" i="44"/>
  <c r="V505" i="44"/>
  <c r="V506" i="44"/>
  <c r="V507" i="44"/>
  <c r="V508" i="44"/>
  <c r="V509" i="44"/>
  <c r="V510" i="44"/>
  <c r="V511" i="44"/>
  <c r="V512" i="44"/>
  <c r="V513" i="44"/>
  <c r="V514" i="44"/>
  <c r="V515" i="44"/>
  <c r="V516" i="44"/>
  <c r="V517" i="44"/>
  <c r="V518" i="44"/>
  <c r="V519" i="44"/>
  <c r="V520" i="44"/>
  <c r="V521" i="44"/>
  <c r="V522" i="44"/>
  <c r="V523" i="44"/>
  <c r="V524" i="44"/>
  <c r="V525" i="44"/>
  <c r="V526" i="44"/>
  <c r="V6" i="44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2" i="49"/>
  <c r="W56" i="38"/>
  <c r="W55" i="38"/>
  <c r="W54" i="38"/>
  <c r="W53" i="38"/>
  <c r="W52" i="38"/>
  <c r="W51" i="38"/>
  <c r="W50" i="38"/>
  <c r="W49" i="38"/>
  <c r="W48" i="38"/>
  <c r="W47" i="38"/>
  <c r="W46" i="38"/>
  <c r="W44" i="38"/>
  <c r="W43" i="38"/>
  <c r="W42" i="38"/>
  <c r="W41" i="38"/>
  <c r="W40" i="38"/>
  <c r="W39" i="38"/>
  <c r="W38" i="38"/>
  <c r="W37" i="38"/>
  <c r="W35" i="38"/>
  <c r="W34" i="38"/>
  <c r="W33" i="38"/>
  <c r="W32" i="38"/>
  <c r="W31" i="38"/>
  <c r="W30" i="38"/>
  <c r="W29" i="38"/>
  <c r="W28" i="38"/>
  <c r="W26" i="38"/>
  <c r="W25" i="38"/>
  <c r="W24" i="38"/>
  <c r="W23" i="38"/>
  <c r="W22" i="38"/>
  <c r="W21" i="38"/>
  <c r="W20" i="38"/>
  <c r="W19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Q7" i="6"/>
  <c r="Q2" i="6"/>
  <c r="P6" i="6"/>
  <c r="P5" i="6"/>
  <c r="G8" i="17"/>
  <c r="G7" i="17"/>
  <c r="G6" i="17"/>
  <c r="G3" i="17"/>
  <c r="G2" i="17"/>
  <c r="D8" i="17"/>
  <c r="D7" i="17"/>
  <c r="D6" i="17"/>
  <c r="D3" i="17"/>
  <c r="D2" i="17"/>
  <c r="S8" i="17"/>
  <c r="S7" i="17"/>
  <c r="S6" i="17"/>
  <c r="S3" i="17"/>
  <c r="S2" i="17"/>
  <c r="N8" i="17"/>
  <c r="N7" i="17"/>
  <c r="N6" i="17"/>
  <c r="N3" i="17"/>
  <c r="N2" i="17"/>
  <c r="I7" i="16"/>
  <c r="I6" i="16"/>
  <c r="I5" i="16"/>
  <c r="R6" i="6" s="1"/>
  <c r="I4" i="16"/>
  <c r="I3" i="16"/>
  <c r="D7" i="16"/>
  <c r="D6" i="16"/>
  <c r="D5" i="16"/>
  <c r="R5" i="6" s="1"/>
  <c r="D4" i="16"/>
  <c r="D3" i="16"/>
  <c r="R9" i="6"/>
  <c r="R8" i="6"/>
  <c r="R4" i="6"/>
  <c r="R3" i="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2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V788" i="26"/>
  <c r="V789" i="26"/>
  <c r="V790" i="26"/>
  <c r="V791" i="26"/>
  <c r="V792" i="26"/>
  <c r="V793" i="26"/>
  <c r="V794" i="26"/>
  <c r="V795" i="26"/>
  <c r="V796" i="26"/>
  <c r="V797" i="26"/>
  <c r="V798" i="26"/>
  <c r="V799" i="26"/>
  <c r="V800" i="26"/>
  <c r="V801" i="26"/>
  <c r="V802" i="26"/>
  <c r="V803" i="26"/>
  <c r="V804" i="26"/>
  <c r="V805" i="26"/>
  <c r="V806" i="26"/>
  <c r="V807" i="26"/>
  <c r="V808" i="26"/>
  <c r="V809" i="26"/>
  <c r="V810" i="26"/>
  <c r="V811" i="26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V738" i="26"/>
  <c r="V739" i="26"/>
  <c r="V740" i="26"/>
  <c r="V741" i="26"/>
  <c r="V742" i="26"/>
  <c r="V743" i="26"/>
  <c r="V744" i="26"/>
  <c r="V745" i="26"/>
  <c r="V746" i="26"/>
  <c r="V747" i="26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V448" i="26"/>
  <c r="V449" i="26"/>
  <c r="V450" i="26"/>
  <c r="V451" i="26"/>
  <c r="V452" i="26"/>
  <c r="V453" i="26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V484" i="26"/>
  <c r="V485" i="26"/>
  <c r="V486" i="26"/>
  <c r="V487" i="26"/>
  <c r="V488" i="26"/>
  <c r="V489" i="26"/>
  <c r="V490" i="26"/>
  <c r="V491" i="26"/>
  <c r="V492" i="26"/>
  <c r="V493" i="26"/>
  <c r="V494" i="26"/>
  <c r="V495" i="26"/>
  <c r="V496" i="26"/>
  <c r="V497" i="26"/>
  <c r="V498" i="26"/>
  <c r="V499" i="26"/>
  <c r="V500" i="26"/>
  <c r="V501" i="26"/>
  <c r="V502" i="26"/>
  <c r="V503" i="26"/>
  <c r="V504" i="26"/>
  <c r="V505" i="26"/>
  <c r="V506" i="26"/>
  <c r="V507" i="26"/>
  <c r="V508" i="26"/>
  <c r="V509" i="26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V442" i="26"/>
  <c r="V443" i="26"/>
  <c r="V444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2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2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63" i="44"/>
  <c r="N158" i="44"/>
  <c r="N154" i="44"/>
  <c r="N150" i="44"/>
  <c r="N146" i="44"/>
  <c r="N142" i="44"/>
  <c r="N137" i="44"/>
  <c r="N133" i="44"/>
  <c r="N129" i="44"/>
  <c r="N125" i="44"/>
  <c r="N121" i="44"/>
  <c r="N117" i="44"/>
  <c r="N113" i="44"/>
  <c r="N109" i="44"/>
  <c r="N105" i="44"/>
  <c r="N101" i="44"/>
  <c r="N97" i="44"/>
  <c r="N93" i="44"/>
  <c r="N89" i="44"/>
  <c r="N85" i="44"/>
  <c r="N81" i="44"/>
  <c r="N77" i="44"/>
  <c r="N73" i="44"/>
  <c r="N68" i="44"/>
  <c r="N64" i="44"/>
  <c r="N60" i="44"/>
  <c r="N56" i="44"/>
  <c r="N52" i="44"/>
  <c r="N48" i="44"/>
  <c r="N44" i="44"/>
  <c r="N40" i="44"/>
  <c r="N36" i="44"/>
  <c r="N31" i="44"/>
  <c r="N27" i="44"/>
  <c r="N23" i="44"/>
  <c r="N18" i="44"/>
  <c r="N10" i="44"/>
  <c r="O6" i="44"/>
  <c r="N504" i="44" s="1"/>
  <c r="P5" i="38"/>
  <c r="V5" i="38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3" i="5"/>
  <c r="N3" i="6"/>
  <c r="P49" i="10"/>
  <c r="M5" i="12"/>
  <c r="M6" i="12"/>
  <c r="M7" i="12"/>
  <c r="M8" i="12"/>
  <c r="M9" i="12"/>
  <c r="M10" i="12"/>
  <c r="M11" i="12"/>
  <c r="M12" i="12"/>
  <c r="M13" i="12"/>
  <c r="M14" i="12"/>
  <c r="M15" i="12"/>
  <c r="M17" i="12"/>
  <c r="M18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4" i="12"/>
  <c r="M3" i="12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T49" i="5"/>
  <c r="AU23" i="5"/>
  <c r="AT23" i="5"/>
  <c r="AT17" i="5"/>
  <c r="AT16" i="5"/>
  <c r="AU13" i="5"/>
  <c r="L73" i="12"/>
  <c r="L65" i="12"/>
  <c r="L66" i="12"/>
  <c r="L67" i="12"/>
  <c r="L68" i="12"/>
  <c r="L69" i="12"/>
  <c r="L70" i="12"/>
  <c r="L71" i="12"/>
  <c r="L72" i="12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50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51" i="12"/>
  <c r="K50" i="12"/>
  <c r="K49" i="12"/>
  <c r="L43" i="12"/>
  <c r="L44" i="12"/>
  <c r="L45" i="12"/>
  <c r="L46" i="12"/>
  <c r="L47" i="12"/>
  <c r="L42" i="12"/>
  <c r="K44" i="12"/>
  <c r="K45" i="12"/>
  <c r="K46" i="12"/>
  <c r="K47" i="12"/>
  <c r="K48" i="12"/>
  <c r="K43" i="12"/>
  <c r="K42" i="12"/>
  <c r="L36" i="12"/>
  <c r="L37" i="12"/>
  <c r="L38" i="12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L9" i="12"/>
  <c r="L10" i="12"/>
  <c r="L11" i="12"/>
  <c r="L12" i="12"/>
  <c r="L13" i="12"/>
  <c r="L14" i="12"/>
  <c r="L15" i="12"/>
  <c r="L16" i="12"/>
  <c r="M16" i="12" s="1"/>
  <c r="L17" i="12"/>
  <c r="L18" i="12"/>
  <c r="L8" i="12"/>
  <c r="K10" i="12"/>
  <c r="K11" i="12"/>
  <c r="K12" i="12"/>
  <c r="K13" i="12"/>
  <c r="K14" i="12"/>
  <c r="K15" i="12"/>
  <c r="K16" i="12"/>
  <c r="K17" i="12"/>
  <c r="K18" i="12"/>
  <c r="K9" i="12"/>
  <c r="K8" i="12"/>
  <c r="L4" i="12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O62" i="10"/>
  <c r="O47" i="10"/>
  <c r="O40" i="10"/>
  <c r="O33" i="10"/>
  <c r="O18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9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9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N171" i="44" l="1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T18" i="27" s="1"/>
  <c r="X14" i="26" s="1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I52" i="12"/>
  <c r="I53" i="12"/>
  <c r="J53" i="12" s="1"/>
  <c r="N53" i="5" s="1"/>
  <c r="I54" i="12"/>
  <c r="J54" i="12" s="1"/>
  <c r="N54" i="5" s="1"/>
  <c r="I55" i="12"/>
  <c r="I56" i="12"/>
  <c r="J56" i="12" s="1"/>
  <c r="N56" i="5" s="1"/>
  <c r="I57" i="12"/>
  <c r="J57" i="12" s="1"/>
  <c r="N57" i="5" s="1"/>
  <c r="I58" i="12"/>
  <c r="J58" i="12" s="1"/>
  <c r="N58" i="5" s="1"/>
  <c r="I59" i="12"/>
  <c r="I60" i="12"/>
  <c r="J60" i="12" s="1"/>
  <c r="N60" i="5" s="1"/>
  <c r="I61" i="12"/>
  <c r="G50" i="12"/>
  <c r="M50" i="5" s="1"/>
  <c r="D47" i="12"/>
  <c r="L47" i="5" s="1"/>
  <c r="H45" i="12"/>
  <c r="H46" i="12"/>
  <c r="J46" i="12" s="1"/>
  <c r="N46" i="5" s="1"/>
  <c r="H47" i="12"/>
  <c r="H48" i="12"/>
  <c r="H44" i="12"/>
  <c r="J44" i="12" s="1"/>
  <c r="N44" i="5" s="1"/>
  <c r="H38" i="12"/>
  <c r="H39" i="12"/>
  <c r="J39" i="12" s="1"/>
  <c r="N39" i="5" s="1"/>
  <c r="H40" i="12"/>
  <c r="H41" i="12"/>
  <c r="J41" i="12" s="1"/>
  <c r="N41" i="5" s="1"/>
  <c r="H37" i="12"/>
  <c r="J37" i="12" s="1"/>
  <c r="N37" i="5" s="1"/>
  <c r="D28" i="12"/>
  <c r="L28" i="5" s="1"/>
  <c r="H23" i="12"/>
  <c r="J23" i="12" s="1"/>
  <c r="N23" i="5" s="1"/>
  <c r="H24" i="12"/>
  <c r="J24" i="12" s="1"/>
  <c r="N24" i="5" s="1"/>
  <c r="H25" i="12"/>
  <c r="H26" i="12"/>
  <c r="H27" i="12"/>
  <c r="H28" i="12"/>
  <c r="J28" i="12" s="1"/>
  <c r="N28" i="5" s="1"/>
  <c r="H29" i="12"/>
  <c r="J29" i="12" s="1"/>
  <c r="N29" i="5" s="1"/>
  <c r="H30" i="12"/>
  <c r="H31" i="12"/>
  <c r="H32" i="12"/>
  <c r="H33" i="12"/>
  <c r="J33" i="12" s="1"/>
  <c r="N33" i="5" s="1"/>
  <c r="H34" i="12"/>
  <c r="H22" i="12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N13" i="5" s="1"/>
  <c r="H14" i="12"/>
  <c r="J14" i="12" s="1"/>
  <c r="N14" i="5" s="1"/>
  <c r="H15" i="12"/>
  <c r="H16" i="12"/>
  <c r="H17" i="12"/>
  <c r="J17" i="12" s="1"/>
  <c r="N17" i="5" s="1"/>
  <c r="H18" i="12"/>
  <c r="H11" i="12"/>
  <c r="J11" i="12" s="1"/>
  <c r="N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J61" i="12"/>
  <c r="N61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J55" i="12"/>
  <c r="N55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J52" i="12"/>
  <c r="N52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N49" i="5" s="1"/>
  <c r="G49" i="12"/>
  <c r="M49" i="5" s="1"/>
  <c r="D49" i="12"/>
  <c r="L49" i="5" s="1"/>
  <c r="J48" i="12"/>
  <c r="N48" i="5" s="1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J34" i="12"/>
  <c r="N34" i="5" s="1"/>
  <c r="G34" i="12"/>
  <c r="M34" i="5" s="1"/>
  <c r="D34" i="12"/>
  <c r="L34" i="5" s="1"/>
  <c r="G33" i="12"/>
  <c r="M33" i="5" s="1"/>
  <c r="D33" i="12"/>
  <c r="L33" i="5" s="1"/>
  <c r="J32" i="12"/>
  <c r="N32" i="5" s="1"/>
  <c r="G32" i="12"/>
  <c r="M32" i="5" s="1"/>
  <c r="D32" i="12"/>
  <c r="L32" i="5" s="1"/>
  <c r="J31" i="12"/>
  <c r="N31" i="5" s="1"/>
  <c r="G31" i="12"/>
  <c r="M31" i="5" s="1"/>
  <c r="D31" i="12"/>
  <c r="L31" i="5" s="1"/>
  <c r="J30" i="12"/>
  <c r="N30" i="5" s="1"/>
  <c r="G30" i="12"/>
  <c r="M30" i="5" s="1"/>
  <c r="D30" i="12"/>
  <c r="L30" i="5" s="1"/>
  <c r="G29" i="12"/>
  <c r="M29" i="5" s="1"/>
  <c r="D29" i="12"/>
  <c r="L29" i="5" s="1"/>
  <c r="G28" i="12"/>
  <c r="M28" i="5" s="1"/>
  <c r="J27" i="12"/>
  <c r="N27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J16" i="12"/>
  <c r="N16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9" i="5"/>
  <c r="AE49" i="5"/>
  <c r="AD49" i="5"/>
  <c r="AC49" i="5"/>
  <c r="AB49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9" i="5"/>
  <c r="Y49" i="5"/>
  <c r="X49" i="5"/>
  <c r="W49" i="5"/>
  <c r="V49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9" i="5"/>
  <c r="AR49" i="5"/>
  <c r="AQ49" i="5"/>
  <c r="AP49" i="5"/>
  <c r="AO49" i="5"/>
  <c r="AN49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9" i="5"/>
  <c r="S49" i="5"/>
  <c r="R49" i="5"/>
  <c r="Q49" i="5"/>
  <c r="P49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H3" i="17" l="1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Q6" i="6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T521" i="44"/>
  <c r="T517" i="44"/>
  <c r="T513" i="44"/>
  <c r="T509" i="44"/>
  <c r="T505" i="44"/>
  <c r="T501" i="44"/>
  <c r="T496" i="44"/>
  <c r="T492" i="44"/>
  <c r="T488" i="44"/>
  <c r="T484" i="44"/>
  <c r="T479" i="44"/>
  <c r="T475" i="44"/>
  <c r="T471" i="44"/>
  <c r="T467" i="44"/>
  <c r="T463" i="44"/>
  <c r="T459" i="44"/>
  <c r="T454" i="44"/>
  <c r="T450" i="44"/>
  <c r="T446" i="44"/>
  <c r="T441" i="44"/>
  <c r="T437" i="44"/>
  <c r="T432" i="44"/>
  <c r="T428" i="44"/>
  <c r="T424" i="44"/>
  <c r="T420" i="44"/>
  <c r="T416" i="44"/>
  <c r="T412" i="44"/>
  <c r="T408" i="44"/>
  <c r="T404" i="44"/>
  <c r="T400" i="44"/>
  <c r="T395" i="44"/>
  <c r="T391" i="44"/>
  <c r="T387" i="44"/>
  <c r="T383" i="44"/>
  <c r="T379" i="44"/>
  <c r="T375" i="44"/>
  <c r="T371" i="44"/>
  <c r="T367" i="44"/>
  <c r="T363" i="44"/>
  <c r="T358" i="44"/>
  <c r="T354" i="44"/>
  <c r="T350" i="44"/>
  <c r="T346" i="44"/>
  <c r="T342" i="44"/>
  <c r="T338" i="44"/>
  <c r="T334" i="44"/>
  <c r="T330" i="44"/>
  <c r="T326" i="44"/>
  <c r="T322" i="44"/>
  <c r="T318" i="44"/>
  <c r="T313" i="44"/>
  <c r="T309" i="44"/>
  <c r="T305" i="44"/>
  <c r="T301" i="44"/>
  <c r="T297" i="44"/>
  <c r="T293" i="44"/>
  <c r="T289" i="44"/>
  <c r="T285" i="44"/>
  <c r="T281" i="44"/>
  <c r="T277" i="44"/>
  <c r="T273" i="44"/>
  <c r="T268" i="44"/>
  <c r="T264" i="44"/>
  <c r="T260" i="44"/>
  <c r="T256" i="44"/>
  <c r="T252" i="44"/>
  <c r="T248" i="44"/>
  <c r="T243" i="44"/>
  <c r="T239" i="44"/>
  <c r="T235" i="44"/>
  <c r="T231" i="44"/>
  <c r="T227" i="44"/>
  <c r="T223" i="44"/>
  <c r="T218" i="44"/>
  <c r="T214" i="44"/>
  <c r="T210" i="44"/>
  <c r="T206" i="44"/>
  <c r="T202" i="44"/>
  <c r="T197" i="44"/>
  <c r="T526" i="44"/>
  <c r="T522" i="44"/>
  <c r="T518" i="44"/>
  <c r="T514" i="44"/>
  <c r="T510" i="44"/>
  <c r="T506" i="44"/>
  <c r="T502" i="44"/>
  <c r="T497" i="44"/>
  <c r="T493" i="44"/>
  <c r="T489" i="44"/>
  <c r="T485" i="44"/>
  <c r="T480" i="44"/>
  <c r="T476" i="44"/>
  <c r="T472" i="44"/>
  <c r="T468" i="44"/>
  <c r="T464" i="44"/>
  <c r="T460" i="44"/>
  <c r="T455" i="44"/>
  <c r="T451" i="44"/>
  <c r="T447" i="44"/>
  <c r="T443" i="44"/>
  <c r="T438" i="44"/>
  <c r="T433" i="44"/>
  <c r="T429" i="44"/>
  <c r="T425" i="44"/>
  <c r="T421" i="44"/>
  <c r="T417" i="44"/>
  <c r="T413" i="44"/>
  <c r="T409" i="44"/>
  <c r="T405" i="44"/>
  <c r="T401" i="44"/>
  <c r="T396" i="44"/>
  <c r="T392" i="44"/>
  <c r="T388" i="44"/>
  <c r="T384" i="44"/>
  <c r="T380" i="44"/>
  <c r="T376" i="44"/>
  <c r="T372" i="44"/>
  <c r="T368" i="44"/>
  <c r="T364" i="44"/>
  <c r="T359" i="44"/>
  <c r="T355" i="44"/>
  <c r="T351" i="44"/>
  <c r="T347" i="44"/>
  <c r="T343" i="44"/>
  <c r="T339" i="44"/>
  <c r="T335" i="44"/>
  <c r="T331" i="44"/>
  <c r="T327" i="44"/>
  <c r="T323" i="44"/>
  <c r="T319" i="44"/>
  <c r="T314" i="44"/>
  <c r="T310" i="44"/>
  <c r="T306" i="44"/>
  <c r="T302" i="44"/>
  <c r="T298" i="44"/>
  <c r="T294" i="44"/>
  <c r="T290" i="44"/>
  <c r="T286" i="44"/>
  <c r="T282" i="44"/>
  <c r="T278" i="44"/>
  <c r="T274" i="44"/>
  <c r="T270" i="44"/>
  <c r="T265" i="44"/>
  <c r="T261" i="44"/>
  <c r="T257" i="44"/>
  <c r="T253" i="44"/>
  <c r="T249" i="44"/>
  <c r="T244" i="44"/>
  <c r="T240" i="44"/>
  <c r="T236" i="44"/>
  <c r="T232" i="44"/>
  <c r="T228" i="44"/>
  <c r="T224" i="44"/>
  <c r="T219" i="44"/>
  <c r="T215" i="44"/>
  <c r="T211" i="44"/>
  <c r="T207" i="44"/>
  <c r="T203" i="44"/>
  <c r="T199" i="44"/>
  <c r="T194" i="44"/>
  <c r="T190" i="44"/>
  <c r="T186" i="44"/>
  <c r="T182" i="44"/>
  <c r="T178" i="44"/>
  <c r="T523" i="44"/>
  <c r="T500" i="44"/>
  <c r="T490" i="44"/>
  <c r="T466" i="44"/>
  <c r="T457" i="44"/>
  <c r="T431" i="44"/>
  <c r="T422" i="44"/>
  <c r="T398" i="44"/>
  <c r="T389" i="44"/>
  <c r="T366" i="44"/>
  <c r="T356" i="44"/>
  <c r="T333" i="44"/>
  <c r="T324" i="44"/>
  <c r="T300" i="44"/>
  <c r="T291" i="44"/>
  <c r="T267" i="44"/>
  <c r="T258" i="44"/>
  <c r="T234" i="44"/>
  <c r="T225" i="44"/>
  <c r="T201" i="44"/>
  <c r="T192" i="44"/>
  <c r="T185" i="44"/>
  <c r="T174" i="44"/>
  <c r="T170" i="44"/>
  <c r="T166" i="44"/>
  <c r="T162" i="44"/>
  <c r="T157" i="44"/>
  <c r="T153" i="44"/>
  <c r="T149" i="44"/>
  <c r="T145" i="44"/>
  <c r="T141" i="44"/>
  <c r="T136" i="44"/>
  <c r="T132" i="44"/>
  <c r="T128" i="44"/>
  <c r="T124" i="44"/>
  <c r="T120" i="44"/>
  <c r="T116" i="44"/>
  <c r="T112" i="44"/>
  <c r="T108" i="44"/>
  <c r="T104" i="44"/>
  <c r="T100" i="44"/>
  <c r="T96" i="44"/>
  <c r="T92" i="44"/>
  <c r="T88" i="44"/>
  <c r="T84" i="44"/>
  <c r="T80" i="44"/>
  <c r="T76" i="44"/>
  <c r="T72" i="44"/>
  <c r="T67" i="44"/>
  <c r="T63" i="44"/>
  <c r="T59" i="44"/>
  <c r="T55" i="44"/>
  <c r="T51" i="44"/>
  <c r="T47" i="44"/>
  <c r="T43" i="44"/>
  <c r="T39" i="44"/>
  <c r="T35" i="44"/>
  <c r="T30" i="44"/>
  <c r="T26" i="44"/>
  <c r="T21" i="44"/>
  <c r="T17" i="44"/>
  <c r="T520" i="44"/>
  <c r="T511" i="44"/>
  <c r="T487" i="44"/>
  <c r="T477" i="44"/>
  <c r="T453" i="44"/>
  <c r="T444" i="44"/>
  <c r="T419" i="44"/>
  <c r="T410" i="44"/>
  <c r="T386" i="44"/>
  <c r="T377" i="44"/>
  <c r="T353" i="44"/>
  <c r="T344" i="44"/>
  <c r="T321" i="44"/>
  <c r="T311" i="44"/>
  <c r="T288" i="44"/>
  <c r="T279" i="44"/>
  <c r="T255" i="44"/>
  <c r="T245" i="44"/>
  <c r="T222" i="44"/>
  <c r="T212" i="44"/>
  <c r="T179" i="44"/>
  <c r="T13" i="44"/>
  <c r="T7" i="44"/>
  <c r="T508" i="44"/>
  <c r="T499" i="44"/>
  <c r="T474" i="44"/>
  <c r="T465" i="44"/>
  <c r="T440" i="44"/>
  <c r="T430" i="44"/>
  <c r="T407" i="44"/>
  <c r="T397" i="44"/>
  <c r="T374" i="44"/>
  <c r="T365" i="44"/>
  <c r="T341" i="44"/>
  <c r="T332" i="44"/>
  <c r="T308" i="44"/>
  <c r="T299" i="44"/>
  <c r="T276" i="44"/>
  <c r="T266" i="44"/>
  <c r="T242" i="44"/>
  <c r="T233" i="44"/>
  <c r="T209" i="44"/>
  <c r="T200" i="44"/>
  <c r="T191" i="44"/>
  <c r="T184" i="44"/>
  <c r="T177" i="44"/>
  <c r="T173" i="44"/>
  <c r="T169" i="44"/>
  <c r="T165" i="44"/>
  <c r="T161" i="44"/>
  <c r="T156" i="44"/>
  <c r="T152" i="44"/>
  <c r="T148" i="44"/>
  <c r="T144" i="44"/>
  <c r="T139" i="44"/>
  <c r="T135" i="44"/>
  <c r="T131" i="44"/>
  <c r="T127" i="44"/>
  <c r="T123" i="44"/>
  <c r="T119" i="44"/>
  <c r="T115" i="44"/>
  <c r="T111" i="44"/>
  <c r="T107" i="44"/>
  <c r="T103" i="44"/>
  <c r="T99" i="44"/>
  <c r="T95" i="44"/>
  <c r="T91" i="44"/>
  <c r="T87" i="44"/>
  <c r="T83" i="44"/>
  <c r="T79" i="44"/>
  <c r="T75" i="44"/>
  <c r="T71" i="44"/>
  <c r="T66" i="44"/>
  <c r="T62" i="44"/>
  <c r="T58" i="44"/>
  <c r="T54" i="44"/>
  <c r="T50" i="44"/>
  <c r="T46" i="44"/>
  <c r="T42" i="44"/>
  <c r="T38" i="44"/>
  <c r="T34" i="44"/>
  <c r="T29" i="44"/>
  <c r="T25" i="44"/>
  <c r="T20" i="44"/>
  <c r="T16" i="44"/>
  <c r="T10" i="44"/>
  <c r="T519" i="44"/>
  <c r="T495" i="44"/>
  <c r="T486" i="44"/>
  <c r="T462" i="44"/>
  <c r="T452" i="44"/>
  <c r="T427" i="44"/>
  <c r="T418" i="44"/>
  <c r="T394" i="44"/>
  <c r="T385" i="44"/>
  <c r="T361" i="44"/>
  <c r="T352" i="44"/>
  <c r="T329" i="44"/>
  <c r="T320" i="44"/>
  <c r="T296" i="44"/>
  <c r="T287" i="44"/>
  <c r="T263" i="44"/>
  <c r="T254" i="44"/>
  <c r="T230" i="44"/>
  <c r="T221" i="44"/>
  <c r="T196" i="44"/>
  <c r="T189" i="44"/>
  <c r="T516" i="44"/>
  <c r="T507" i="44"/>
  <c r="T483" i="44"/>
  <c r="T473" i="44"/>
  <c r="T449" i="44"/>
  <c r="T439" i="44"/>
  <c r="T415" i="44"/>
  <c r="T406" i="44"/>
  <c r="T382" i="44"/>
  <c r="T373" i="44"/>
  <c r="T349" i="44"/>
  <c r="T340" i="44"/>
  <c r="T317" i="44"/>
  <c r="T307" i="44"/>
  <c r="T284" i="44"/>
  <c r="T275" i="44"/>
  <c r="T251" i="44"/>
  <c r="T241" i="44"/>
  <c r="T217" i="44"/>
  <c r="T208" i="44"/>
  <c r="T183" i="44"/>
  <c r="T176" i="44"/>
  <c r="T172" i="44"/>
  <c r="T168" i="44"/>
  <c r="T164" i="44"/>
  <c r="T160" i="44"/>
  <c r="T155" i="44"/>
  <c r="T151" i="44"/>
  <c r="T147" i="44"/>
  <c r="T143" i="44"/>
  <c r="T138" i="44"/>
  <c r="T134" i="44"/>
  <c r="T130" i="44"/>
  <c r="T126" i="44"/>
  <c r="T122" i="44"/>
  <c r="T118" i="44"/>
  <c r="T114" i="44"/>
  <c r="T110" i="44"/>
  <c r="T106" i="44"/>
  <c r="T102" i="44"/>
  <c r="T98" i="44"/>
  <c r="T94" i="44"/>
  <c r="T90" i="44"/>
  <c r="T86" i="44"/>
  <c r="T82" i="44"/>
  <c r="T78" i="44"/>
  <c r="T74" i="44"/>
  <c r="T69" i="44"/>
  <c r="T65" i="44"/>
  <c r="T61" i="44"/>
  <c r="T57" i="44"/>
  <c r="T53" i="44"/>
  <c r="T49" i="44"/>
  <c r="T45" i="44"/>
  <c r="T41" i="44"/>
  <c r="T37" i="44"/>
  <c r="T32" i="44"/>
  <c r="T28" i="44"/>
  <c r="T24" i="44"/>
  <c r="T19" i="44"/>
  <c r="T15" i="44"/>
  <c r="T12" i="44"/>
  <c r="T6" i="44"/>
  <c r="T504" i="44"/>
  <c r="T494" i="44"/>
  <c r="T470" i="44"/>
  <c r="T461" i="44"/>
  <c r="T436" i="44"/>
  <c r="T426" i="44"/>
  <c r="T403" i="44"/>
  <c r="T393" i="44"/>
  <c r="T370" i="44"/>
  <c r="T360" i="44"/>
  <c r="T337" i="44"/>
  <c r="T328" i="44"/>
  <c r="T304" i="44"/>
  <c r="T295" i="44"/>
  <c r="T272" i="44"/>
  <c r="T262" i="44"/>
  <c r="T238" i="44"/>
  <c r="T229" i="44"/>
  <c r="T205" i="44"/>
  <c r="T195" i="44"/>
  <c r="T188" i="44"/>
  <c r="T181" i="44"/>
  <c r="T9" i="44"/>
  <c r="T524" i="44"/>
  <c r="T515" i="44"/>
  <c r="T491" i="44"/>
  <c r="T481" i="44"/>
  <c r="T458" i="44"/>
  <c r="T448" i="44"/>
  <c r="T423" i="44"/>
  <c r="T414" i="44"/>
  <c r="T390" i="44"/>
  <c r="T381" i="44"/>
  <c r="T357" i="44"/>
  <c r="T348" i="44"/>
  <c r="T325" i="44"/>
  <c r="T316" i="44"/>
  <c r="T292" i="44"/>
  <c r="T283" i="44"/>
  <c r="T259" i="44"/>
  <c r="T250" i="44"/>
  <c r="T226" i="44"/>
  <c r="T216" i="44"/>
  <c r="T193" i="44"/>
  <c r="T175" i="44"/>
  <c r="T171" i="44"/>
  <c r="T167" i="44"/>
  <c r="T163" i="44"/>
  <c r="T158" i="44"/>
  <c r="T154" i="44"/>
  <c r="T150" i="44"/>
  <c r="T146" i="44"/>
  <c r="T142" i="44"/>
  <c r="T137" i="44"/>
  <c r="T133" i="44"/>
  <c r="T129" i="44"/>
  <c r="T125" i="44"/>
  <c r="T121" i="44"/>
  <c r="T117" i="44"/>
  <c r="T113" i="44"/>
  <c r="T109" i="44"/>
  <c r="T105" i="44"/>
  <c r="T101" i="44"/>
  <c r="T97" i="44"/>
  <c r="T93" i="44"/>
  <c r="T89" i="44"/>
  <c r="T85" i="44"/>
  <c r="T81" i="44"/>
  <c r="T77" i="44"/>
  <c r="T73" i="44"/>
  <c r="T68" i="44"/>
  <c r="T64" i="44"/>
  <c r="T60" i="44"/>
  <c r="T56" i="44"/>
  <c r="T52" i="44"/>
  <c r="T48" i="44"/>
  <c r="T44" i="44"/>
  <c r="T40" i="44"/>
  <c r="T36" i="44"/>
  <c r="T31" i="44"/>
  <c r="T27" i="44"/>
  <c r="T23" i="44"/>
  <c r="T18" i="44"/>
  <c r="T14" i="44"/>
  <c r="T512" i="44"/>
  <c r="T503" i="44"/>
  <c r="T478" i="44"/>
  <c r="T469" i="44"/>
  <c r="T445" i="44"/>
  <c r="T434" i="44"/>
  <c r="T411" i="44"/>
  <c r="T402" i="44"/>
  <c r="T378" i="44"/>
  <c r="T369" i="44"/>
  <c r="T345" i="44"/>
  <c r="T336" i="44"/>
  <c r="T312" i="44"/>
  <c r="T303" i="44"/>
  <c r="T280" i="44"/>
  <c r="T271" i="44"/>
  <c r="T247" i="44"/>
  <c r="T237" i="44"/>
  <c r="T213" i="44"/>
  <c r="T204" i="44"/>
  <c r="T187" i="44"/>
  <c r="T180" i="44"/>
  <c r="T11" i="44"/>
  <c r="T8" i="44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J19" i="10"/>
  <c r="J19" i="5" s="1"/>
  <c r="J74" i="10"/>
  <c r="J74" i="5" s="1"/>
  <c r="K33" i="10"/>
  <c r="M33" i="10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N48" i="10"/>
  <c r="P48" i="10" s="1"/>
  <c r="K59" i="10"/>
  <c r="N59" i="10"/>
  <c r="P59" i="10" s="1"/>
  <c r="K74" i="10"/>
  <c r="M74" i="10" s="1"/>
  <c r="N74" i="10"/>
  <c r="P74" i="10" s="1"/>
  <c r="K19" i="10"/>
  <c r="M19" i="10" s="1"/>
  <c r="N19" i="10"/>
  <c r="P19" i="10" s="1"/>
  <c r="L15" i="10"/>
  <c r="O15" i="10"/>
  <c r="L46" i="10"/>
  <c r="O46" i="10"/>
  <c r="K47" i="10"/>
  <c r="M47" i="10" s="1"/>
  <c r="N47" i="10"/>
  <c r="P47" i="10" s="1"/>
  <c r="K41" i="10"/>
  <c r="M41" i="10" s="1"/>
  <c r="N41" i="10"/>
  <c r="P41" i="10" s="1"/>
  <c r="L60" i="10"/>
  <c r="O60" i="10"/>
  <c r="L52" i="10"/>
  <c r="O52" i="10"/>
  <c r="P52" i="10" s="1"/>
  <c r="K58" i="10"/>
  <c r="N58" i="10"/>
  <c r="K73" i="10"/>
  <c r="M73" i="10" s="1"/>
  <c r="N73" i="10"/>
  <c r="P73" i="10" s="1"/>
  <c r="L16" i="10"/>
  <c r="O16" i="10"/>
  <c r="L31" i="10"/>
  <c r="O31" i="10"/>
  <c r="L45" i="10"/>
  <c r="O45" i="10"/>
  <c r="K40" i="10"/>
  <c r="M40" i="10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O35" i="10"/>
  <c r="P35" i="10" s="1"/>
  <c r="J71" i="10"/>
  <c r="J71" i="5" s="1"/>
  <c r="L4" i="10"/>
  <c r="M4" i="10" s="1"/>
  <c r="O4" i="10"/>
  <c r="P4" i="10" s="1"/>
  <c r="K18" i="10"/>
  <c r="M18" i="10" s="1"/>
  <c r="N18" i="10"/>
  <c r="P18" i="10" s="1"/>
  <c r="L29" i="10"/>
  <c r="O29" i="10"/>
  <c r="L21" i="10"/>
  <c r="M21" i="10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O50" i="10"/>
  <c r="P50" i="10" s="1"/>
  <c r="K56" i="10"/>
  <c r="N56" i="10"/>
  <c r="L66" i="10"/>
  <c r="O66" i="10"/>
  <c r="K71" i="10"/>
  <c r="N71" i="10"/>
  <c r="L23" i="10"/>
  <c r="M23" i="10" s="1"/>
  <c r="O23" i="10"/>
  <c r="K5" i="10"/>
  <c r="N5" i="10"/>
  <c r="K11" i="10"/>
  <c r="N11" i="10"/>
  <c r="J55" i="10"/>
  <c r="J55" i="5" s="1"/>
  <c r="L12" i="10"/>
  <c r="M12" i="10" s="1"/>
  <c r="O12" i="10"/>
  <c r="L28" i="10"/>
  <c r="O28" i="10"/>
  <c r="L20" i="10"/>
  <c r="M20" i="10" s="1"/>
  <c r="O20" i="10"/>
  <c r="P20" i="10" s="1"/>
  <c r="K28" i="10"/>
  <c r="N28" i="10"/>
  <c r="L43" i="10"/>
  <c r="M43" i="10" s="1"/>
  <c r="O43" i="10"/>
  <c r="P43" i="10" s="1"/>
  <c r="K38" i="10"/>
  <c r="N38" i="10"/>
  <c r="L57" i="10"/>
  <c r="M57" i="10" s="1"/>
  <c r="O57" i="10"/>
  <c r="P57" i="10" s="1"/>
  <c r="K63" i="10"/>
  <c r="M63" i="10" s="1"/>
  <c r="N63" i="10"/>
  <c r="P63" i="10" s="1"/>
  <c r="K55" i="10"/>
  <c r="N55" i="10"/>
  <c r="L65" i="10"/>
  <c r="M65" i="10" s="1"/>
  <c r="O65" i="10"/>
  <c r="P65" i="10" s="1"/>
  <c r="K70" i="10"/>
  <c r="M70" i="10" s="1"/>
  <c r="N70" i="10"/>
  <c r="K7" i="10"/>
  <c r="M7" i="10" s="1"/>
  <c r="N7" i="10"/>
  <c r="P7" i="10" s="1"/>
  <c r="K31" i="10"/>
  <c r="N31" i="10"/>
  <c r="K30" i="10"/>
  <c r="N30" i="10"/>
  <c r="J51" i="10"/>
  <c r="J51" i="5" s="1"/>
  <c r="L11" i="10"/>
  <c r="O11" i="10"/>
  <c r="P11" i="10" s="1"/>
  <c r="K16" i="10"/>
  <c r="N16" i="10"/>
  <c r="L27" i="10"/>
  <c r="O27" i="10"/>
  <c r="K22" i="10"/>
  <c r="N22" i="10"/>
  <c r="K27" i="10"/>
  <c r="N27" i="10"/>
  <c r="L42" i="10"/>
  <c r="M42" i="10" s="1"/>
  <c r="O42" i="10"/>
  <c r="P42" i="10" s="1"/>
  <c r="L56" i="10"/>
  <c r="O56" i="10"/>
  <c r="K62" i="10"/>
  <c r="M62" i="10" s="1"/>
  <c r="N62" i="10"/>
  <c r="P62" i="10" s="1"/>
  <c r="K54" i="10"/>
  <c r="N54" i="10"/>
  <c r="L72" i="10"/>
  <c r="M72" i="10" s="1"/>
  <c r="O72" i="10"/>
  <c r="L64" i="10"/>
  <c r="M64" i="10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N34" i="10"/>
  <c r="P34" i="10" s="1"/>
  <c r="K26" i="10"/>
  <c r="N26" i="10"/>
  <c r="K44" i="10"/>
  <c r="N44" i="10"/>
  <c r="L39" i="10"/>
  <c r="M39" i="10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J49" i="5" s="1"/>
  <c r="AV49" i="5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3" i="16" l="1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Q5" i="6"/>
  <c r="T7" i="17"/>
  <c r="X2" i="26"/>
  <c r="Y2" i="26" s="1"/>
  <c r="T8" i="17"/>
  <c r="Y89" i="26"/>
  <c r="Y274" i="26"/>
  <c r="Y84" i="26"/>
  <c r="Y278" i="26"/>
  <c r="Y99" i="26"/>
  <c r="Y263" i="26"/>
  <c r="Y129" i="26"/>
  <c r="Y69" i="26"/>
  <c r="Y29" i="26"/>
  <c r="Y46" i="26"/>
  <c r="Y94" i="26"/>
  <c r="Y188" i="26"/>
  <c r="Y245" i="26"/>
  <c r="Y254" i="26"/>
  <c r="J7" i="16"/>
  <c r="Y55" i="26"/>
  <c r="Y197" i="26"/>
  <c r="Y250" i="26"/>
  <c r="Y124" i="26"/>
  <c r="Y64" i="26"/>
  <c r="Y141" i="26"/>
  <c r="Y215" i="26"/>
  <c r="Y133" i="26"/>
  <c r="Y276" i="26"/>
  <c r="Y73" i="26"/>
  <c r="Y154" i="26"/>
  <c r="Y33" i="26"/>
  <c r="Y171" i="26"/>
  <c r="Y157" i="26"/>
  <c r="Y207" i="26"/>
  <c r="Y70" i="26"/>
  <c r="Y184" i="26"/>
  <c r="Y193" i="26"/>
  <c r="Y272" i="26"/>
  <c r="Y98" i="26"/>
  <c r="Y192" i="26"/>
  <c r="Y115" i="26"/>
  <c r="Y258" i="26"/>
  <c r="Y59" i="26"/>
  <c r="Y201" i="26"/>
  <c r="Y15" i="26"/>
  <c r="Y14" i="26"/>
  <c r="Y128" i="26"/>
  <c r="Y271" i="26"/>
  <c r="Y68" i="26"/>
  <c r="Y145" i="26"/>
  <c r="Y28" i="26"/>
  <c r="Y170" i="26"/>
  <c r="Y280" i="26"/>
  <c r="Y158" i="26"/>
  <c r="Y228" i="26"/>
  <c r="Y37" i="26"/>
  <c r="Y175" i="26"/>
  <c r="Y135" i="26"/>
  <c r="Y139" i="26"/>
  <c r="Y127" i="26"/>
  <c r="Y182" i="26"/>
  <c r="Y212" i="26"/>
  <c r="Y131" i="26"/>
  <c r="Y45" i="26"/>
  <c r="Y168" i="26"/>
  <c r="Y13" i="26"/>
  <c r="Y107" i="26"/>
  <c r="Y51" i="26"/>
  <c r="Y120" i="26"/>
  <c r="Y137" i="26"/>
  <c r="Y50" i="26"/>
  <c r="Y54" i="26"/>
  <c r="Y102" i="26"/>
  <c r="Y253" i="26"/>
  <c r="Y119" i="26"/>
  <c r="Y262" i="26"/>
  <c r="Y63" i="26"/>
  <c r="Y140" i="26"/>
  <c r="Y205" i="26"/>
  <c r="Y19" i="26"/>
  <c r="Y275" i="26"/>
  <c r="Y72" i="26"/>
  <c r="Y149" i="26"/>
  <c r="Y32" i="26"/>
  <c r="Y174" i="26"/>
  <c r="Y4" i="26"/>
  <c r="Y81" i="26"/>
  <c r="Y162" i="26"/>
  <c r="Y232" i="26"/>
  <c r="Y41" i="26"/>
  <c r="Y266" i="26"/>
  <c r="Y67" i="26"/>
  <c r="Y144" i="26"/>
  <c r="Y23" i="26"/>
  <c r="Y169" i="26"/>
  <c r="Y279" i="26"/>
  <c r="Y76" i="26"/>
  <c r="Y153" i="26"/>
  <c r="Y227" i="26"/>
  <c r="Y36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P60" i="10"/>
  <c r="M31" i="10"/>
  <c r="P71" i="10"/>
  <c r="P16" i="10"/>
  <c r="P29" i="10"/>
  <c r="M44" i="10"/>
  <c r="P10" i="10"/>
  <c r="P23" i="10"/>
  <c r="P38" i="10"/>
  <c r="M22" i="10"/>
  <c r="P28" i="10"/>
  <c r="M5" i="10"/>
  <c r="M29" i="10"/>
  <c r="P27" i="10"/>
  <c r="M28" i="10"/>
  <c r="P12" i="10"/>
  <c r="P17" i="10"/>
  <c r="P72" i="10"/>
  <c r="P15" i="10"/>
  <c r="P70" i="10"/>
  <c r="P30" i="10"/>
  <c r="P56" i="10"/>
  <c r="P44" i="10"/>
  <c r="M60" i="10"/>
  <c r="P45" i="10"/>
  <c r="P54" i="10"/>
  <c r="P55" i="10"/>
  <c r="P5" i="10"/>
  <c r="P22" i="10"/>
  <c r="M55" i="10"/>
  <c r="P58" i="10"/>
  <c r="M17" i="10"/>
  <c r="M58" i="10"/>
  <c r="P31" i="10"/>
  <c r="P46" i="10"/>
  <c r="P26" i="10"/>
  <c r="P66" i="10"/>
  <c r="M56" i="10"/>
  <c r="M59" i="10"/>
  <c r="M54" i="10"/>
  <c r="M30" i="10"/>
  <c r="M46" i="10"/>
  <c r="M26" i="10"/>
  <c r="M10" i="10"/>
  <c r="M27" i="10"/>
  <c r="M66" i="10"/>
  <c r="M16" i="10"/>
  <c r="M15" i="10"/>
  <c r="M38" i="10"/>
  <c r="M11" i="10"/>
  <c r="M6" i="10"/>
  <c r="M45" i="10"/>
  <c r="M71" i="10"/>
  <c r="M37" i="10"/>
  <c r="M67" i="10"/>
  <c r="M24" i="10"/>
  <c r="M51" i="10"/>
  <c r="M53" i="10"/>
  <c r="M32" i="10"/>
  <c r="M69" i="10"/>
  <c r="M68" i="10"/>
  <c r="M36" i="10"/>
  <c r="M61" i="10"/>
  <c r="M25" i="10"/>
  <c r="M13" i="10"/>
  <c r="M14" i="10"/>
  <c r="M9" i="10"/>
  <c r="M3" i="10"/>
  <c r="D5" i="5"/>
  <c r="G4" i="5"/>
  <c r="F4" i="5"/>
  <c r="Y236" i="26" l="1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<sst xmlns="http://schemas.openxmlformats.org/spreadsheetml/2006/main" count="839" uniqueCount="270">
  <si>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</si>
  <si>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</si>
  <si>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</si>
  <si>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</si>
  <si>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</si>
  <si>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</si>
  <si>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</si>
  <si>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</si>
  <si>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</si>
  <si>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</si>
  <si>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</si>
  <si>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</si>
  <si>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</si>
  <si>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</si>
  <si>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</si>
  <si>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</si>
  <si>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</si>
  <si>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</si>
  <si>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</si>
  <si>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</si>
  <si>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</si>
  <si>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</si>
  <si>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</si>
  <si>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</si>
  <si>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</si>
  <si>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</si>
  <si>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</si>
  <si>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</si>
  <si>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</si>
  <si>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</si>
  <si>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</si>
  <si>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</si>
  <si>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</si>
  <si>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</si>
  <si>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</si>
  <si>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</si>
  <si>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</si>
  <si>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</si>
  <si>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</si>
  <si>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</si>
  <si>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</si>
  <si>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</si>
  <si>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</si>
  <si>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</si>
  <si>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</si>
  <si>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</si>
  <si>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</si>
  <si>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</si>
  <si>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</si>
  <si>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</si>
  <si>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</si>
  <si>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</si>
  <si>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</si>
  <si>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</si>
  <si>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</si>
  <si>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</si>
  <si>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</si>
  <si>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</si>
  <si>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</si>
  <si>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</si>
  <si>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</si>
  <si>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</si>
  <si>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</si>
  <si>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</si>
  <si>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</si>
  <si>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</si>
  <si>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</si>
  <si>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</si>
  <si>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</si>
  <si>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</si>
  <si>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</si>
  <si>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</si>
  <si>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</si>
  <si>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</si>
  <si>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</si>
  <si>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</si>
  <si>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</si>
  <si>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</si>
  <si>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</si>
  <si>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</si>
  <si>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</si>
  <si>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</si>
  <si>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</si>
  <si>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</si>
  <si>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</si>
  <si>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</si>
  <si>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</si>
  <si>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</si>
  <si>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</si>
  <si>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</si>
  <si>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</si>
  <si>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</si>
  <si>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</si>
  <si>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</si>
  <si>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</si>
  <si>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</si>
  <si>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</si>
  <si>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</si>
  <si>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</si>
  <si>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</si>
  <si>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</si>
  <si>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</si>
  <si>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</si>
  <si>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</si>
  <si>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</si>
  <si>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</si>
  <si>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</si>
  <si>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</si>
  <si>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</si>
  <si>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</si>
  <si>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</si>
  <si>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</si>
  <si>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</si>
  <si>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</si>
  <si>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</si>
  <si>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</si>
  <si>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</si>
  <si>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</si>
  <si>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</si>
  <si>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</si>
  <si>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</si>
  <si>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</si>
  <si>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</si>
  <si>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</si>
  <si>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</si>
  <si>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</si>
  <si>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</si>
  <si>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</si>
  <si>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</si>
  <si>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</si>
  <si>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</si>
  <si>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</si>
  <si>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</si>
  <si>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</si>
  <si>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</si>
  <si>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</si>
  <si>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</si>
  <si>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</si>
  <si>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</si>
  <si>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</si>
  <si>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</si>
  <si>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</si>
  <si>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</si>
  <si>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</si>
  <si>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</si>
  <si>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</si>
  <si>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</si>
  <si>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</si>
  <si>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</si>
  <si>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</si>
  <si>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</si>
  <si>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</si>
  <si>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</si>
  <si>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</si>
  <si>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</si>
  <si>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</si>
  <si>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</si>
  <si>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</si>
  <si>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</si>
  <si>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</si>
  <si>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</si>
  <si>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</si>
  <si>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</si>
  <si>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</si>
  <si>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</si>
  <si>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</si>
  <si>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</si>
  <si>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</si>
  <si>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</si>
  <si>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</si>
  <si>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</si>
  <si>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</si>
  <si>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</si>
  <si>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</si>
  <si>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</si>
  <si>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</si>
  <si>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</si>
  <si>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</si>
  <si>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</si>
  <si>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</si>
  <si>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</si>
  <si>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</si>
  <si>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</si>
  <si>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</si>
  <si>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</si>
  <si>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</si>
  <si>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</si>
  <si>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</si>
  <si>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</si>
  <si>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</si>
  <si>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</si>
  <si>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</si>
  <si>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</si>
  <si>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</si>
  <si>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</si>
  <si>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</si>
  <si>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</si>
  <si>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</si>
  <si>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</si>
  <si>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</si>
  <si>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</si>
  <si>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</si>
  <si>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</si>
  <si>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</si>
  <si>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</si>
  <si>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</si>
  <si>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</si>
  <si>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</si>
  <si>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</si>
  <si>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</si>
  <si>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</si>
  <si>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</si>
  <si>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</si>
  <si>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</si>
  <si>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</si>
  <si>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</si>
  <si>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</si>
  <si>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</si>
  <si>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</si>
  <si>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</si>
  <si>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</si>
  <si>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</si>
  <si>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</si>
  <si>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</si>
  <si>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</si>
  <si>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</si>
  <si>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</si>
  <si>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</si>
  <si>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</si>
  <si>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</si>
  <si>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</si>
  <si>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</si>
  <si>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</si>
  <si>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</si>
  <si>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</si>
  <si>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</si>
  <si>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</si>
  <si>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</si>
  <si>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</si>
  <si>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</si>
  <si>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</si>
  <si>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</si>
  <si>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</si>
  <si>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</si>
  <si>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</si>
  <si>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</si>
  <si>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</si>
  <si>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</si>
  <si>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</si>
  <si>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</si>
  <si>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Average Diameter</t>
  </si>
  <si>
    <t>Stdev Diameter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</si>
  <si>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</si>
  <si>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</si>
  <si>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</si>
  <si>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</si>
  <si>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</si>
  <si>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</si>
  <si>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</si>
  <si>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</si>
  <si>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D50-ksn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</si>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</sst>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baseColWidth="10" defaultColWidth="8.83203125" defaultRowHeight="15" x14ac:dyDescent="0.2"/>
  <cols>
    <col min="1" max="1" width="12" customWidth="1"/>
    <col min="2" max="2" width="21.83203125" style="13" customWidth="1"/>
    <col min="3" max="3" width="21.5" customWidth="1"/>
    <col min="5" max="5" width="21.83203125" style="13" customWidth="1"/>
    <col min="6" max="6" width="21.5" customWidth="1"/>
    <col min="8" max="8" width="21.83203125" style="13" customWidth="1"/>
    <col min="9" max="9" width="21.5" customWidth="1"/>
    <col min="10" max="10" width="8.83203125" style="15"/>
    <col min="11" max="11" width="21.83203125" style="13" customWidth="1"/>
    <col min="12" max="12" width="21.5" customWidth="1"/>
    <col min="13" max="13" width="8.83203125" style="15"/>
    <col min="15" max="15" width="8.83203125" style="9"/>
    <col min="16" max="16" width="21.83203125" style="13" customWidth="1"/>
    <col min="17" max="17" width="21.5" customWidth="1"/>
    <col min="18" max="18" width="8.83203125" style="15"/>
    <col min="19" max="19" width="21.83203125" style="13" customWidth="1"/>
    <col min="20" max="20" width="21.5" customWidth="1"/>
    <col min="21" max="21" width="8.83203125" style="15"/>
  </cols>
  <sheetData>
    <row r="1" spans="1:257" x14ac:dyDescent="0.2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 x14ac:dyDescent="0.2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 x14ac:dyDescent="0.2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 x14ac:dyDescent="0.2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 x14ac:dyDescent="0.2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 x14ac:dyDescent="0.2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 x14ac:dyDescent="0.2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 x14ac:dyDescent="0.2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 x14ac:dyDescent="0.2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 x14ac:dyDescent="0.2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 x14ac:dyDescent="0.2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 x14ac:dyDescent="0.2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 x14ac:dyDescent="0.2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 x14ac:dyDescent="0.2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 x14ac:dyDescent="0.2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 x14ac:dyDescent="0.2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 x14ac:dyDescent="0.2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" customHeight="1" x14ac:dyDescent="0.2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" customHeight="1" x14ac:dyDescent="0.2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 x14ac:dyDescent="0.2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 x14ac:dyDescent="0.2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 x14ac:dyDescent="0.2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 x14ac:dyDescent="0.2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 x14ac:dyDescent="0.2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 x14ac:dyDescent="0.2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 x14ac:dyDescent="0.2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 x14ac:dyDescent="0.2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 x14ac:dyDescent="0.2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 x14ac:dyDescent="0.2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 x14ac:dyDescent="0.2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 x14ac:dyDescent="0.2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 x14ac:dyDescent="0.2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 x14ac:dyDescent="0.2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 x14ac:dyDescent="0.2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 x14ac:dyDescent="0.2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 x14ac:dyDescent="0.2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 x14ac:dyDescent="0.2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 x14ac:dyDescent="0.2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 x14ac:dyDescent="0.2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 x14ac:dyDescent="0.2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 x14ac:dyDescent="0.2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 x14ac:dyDescent="0.2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 x14ac:dyDescent="0.2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 x14ac:dyDescent="0.2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 x14ac:dyDescent="0.2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 x14ac:dyDescent="0.2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 x14ac:dyDescent="0.2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 x14ac:dyDescent="0.2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 x14ac:dyDescent="0.2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 x14ac:dyDescent="0.2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 x14ac:dyDescent="0.2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 x14ac:dyDescent="0.2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 x14ac:dyDescent="0.2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 x14ac:dyDescent="0.2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 x14ac:dyDescent="0.2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 x14ac:dyDescent="0.2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 x14ac:dyDescent="0.2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 x14ac:dyDescent="0.2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 x14ac:dyDescent="0.2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 x14ac:dyDescent="0.2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 x14ac:dyDescent="0.2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 x14ac:dyDescent="0.2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 x14ac:dyDescent="0.2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 x14ac:dyDescent="0.2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 x14ac:dyDescent="0.2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 x14ac:dyDescent="0.2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 x14ac:dyDescent="0.2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 x14ac:dyDescent="0.2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 x14ac:dyDescent="0.2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 x14ac:dyDescent="0.2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 x14ac:dyDescent="0.2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 x14ac:dyDescent="0.2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 x14ac:dyDescent="0.2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 x14ac:dyDescent="0.2">
      <c r="B75"/>
      <c r="E75"/>
      <c r="H75"/>
      <c r="J75"/>
      <c r="K75"/>
      <c r="M75"/>
      <c r="O75"/>
      <c r="P75"/>
      <c r="R75"/>
      <c r="S75"/>
      <c r="U75"/>
    </row>
    <row r="76" spans="1:21" x14ac:dyDescent="0.2">
      <c r="B76"/>
      <c r="E76"/>
      <c r="H76"/>
      <c r="J76"/>
      <c r="K76"/>
      <c r="M76"/>
      <c r="O76"/>
      <c r="P76"/>
      <c r="R76"/>
      <c r="S76"/>
      <c r="U76"/>
    </row>
    <row r="77" spans="1:21" x14ac:dyDescent="0.2">
      <c r="B77"/>
      <c r="E77"/>
      <c r="H77"/>
      <c r="J77"/>
      <c r="K77"/>
      <c r="M77"/>
      <c r="O77"/>
      <c r="P77"/>
      <c r="R77"/>
      <c r="S77"/>
      <c r="U77"/>
    </row>
    <row r="78" spans="1:21" x14ac:dyDescent="0.2">
      <c r="B78"/>
      <c r="E78"/>
      <c r="H78"/>
      <c r="J78"/>
      <c r="K78"/>
      <c r="M78"/>
      <c r="O78"/>
      <c r="P78"/>
      <c r="R78"/>
      <c r="S78"/>
      <c r="U78"/>
    </row>
    <row r="79" spans="1:21" x14ac:dyDescent="0.2">
      <c r="B79"/>
      <c r="E79"/>
      <c r="H79"/>
      <c r="J79"/>
      <c r="K79"/>
      <c r="M79"/>
      <c r="O79"/>
      <c r="P79"/>
      <c r="R79"/>
      <c r="S79"/>
      <c r="U79"/>
    </row>
    <row r="80" spans="1:21" x14ac:dyDescent="0.2">
      <c r="B80"/>
      <c r="E80"/>
      <c r="H80"/>
      <c r="J80"/>
      <c r="K80"/>
      <c r="M80"/>
      <c r="O80"/>
      <c r="P80"/>
      <c r="R80"/>
      <c r="S80"/>
      <c r="U80"/>
    </row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spans="2:21" x14ac:dyDescent="0.2">
      <c r="B1233"/>
      <c r="E1233"/>
      <c r="H1233"/>
      <c r="J1233"/>
      <c r="K1233"/>
      <c r="M1233"/>
      <c r="O1233"/>
      <c r="P1233"/>
      <c r="R1233"/>
      <c r="S1233"/>
      <c r="U1233"/>
    </row>
    <row r="1234" spans="2:21" x14ac:dyDescent="0.2">
      <c r="B1234"/>
      <c r="E1234"/>
      <c r="H1234"/>
      <c r="J1234"/>
      <c r="K1234"/>
      <c r="M1234"/>
      <c r="O1234"/>
      <c r="P1234"/>
      <c r="R1234"/>
      <c r="S1234"/>
      <c r="U1234"/>
    </row>
    <row r="1235" spans="2:21" x14ac:dyDescent="0.2">
      <c r="B1235"/>
      <c r="E1235"/>
      <c r="H1235"/>
      <c r="J1235"/>
      <c r="K1235"/>
      <c r="M1235"/>
      <c r="O1235"/>
      <c r="P1235"/>
      <c r="R1235"/>
      <c r="S1235"/>
      <c r="U1235"/>
    </row>
    <row r="1236" spans="2:21" x14ac:dyDescent="0.2">
      <c r="B1236"/>
      <c r="E1236"/>
      <c r="H1236"/>
      <c r="J1236"/>
      <c r="K1236"/>
      <c r="M1236"/>
      <c r="O1236"/>
      <c r="P1236"/>
      <c r="R1236"/>
      <c r="S1236"/>
      <c r="U1236"/>
    </row>
    <row r="1237" spans="2:21" x14ac:dyDescent="0.2">
      <c r="B1237"/>
      <c r="E1237"/>
      <c r="H1237"/>
      <c r="J1237"/>
      <c r="K1237"/>
      <c r="M1237"/>
      <c r="O1237"/>
      <c r="P1237"/>
      <c r="R1237"/>
      <c r="S1237"/>
      <c r="U1237"/>
    </row>
    <row r="1238" spans="2:21" x14ac:dyDescent="0.2">
      <c r="B1238"/>
      <c r="E1238"/>
      <c r="H1238"/>
      <c r="J1238"/>
      <c r="K1238"/>
      <c r="M1238"/>
      <c r="O1238"/>
      <c r="P1238"/>
      <c r="R1238"/>
      <c r="S1238"/>
      <c r="U1238"/>
    </row>
    <row r="1239" spans="2:21" x14ac:dyDescent="0.2">
      <c r="B1239"/>
      <c r="E1239"/>
      <c r="H1239"/>
      <c r="J1239"/>
      <c r="K1239"/>
      <c r="M1239"/>
      <c r="O1239"/>
      <c r="P1239"/>
      <c r="R1239"/>
      <c r="S1239"/>
      <c r="U1239"/>
    </row>
    <row r="1240" spans="2:21" x14ac:dyDescent="0.2">
      <c r="B1240"/>
      <c r="E1240"/>
      <c r="H1240"/>
      <c r="J1240"/>
      <c r="K1240"/>
      <c r="M1240"/>
      <c r="O1240"/>
      <c r="P1240"/>
      <c r="R1240"/>
      <c r="S1240"/>
      <c r="U1240"/>
    </row>
    <row r="1241" spans="2:21" x14ac:dyDescent="0.2">
      <c r="B1241"/>
      <c r="E1241"/>
      <c r="H1241"/>
      <c r="J1241"/>
      <c r="K1241"/>
      <c r="M1241"/>
      <c r="O1241"/>
      <c r="P1241"/>
      <c r="R1241"/>
      <c r="S1241"/>
      <c r="U1241"/>
    </row>
    <row r="1242" spans="2:21" x14ac:dyDescent="0.2">
      <c r="B1242"/>
      <c r="E1242"/>
      <c r="H1242"/>
      <c r="J1242"/>
      <c r="K1242"/>
      <c r="M1242"/>
      <c r="O1242"/>
      <c r="P1242"/>
      <c r="R1242"/>
      <c r="S1242"/>
      <c r="U1242"/>
    </row>
    <row r="1243" spans="2:21" x14ac:dyDescent="0.2">
      <c r="B1243"/>
      <c r="E1243"/>
      <c r="H1243"/>
      <c r="J1243"/>
      <c r="K1243"/>
      <c r="M1243"/>
      <c r="O1243"/>
      <c r="P1243"/>
      <c r="R1243"/>
      <c r="S1243"/>
      <c r="U1243"/>
    </row>
    <row r="1244" spans="2:21" x14ac:dyDescent="0.2">
      <c r="B1244"/>
      <c r="E1244"/>
      <c r="H1244"/>
      <c r="J1244"/>
      <c r="K1244"/>
      <c r="M1244"/>
      <c r="O1244"/>
      <c r="P1244"/>
      <c r="R1244"/>
      <c r="S1244"/>
      <c r="U1244"/>
    </row>
    <row r="1245" spans="2:21" x14ac:dyDescent="0.2">
      <c r="B1245"/>
      <c r="E1245"/>
      <c r="H1245"/>
      <c r="J1245"/>
      <c r="K1245"/>
      <c r="M1245"/>
      <c r="O1245"/>
      <c r="P1245"/>
      <c r="R1245"/>
      <c r="S1245"/>
      <c r="U1245"/>
    </row>
    <row r="1246" spans="2:21" x14ac:dyDescent="0.2">
      <c r="B1246"/>
      <c r="E1246"/>
      <c r="H1246"/>
      <c r="J1246"/>
      <c r="K1246"/>
      <c r="M1246"/>
      <c r="O1246"/>
      <c r="P1246"/>
      <c r="R1246"/>
      <c r="S1246"/>
      <c r="U1246"/>
    </row>
    <row r="1247" spans="2:21" x14ac:dyDescent="0.2">
      <c r="O1247"/>
      <c r="P1247"/>
      <c r="R1247"/>
      <c r="S1247"/>
      <c r="U1247"/>
    </row>
    <row r="1248" spans="2:21" x14ac:dyDescent="0.2">
      <c r="O1248"/>
      <c r="P1248"/>
      <c r="R1248"/>
      <c r="S1248"/>
      <c r="U1248"/>
    </row>
    <row r="1249" spans="15:21" x14ac:dyDescent="0.2">
      <c r="O1249"/>
      <c r="P1249"/>
      <c r="R1249"/>
      <c r="S1249"/>
      <c r="U1249"/>
    </row>
    <row r="1250" spans="15:21" x14ac:dyDescent="0.2">
      <c r="O1250"/>
      <c r="P1250"/>
      <c r="R1250"/>
      <c r="S1250"/>
      <c r="U1250"/>
    </row>
    <row r="1251" spans="15:21" x14ac:dyDescent="0.2">
      <c r="O1251"/>
      <c r="P1251"/>
      <c r="R1251"/>
      <c r="S1251"/>
      <c r="U1251"/>
    </row>
    <row r="1252" spans="15:21" x14ac:dyDescent="0.2">
      <c r="O1252"/>
      <c r="P1252"/>
      <c r="R1252"/>
      <c r="S1252"/>
      <c r="U1252"/>
    </row>
    <row r="1253" spans="15:21" x14ac:dyDescent="0.2">
      <c r="O1253"/>
      <c r="P1253"/>
      <c r="R1253"/>
      <c r="S1253"/>
      <c r="U1253"/>
    </row>
    <row r="1254" spans="15:21" x14ac:dyDescent="0.2">
      <c r="O1254"/>
      <c r="P1254"/>
      <c r="R1254"/>
      <c r="S1254"/>
      <c r="U1254"/>
    </row>
    <row r="1255" spans="15:21" x14ac:dyDescent="0.2">
      <c r="O1255"/>
      <c r="P1255"/>
      <c r="R1255"/>
      <c r="S1255"/>
      <c r="U1255"/>
    </row>
    <row r="1256" spans="15:21" x14ac:dyDescent="0.2">
      <c r="O1256"/>
      <c r="P1256"/>
      <c r="R1256"/>
      <c r="S1256"/>
      <c r="U1256"/>
    </row>
    <row r="1257" spans="15:21" x14ac:dyDescent="0.2">
      <c r="O1257"/>
      <c r="P1257"/>
      <c r="R1257"/>
      <c r="S1257"/>
      <c r="U1257"/>
    </row>
    <row r="1258" spans="15:21" x14ac:dyDescent="0.2">
      <c r="O1258"/>
      <c r="P1258"/>
      <c r="R1258"/>
      <c r="S1258"/>
      <c r="U1258"/>
    </row>
    <row r="1259" spans="15:21" x14ac:dyDescent="0.2">
      <c r="O1259"/>
      <c r="P1259"/>
      <c r="R1259"/>
      <c r="S1259"/>
      <c r="U1259"/>
    </row>
    <row r="1260" spans="15:21" x14ac:dyDescent="0.2">
      <c r="O1260"/>
      <c r="P1260"/>
      <c r="R1260"/>
      <c r="S1260"/>
      <c r="U1260"/>
    </row>
    <row r="1261" spans="15:21" x14ac:dyDescent="0.2">
      <c r="O1261"/>
      <c r="P1261"/>
      <c r="R1261"/>
      <c r="S1261"/>
      <c r="U1261"/>
    </row>
    <row r="1262" spans="15:21" x14ac:dyDescent="0.2">
      <c r="O1262"/>
      <c r="P1262"/>
      <c r="R1262"/>
      <c r="S1262"/>
      <c r="U1262"/>
    </row>
    <row r="1263" spans="15:21" x14ac:dyDescent="0.2">
      <c r="O1263"/>
      <c r="P1263"/>
      <c r="R1263"/>
      <c r="S1263"/>
      <c r="U1263"/>
    </row>
    <row r="1264" spans="15:21" x14ac:dyDescent="0.2">
      <c r="O1264"/>
      <c r="P1264"/>
      <c r="R1264"/>
      <c r="S1264"/>
      <c r="U1264"/>
    </row>
    <row r="1265" spans="15:21" x14ac:dyDescent="0.2">
      <c r="O1265"/>
      <c r="P1265"/>
      <c r="R1265"/>
      <c r="S1265"/>
      <c r="U1265"/>
    </row>
    <row r="1266" spans="15:21" x14ac:dyDescent="0.2">
      <c r="O1266"/>
      <c r="P1266"/>
      <c r="R1266"/>
      <c r="S1266"/>
      <c r="U1266"/>
    </row>
    <row r="1267" spans="15:21" x14ac:dyDescent="0.2">
      <c r="O1267"/>
      <c r="P1267"/>
      <c r="R1267"/>
      <c r="S1267"/>
      <c r="U1267"/>
    </row>
    <row r="1268" spans="15:21" x14ac:dyDescent="0.2">
      <c r="O1268"/>
      <c r="P1268"/>
      <c r="R1268"/>
      <c r="S1268"/>
      <c r="U1268"/>
    </row>
    <row r="1269" spans="15:21" x14ac:dyDescent="0.2">
      <c r="O1269"/>
      <c r="P1269"/>
      <c r="R1269"/>
      <c r="S1269"/>
      <c r="U1269"/>
    </row>
    <row r="1270" spans="15:21" x14ac:dyDescent="0.2">
      <c r="O1270"/>
      <c r="P1270"/>
      <c r="R1270"/>
      <c r="S1270"/>
      <c r="U1270"/>
    </row>
    <row r="1271" spans="15:21" x14ac:dyDescent="0.2">
      <c r="O1271"/>
      <c r="P1271"/>
      <c r="R1271"/>
      <c r="S1271"/>
      <c r="U1271"/>
    </row>
    <row r="1272" spans="15:21" x14ac:dyDescent="0.2">
      <c r="O1272"/>
      <c r="P1272"/>
      <c r="R1272"/>
      <c r="S1272"/>
      <c r="U1272"/>
    </row>
    <row r="1273" spans="15:21" x14ac:dyDescent="0.2">
      <c r="O1273"/>
      <c r="P1273"/>
      <c r="R1273"/>
      <c r="S1273"/>
      <c r="U1273"/>
    </row>
    <row r="1274" spans="15:21" x14ac:dyDescent="0.2">
      <c r="O1274"/>
      <c r="P1274"/>
      <c r="R1274"/>
      <c r="S1274"/>
      <c r="U1274"/>
    </row>
    <row r="1275" spans="15:21" x14ac:dyDescent="0.2">
      <c r="O1275"/>
      <c r="P1275"/>
      <c r="R1275"/>
      <c r="S1275"/>
      <c r="U1275"/>
    </row>
    <row r="1276" spans="15:21" x14ac:dyDescent="0.2">
      <c r="O1276"/>
      <c r="P1276"/>
      <c r="R1276"/>
      <c r="S1276"/>
      <c r="U1276"/>
    </row>
    <row r="1277" spans="15:21" x14ac:dyDescent="0.2">
      <c r="O1277"/>
      <c r="P1277"/>
      <c r="R1277"/>
      <c r="S1277"/>
      <c r="U1277"/>
    </row>
    <row r="1278" spans="15:21" x14ac:dyDescent="0.2">
      <c r="O1278"/>
      <c r="P1278"/>
      <c r="R1278"/>
      <c r="S1278"/>
      <c r="U1278"/>
    </row>
    <row r="1279" spans="15:21" x14ac:dyDescent="0.2">
      <c r="O1279"/>
      <c r="P1279"/>
      <c r="R1279"/>
      <c r="S1279"/>
      <c r="U1279"/>
    </row>
    <row r="1280" spans="15:21" x14ac:dyDescent="0.2">
      <c r="O1280"/>
      <c r="P1280"/>
      <c r="R1280"/>
      <c r="S1280"/>
      <c r="U1280"/>
    </row>
    <row r="1281" spans="15:21" x14ac:dyDescent="0.2">
      <c r="O1281"/>
      <c r="P1281"/>
      <c r="R1281"/>
      <c r="S1281"/>
      <c r="U1281"/>
    </row>
    <row r="1282" spans="15:21" x14ac:dyDescent="0.2">
      <c r="O1282"/>
      <c r="P1282"/>
      <c r="R1282"/>
      <c r="S1282"/>
      <c r="U1282"/>
    </row>
    <row r="1283" spans="15:21" x14ac:dyDescent="0.2">
      <c r="O1283"/>
      <c r="P1283"/>
      <c r="R1283"/>
      <c r="S1283"/>
      <c r="U1283"/>
    </row>
    <row r="1284" spans="15:21" x14ac:dyDescent="0.2">
      <c r="O1284"/>
      <c r="P1284"/>
      <c r="R1284"/>
      <c r="S1284"/>
      <c r="U1284"/>
    </row>
    <row r="1285" spans="15:21" x14ac:dyDescent="0.2">
      <c r="O1285"/>
      <c r="P1285"/>
      <c r="R1285"/>
      <c r="S1285"/>
      <c r="U1285"/>
    </row>
    <row r="1286" spans="15:21" x14ac:dyDescent="0.2">
      <c r="O1286"/>
      <c r="P1286"/>
      <c r="R1286"/>
      <c r="S1286"/>
      <c r="U1286"/>
    </row>
    <row r="1287" spans="15:21" x14ac:dyDescent="0.2">
      <c r="O1287"/>
      <c r="P1287"/>
      <c r="R1287"/>
      <c r="S1287"/>
      <c r="U1287"/>
    </row>
    <row r="1288" spans="15:21" x14ac:dyDescent="0.2">
      <c r="O1288"/>
      <c r="P1288"/>
      <c r="R1288"/>
      <c r="S1288"/>
      <c r="U1288"/>
    </row>
    <row r="1289" spans="15:21" x14ac:dyDescent="0.2">
      <c r="O1289"/>
      <c r="P1289"/>
      <c r="R1289"/>
      <c r="S1289"/>
      <c r="U1289"/>
    </row>
    <row r="1290" spans="15:21" x14ac:dyDescent="0.2">
      <c r="O1290"/>
      <c r="P1290"/>
      <c r="R1290"/>
      <c r="S1290"/>
      <c r="U1290"/>
    </row>
    <row r="1291" spans="15:21" x14ac:dyDescent="0.2">
      <c r="O1291"/>
      <c r="P1291"/>
      <c r="R1291"/>
      <c r="S1291"/>
      <c r="U1291"/>
    </row>
    <row r="1292" spans="15:21" x14ac:dyDescent="0.2">
      <c r="O1292"/>
      <c r="P1292"/>
      <c r="R1292"/>
      <c r="S1292"/>
      <c r="U1292"/>
    </row>
    <row r="1293" spans="15:21" x14ac:dyDescent="0.2">
      <c r="O1293"/>
      <c r="P1293"/>
      <c r="R1293"/>
      <c r="S1293"/>
      <c r="U1293"/>
    </row>
    <row r="1294" spans="15:21" x14ac:dyDescent="0.2">
      <c r="O1294"/>
      <c r="P1294"/>
      <c r="R1294"/>
      <c r="S1294"/>
      <c r="U1294"/>
    </row>
    <row r="1295" spans="15:21" x14ac:dyDescent="0.2">
      <c r="O1295"/>
      <c r="P1295"/>
      <c r="R1295"/>
      <c r="S1295"/>
      <c r="U1295"/>
    </row>
    <row r="1296" spans="15:21" x14ac:dyDescent="0.2">
      <c r="O1296"/>
      <c r="P1296"/>
      <c r="R1296"/>
      <c r="S1296"/>
      <c r="U1296"/>
    </row>
    <row r="1297" spans="15:21" x14ac:dyDescent="0.2">
      <c r="O1297"/>
      <c r="P1297"/>
      <c r="R1297"/>
      <c r="S1297"/>
      <c r="U1297"/>
    </row>
    <row r="1298" spans="15:21" x14ac:dyDescent="0.2">
      <c r="O1298"/>
      <c r="P1298"/>
      <c r="R1298"/>
      <c r="S1298"/>
      <c r="U1298"/>
    </row>
    <row r="1299" spans="15:21" x14ac:dyDescent="0.2">
      <c r="O1299"/>
      <c r="P1299"/>
      <c r="R1299"/>
      <c r="S1299"/>
      <c r="U1299"/>
    </row>
    <row r="1300" spans="15:21" x14ac:dyDescent="0.2">
      <c r="O1300"/>
      <c r="P1300"/>
      <c r="R1300"/>
      <c r="S1300"/>
      <c r="U1300"/>
    </row>
    <row r="1301" spans="15:21" x14ac:dyDescent="0.2">
      <c r="O1301"/>
      <c r="P1301"/>
      <c r="R1301"/>
      <c r="S1301"/>
      <c r="U1301"/>
    </row>
    <row r="1302" spans="15:21" x14ac:dyDescent="0.2">
      <c r="O1302"/>
      <c r="P1302"/>
      <c r="R1302"/>
      <c r="S1302"/>
      <c r="U1302"/>
    </row>
    <row r="1303" spans="15:21" x14ac:dyDescent="0.2">
      <c r="O1303"/>
      <c r="P1303"/>
      <c r="R1303"/>
      <c r="S1303"/>
      <c r="U1303"/>
    </row>
    <row r="1304" spans="15:21" x14ac:dyDescent="0.2">
      <c r="O1304"/>
      <c r="P1304"/>
      <c r="R1304"/>
      <c r="S1304"/>
      <c r="U1304"/>
    </row>
    <row r="1305" spans="15:21" x14ac:dyDescent="0.2">
      <c r="O1305"/>
      <c r="P1305"/>
      <c r="R1305"/>
      <c r="S1305"/>
      <c r="U1305"/>
    </row>
    <row r="1306" spans="15:21" x14ac:dyDescent="0.2">
      <c r="O1306"/>
      <c r="P1306"/>
      <c r="R1306"/>
      <c r="S1306"/>
      <c r="U1306"/>
    </row>
    <row r="1307" spans="15:21" x14ac:dyDescent="0.2">
      <c r="O1307"/>
      <c r="P1307"/>
      <c r="R1307"/>
      <c r="S1307"/>
      <c r="U1307"/>
    </row>
    <row r="1308" spans="15:21" x14ac:dyDescent="0.2">
      <c r="O1308"/>
      <c r="P1308"/>
      <c r="R1308"/>
      <c r="S1308"/>
      <c r="U1308"/>
    </row>
    <row r="1309" spans="15:21" x14ac:dyDescent="0.2">
      <c r="O1309"/>
      <c r="P1309"/>
      <c r="R1309"/>
      <c r="S1309"/>
      <c r="U1309"/>
    </row>
    <row r="1310" spans="15:21" x14ac:dyDescent="0.2">
      <c r="O1310"/>
      <c r="P1310"/>
      <c r="R1310"/>
      <c r="S1310"/>
      <c r="U1310"/>
    </row>
    <row r="1311" spans="15:21" x14ac:dyDescent="0.2">
      <c r="O1311"/>
      <c r="P1311"/>
      <c r="R1311"/>
      <c r="S1311"/>
      <c r="U1311"/>
    </row>
    <row r="1312" spans="15:21" x14ac:dyDescent="0.2">
      <c r="O1312"/>
      <c r="P1312"/>
      <c r="R1312"/>
      <c r="S1312"/>
      <c r="U1312"/>
    </row>
    <row r="1313" spans="15:21" x14ac:dyDescent="0.2">
      <c r="O1313"/>
      <c r="P1313"/>
      <c r="R1313"/>
      <c r="S1313"/>
      <c r="U1313"/>
    </row>
    <row r="1314" spans="15:21" x14ac:dyDescent="0.2">
      <c r="O1314"/>
      <c r="P1314"/>
      <c r="R1314"/>
      <c r="S1314"/>
      <c r="U1314"/>
    </row>
    <row r="1315" spans="15:21" x14ac:dyDescent="0.2">
      <c r="O1315"/>
      <c r="P1315"/>
      <c r="R1315"/>
      <c r="S1315"/>
      <c r="U1315"/>
    </row>
    <row r="1316" spans="15:21" x14ac:dyDescent="0.2">
      <c r="O1316"/>
      <c r="P1316"/>
      <c r="R1316"/>
      <c r="S1316"/>
      <c r="U1316"/>
    </row>
    <row r="1317" spans="15:21" x14ac:dyDescent="0.2">
      <c r="O1317"/>
      <c r="P1317"/>
      <c r="R1317"/>
      <c r="S1317"/>
      <c r="U1317"/>
    </row>
    <row r="1318" spans="15:21" x14ac:dyDescent="0.2">
      <c r="O1318"/>
      <c r="P1318"/>
      <c r="R1318"/>
      <c r="S1318"/>
      <c r="U1318"/>
    </row>
    <row r="1319" spans="15:21" x14ac:dyDescent="0.2">
      <c r="O1319"/>
      <c r="P1319"/>
      <c r="R1319"/>
      <c r="S1319"/>
      <c r="U1319"/>
    </row>
    <row r="1320" spans="15:21" x14ac:dyDescent="0.2">
      <c r="O1320"/>
      <c r="P1320"/>
      <c r="R1320"/>
      <c r="S1320"/>
      <c r="U1320"/>
    </row>
    <row r="1321" spans="15:21" x14ac:dyDescent="0.2">
      <c r="O1321"/>
      <c r="P1321"/>
      <c r="R1321"/>
      <c r="S1321"/>
      <c r="U1321"/>
    </row>
    <row r="1322" spans="15:21" x14ac:dyDescent="0.2">
      <c r="O1322"/>
      <c r="P1322"/>
      <c r="R1322"/>
      <c r="S1322"/>
      <c r="U1322"/>
    </row>
    <row r="1323" spans="15:21" x14ac:dyDescent="0.2">
      <c r="O1323"/>
      <c r="P1323"/>
      <c r="R1323"/>
      <c r="S1323"/>
      <c r="U1323"/>
    </row>
    <row r="1324" spans="15:21" x14ac:dyDescent="0.2">
      <c r="O1324"/>
      <c r="P1324"/>
      <c r="R1324"/>
      <c r="S1324"/>
      <c r="U1324"/>
    </row>
    <row r="1325" spans="15:21" x14ac:dyDescent="0.2">
      <c r="O1325"/>
      <c r="P1325"/>
      <c r="R1325"/>
      <c r="S1325"/>
      <c r="U1325"/>
    </row>
    <row r="1326" spans="15:21" x14ac:dyDescent="0.2">
      <c r="O1326"/>
      <c r="P1326"/>
      <c r="R1326"/>
      <c r="S1326"/>
      <c r="U1326"/>
    </row>
    <row r="1327" spans="15:21" x14ac:dyDescent="0.2">
      <c r="O1327"/>
      <c r="P1327"/>
      <c r="R1327"/>
      <c r="S1327"/>
      <c r="U1327"/>
    </row>
    <row r="1328" spans="15:21" x14ac:dyDescent="0.2">
      <c r="O1328"/>
      <c r="P1328"/>
      <c r="R1328"/>
      <c r="S1328"/>
      <c r="U1328"/>
    </row>
    <row r="1329" spans="15:21" x14ac:dyDescent="0.2">
      <c r="O1329"/>
      <c r="P1329"/>
      <c r="R1329"/>
      <c r="S1329"/>
      <c r="U1329"/>
    </row>
    <row r="1330" spans="15:21" x14ac:dyDescent="0.2">
      <c r="O1330"/>
      <c r="P1330"/>
      <c r="R1330"/>
      <c r="S1330"/>
      <c r="U1330"/>
    </row>
    <row r="1331" spans="15:21" x14ac:dyDescent="0.2">
      <c r="O1331"/>
      <c r="P1331"/>
      <c r="R1331"/>
      <c r="S1331"/>
      <c r="U1331"/>
    </row>
    <row r="1332" spans="15:21" x14ac:dyDescent="0.2">
      <c r="O1332"/>
      <c r="P1332"/>
      <c r="R1332"/>
      <c r="S1332"/>
      <c r="U1332"/>
    </row>
    <row r="1333" spans="15:21" x14ac:dyDescent="0.2">
      <c r="O1333"/>
      <c r="P1333"/>
      <c r="R1333"/>
      <c r="S1333"/>
      <c r="U1333"/>
    </row>
    <row r="1334" spans="15:21" x14ac:dyDescent="0.2">
      <c r="O1334"/>
      <c r="P1334"/>
      <c r="R1334"/>
      <c r="S1334"/>
      <c r="U1334"/>
    </row>
    <row r="1335" spans="15:21" x14ac:dyDescent="0.2">
      <c r="O1335"/>
      <c r="P1335"/>
      <c r="R1335"/>
      <c r="S1335"/>
      <c r="U1335"/>
    </row>
    <row r="1336" spans="15:21" x14ac:dyDescent="0.2">
      <c r="O1336"/>
      <c r="P1336"/>
      <c r="R1336"/>
      <c r="S1336"/>
      <c r="U1336"/>
    </row>
    <row r="1337" spans="15:21" x14ac:dyDescent="0.2">
      <c r="O1337"/>
      <c r="P1337"/>
      <c r="R1337"/>
      <c r="S1337"/>
      <c r="U1337"/>
    </row>
    <row r="1338" spans="15:21" x14ac:dyDescent="0.2">
      <c r="O1338"/>
      <c r="P1338"/>
      <c r="R1338"/>
      <c r="S1338"/>
      <c r="U1338"/>
    </row>
    <row r="1339" spans="15:21" x14ac:dyDescent="0.2">
      <c r="O1339"/>
      <c r="P1339"/>
      <c r="R1339"/>
      <c r="S1339"/>
      <c r="U1339"/>
    </row>
    <row r="1340" spans="15:21" x14ac:dyDescent="0.2">
      <c r="O1340"/>
      <c r="P1340"/>
      <c r="R1340"/>
      <c r="S1340"/>
      <c r="U1340"/>
    </row>
    <row r="1341" spans="15:21" x14ac:dyDescent="0.2">
      <c r="O1341"/>
      <c r="P1341"/>
      <c r="R1341"/>
      <c r="S1341"/>
      <c r="U1341"/>
    </row>
    <row r="1342" spans="15:21" x14ac:dyDescent="0.2">
      <c r="O1342"/>
      <c r="P1342"/>
      <c r="R1342"/>
      <c r="S1342"/>
      <c r="U1342"/>
    </row>
    <row r="1343" spans="15:21" x14ac:dyDescent="0.2">
      <c r="O1343"/>
      <c r="P1343"/>
      <c r="R1343"/>
      <c r="S1343"/>
      <c r="U1343"/>
    </row>
    <row r="1344" spans="15:21" x14ac:dyDescent="0.2">
      <c r="O1344"/>
      <c r="P1344"/>
      <c r="R1344"/>
      <c r="S1344"/>
      <c r="U1344"/>
    </row>
    <row r="1345" spans="15:21" x14ac:dyDescent="0.2">
      <c r="O1345"/>
      <c r="P1345"/>
      <c r="R1345"/>
      <c r="S1345"/>
      <c r="U1345"/>
    </row>
    <row r="1346" spans="15:21" x14ac:dyDescent="0.2">
      <c r="O1346"/>
      <c r="P1346"/>
      <c r="R1346"/>
      <c r="S1346"/>
      <c r="U1346"/>
    </row>
    <row r="1347" spans="15:21" x14ac:dyDescent="0.2">
      <c r="O1347"/>
      <c r="P1347"/>
      <c r="R1347"/>
      <c r="S1347"/>
      <c r="U1347"/>
    </row>
    <row r="1348" spans="15:21" x14ac:dyDescent="0.2">
      <c r="O1348"/>
      <c r="P1348"/>
      <c r="R1348"/>
      <c r="S1348"/>
      <c r="U1348"/>
    </row>
    <row r="1349" spans="15:21" x14ac:dyDescent="0.2">
      <c r="O1349"/>
      <c r="P1349"/>
      <c r="R1349"/>
      <c r="S1349"/>
      <c r="U1349"/>
    </row>
    <row r="1350" spans="15:21" x14ac:dyDescent="0.2">
      <c r="O1350"/>
      <c r="P1350"/>
      <c r="R1350"/>
      <c r="S1350"/>
      <c r="U1350"/>
    </row>
    <row r="1351" spans="15:21" x14ac:dyDescent="0.2">
      <c r="O1351"/>
      <c r="P1351"/>
      <c r="R1351"/>
      <c r="S1351"/>
      <c r="U1351"/>
    </row>
    <row r="1352" spans="15:21" x14ac:dyDescent="0.2">
      <c r="O1352"/>
      <c r="P1352"/>
      <c r="R1352"/>
      <c r="S1352"/>
      <c r="U1352"/>
    </row>
    <row r="1353" spans="15:21" x14ac:dyDescent="0.2">
      <c r="O1353"/>
      <c r="P1353"/>
      <c r="R1353"/>
      <c r="S1353"/>
      <c r="U1353"/>
    </row>
    <row r="1354" spans="15:21" x14ac:dyDescent="0.2">
      <c r="O1354"/>
      <c r="P1354"/>
      <c r="R1354"/>
      <c r="S1354"/>
      <c r="U1354"/>
    </row>
    <row r="1355" spans="15:21" x14ac:dyDescent="0.2">
      <c r="O1355"/>
      <c r="P1355"/>
      <c r="R1355"/>
      <c r="S1355"/>
      <c r="U1355"/>
    </row>
    <row r="1356" spans="15:21" x14ac:dyDescent="0.2">
      <c r="O1356"/>
      <c r="P1356"/>
      <c r="R1356"/>
      <c r="S1356"/>
      <c r="U1356"/>
    </row>
    <row r="1357" spans="15:21" x14ac:dyDescent="0.2">
      <c r="O1357"/>
      <c r="P1357"/>
      <c r="R1357"/>
      <c r="S1357"/>
      <c r="U1357"/>
    </row>
    <row r="1358" spans="15:21" x14ac:dyDescent="0.2">
      <c r="O1358"/>
      <c r="P1358"/>
      <c r="R1358"/>
      <c r="S1358"/>
      <c r="U1358"/>
    </row>
    <row r="1359" spans="15:21" x14ac:dyDescent="0.2">
      <c r="O1359"/>
      <c r="P1359"/>
      <c r="R1359"/>
      <c r="S1359"/>
      <c r="U1359"/>
    </row>
    <row r="1360" spans="15:21" x14ac:dyDescent="0.2">
      <c r="O1360"/>
      <c r="P1360"/>
      <c r="R1360"/>
      <c r="S1360"/>
      <c r="U1360"/>
    </row>
    <row r="1361" spans="15:21" x14ac:dyDescent="0.2">
      <c r="O1361"/>
      <c r="P1361"/>
      <c r="R1361"/>
      <c r="S1361"/>
      <c r="U1361"/>
    </row>
    <row r="1362" spans="15:21" x14ac:dyDescent="0.2">
      <c r="O1362"/>
      <c r="P1362"/>
      <c r="R1362"/>
      <c r="S1362"/>
      <c r="U1362"/>
    </row>
    <row r="1363" spans="15:21" x14ac:dyDescent="0.2">
      <c r="O1363"/>
      <c r="P1363"/>
      <c r="R1363"/>
      <c r="S1363"/>
      <c r="U1363"/>
    </row>
    <row r="1364" spans="15:21" x14ac:dyDescent="0.2">
      <c r="O1364"/>
      <c r="P1364"/>
      <c r="R1364"/>
      <c r="S1364"/>
      <c r="U1364"/>
    </row>
    <row r="1365" spans="15:21" x14ac:dyDescent="0.2">
      <c r="O1365"/>
      <c r="P1365"/>
      <c r="R1365"/>
      <c r="S1365"/>
      <c r="U1365"/>
    </row>
    <row r="1366" spans="15:21" x14ac:dyDescent="0.2">
      <c r="O1366"/>
      <c r="P1366"/>
      <c r="R1366"/>
      <c r="S1366"/>
      <c r="U1366"/>
    </row>
    <row r="1367" spans="15:21" x14ac:dyDescent="0.2">
      <c r="O1367"/>
      <c r="P1367"/>
      <c r="R1367"/>
      <c r="S1367"/>
      <c r="U1367"/>
    </row>
    <row r="1368" spans="15:21" x14ac:dyDescent="0.2">
      <c r="O1368"/>
      <c r="P1368"/>
      <c r="R1368"/>
      <c r="S1368"/>
      <c r="U1368"/>
    </row>
    <row r="1369" spans="15:21" x14ac:dyDescent="0.2">
      <c r="O1369"/>
      <c r="P1369"/>
      <c r="R1369"/>
      <c r="S1369"/>
      <c r="U1369"/>
    </row>
    <row r="1370" spans="15:21" x14ac:dyDescent="0.2">
      <c r="O1370"/>
      <c r="P1370"/>
      <c r="R1370"/>
      <c r="S1370"/>
      <c r="U1370"/>
    </row>
    <row r="1371" spans="15:21" x14ac:dyDescent="0.2">
      <c r="O1371"/>
      <c r="P1371"/>
      <c r="R1371"/>
      <c r="S1371"/>
      <c r="U1371"/>
    </row>
    <row r="1372" spans="15:21" x14ac:dyDescent="0.2">
      <c r="O1372"/>
      <c r="P1372"/>
      <c r="R1372"/>
      <c r="S1372"/>
      <c r="U1372"/>
    </row>
    <row r="1373" spans="15:21" x14ac:dyDescent="0.2">
      <c r="O1373"/>
      <c r="P1373"/>
      <c r="R1373"/>
      <c r="S1373"/>
      <c r="U1373"/>
    </row>
    <row r="1374" spans="15:21" x14ac:dyDescent="0.2">
      <c r="O1374"/>
      <c r="P1374"/>
      <c r="R1374"/>
      <c r="S1374"/>
      <c r="U1374"/>
    </row>
    <row r="1375" spans="15:21" x14ac:dyDescent="0.2">
      <c r="O1375"/>
      <c r="P1375"/>
      <c r="R1375"/>
      <c r="S1375"/>
      <c r="U1375"/>
    </row>
    <row r="1376" spans="15:21" x14ac:dyDescent="0.2">
      <c r="O1376"/>
      <c r="P1376"/>
      <c r="R1376"/>
      <c r="S1376"/>
      <c r="U1376"/>
    </row>
    <row r="1377" spans="15:21" x14ac:dyDescent="0.2">
      <c r="O1377"/>
      <c r="P1377"/>
      <c r="R1377"/>
      <c r="S1377"/>
      <c r="U1377"/>
    </row>
    <row r="1378" spans="15:21" x14ac:dyDescent="0.2">
      <c r="O1378"/>
      <c r="P1378"/>
      <c r="R1378"/>
      <c r="S1378"/>
      <c r="U1378"/>
    </row>
    <row r="1379" spans="15:21" x14ac:dyDescent="0.2">
      <c r="O1379"/>
      <c r="P1379"/>
      <c r="R1379"/>
      <c r="S1379"/>
      <c r="U1379"/>
    </row>
    <row r="1380" spans="15:21" x14ac:dyDescent="0.2">
      <c r="O1380"/>
      <c r="P1380"/>
      <c r="R1380"/>
      <c r="S1380"/>
      <c r="U1380"/>
    </row>
    <row r="1381" spans="15:21" x14ac:dyDescent="0.2">
      <c r="O1381"/>
      <c r="P1381"/>
      <c r="R1381"/>
      <c r="S1381"/>
      <c r="U1381"/>
    </row>
    <row r="1382" spans="15:21" x14ac:dyDescent="0.2">
      <c r="O1382"/>
      <c r="P1382"/>
      <c r="R1382"/>
      <c r="S1382"/>
      <c r="U1382"/>
    </row>
    <row r="1383" spans="15:21" x14ac:dyDescent="0.2">
      <c r="O1383"/>
      <c r="P1383"/>
      <c r="R1383"/>
      <c r="S1383"/>
      <c r="U1383"/>
    </row>
    <row r="1384" spans="15:21" x14ac:dyDescent="0.2">
      <c r="O1384"/>
      <c r="P1384"/>
      <c r="R1384"/>
      <c r="S1384"/>
      <c r="U1384"/>
    </row>
    <row r="1385" spans="15:21" x14ac:dyDescent="0.2">
      <c r="O1385"/>
      <c r="P1385"/>
      <c r="R1385"/>
      <c r="S1385"/>
      <c r="U1385"/>
    </row>
    <row r="1386" spans="15:21" x14ac:dyDescent="0.2">
      <c r="O1386"/>
      <c r="P1386"/>
      <c r="R1386"/>
      <c r="S1386"/>
      <c r="U1386"/>
    </row>
    <row r="1387" spans="15:21" x14ac:dyDescent="0.2">
      <c r="O1387"/>
      <c r="P1387"/>
      <c r="R1387"/>
      <c r="S1387"/>
      <c r="U1387"/>
    </row>
    <row r="1388" spans="15:21" x14ac:dyDescent="0.2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zoomScale="75" workbookViewId="0">
      <selection activeCell="U10" sqref="U10"/>
    </sheetView>
  </sheetViews>
  <sheetFormatPr baseColWidth="10" defaultColWidth="8.83203125" defaultRowHeight="15" x14ac:dyDescent="0.2"/>
  <cols>
    <col min="1" max="1" width="23.6640625" bestFit="1" customWidth="1"/>
    <col min="2" max="2" width="8.83203125" style="43"/>
    <col min="4" max="4" width="23.1640625" bestFit="1" customWidth="1"/>
    <col min="5" max="5" width="8.83203125" style="43"/>
    <col min="7" max="7" width="26.1640625" bestFit="1" customWidth="1"/>
    <col min="8" max="8" width="8.83203125" style="43"/>
    <col min="9" max="9" width="24.6640625" style="43" customWidth="1"/>
    <col min="10" max="10" width="8.83203125" style="43"/>
    <col min="11" max="11" width="24" style="43" customWidth="1"/>
    <col min="12" max="12" width="8.83203125" style="43"/>
    <col min="14" max="14" width="26.1640625" bestFit="1" customWidth="1"/>
    <col min="15" max="15" width="8.83203125" style="43"/>
    <col min="17" max="17" width="26.1640625" bestFit="1" customWidth="1"/>
    <col min="18" max="18" width="8.83203125" style="43"/>
    <col min="20" max="20" width="26.1640625" bestFit="1" customWidth="1"/>
    <col min="21" max="21" width="8.83203125" style="43"/>
    <col min="22" max="22" width="24.6640625" customWidth="1"/>
    <col min="24" max="24" width="24" customWidth="1"/>
  </cols>
  <sheetData>
    <row r="1" spans="1:25" x14ac:dyDescent="0.2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256</v>
      </c>
      <c r="J1" s="44" t="s">
        <v>225</v>
      </c>
      <c r="K1" s="44" t="s">
        <v>257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259</v>
      </c>
      <c r="W1" s="44" t="s">
        <v>225</v>
      </c>
      <c r="X1" s="44" t="s">
        <v>258</v>
      </c>
      <c r="Y1" s="44" t="s">
        <v>225</v>
      </c>
    </row>
    <row r="2" spans="1:25" x14ac:dyDescent="0.2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 x14ac:dyDescent="0.2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 x14ac:dyDescent="0.2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 x14ac:dyDescent="0.2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 x14ac:dyDescent="0.2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 x14ac:dyDescent="0.2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 x14ac:dyDescent="0.2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 x14ac:dyDescent="0.2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 x14ac:dyDescent="0.2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 x14ac:dyDescent="0.2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 x14ac:dyDescent="0.2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 x14ac:dyDescent="0.2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 x14ac:dyDescent="0.2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 x14ac:dyDescent="0.2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 x14ac:dyDescent="0.2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 x14ac:dyDescent="0.2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 x14ac:dyDescent="0.2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 x14ac:dyDescent="0.2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 x14ac:dyDescent="0.2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 x14ac:dyDescent="0.2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 x14ac:dyDescent="0.2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 x14ac:dyDescent="0.2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 x14ac:dyDescent="0.2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 x14ac:dyDescent="0.2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 x14ac:dyDescent="0.2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 x14ac:dyDescent="0.2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 x14ac:dyDescent="0.2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 x14ac:dyDescent="0.2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 x14ac:dyDescent="0.2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 x14ac:dyDescent="0.2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 x14ac:dyDescent="0.2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 x14ac:dyDescent="0.2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 x14ac:dyDescent="0.2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 x14ac:dyDescent="0.2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 x14ac:dyDescent="0.2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 x14ac:dyDescent="0.2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 x14ac:dyDescent="0.2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 x14ac:dyDescent="0.2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 x14ac:dyDescent="0.2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 x14ac:dyDescent="0.2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 x14ac:dyDescent="0.2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 x14ac:dyDescent="0.2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 x14ac:dyDescent="0.2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 x14ac:dyDescent="0.2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 x14ac:dyDescent="0.2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 x14ac:dyDescent="0.2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 x14ac:dyDescent="0.2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 x14ac:dyDescent="0.2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 x14ac:dyDescent="0.2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 x14ac:dyDescent="0.2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 x14ac:dyDescent="0.2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 x14ac:dyDescent="0.2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 x14ac:dyDescent="0.2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 x14ac:dyDescent="0.2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 x14ac:dyDescent="0.2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 x14ac:dyDescent="0.2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 x14ac:dyDescent="0.2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 x14ac:dyDescent="0.2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 x14ac:dyDescent="0.2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 x14ac:dyDescent="0.2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 x14ac:dyDescent="0.2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 x14ac:dyDescent="0.2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 x14ac:dyDescent="0.2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 x14ac:dyDescent="0.2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 x14ac:dyDescent="0.2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 x14ac:dyDescent="0.2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 x14ac:dyDescent="0.2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 x14ac:dyDescent="0.2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 x14ac:dyDescent="0.2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 x14ac:dyDescent="0.2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 x14ac:dyDescent="0.2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 x14ac:dyDescent="0.2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 x14ac:dyDescent="0.2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 x14ac:dyDescent="0.2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 x14ac:dyDescent="0.2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 x14ac:dyDescent="0.2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 x14ac:dyDescent="0.2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 x14ac:dyDescent="0.2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 x14ac:dyDescent="0.2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 x14ac:dyDescent="0.2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 x14ac:dyDescent="0.2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 x14ac:dyDescent="0.2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 x14ac:dyDescent="0.2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 x14ac:dyDescent="0.2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 x14ac:dyDescent="0.2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 x14ac:dyDescent="0.2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 x14ac:dyDescent="0.2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 x14ac:dyDescent="0.2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 x14ac:dyDescent="0.2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 x14ac:dyDescent="0.2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 x14ac:dyDescent="0.2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 x14ac:dyDescent="0.2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 x14ac:dyDescent="0.2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 x14ac:dyDescent="0.2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 x14ac:dyDescent="0.2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 x14ac:dyDescent="0.2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 x14ac:dyDescent="0.2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 x14ac:dyDescent="0.2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 x14ac:dyDescent="0.2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 x14ac:dyDescent="0.2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 x14ac:dyDescent="0.2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 x14ac:dyDescent="0.2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 x14ac:dyDescent="0.2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 x14ac:dyDescent="0.2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 x14ac:dyDescent="0.2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 x14ac:dyDescent="0.2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 x14ac:dyDescent="0.2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 x14ac:dyDescent="0.2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 x14ac:dyDescent="0.2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 x14ac:dyDescent="0.2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 x14ac:dyDescent="0.2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 x14ac:dyDescent="0.2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 x14ac:dyDescent="0.2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 x14ac:dyDescent="0.2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 x14ac:dyDescent="0.2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 x14ac:dyDescent="0.2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 x14ac:dyDescent="0.2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 x14ac:dyDescent="0.2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 x14ac:dyDescent="0.2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 x14ac:dyDescent="0.2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 x14ac:dyDescent="0.2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 x14ac:dyDescent="0.2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 x14ac:dyDescent="0.2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 x14ac:dyDescent="0.2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 x14ac:dyDescent="0.2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 x14ac:dyDescent="0.2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 x14ac:dyDescent="0.2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 x14ac:dyDescent="0.2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 x14ac:dyDescent="0.2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 x14ac:dyDescent="0.2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 x14ac:dyDescent="0.2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 x14ac:dyDescent="0.2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 x14ac:dyDescent="0.2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 x14ac:dyDescent="0.2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 x14ac:dyDescent="0.2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 x14ac:dyDescent="0.2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 x14ac:dyDescent="0.2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 x14ac:dyDescent="0.2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 x14ac:dyDescent="0.2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 x14ac:dyDescent="0.2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 x14ac:dyDescent="0.2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 x14ac:dyDescent="0.2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 x14ac:dyDescent="0.2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 x14ac:dyDescent="0.2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 x14ac:dyDescent="0.2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 x14ac:dyDescent="0.2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 x14ac:dyDescent="0.2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 x14ac:dyDescent="0.2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 x14ac:dyDescent="0.2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 x14ac:dyDescent="0.2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 x14ac:dyDescent="0.2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 x14ac:dyDescent="0.2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 x14ac:dyDescent="0.2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 x14ac:dyDescent="0.2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 x14ac:dyDescent="0.2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 x14ac:dyDescent="0.2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 x14ac:dyDescent="0.2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 x14ac:dyDescent="0.2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 x14ac:dyDescent="0.2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 x14ac:dyDescent="0.2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 x14ac:dyDescent="0.2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 x14ac:dyDescent="0.2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 x14ac:dyDescent="0.2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 x14ac:dyDescent="0.2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 x14ac:dyDescent="0.2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 x14ac:dyDescent="0.2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 x14ac:dyDescent="0.2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 x14ac:dyDescent="0.2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 x14ac:dyDescent="0.2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 x14ac:dyDescent="0.2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 x14ac:dyDescent="0.2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 x14ac:dyDescent="0.2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 x14ac:dyDescent="0.2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 x14ac:dyDescent="0.2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 x14ac:dyDescent="0.2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 x14ac:dyDescent="0.2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 x14ac:dyDescent="0.2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 x14ac:dyDescent="0.2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 x14ac:dyDescent="0.2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 x14ac:dyDescent="0.2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 x14ac:dyDescent="0.2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 x14ac:dyDescent="0.2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 x14ac:dyDescent="0.2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 x14ac:dyDescent="0.2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 x14ac:dyDescent="0.2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 x14ac:dyDescent="0.2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 x14ac:dyDescent="0.2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 x14ac:dyDescent="0.2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 x14ac:dyDescent="0.2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 x14ac:dyDescent="0.2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 x14ac:dyDescent="0.2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 x14ac:dyDescent="0.2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 x14ac:dyDescent="0.2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 x14ac:dyDescent="0.2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 x14ac:dyDescent="0.2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 x14ac:dyDescent="0.2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 x14ac:dyDescent="0.2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 x14ac:dyDescent="0.2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 x14ac:dyDescent="0.2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 x14ac:dyDescent="0.2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 x14ac:dyDescent="0.2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 x14ac:dyDescent="0.2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 x14ac:dyDescent="0.2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 x14ac:dyDescent="0.2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 x14ac:dyDescent="0.2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 x14ac:dyDescent="0.2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 x14ac:dyDescent="0.2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 x14ac:dyDescent="0.2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 x14ac:dyDescent="0.2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 x14ac:dyDescent="0.2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 x14ac:dyDescent="0.2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 x14ac:dyDescent="0.2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 x14ac:dyDescent="0.2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 x14ac:dyDescent="0.2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 x14ac:dyDescent="0.2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 x14ac:dyDescent="0.2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 x14ac:dyDescent="0.2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 x14ac:dyDescent="0.2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 x14ac:dyDescent="0.2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 x14ac:dyDescent="0.2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 x14ac:dyDescent="0.2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 x14ac:dyDescent="0.2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 x14ac:dyDescent="0.2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 x14ac:dyDescent="0.2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 x14ac:dyDescent="0.2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 x14ac:dyDescent="0.2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 x14ac:dyDescent="0.2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 x14ac:dyDescent="0.2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 x14ac:dyDescent="0.2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 x14ac:dyDescent="0.2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 x14ac:dyDescent="0.2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 x14ac:dyDescent="0.2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 x14ac:dyDescent="0.2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 x14ac:dyDescent="0.2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 x14ac:dyDescent="0.2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 x14ac:dyDescent="0.2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 x14ac:dyDescent="0.2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 x14ac:dyDescent="0.2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 x14ac:dyDescent="0.2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 x14ac:dyDescent="0.2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 x14ac:dyDescent="0.2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 x14ac:dyDescent="0.2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 x14ac:dyDescent="0.2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 x14ac:dyDescent="0.2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 x14ac:dyDescent="0.2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 x14ac:dyDescent="0.2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 x14ac:dyDescent="0.2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 x14ac:dyDescent="0.2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 x14ac:dyDescent="0.2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 x14ac:dyDescent="0.2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 x14ac:dyDescent="0.2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 x14ac:dyDescent="0.2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 x14ac:dyDescent="0.2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 x14ac:dyDescent="0.2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 x14ac:dyDescent="0.2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 x14ac:dyDescent="0.2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 x14ac:dyDescent="0.2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 x14ac:dyDescent="0.2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 x14ac:dyDescent="0.2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 x14ac:dyDescent="0.2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 x14ac:dyDescent="0.2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 x14ac:dyDescent="0.2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 x14ac:dyDescent="0.2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 x14ac:dyDescent="0.2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 x14ac:dyDescent="0.2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 x14ac:dyDescent="0.2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 x14ac:dyDescent="0.2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 x14ac:dyDescent="0.2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 x14ac:dyDescent="0.2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 x14ac:dyDescent="0.2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 x14ac:dyDescent="0.2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 x14ac:dyDescent="0.2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 x14ac:dyDescent="0.2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 x14ac:dyDescent="0.2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 x14ac:dyDescent="0.2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 x14ac:dyDescent="0.2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 x14ac:dyDescent="0.2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 x14ac:dyDescent="0.2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 x14ac:dyDescent="0.2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 x14ac:dyDescent="0.2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 x14ac:dyDescent="0.2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 x14ac:dyDescent="0.2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 x14ac:dyDescent="0.2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 x14ac:dyDescent="0.2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 x14ac:dyDescent="0.2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 x14ac:dyDescent="0.2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 x14ac:dyDescent="0.2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 x14ac:dyDescent="0.2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 x14ac:dyDescent="0.2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 x14ac:dyDescent="0.2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 x14ac:dyDescent="0.2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 x14ac:dyDescent="0.2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 x14ac:dyDescent="0.2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 x14ac:dyDescent="0.2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 x14ac:dyDescent="0.2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 x14ac:dyDescent="0.2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 x14ac:dyDescent="0.2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 x14ac:dyDescent="0.2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 x14ac:dyDescent="0.2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 x14ac:dyDescent="0.2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 x14ac:dyDescent="0.2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 x14ac:dyDescent="0.2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 x14ac:dyDescent="0.2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 x14ac:dyDescent="0.2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 x14ac:dyDescent="0.2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 x14ac:dyDescent="0.2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 x14ac:dyDescent="0.2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 x14ac:dyDescent="0.2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 x14ac:dyDescent="0.2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 x14ac:dyDescent="0.2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 x14ac:dyDescent="0.2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 x14ac:dyDescent="0.2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 x14ac:dyDescent="0.2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 x14ac:dyDescent="0.2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 x14ac:dyDescent="0.2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 x14ac:dyDescent="0.2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 x14ac:dyDescent="0.2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 x14ac:dyDescent="0.2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 x14ac:dyDescent="0.2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 x14ac:dyDescent="0.2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 x14ac:dyDescent="0.2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 x14ac:dyDescent="0.2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 x14ac:dyDescent="0.2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 x14ac:dyDescent="0.2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 x14ac:dyDescent="0.2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 x14ac:dyDescent="0.2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 x14ac:dyDescent="0.2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 x14ac:dyDescent="0.2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 x14ac:dyDescent="0.2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 x14ac:dyDescent="0.2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 x14ac:dyDescent="0.2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 x14ac:dyDescent="0.2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 x14ac:dyDescent="0.2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 x14ac:dyDescent="0.2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 x14ac:dyDescent="0.2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 x14ac:dyDescent="0.2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 x14ac:dyDescent="0.2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 x14ac:dyDescent="0.2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 x14ac:dyDescent="0.2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 x14ac:dyDescent="0.2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 x14ac:dyDescent="0.2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 x14ac:dyDescent="0.2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 x14ac:dyDescent="0.2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 x14ac:dyDescent="0.2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 x14ac:dyDescent="0.2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 x14ac:dyDescent="0.2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 x14ac:dyDescent="0.2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 x14ac:dyDescent="0.2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 x14ac:dyDescent="0.2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 x14ac:dyDescent="0.2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 x14ac:dyDescent="0.2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 x14ac:dyDescent="0.2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 x14ac:dyDescent="0.2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 x14ac:dyDescent="0.2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 x14ac:dyDescent="0.2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 x14ac:dyDescent="0.2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 x14ac:dyDescent="0.2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 x14ac:dyDescent="0.2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 x14ac:dyDescent="0.2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 x14ac:dyDescent="0.2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 x14ac:dyDescent="0.2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 x14ac:dyDescent="0.2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 x14ac:dyDescent="0.2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 x14ac:dyDescent="0.2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 x14ac:dyDescent="0.2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 x14ac:dyDescent="0.2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 x14ac:dyDescent="0.2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 x14ac:dyDescent="0.2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 x14ac:dyDescent="0.2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 x14ac:dyDescent="0.2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 x14ac:dyDescent="0.2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 x14ac:dyDescent="0.2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 x14ac:dyDescent="0.2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 x14ac:dyDescent="0.2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 x14ac:dyDescent="0.2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 x14ac:dyDescent="0.2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 x14ac:dyDescent="0.2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 x14ac:dyDescent="0.2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 x14ac:dyDescent="0.2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 x14ac:dyDescent="0.2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 x14ac:dyDescent="0.2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 x14ac:dyDescent="0.2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 x14ac:dyDescent="0.2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 x14ac:dyDescent="0.2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 x14ac:dyDescent="0.2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 x14ac:dyDescent="0.2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 x14ac:dyDescent="0.2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 x14ac:dyDescent="0.2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 x14ac:dyDescent="0.2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 x14ac:dyDescent="0.2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 x14ac:dyDescent="0.2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 x14ac:dyDescent="0.2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 x14ac:dyDescent="0.2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 x14ac:dyDescent="0.2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 x14ac:dyDescent="0.2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 x14ac:dyDescent="0.2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 x14ac:dyDescent="0.2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 x14ac:dyDescent="0.2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 x14ac:dyDescent="0.2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 x14ac:dyDescent="0.2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 x14ac:dyDescent="0.2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 x14ac:dyDescent="0.2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 x14ac:dyDescent="0.2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 x14ac:dyDescent="0.2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 x14ac:dyDescent="0.2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 x14ac:dyDescent="0.2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 x14ac:dyDescent="0.2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 x14ac:dyDescent="0.2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 x14ac:dyDescent="0.2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 x14ac:dyDescent="0.2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 x14ac:dyDescent="0.2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 x14ac:dyDescent="0.2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 x14ac:dyDescent="0.2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 x14ac:dyDescent="0.2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 x14ac:dyDescent="0.2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 x14ac:dyDescent="0.2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 x14ac:dyDescent="0.2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 x14ac:dyDescent="0.2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 x14ac:dyDescent="0.2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 x14ac:dyDescent="0.2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 x14ac:dyDescent="0.2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 x14ac:dyDescent="0.2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 x14ac:dyDescent="0.2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 x14ac:dyDescent="0.2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 x14ac:dyDescent="0.2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 x14ac:dyDescent="0.2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 x14ac:dyDescent="0.2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 x14ac:dyDescent="0.2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 x14ac:dyDescent="0.2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 x14ac:dyDescent="0.2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 x14ac:dyDescent="0.2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 x14ac:dyDescent="0.2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 x14ac:dyDescent="0.2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 x14ac:dyDescent="0.2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 x14ac:dyDescent="0.2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 x14ac:dyDescent="0.2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 x14ac:dyDescent="0.2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 x14ac:dyDescent="0.2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 x14ac:dyDescent="0.2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 x14ac:dyDescent="0.2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 x14ac:dyDescent="0.2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 x14ac:dyDescent="0.2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 x14ac:dyDescent="0.2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 x14ac:dyDescent="0.2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 x14ac:dyDescent="0.2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 x14ac:dyDescent="0.2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 x14ac:dyDescent="0.2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 x14ac:dyDescent="0.2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 x14ac:dyDescent="0.2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 x14ac:dyDescent="0.2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 x14ac:dyDescent="0.2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 x14ac:dyDescent="0.2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 x14ac:dyDescent="0.2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 x14ac:dyDescent="0.2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 x14ac:dyDescent="0.2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 x14ac:dyDescent="0.2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 x14ac:dyDescent="0.2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 x14ac:dyDescent="0.2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 x14ac:dyDescent="0.2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 x14ac:dyDescent="0.2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 x14ac:dyDescent="0.2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 x14ac:dyDescent="0.2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 x14ac:dyDescent="0.2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 x14ac:dyDescent="0.2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 x14ac:dyDescent="0.2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 x14ac:dyDescent="0.2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 x14ac:dyDescent="0.2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 x14ac:dyDescent="0.2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 x14ac:dyDescent="0.2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 x14ac:dyDescent="0.2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 x14ac:dyDescent="0.2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 x14ac:dyDescent="0.2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 x14ac:dyDescent="0.2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 x14ac:dyDescent="0.2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 x14ac:dyDescent="0.2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 x14ac:dyDescent="0.2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 x14ac:dyDescent="0.2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 x14ac:dyDescent="0.2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 x14ac:dyDescent="0.2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 x14ac:dyDescent="0.2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 x14ac:dyDescent="0.2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 x14ac:dyDescent="0.2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 x14ac:dyDescent="0.2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 x14ac:dyDescent="0.2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 x14ac:dyDescent="0.2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 x14ac:dyDescent="0.2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 x14ac:dyDescent="0.2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 x14ac:dyDescent="0.2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 x14ac:dyDescent="0.2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 x14ac:dyDescent="0.2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 x14ac:dyDescent="0.2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 x14ac:dyDescent="0.2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 x14ac:dyDescent="0.2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 x14ac:dyDescent="0.2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 x14ac:dyDescent="0.2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 x14ac:dyDescent="0.2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 x14ac:dyDescent="0.2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 x14ac:dyDescent="0.2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 x14ac:dyDescent="0.2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 x14ac:dyDescent="0.2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 x14ac:dyDescent="0.2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 x14ac:dyDescent="0.2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 x14ac:dyDescent="0.2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 x14ac:dyDescent="0.2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 x14ac:dyDescent="0.2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 x14ac:dyDescent="0.2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 x14ac:dyDescent="0.2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 x14ac:dyDescent="0.2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 x14ac:dyDescent="0.2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 x14ac:dyDescent="0.2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 x14ac:dyDescent="0.2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 x14ac:dyDescent="0.2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 x14ac:dyDescent="0.2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 x14ac:dyDescent="0.2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 x14ac:dyDescent="0.2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 x14ac:dyDescent="0.2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 x14ac:dyDescent="0.2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 x14ac:dyDescent="0.2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 x14ac:dyDescent="0.2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 x14ac:dyDescent="0.2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 x14ac:dyDescent="0.2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 x14ac:dyDescent="0.2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 x14ac:dyDescent="0.2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 x14ac:dyDescent="0.2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 x14ac:dyDescent="0.2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 x14ac:dyDescent="0.2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 x14ac:dyDescent="0.2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 x14ac:dyDescent="0.2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 x14ac:dyDescent="0.2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 x14ac:dyDescent="0.2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 x14ac:dyDescent="0.2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 x14ac:dyDescent="0.2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 x14ac:dyDescent="0.2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 x14ac:dyDescent="0.2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 x14ac:dyDescent="0.2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 x14ac:dyDescent="0.2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 x14ac:dyDescent="0.2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 x14ac:dyDescent="0.2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 x14ac:dyDescent="0.2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 x14ac:dyDescent="0.2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 x14ac:dyDescent="0.2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 x14ac:dyDescent="0.2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 x14ac:dyDescent="0.2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 x14ac:dyDescent="0.2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 x14ac:dyDescent="0.2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 x14ac:dyDescent="0.2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 x14ac:dyDescent="0.2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 x14ac:dyDescent="0.2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 x14ac:dyDescent="0.2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 x14ac:dyDescent="0.2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 x14ac:dyDescent="0.2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 x14ac:dyDescent="0.2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 x14ac:dyDescent="0.2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 x14ac:dyDescent="0.2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 x14ac:dyDescent="0.2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 x14ac:dyDescent="0.2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 x14ac:dyDescent="0.2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 x14ac:dyDescent="0.2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 x14ac:dyDescent="0.2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 x14ac:dyDescent="0.2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 x14ac:dyDescent="0.2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 x14ac:dyDescent="0.2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 x14ac:dyDescent="0.2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 x14ac:dyDescent="0.2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 x14ac:dyDescent="0.2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 x14ac:dyDescent="0.2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 x14ac:dyDescent="0.2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 x14ac:dyDescent="0.2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 x14ac:dyDescent="0.2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 x14ac:dyDescent="0.2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 x14ac:dyDescent="0.2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 x14ac:dyDescent="0.2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 x14ac:dyDescent="0.2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 x14ac:dyDescent="0.2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 x14ac:dyDescent="0.2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 x14ac:dyDescent="0.2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 x14ac:dyDescent="0.2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 x14ac:dyDescent="0.2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 x14ac:dyDescent="0.2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 x14ac:dyDescent="0.2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 x14ac:dyDescent="0.2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 x14ac:dyDescent="0.2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 x14ac:dyDescent="0.2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 x14ac:dyDescent="0.2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 x14ac:dyDescent="0.2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 x14ac:dyDescent="0.2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 x14ac:dyDescent="0.2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 x14ac:dyDescent="0.2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 x14ac:dyDescent="0.2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 x14ac:dyDescent="0.2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 x14ac:dyDescent="0.2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 x14ac:dyDescent="0.2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 x14ac:dyDescent="0.2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 x14ac:dyDescent="0.2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 x14ac:dyDescent="0.2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 x14ac:dyDescent="0.2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 x14ac:dyDescent="0.2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 x14ac:dyDescent="0.2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 x14ac:dyDescent="0.2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 x14ac:dyDescent="0.2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 x14ac:dyDescent="0.2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 x14ac:dyDescent="0.2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 x14ac:dyDescent="0.2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 x14ac:dyDescent="0.2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 x14ac:dyDescent="0.2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 x14ac:dyDescent="0.2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 x14ac:dyDescent="0.2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 x14ac:dyDescent="0.2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 x14ac:dyDescent="0.2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 x14ac:dyDescent="0.2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 x14ac:dyDescent="0.2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 x14ac:dyDescent="0.2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 x14ac:dyDescent="0.2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 x14ac:dyDescent="0.2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 x14ac:dyDescent="0.2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 x14ac:dyDescent="0.2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 x14ac:dyDescent="0.2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 x14ac:dyDescent="0.2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 x14ac:dyDescent="0.2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 x14ac:dyDescent="0.2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 x14ac:dyDescent="0.2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 x14ac:dyDescent="0.2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 x14ac:dyDescent="0.2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 x14ac:dyDescent="0.2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 x14ac:dyDescent="0.2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 x14ac:dyDescent="0.2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 x14ac:dyDescent="0.2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 x14ac:dyDescent="0.2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 x14ac:dyDescent="0.2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 x14ac:dyDescent="0.2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 x14ac:dyDescent="0.2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 x14ac:dyDescent="0.2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 x14ac:dyDescent="0.2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 x14ac:dyDescent="0.2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 x14ac:dyDescent="0.2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 x14ac:dyDescent="0.2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 x14ac:dyDescent="0.2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 x14ac:dyDescent="0.2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 x14ac:dyDescent="0.2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 x14ac:dyDescent="0.2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 x14ac:dyDescent="0.2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 x14ac:dyDescent="0.2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 x14ac:dyDescent="0.2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 x14ac:dyDescent="0.2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 x14ac:dyDescent="0.2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 x14ac:dyDescent="0.2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 x14ac:dyDescent="0.2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 x14ac:dyDescent="0.2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 x14ac:dyDescent="0.2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 x14ac:dyDescent="0.2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 x14ac:dyDescent="0.2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 x14ac:dyDescent="0.2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 x14ac:dyDescent="0.2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 x14ac:dyDescent="0.2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 x14ac:dyDescent="0.2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 x14ac:dyDescent="0.2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 x14ac:dyDescent="0.2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 x14ac:dyDescent="0.2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 x14ac:dyDescent="0.2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 x14ac:dyDescent="0.2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 x14ac:dyDescent="0.2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 x14ac:dyDescent="0.2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 x14ac:dyDescent="0.2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 x14ac:dyDescent="0.2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 x14ac:dyDescent="0.2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 x14ac:dyDescent="0.2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 x14ac:dyDescent="0.2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 x14ac:dyDescent="0.2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 x14ac:dyDescent="0.2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 x14ac:dyDescent="0.2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 x14ac:dyDescent="0.2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 x14ac:dyDescent="0.2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 x14ac:dyDescent="0.2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 x14ac:dyDescent="0.2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 x14ac:dyDescent="0.2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 x14ac:dyDescent="0.2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 x14ac:dyDescent="0.2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 x14ac:dyDescent="0.2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 x14ac:dyDescent="0.2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 x14ac:dyDescent="0.2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 x14ac:dyDescent="0.2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 x14ac:dyDescent="0.2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 x14ac:dyDescent="0.2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 x14ac:dyDescent="0.2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 x14ac:dyDescent="0.2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 x14ac:dyDescent="0.2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 x14ac:dyDescent="0.2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 x14ac:dyDescent="0.2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 x14ac:dyDescent="0.2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 x14ac:dyDescent="0.2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 x14ac:dyDescent="0.2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 x14ac:dyDescent="0.2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 x14ac:dyDescent="0.2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 x14ac:dyDescent="0.2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 x14ac:dyDescent="0.2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 x14ac:dyDescent="0.2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 x14ac:dyDescent="0.2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 x14ac:dyDescent="0.2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 x14ac:dyDescent="0.2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 x14ac:dyDescent="0.2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 x14ac:dyDescent="0.2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 x14ac:dyDescent="0.2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 x14ac:dyDescent="0.2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 x14ac:dyDescent="0.2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 x14ac:dyDescent="0.2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 x14ac:dyDescent="0.2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 x14ac:dyDescent="0.2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 x14ac:dyDescent="0.2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 x14ac:dyDescent="0.2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 x14ac:dyDescent="0.2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 x14ac:dyDescent="0.2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 x14ac:dyDescent="0.2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 x14ac:dyDescent="0.2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 x14ac:dyDescent="0.2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 x14ac:dyDescent="0.2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 x14ac:dyDescent="0.2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 x14ac:dyDescent="0.2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 x14ac:dyDescent="0.2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 x14ac:dyDescent="0.2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 x14ac:dyDescent="0.2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 x14ac:dyDescent="0.2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 x14ac:dyDescent="0.2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 x14ac:dyDescent="0.2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 x14ac:dyDescent="0.2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 x14ac:dyDescent="0.2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 x14ac:dyDescent="0.2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 x14ac:dyDescent="0.2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 x14ac:dyDescent="0.2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 x14ac:dyDescent="0.2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 x14ac:dyDescent="0.2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 x14ac:dyDescent="0.2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 x14ac:dyDescent="0.2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 x14ac:dyDescent="0.2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 x14ac:dyDescent="0.2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 x14ac:dyDescent="0.2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 x14ac:dyDescent="0.2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 x14ac:dyDescent="0.2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 x14ac:dyDescent="0.2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 x14ac:dyDescent="0.2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 x14ac:dyDescent="0.2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 x14ac:dyDescent="0.2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 x14ac:dyDescent="0.2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 x14ac:dyDescent="0.2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 x14ac:dyDescent="0.2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 x14ac:dyDescent="0.2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 x14ac:dyDescent="0.2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 x14ac:dyDescent="0.2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 x14ac:dyDescent="0.2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 x14ac:dyDescent="0.2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 x14ac:dyDescent="0.2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 x14ac:dyDescent="0.2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 x14ac:dyDescent="0.2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 x14ac:dyDescent="0.2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 x14ac:dyDescent="0.2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 x14ac:dyDescent="0.2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 x14ac:dyDescent="0.2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 x14ac:dyDescent="0.2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 x14ac:dyDescent="0.2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 x14ac:dyDescent="0.2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 x14ac:dyDescent="0.2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 x14ac:dyDescent="0.2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 x14ac:dyDescent="0.2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 x14ac:dyDescent="0.2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 x14ac:dyDescent="0.2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 x14ac:dyDescent="0.2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 x14ac:dyDescent="0.2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 x14ac:dyDescent="0.2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 x14ac:dyDescent="0.2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 x14ac:dyDescent="0.2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 x14ac:dyDescent="0.2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 x14ac:dyDescent="0.2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 x14ac:dyDescent="0.2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 x14ac:dyDescent="0.2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 x14ac:dyDescent="0.2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 x14ac:dyDescent="0.2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 x14ac:dyDescent="0.2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 x14ac:dyDescent="0.2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 x14ac:dyDescent="0.2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 x14ac:dyDescent="0.2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 x14ac:dyDescent="0.2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 x14ac:dyDescent="0.2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 x14ac:dyDescent="0.2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 x14ac:dyDescent="0.2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 x14ac:dyDescent="0.2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 x14ac:dyDescent="0.2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 x14ac:dyDescent="0.2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 x14ac:dyDescent="0.2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 x14ac:dyDescent="0.2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 x14ac:dyDescent="0.2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 x14ac:dyDescent="0.2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 x14ac:dyDescent="0.2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 x14ac:dyDescent="0.2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 x14ac:dyDescent="0.2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 x14ac:dyDescent="0.2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 x14ac:dyDescent="0.2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 x14ac:dyDescent="0.2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 x14ac:dyDescent="0.2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 x14ac:dyDescent="0.2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 x14ac:dyDescent="0.2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 x14ac:dyDescent="0.2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 x14ac:dyDescent="0.2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 x14ac:dyDescent="0.2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 x14ac:dyDescent="0.2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 x14ac:dyDescent="0.2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 x14ac:dyDescent="0.2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 x14ac:dyDescent="0.2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 x14ac:dyDescent="0.2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 x14ac:dyDescent="0.2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 x14ac:dyDescent="0.2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 x14ac:dyDescent="0.2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 x14ac:dyDescent="0.2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 x14ac:dyDescent="0.2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 x14ac:dyDescent="0.2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 x14ac:dyDescent="0.2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 x14ac:dyDescent="0.2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 x14ac:dyDescent="0.2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 x14ac:dyDescent="0.2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 x14ac:dyDescent="0.2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 x14ac:dyDescent="0.2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 x14ac:dyDescent="0.2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 x14ac:dyDescent="0.2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 x14ac:dyDescent="0.2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 x14ac:dyDescent="0.2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 x14ac:dyDescent="0.2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 x14ac:dyDescent="0.2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 x14ac:dyDescent="0.2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 x14ac:dyDescent="0.2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 x14ac:dyDescent="0.2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 x14ac:dyDescent="0.2">
      <c r="T830">
        <v>149.6</v>
      </c>
      <c r="U830" s="43">
        <f>(SUM(COUNT(T830:T$1100))/SUM(COUNT(T$2:T$1100)))*100</f>
        <v>24.658780709736124</v>
      </c>
    </row>
    <row r="831" spans="20:23" x14ac:dyDescent="0.2">
      <c r="T831" s="43">
        <v>149.5</v>
      </c>
      <c r="U831" s="43">
        <f>(SUM(COUNT(T831:T$1100))/SUM(COUNT(T$2:T$1100)))*100</f>
        <v>24.56778889899909</v>
      </c>
    </row>
    <row r="832" spans="20:23" x14ac:dyDescent="0.2">
      <c r="T832" s="43">
        <v>149.5</v>
      </c>
      <c r="U832" s="43">
        <f>(SUM(COUNT(T832:T$1100))/SUM(COUNT(T$2:T$1100)))*100</f>
        <v>24.476797088262057</v>
      </c>
    </row>
    <row r="833" spans="20:21" x14ac:dyDescent="0.2">
      <c r="T833" s="43">
        <v>148.9</v>
      </c>
      <c r="U833" s="43">
        <f>(SUM(COUNT(T833:T$1100))/SUM(COUNT(T$2:T$1100)))*100</f>
        <v>24.385805277525023</v>
      </c>
    </row>
    <row r="834" spans="20:21" x14ac:dyDescent="0.2">
      <c r="T834" s="43">
        <v>148.86946456513485</v>
      </c>
      <c r="U834" s="43">
        <f>(SUM(COUNT(T834:T$1100))/SUM(COUNT(T$2:T$1100)))*100</f>
        <v>24.294813466787989</v>
      </c>
    </row>
    <row r="835" spans="20:21" x14ac:dyDescent="0.2">
      <c r="T835" s="43">
        <v>148.80000000000001</v>
      </c>
      <c r="U835" s="43">
        <f>(SUM(COUNT(T835:T$1100))/SUM(COUNT(T$2:T$1100)))*100</f>
        <v>24.203821656050955</v>
      </c>
    </row>
    <row r="836" spans="20:21" x14ac:dyDescent="0.2">
      <c r="T836" s="43">
        <v>148.69999999999999</v>
      </c>
      <c r="U836" s="43">
        <f>(SUM(COUNT(T836:T$1100))/SUM(COUNT(T$2:T$1100)))*100</f>
        <v>24.112829845313922</v>
      </c>
    </row>
    <row r="837" spans="20:21" x14ac:dyDescent="0.2">
      <c r="T837" s="43">
        <v>148.4</v>
      </c>
      <c r="U837" s="43">
        <f>(SUM(COUNT(T837:T$1100))/SUM(COUNT(T$2:T$1100)))*100</f>
        <v>24.021838034576888</v>
      </c>
    </row>
    <row r="838" spans="20:21" x14ac:dyDescent="0.2">
      <c r="T838">
        <v>148.4</v>
      </c>
      <c r="U838" s="43">
        <f>(SUM(COUNT(T838:T$1100))/SUM(COUNT(T$2:T$1100)))*100</f>
        <v>23.930846223839854</v>
      </c>
    </row>
    <row r="839" spans="20:21" x14ac:dyDescent="0.2">
      <c r="T839" s="43">
        <v>148.2612483879729</v>
      </c>
      <c r="U839" s="43">
        <f>(SUM(COUNT(T839:T$1100))/SUM(COUNT(T$2:T$1100)))*100</f>
        <v>23.83985441310282</v>
      </c>
    </row>
    <row r="840" spans="20:21" x14ac:dyDescent="0.2">
      <c r="T840" s="43">
        <v>148.19999999999999</v>
      </c>
      <c r="U840" s="43">
        <f>(SUM(COUNT(T840:T$1100))/SUM(COUNT(T$2:T$1100)))*100</f>
        <v>23.748862602365787</v>
      </c>
    </row>
    <row r="841" spans="20:21" x14ac:dyDescent="0.2">
      <c r="T841" s="43">
        <v>148.19999999999999</v>
      </c>
      <c r="U841" s="43">
        <f>(SUM(COUNT(T841:T$1100))/SUM(COUNT(T$2:T$1100)))*100</f>
        <v>23.657870791628753</v>
      </c>
    </row>
    <row r="842" spans="20:21" x14ac:dyDescent="0.2">
      <c r="T842">
        <v>148.19999999999999</v>
      </c>
      <c r="U842" s="43">
        <f>(SUM(COUNT(T842:T$1100))/SUM(COUNT(T$2:T$1100)))*100</f>
        <v>23.566878980891719</v>
      </c>
    </row>
    <row r="843" spans="20:21" x14ac:dyDescent="0.2">
      <c r="T843" s="43">
        <v>147.78594519060889</v>
      </c>
      <c r="U843" s="43">
        <f>(SUM(COUNT(T843:T$1100))/SUM(COUNT(T$2:T$1100)))*100</f>
        <v>23.475887170154685</v>
      </c>
    </row>
    <row r="844" spans="20:21" x14ac:dyDescent="0.2">
      <c r="T844" s="43">
        <v>147.69999999999999</v>
      </c>
      <c r="U844" s="43">
        <f>(SUM(COUNT(T844:T$1100))/SUM(COUNT(T$2:T$1100)))*100</f>
        <v>23.384895359417651</v>
      </c>
    </row>
    <row r="845" spans="20:21" x14ac:dyDescent="0.2">
      <c r="T845" s="43">
        <v>147.6</v>
      </c>
      <c r="U845" s="43">
        <f>(SUM(COUNT(T845:T$1100))/SUM(COUNT(T$2:T$1100)))*100</f>
        <v>23.293903548680621</v>
      </c>
    </row>
    <row r="846" spans="20:21" x14ac:dyDescent="0.2">
      <c r="T846">
        <v>147.5</v>
      </c>
      <c r="U846" s="43">
        <f>(SUM(COUNT(T846:T$1100))/SUM(COUNT(T$2:T$1100)))*100</f>
        <v>23.202911737943584</v>
      </c>
    </row>
    <row r="847" spans="20:21" x14ac:dyDescent="0.2">
      <c r="T847" s="43">
        <v>147.4</v>
      </c>
      <c r="U847" s="43">
        <f>(SUM(COUNT(T847:T$1100))/SUM(COUNT(T$2:T$1100)))*100</f>
        <v>23.11191992720655</v>
      </c>
    </row>
    <row r="848" spans="20:21" x14ac:dyDescent="0.2">
      <c r="T848">
        <v>147.4</v>
      </c>
      <c r="U848" s="43">
        <f>(SUM(COUNT(T848:T$1100))/SUM(COUNT(T$2:T$1100)))*100</f>
        <v>23.02092811646952</v>
      </c>
    </row>
    <row r="849" spans="20:21" x14ac:dyDescent="0.2">
      <c r="T849" s="43">
        <v>147</v>
      </c>
      <c r="U849" s="43">
        <f>(SUM(COUNT(T849:T$1100))/SUM(COUNT(T$2:T$1100)))*100</f>
        <v>22.929936305732486</v>
      </c>
    </row>
    <row r="850" spans="20:21" x14ac:dyDescent="0.2">
      <c r="T850">
        <v>147</v>
      </c>
      <c r="U850" s="43">
        <f>(SUM(COUNT(T850:T$1100))/SUM(COUNT(T$2:T$1100)))*100</f>
        <v>22.838944494995449</v>
      </c>
    </row>
    <row r="851" spans="20:21" x14ac:dyDescent="0.2">
      <c r="T851" s="43">
        <v>146.71913114763441</v>
      </c>
      <c r="U851" s="43">
        <f>(SUM(COUNT(T851:T$1100))/SUM(COUNT(T$2:T$1100)))*100</f>
        <v>22.747952684258415</v>
      </c>
    </row>
    <row r="852" spans="20:21" x14ac:dyDescent="0.2">
      <c r="T852" s="43">
        <v>146.69999999999999</v>
      </c>
      <c r="U852" s="43">
        <f>(SUM(COUNT(T852:T$1100))/SUM(COUNT(T$2:T$1100)))*100</f>
        <v>22.656960873521385</v>
      </c>
    </row>
    <row r="853" spans="20:21" x14ac:dyDescent="0.2">
      <c r="T853" s="43">
        <v>146.43383138661457</v>
      </c>
      <c r="U853" s="43">
        <f>(SUM(COUNT(T853:T$1100))/SUM(COUNT(T$2:T$1100)))*100</f>
        <v>22.565969062784351</v>
      </c>
    </row>
    <row r="854" spans="20:21" x14ac:dyDescent="0.2">
      <c r="T854" s="43">
        <v>146.4</v>
      </c>
      <c r="U854" s="43">
        <f>(SUM(COUNT(T854:T$1100))/SUM(COUNT(T$2:T$1100)))*100</f>
        <v>22.474977252047314</v>
      </c>
    </row>
    <row r="855" spans="20:21" x14ac:dyDescent="0.2">
      <c r="T855" s="43">
        <v>146.30000000000001</v>
      </c>
      <c r="U855" s="43">
        <f>(SUM(COUNT(T855:T$1100))/SUM(COUNT(T$2:T$1100)))*100</f>
        <v>22.383985441310283</v>
      </c>
    </row>
    <row r="856" spans="20:21" x14ac:dyDescent="0.2">
      <c r="T856">
        <v>146.1</v>
      </c>
      <c r="U856" s="43">
        <f>(SUM(COUNT(T856:T$1100))/SUM(COUNT(T$2:T$1100)))*100</f>
        <v>22.29299363057325</v>
      </c>
    </row>
    <row r="857" spans="20:21" x14ac:dyDescent="0.2">
      <c r="T857">
        <v>146.1</v>
      </c>
      <c r="U857" s="43">
        <f>(SUM(COUNT(T857:T$1100))/SUM(COUNT(T$2:T$1100)))*100</f>
        <v>22.202001819836216</v>
      </c>
    </row>
    <row r="858" spans="20:21" x14ac:dyDescent="0.2">
      <c r="T858">
        <v>146.1</v>
      </c>
      <c r="U858" s="43">
        <f>(SUM(COUNT(T858:T$1100))/SUM(COUNT(T$2:T$1100)))*100</f>
        <v>22.111010009099179</v>
      </c>
    </row>
    <row r="859" spans="20:21" x14ac:dyDescent="0.2">
      <c r="T859" s="43">
        <v>145.4</v>
      </c>
      <c r="U859" s="43">
        <f>(SUM(COUNT(T859:T$1100))/SUM(COUNT(T$2:T$1100)))*100</f>
        <v>22.020018198362148</v>
      </c>
    </row>
    <row r="860" spans="20:21" x14ac:dyDescent="0.2">
      <c r="T860" s="43">
        <v>145.29295661891442</v>
      </c>
      <c r="U860" s="43">
        <f>(SUM(COUNT(T860:T$1100))/SUM(COUNT(T$2:T$1100)))*100</f>
        <v>21.929026387625115</v>
      </c>
    </row>
    <row r="861" spans="20:21" x14ac:dyDescent="0.2">
      <c r="T861" s="43">
        <v>145.15876227223254</v>
      </c>
      <c r="U861" s="43">
        <f>(SUM(COUNT(T861:T$1100))/SUM(COUNT(T$2:T$1100)))*100</f>
        <v>21.838034576888081</v>
      </c>
    </row>
    <row r="862" spans="20:21" x14ac:dyDescent="0.2">
      <c r="T862" s="43">
        <v>145.1</v>
      </c>
      <c r="U862" s="43">
        <f>(SUM(COUNT(T862:T$1100))/SUM(COUNT(T$2:T$1100)))*100</f>
        <v>21.747042766151043</v>
      </c>
    </row>
    <row r="863" spans="20:21" x14ac:dyDescent="0.2">
      <c r="T863" s="43">
        <v>144.5</v>
      </c>
      <c r="U863" s="43">
        <f>(SUM(COUNT(T863:T$1100))/SUM(COUNT(T$2:T$1100)))*100</f>
        <v>21.656050955414013</v>
      </c>
    </row>
    <row r="864" spans="20:21" x14ac:dyDescent="0.2">
      <c r="T864" s="43">
        <v>144.4</v>
      </c>
      <c r="U864" s="43">
        <f>(SUM(COUNT(T864:T$1100))/SUM(COUNT(T$2:T$1100)))*100</f>
        <v>21.565059144676979</v>
      </c>
    </row>
    <row r="865" spans="20:21" x14ac:dyDescent="0.2">
      <c r="T865">
        <v>144.4</v>
      </c>
      <c r="U865" s="43">
        <f>(SUM(COUNT(T865:T$1100))/SUM(COUNT(T$2:T$1100)))*100</f>
        <v>21.474067333939946</v>
      </c>
    </row>
    <row r="866" spans="20:21" x14ac:dyDescent="0.2">
      <c r="T866">
        <v>143.9</v>
      </c>
      <c r="U866" s="43">
        <f>(SUM(COUNT(T866:T$1100))/SUM(COUNT(T$2:T$1100)))*100</f>
        <v>21.383075523202912</v>
      </c>
    </row>
    <row r="867" spans="20:21" x14ac:dyDescent="0.2">
      <c r="T867" s="43">
        <v>143.5</v>
      </c>
      <c r="U867" s="43">
        <f>(SUM(COUNT(T867:T$1100))/SUM(COUNT(T$2:T$1100)))*100</f>
        <v>21.292083712465878</v>
      </c>
    </row>
    <row r="868" spans="20:21" x14ac:dyDescent="0.2">
      <c r="T868" s="43">
        <v>143.5</v>
      </c>
      <c r="U868" s="43">
        <f>(SUM(COUNT(T868:T$1100))/SUM(COUNT(T$2:T$1100)))*100</f>
        <v>21.201091901728844</v>
      </c>
    </row>
    <row r="869" spans="20:21" x14ac:dyDescent="0.2">
      <c r="T869" s="43">
        <v>143.39845113858678</v>
      </c>
      <c r="U869" s="43">
        <f>(SUM(COUNT(T869:T$1100))/SUM(COUNT(T$2:T$1100)))*100</f>
        <v>21.110100090991811</v>
      </c>
    </row>
    <row r="870" spans="20:21" x14ac:dyDescent="0.2">
      <c r="T870" s="43">
        <v>143.19999999999999</v>
      </c>
      <c r="U870" s="43">
        <f>(SUM(COUNT(T870:T$1100))/SUM(COUNT(T$2:T$1100)))*100</f>
        <v>21.019108280254777</v>
      </c>
    </row>
    <row r="871" spans="20:21" x14ac:dyDescent="0.2">
      <c r="T871" s="43">
        <v>142.6</v>
      </c>
      <c r="U871" s="43">
        <f>(SUM(COUNT(T871:T$1100))/SUM(COUNT(T$2:T$1100)))*100</f>
        <v>20.928116469517743</v>
      </c>
    </row>
    <row r="872" spans="20:21" x14ac:dyDescent="0.2">
      <c r="T872">
        <v>142.5</v>
      </c>
      <c r="U872" s="43">
        <f>(SUM(COUNT(T872:T$1100))/SUM(COUNT(T$2:T$1100)))*100</f>
        <v>20.837124658780709</v>
      </c>
    </row>
    <row r="873" spans="20:21" x14ac:dyDescent="0.2">
      <c r="T873" s="43">
        <v>142.42592984098323</v>
      </c>
      <c r="U873" s="43">
        <f>(SUM(COUNT(T873:T$1100))/SUM(COUNT(T$2:T$1100)))*100</f>
        <v>20.746132848043679</v>
      </c>
    </row>
    <row r="874" spans="20:21" x14ac:dyDescent="0.2">
      <c r="T874" s="43">
        <v>142.4</v>
      </c>
      <c r="U874" s="43">
        <f>(SUM(COUNT(T874:T$1100))/SUM(COUNT(T$2:T$1100)))*100</f>
        <v>20.655141037306642</v>
      </c>
    </row>
    <row r="875" spans="20:21" x14ac:dyDescent="0.2">
      <c r="T875">
        <v>142.4</v>
      </c>
      <c r="U875" s="43">
        <f>(SUM(COUNT(T875:T$1100))/SUM(COUNT(T$2:T$1100)))*100</f>
        <v>20.564149226569608</v>
      </c>
    </row>
    <row r="876" spans="20:21" x14ac:dyDescent="0.2">
      <c r="T876" s="43">
        <v>142.02447550041435</v>
      </c>
      <c r="U876" s="43">
        <f>(SUM(COUNT(T876:T$1100))/SUM(COUNT(T$2:T$1100)))*100</f>
        <v>20.473157415832574</v>
      </c>
    </row>
    <row r="877" spans="20:21" x14ac:dyDescent="0.2">
      <c r="T877" s="43">
        <v>142</v>
      </c>
      <c r="U877" s="43">
        <f>(SUM(COUNT(T877:T$1100))/SUM(COUNT(T$2:T$1100)))*100</f>
        <v>20.382165605095544</v>
      </c>
    </row>
    <row r="878" spans="20:21" x14ac:dyDescent="0.2">
      <c r="T878" s="43">
        <v>141.96803162977963</v>
      </c>
      <c r="U878" s="43">
        <f>(SUM(COUNT(T878:T$1100))/SUM(COUNT(T$2:T$1100)))*100</f>
        <v>20.291173794358507</v>
      </c>
    </row>
    <row r="879" spans="20:21" x14ac:dyDescent="0.2">
      <c r="T879" s="43">
        <v>141.9</v>
      </c>
      <c r="U879" s="43">
        <f>(SUM(COUNT(T879:T$1100))/SUM(COUNT(T$2:T$1100)))*100</f>
        <v>20.200181983621473</v>
      </c>
    </row>
    <row r="880" spans="20:21" x14ac:dyDescent="0.2">
      <c r="T880" s="43">
        <v>141.83232981840419</v>
      </c>
      <c r="U880" s="43">
        <f>(SUM(COUNT(T880:T$1100))/SUM(COUNT(T$2:T$1100)))*100</f>
        <v>20.109190172884439</v>
      </c>
    </row>
    <row r="881" spans="20:21" x14ac:dyDescent="0.2">
      <c r="T881" s="43">
        <v>141.6</v>
      </c>
      <c r="U881" s="43">
        <f>(SUM(COUNT(T881:T$1100))/SUM(COUNT(T$2:T$1100)))*100</f>
        <v>20.018198362147409</v>
      </c>
    </row>
    <row r="882" spans="20:21" x14ac:dyDescent="0.2">
      <c r="T882">
        <v>141.6</v>
      </c>
      <c r="U882" s="43">
        <f>(SUM(COUNT(T882:T$1100))/SUM(COUNT(T$2:T$1100)))*100</f>
        <v>19.927206551410372</v>
      </c>
    </row>
    <row r="883" spans="20:21" x14ac:dyDescent="0.2">
      <c r="T883" s="43">
        <v>141.57964118891539</v>
      </c>
      <c r="U883" s="43">
        <f>(SUM(COUNT(T883:T$1100))/SUM(COUNT(T$2:T$1100)))*100</f>
        <v>19.836214740673338</v>
      </c>
    </row>
    <row r="884" spans="20:21" x14ac:dyDescent="0.2">
      <c r="T884" s="43">
        <v>141.4</v>
      </c>
      <c r="U884" s="43">
        <f>(SUM(COUNT(T884:T$1100))/SUM(COUNT(T$2:T$1100)))*100</f>
        <v>19.745222929936308</v>
      </c>
    </row>
    <row r="885" spans="20:21" x14ac:dyDescent="0.2">
      <c r="T885" s="43">
        <v>141.22292167063009</v>
      </c>
      <c r="U885" s="43">
        <f>(SUM(COUNT(T885:T$1100))/SUM(COUNT(T$2:T$1100)))*100</f>
        <v>19.654231119199274</v>
      </c>
    </row>
    <row r="886" spans="20:21" x14ac:dyDescent="0.2">
      <c r="T886">
        <v>140.80000000000001</v>
      </c>
      <c r="U886" s="43">
        <f>(SUM(COUNT(T886:T$1100))/SUM(COUNT(T$2:T$1100)))*100</f>
        <v>19.563239308462236</v>
      </c>
    </row>
    <row r="887" spans="20:21" x14ac:dyDescent="0.2">
      <c r="T887">
        <v>140.80000000000001</v>
      </c>
      <c r="U887" s="43">
        <f>(SUM(COUNT(T887:T$1100))/SUM(COUNT(T$2:T$1100)))*100</f>
        <v>19.472247497725203</v>
      </c>
    </row>
    <row r="888" spans="20:21" x14ac:dyDescent="0.2">
      <c r="T888" s="43">
        <v>140.6</v>
      </c>
      <c r="U888" s="43">
        <f>(SUM(COUNT(T888:T$1100))/SUM(COUNT(T$2:T$1100)))*100</f>
        <v>19.381255686988172</v>
      </c>
    </row>
    <row r="889" spans="20:21" x14ac:dyDescent="0.2">
      <c r="T889" s="43">
        <v>140.4</v>
      </c>
      <c r="U889" s="43">
        <f>(SUM(COUNT(T889:T$1100))/SUM(COUNT(T$2:T$1100)))*100</f>
        <v>19.290263876251139</v>
      </c>
    </row>
    <row r="890" spans="20:21" x14ac:dyDescent="0.2">
      <c r="T890" s="43">
        <v>140.3852134231673</v>
      </c>
      <c r="U890" s="43">
        <f>(SUM(COUNT(T890:T$1100))/SUM(COUNT(T$2:T$1100)))*100</f>
        <v>19.199272065514101</v>
      </c>
    </row>
    <row r="891" spans="20:21" x14ac:dyDescent="0.2">
      <c r="T891" s="43">
        <v>140</v>
      </c>
      <c r="U891" s="43">
        <f>(SUM(COUNT(T891:T$1100))/SUM(COUNT(T$2:T$1100)))*100</f>
        <v>19.108280254777071</v>
      </c>
    </row>
    <row r="892" spans="20:21" x14ac:dyDescent="0.2">
      <c r="T892" s="43">
        <v>139.96376273885951</v>
      </c>
      <c r="U892" s="43">
        <f>(SUM(COUNT(T892:T$1100))/SUM(COUNT(T$2:T$1100)))*100</f>
        <v>19.017288444040037</v>
      </c>
    </row>
    <row r="893" spans="20:21" x14ac:dyDescent="0.2">
      <c r="T893" s="43">
        <v>139.89215744000964</v>
      </c>
      <c r="U893" s="43">
        <f>(SUM(COUNT(T893:T$1100))/SUM(COUNT(T$2:T$1100)))*100</f>
        <v>18.926296633303004</v>
      </c>
    </row>
    <row r="894" spans="20:21" x14ac:dyDescent="0.2">
      <c r="T894" s="43">
        <v>139.80000000000001</v>
      </c>
      <c r="U894" s="43">
        <f>(SUM(COUNT(T894:T$1100))/SUM(COUNT(T$2:T$1100)))*100</f>
        <v>18.835304822565966</v>
      </c>
    </row>
    <row r="895" spans="20:21" x14ac:dyDescent="0.2">
      <c r="T895" s="43">
        <v>139.6</v>
      </c>
      <c r="U895" s="43">
        <f>(SUM(COUNT(T895:T$1100))/SUM(COUNT(T$2:T$1100)))*100</f>
        <v>18.744313011828936</v>
      </c>
    </row>
    <row r="896" spans="20:21" x14ac:dyDescent="0.2">
      <c r="T896">
        <v>139.6</v>
      </c>
      <c r="U896" s="43">
        <f>(SUM(COUNT(T896:T$1100))/SUM(COUNT(T$2:T$1100)))*100</f>
        <v>18.653321201091902</v>
      </c>
    </row>
    <row r="897" spans="20:21" x14ac:dyDescent="0.2">
      <c r="T897" s="43">
        <v>139.30000000000001</v>
      </c>
      <c r="U897" s="43">
        <f>(SUM(COUNT(T897:T$1100))/SUM(COUNT(T$2:T$1100)))*100</f>
        <v>18.562329390354869</v>
      </c>
    </row>
    <row r="898" spans="20:21" x14ac:dyDescent="0.2">
      <c r="T898" s="43">
        <v>139.30000000000001</v>
      </c>
      <c r="U898" s="43">
        <f>(SUM(COUNT(T898:T$1100))/SUM(COUNT(T$2:T$1100)))*100</f>
        <v>18.471337579617835</v>
      </c>
    </row>
    <row r="899" spans="20:21" x14ac:dyDescent="0.2">
      <c r="T899" s="43">
        <v>139.19999999999999</v>
      </c>
      <c r="U899" s="43">
        <f>(SUM(COUNT(T899:T$1100))/SUM(COUNT(T$2:T$1100)))*100</f>
        <v>18.380345768880801</v>
      </c>
    </row>
    <row r="900" spans="20:21" x14ac:dyDescent="0.2">
      <c r="T900">
        <v>139.1</v>
      </c>
      <c r="U900" s="43">
        <f>(SUM(COUNT(T900:T$1100))/SUM(COUNT(T$2:T$1100)))*100</f>
        <v>18.289353958143767</v>
      </c>
    </row>
    <row r="901" spans="20:21" x14ac:dyDescent="0.2">
      <c r="T901">
        <v>139.1</v>
      </c>
      <c r="U901" s="43">
        <f>(SUM(COUNT(T901:T$1100))/SUM(COUNT(T$2:T$1100)))*100</f>
        <v>18.198362147406733</v>
      </c>
    </row>
    <row r="902" spans="20:21" x14ac:dyDescent="0.2">
      <c r="T902" s="43">
        <v>138.9</v>
      </c>
      <c r="U902" s="43">
        <f>(SUM(COUNT(T902:T$1100))/SUM(COUNT(T$2:T$1100)))*100</f>
        <v>18.1073703366697</v>
      </c>
    </row>
    <row r="903" spans="20:21" x14ac:dyDescent="0.2">
      <c r="T903" s="43">
        <v>138.69999999999999</v>
      </c>
      <c r="U903" s="43">
        <f>(SUM(COUNT(T903:T$1100))/SUM(COUNT(T$2:T$1100)))*100</f>
        <v>18.016378525932666</v>
      </c>
    </row>
    <row r="904" spans="20:21" x14ac:dyDescent="0.2">
      <c r="T904" s="43">
        <v>138.6</v>
      </c>
      <c r="U904" s="43">
        <f>(SUM(COUNT(T904:T$1100))/SUM(COUNT(T$2:T$1100)))*100</f>
        <v>17.925386715195632</v>
      </c>
    </row>
    <row r="905" spans="20:21" x14ac:dyDescent="0.2">
      <c r="T905" s="43">
        <v>138.4493800466303</v>
      </c>
      <c r="U905" s="43">
        <f>(SUM(COUNT(T905:T$1100))/SUM(COUNT(T$2:T$1100)))*100</f>
        <v>17.834394904458598</v>
      </c>
    </row>
    <row r="906" spans="20:21" x14ac:dyDescent="0.2">
      <c r="T906" s="43">
        <v>138.38823524525316</v>
      </c>
      <c r="U906" s="43">
        <f>(SUM(COUNT(T906:T$1100))/SUM(COUNT(T$2:T$1100)))*100</f>
        <v>17.743403093721565</v>
      </c>
    </row>
    <row r="907" spans="20:21" x14ac:dyDescent="0.2">
      <c r="T907">
        <v>138.30000000000001</v>
      </c>
      <c r="U907" s="43">
        <f>(SUM(COUNT(T907:T$1100))/SUM(COUNT(T$2:T$1100)))*100</f>
        <v>17.652411282984531</v>
      </c>
    </row>
    <row r="908" spans="20:21" x14ac:dyDescent="0.2">
      <c r="T908">
        <v>138.30000000000001</v>
      </c>
      <c r="U908" s="43">
        <f>(SUM(COUNT(T908:T$1100))/SUM(COUNT(T$2:T$1100)))*100</f>
        <v>17.561419472247497</v>
      </c>
    </row>
    <row r="909" spans="20:21" x14ac:dyDescent="0.2">
      <c r="T909" s="43">
        <v>137.4</v>
      </c>
      <c r="U909" s="43">
        <f>(SUM(COUNT(T909:T$1100))/SUM(COUNT(T$2:T$1100)))*100</f>
        <v>17.470427661510467</v>
      </c>
    </row>
    <row r="910" spans="20:21" x14ac:dyDescent="0.2">
      <c r="T910" s="43">
        <v>137.30000000000001</v>
      </c>
      <c r="U910" s="43">
        <f>(SUM(COUNT(T910:T$1100))/SUM(COUNT(T$2:T$1100)))*100</f>
        <v>17.379435850773429</v>
      </c>
    </row>
    <row r="911" spans="20:21" x14ac:dyDescent="0.2">
      <c r="T911">
        <v>136.9</v>
      </c>
      <c r="U911" s="43">
        <f>(SUM(COUNT(T911:T$1100))/SUM(COUNT(T$2:T$1100)))*100</f>
        <v>17.288444040036396</v>
      </c>
    </row>
    <row r="912" spans="20:21" x14ac:dyDescent="0.2">
      <c r="T912" s="43">
        <v>136.81236567873157</v>
      </c>
      <c r="U912" s="43">
        <f>(SUM(COUNT(T912:T$1100))/SUM(COUNT(T$2:T$1100)))*100</f>
        <v>17.197452229299362</v>
      </c>
    </row>
    <row r="913" spans="20:21" x14ac:dyDescent="0.2">
      <c r="T913" s="43">
        <v>136.80000000000001</v>
      </c>
      <c r="U913" s="43">
        <f>(SUM(COUNT(T913:T$1100))/SUM(COUNT(T$2:T$1100)))*100</f>
        <v>17.106460418562332</v>
      </c>
    </row>
    <row r="914" spans="20:21" x14ac:dyDescent="0.2">
      <c r="T914" s="43">
        <v>136.80000000000001</v>
      </c>
      <c r="U914" s="43">
        <f>(SUM(COUNT(T914:T$1100))/SUM(COUNT(T$2:T$1100)))*100</f>
        <v>17.015468607825294</v>
      </c>
    </row>
    <row r="915" spans="20:21" x14ac:dyDescent="0.2">
      <c r="T915">
        <v>136.69999999999999</v>
      </c>
      <c r="U915" s="43">
        <f>(SUM(COUNT(T915:T$1100))/SUM(COUNT(T$2:T$1100)))*100</f>
        <v>16.924476797088261</v>
      </c>
    </row>
    <row r="916" spans="20:21" x14ac:dyDescent="0.2">
      <c r="T916" s="43">
        <v>136.34073801771461</v>
      </c>
      <c r="U916" s="43">
        <f>(SUM(COUNT(T916:T$1100))/SUM(COUNT(T$2:T$1100)))*100</f>
        <v>16.833484986351227</v>
      </c>
    </row>
    <row r="917" spans="20:21" x14ac:dyDescent="0.2">
      <c r="T917" s="43">
        <v>136.19999999999999</v>
      </c>
      <c r="U917" s="43">
        <f>(SUM(COUNT(T917:T$1100))/SUM(COUNT(T$2:T$1100)))*100</f>
        <v>16.742493175614197</v>
      </c>
    </row>
    <row r="918" spans="20:21" x14ac:dyDescent="0.2">
      <c r="T918" s="43">
        <v>136</v>
      </c>
      <c r="U918" s="43">
        <f>(SUM(COUNT(T918:T$1100))/SUM(COUNT(T$2:T$1100)))*100</f>
        <v>16.651501364877159</v>
      </c>
    </row>
    <row r="919" spans="20:21" x14ac:dyDescent="0.2">
      <c r="T919" s="43">
        <v>135.87181479458158</v>
      </c>
      <c r="U919" s="43">
        <f>(SUM(COUNT(T919:T$1100))/SUM(COUNT(T$2:T$1100)))*100</f>
        <v>16.560509554140125</v>
      </c>
    </row>
    <row r="920" spans="20:21" x14ac:dyDescent="0.2">
      <c r="T920" s="43">
        <v>135.69999999999999</v>
      </c>
      <c r="U920" s="43">
        <f>(SUM(COUNT(T920:T$1100))/SUM(COUNT(T$2:T$1100)))*100</f>
        <v>16.469517743403095</v>
      </c>
    </row>
    <row r="921" spans="20:21" x14ac:dyDescent="0.2">
      <c r="T921" s="43">
        <v>135.61823308190895</v>
      </c>
      <c r="U921" s="43">
        <f>(SUM(COUNT(T921:T$1100))/SUM(COUNT(T$2:T$1100)))*100</f>
        <v>16.378525932666061</v>
      </c>
    </row>
    <row r="922" spans="20:21" x14ac:dyDescent="0.2">
      <c r="T922">
        <v>135.6</v>
      </c>
      <c r="U922" s="43">
        <f>(SUM(COUNT(T922:T$1100))/SUM(COUNT(T$2:T$1100)))*100</f>
        <v>16.287534121929028</v>
      </c>
    </row>
    <row r="923" spans="20:21" x14ac:dyDescent="0.2">
      <c r="T923" s="43">
        <v>135.5</v>
      </c>
      <c r="U923" s="43">
        <f>(SUM(COUNT(T923:T$1100))/SUM(COUNT(T$2:T$1100)))*100</f>
        <v>16.19654231119199</v>
      </c>
    </row>
    <row r="924" spans="20:21" x14ac:dyDescent="0.2">
      <c r="T924" s="43">
        <v>135.4</v>
      </c>
      <c r="U924" s="43">
        <f>(SUM(COUNT(T924:T$1100))/SUM(COUNT(T$2:T$1100)))*100</f>
        <v>16.10555050045496</v>
      </c>
    </row>
    <row r="925" spans="20:21" x14ac:dyDescent="0.2">
      <c r="T925" s="43">
        <v>135.16899785956994</v>
      </c>
      <c r="U925" s="43">
        <f>(SUM(COUNT(T925:T$1100))/SUM(COUNT(T$2:T$1100)))*100</f>
        <v>16.014558689717926</v>
      </c>
    </row>
    <row r="926" spans="20:21" x14ac:dyDescent="0.2">
      <c r="T926" s="43">
        <v>135.1</v>
      </c>
      <c r="U926" s="43">
        <f>(SUM(COUNT(T926:T$1100))/SUM(COUNT(T$2:T$1100)))*100</f>
        <v>15.923566878980891</v>
      </c>
    </row>
    <row r="927" spans="20:21" x14ac:dyDescent="0.2">
      <c r="T927">
        <v>135</v>
      </c>
      <c r="U927" s="43">
        <f>(SUM(COUNT(T927:T$1100))/SUM(COUNT(T$2:T$1100)))*100</f>
        <v>15.832575068243859</v>
      </c>
    </row>
    <row r="928" spans="20:21" x14ac:dyDescent="0.2">
      <c r="T928" s="43">
        <v>134.84149139740154</v>
      </c>
      <c r="U928" s="43">
        <f>(SUM(COUNT(T928:T$1100))/SUM(COUNT(T$2:T$1100)))*100</f>
        <v>15.741583257506825</v>
      </c>
    </row>
    <row r="929" spans="20:21" x14ac:dyDescent="0.2">
      <c r="T929" s="43">
        <v>134.6</v>
      </c>
      <c r="U929" s="43">
        <f>(SUM(COUNT(T929:T$1100))/SUM(COUNT(T$2:T$1100)))*100</f>
        <v>15.650591446769791</v>
      </c>
    </row>
    <row r="930" spans="20:21" x14ac:dyDescent="0.2">
      <c r="T930" s="43">
        <v>134.57938761596168</v>
      </c>
      <c r="U930" s="43">
        <f>(SUM(COUNT(T930:T$1100))/SUM(COUNT(T$2:T$1100)))*100</f>
        <v>15.559599636032756</v>
      </c>
    </row>
    <row r="931" spans="20:21" x14ac:dyDescent="0.2">
      <c r="T931">
        <v>134.5</v>
      </c>
      <c r="U931" s="43">
        <f>(SUM(COUNT(T931:T$1100))/SUM(COUNT(T$2:T$1100)))*100</f>
        <v>15.468607825295724</v>
      </c>
    </row>
    <row r="932" spans="20:21" x14ac:dyDescent="0.2">
      <c r="T932" s="43">
        <v>134.12106816815236</v>
      </c>
      <c r="U932" s="43">
        <f>(SUM(COUNT(T932:T$1100))/SUM(COUNT(T$2:T$1100)))*100</f>
        <v>15.37761601455869</v>
      </c>
    </row>
    <row r="933" spans="20:21" x14ac:dyDescent="0.2">
      <c r="T933" s="43">
        <v>134.1</v>
      </c>
      <c r="U933" s="43">
        <f>(SUM(COUNT(T933:T$1100))/SUM(COUNT(T$2:T$1100)))*100</f>
        <v>15.286624203821656</v>
      </c>
    </row>
    <row r="934" spans="20:21" x14ac:dyDescent="0.2">
      <c r="T934" s="43">
        <v>134.04646293261277</v>
      </c>
      <c r="U934" s="43">
        <f>(SUM(COUNT(T934:T$1100))/SUM(COUNT(T$2:T$1100)))*100</f>
        <v>15.195632393084624</v>
      </c>
    </row>
    <row r="935" spans="20:21" x14ac:dyDescent="0.2">
      <c r="T935" s="43">
        <v>134.03824155939267</v>
      </c>
      <c r="U935" s="43">
        <f>(SUM(COUNT(T935:T$1100))/SUM(COUNT(T$2:T$1100)))*100</f>
        <v>15.104640582347589</v>
      </c>
    </row>
    <row r="936" spans="20:21" x14ac:dyDescent="0.2">
      <c r="T936" s="43">
        <v>133.9</v>
      </c>
      <c r="U936" s="43">
        <f>(SUM(COUNT(T936:T$1100))/SUM(COUNT(T$2:T$1100)))*100</f>
        <v>15.013648771610555</v>
      </c>
    </row>
    <row r="937" spans="20:21" x14ac:dyDescent="0.2">
      <c r="T937" s="43">
        <v>133.58526650841381</v>
      </c>
      <c r="U937" s="43">
        <f>(SUM(COUNT(T937:T$1100))/SUM(COUNT(T$2:T$1100)))*100</f>
        <v>14.922656960873521</v>
      </c>
    </row>
    <row r="938" spans="20:21" x14ac:dyDescent="0.2">
      <c r="T938" s="43">
        <v>133.4</v>
      </c>
      <c r="U938" s="43">
        <f>(SUM(COUNT(T938:T$1100))/SUM(COUNT(T$2:T$1100)))*100</f>
        <v>14.831665150136489</v>
      </c>
    </row>
    <row r="939" spans="20:21" x14ac:dyDescent="0.2">
      <c r="T939">
        <v>133.4</v>
      </c>
      <c r="U939" s="43">
        <f>(SUM(COUNT(T939:T$1100))/SUM(COUNT(T$2:T$1100)))*100</f>
        <v>14.740673339399454</v>
      </c>
    </row>
    <row r="940" spans="20:21" x14ac:dyDescent="0.2">
      <c r="T940" s="43">
        <v>133.30218079894254</v>
      </c>
      <c r="U940" s="43">
        <f>(SUM(COUNT(T940:T$1100))/SUM(COUNT(T$2:T$1100)))*100</f>
        <v>14.64968152866242</v>
      </c>
    </row>
    <row r="941" spans="20:21" x14ac:dyDescent="0.2">
      <c r="T941">
        <v>133.19999999999999</v>
      </c>
      <c r="U941" s="43">
        <f>(SUM(COUNT(T941:T$1100))/SUM(COUNT(T$2:T$1100)))*100</f>
        <v>14.558689717925386</v>
      </c>
    </row>
    <row r="942" spans="20:21" x14ac:dyDescent="0.2">
      <c r="T942" s="43">
        <v>132.78279635019098</v>
      </c>
      <c r="U942" s="43">
        <f>(SUM(COUNT(T942:T$1100))/SUM(COUNT(T$2:T$1100)))*100</f>
        <v>14.467697907188354</v>
      </c>
    </row>
    <row r="943" spans="20:21" x14ac:dyDescent="0.2">
      <c r="T943" s="43">
        <v>132.5</v>
      </c>
      <c r="U943" s="43">
        <f>(SUM(COUNT(T943:T$1100))/SUM(COUNT(T$2:T$1100)))*100</f>
        <v>14.376706096451318</v>
      </c>
    </row>
    <row r="944" spans="20:21" x14ac:dyDescent="0.2">
      <c r="T944" s="43">
        <v>132.44773581348923</v>
      </c>
      <c r="U944" s="43">
        <f>(SUM(COUNT(T944:T$1100))/SUM(COUNT(T$2:T$1100)))*100</f>
        <v>14.285714285714285</v>
      </c>
    </row>
    <row r="945" spans="20:21" x14ac:dyDescent="0.2">
      <c r="T945" s="43">
        <v>132.23321158233293</v>
      </c>
      <c r="U945" s="43">
        <f>(SUM(COUNT(T945:T$1100))/SUM(COUNT(T$2:T$1100)))*100</f>
        <v>14.194722474977253</v>
      </c>
    </row>
    <row r="946" spans="20:21" x14ac:dyDescent="0.2">
      <c r="T946" s="43">
        <v>132.21962735481176</v>
      </c>
      <c r="U946" s="43">
        <f>(SUM(COUNT(T946:T$1100))/SUM(COUNT(T$2:T$1100)))*100</f>
        <v>14.103730664240219</v>
      </c>
    </row>
    <row r="947" spans="20:21" x14ac:dyDescent="0.2">
      <c r="T947" s="43">
        <v>132.1</v>
      </c>
      <c r="U947" s="43">
        <f>(SUM(COUNT(T947:T$1100))/SUM(COUNT(T$2:T$1100)))*100</f>
        <v>14.012738853503185</v>
      </c>
    </row>
    <row r="948" spans="20:21" x14ac:dyDescent="0.2">
      <c r="T948" s="43">
        <v>132.08435241300796</v>
      </c>
      <c r="U948" s="43">
        <f>(SUM(COUNT(T948:T$1100))/SUM(COUNT(T$2:T$1100)))*100</f>
        <v>13.92174704276615</v>
      </c>
    </row>
    <row r="949" spans="20:21" x14ac:dyDescent="0.2">
      <c r="T949" s="43">
        <v>131.6</v>
      </c>
      <c r="U949" s="43">
        <f>(SUM(COUNT(T949:T$1100))/SUM(COUNT(T$2:T$1100)))*100</f>
        <v>13.830755232029118</v>
      </c>
    </row>
    <row r="950" spans="20:21" x14ac:dyDescent="0.2">
      <c r="T950">
        <v>131.5</v>
      </c>
      <c r="U950" s="43">
        <f>(SUM(COUNT(T950:T$1100))/SUM(COUNT(T$2:T$1100)))*100</f>
        <v>13.739763421292084</v>
      </c>
    </row>
    <row r="951" spans="20:21" x14ac:dyDescent="0.2">
      <c r="T951" s="43">
        <v>131.11395374704918</v>
      </c>
      <c r="U951" s="43">
        <f>(SUM(COUNT(T951:T$1100))/SUM(COUNT(T$2:T$1100)))*100</f>
        <v>13.64877161055505</v>
      </c>
    </row>
    <row r="952" spans="20:21" x14ac:dyDescent="0.2">
      <c r="T952" s="43">
        <v>131.1</v>
      </c>
      <c r="U952" s="43">
        <f>(SUM(COUNT(T952:T$1100))/SUM(COUNT(T$2:T$1100)))*100</f>
        <v>13.557779799818018</v>
      </c>
    </row>
    <row r="953" spans="20:21" x14ac:dyDescent="0.2">
      <c r="T953">
        <v>130.80000000000001</v>
      </c>
      <c r="U953" s="43">
        <f>(SUM(COUNT(T953:T$1100))/SUM(COUNT(T$2:T$1100)))*100</f>
        <v>13.466787989080983</v>
      </c>
    </row>
    <row r="954" spans="20:21" x14ac:dyDescent="0.2">
      <c r="T954" s="43">
        <v>130.59824418425089</v>
      </c>
      <c r="U954" s="43">
        <f>(SUM(COUNT(T954:T$1100))/SUM(COUNT(T$2:T$1100)))*100</f>
        <v>13.375796178343949</v>
      </c>
    </row>
    <row r="955" spans="20:21" x14ac:dyDescent="0.2">
      <c r="T955">
        <v>130.5</v>
      </c>
      <c r="U955" s="43">
        <f>(SUM(COUNT(T955:T$1100))/SUM(COUNT(T$2:T$1100)))*100</f>
        <v>13.284804367606915</v>
      </c>
    </row>
    <row r="956" spans="20:21" x14ac:dyDescent="0.2">
      <c r="T956" s="43">
        <v>130.4</v>
      </c>
      <c r="U956" s="43">
        <f>(SUM(COUNT(T956:T$1100))/SUM(COUNT(T$2:T$1100)))*100</f>
        <v>13.193812556869883</v>
      </c>
    </row>
    <row r="957" spans="20:21" x14ac:dyDescent="0.2">
      <c r="T957">
        <v>130.19999999999999</v>
      </c>
      <c r="U957" s="43">
        <f>(SUM(COUNT(T957:T$1100))/SUM(COUNT(T$2:T$1100)))*100</f>
        <v>13.102820746132849</v>
      </c>
    </row>
    <row r="958" spans="20:21" x14ac:dyDescent="0.2">
      <c r="T958">
        <v>130.19999999999999</v>
      </c>
      <c r="U958" s="43">
        <f>(SUM(COUNT(T958:T$1100))/SUM(COUNT(T$2:T$1100)))*100</f>
        <v>13.011828935395814</v>
      </c>
    </row>
    <row r="959" spans="20:21" x14ac:dyDescent="0.2">
      <c r="T959">
        <v>129.9</v>
      </c>
      <c r="U959" s="43">
        <f>(SUM(COUNT(T959:T$1100))/SUM(COUNT(T$2:T$1100)))*100</f>
        <v>12.92083712465878</v>
      </c>
    </row>
    <row r="960" spans="20:21" x14ac:dyDescent="0.2">
      <c r="T960">
        <v>129.9</v>
      </c>
      <c r="U960" s="43">
        <f>(SUM(COUNT(T960:T$1100))/SUM(COUNT(T$2:T$1100)))*100</f>
        <v>12.829845313921748</v>
      </c>
    </row>
    <row r="961" spans="20:21" x14ac:dyDescent="0.2">
      <c r="T961">
        <v>129.80000000000001</v>
      </c>
      <c r="U961" s="43">
        <f>(SUM(COUNT(T961:T$1100))/SUM(COUNT(T$2:T$1100)))*100</f>
        <v>12.738853503184714</v>
      </c>
    </row>
    <row r="962" spans="20:21" x14ac:dyDescent="0.2">
      <c r="T962" s="43">
        <v>129.75501304510416</v>
      </c>
      <c r="U962" s="43">
        <f>(SUM(COUNT(T962:T$1100))/SUM(COUNT(T$2:T$1100)))*100</f>
        <v>12.647861692447679</v>
      </c>
    </row>
    <row r="963" spans="20:21" x14ac:dyDescent="0.2">
      <c r="T963" s="43">
        <v>129.07272570583953</v>
      </c>
      <c r="U963" s="43">
        <f>(SUM(COUNT(T963:T$1100))/SUM(COUNT(T$2:T$1100)))*100</f>
        <v>12.556869881710647</v>
      </c>
    </row>
    <row r="964" spans="20:21" x14ac:dyDescent="0.2">
      <c r="T964" s="43">
        <v>129.02317879591581</v>
      </c>
      <c r="U964" s="43">
        <f>(SUM(COUNT(T964:T$1100))/SUM(COUNT(T$2:T$1100)))*100</f>
        <v>12.465878070973613</v>
      </c>
    </row>
    <row r="965" spans="20:21" x14ac:dyDescent="0.2">
      <c r="T965" s="43">
        <v>128.79045279777498</v>
      </c>
      <c r="U965" s="43">
        <f>(SUM(COUNT(T965:T$1100))/SUM(COUNT(T$2:T$1100)))*100</f>
        <v>12.374886260236579</v>
      </c>
    </row>
    <row r="966" spans="20:21" x14ac:dyDescent="0.2">
      <c r="T966" s="43">
        <v>128.73754091112437</v>
      </c>
      <c r="U966" s="43">
        <f>(SUM(COUNT(T966:T$1100))/SUM(COUNT(T$2:T$1100)))*100</f>
        <v>12.283894449499545</v>
      </c>
    </row>
    <row r="967" spans="20:21" x14ac:dyDescent="0.2">
      <c r="T967" s="43">
        <v>128.61693757749802</v>
      </c>
      <c r="U967" s="43">
        <f>(SUM(COUNT(T967:T$1100))/SUM(COUNT(T$2:T$1100)))*100</f>
        <v>12.192902638762511</v>
      </c>
    </row>
    <row r="968" spans="20:21" x14ac:dyDescent="0.2">
      <c r="T968">
        <v>128.5</v>
      </c>
      <c r="U968" s="43">
        <f>(SUM(COUNT(T968:T$1100))/SUM(COUNT(T$2:T$1100)))*100</f>
        <v>12.101910828025478</v>
      </c>
    </row>
    <row r="969" spans="20:21" x14ac:dyDescent="0.2">
      <c r="T969" s="43">
        <v>127.58944336435185</v>
      </c>
      <c r="U969" s="43">
        <f>(SUM(COUNT(T969:T$1100))/SUM(COUNT(T$2:T$1100)))*100</f>
        <v>12.010919017288444</v>
      </c>
    </row>
    <row r="970" spans="20:21" x14ac:dyDescent="0.2">
      <c r="T970" s="43">
        <v>127.55561965312917</v>
      </c>
      <c r="U970" s="43">
        <f>(SUM(COUNT(T970:T$1100))/SUM(COUNT(T$2:T$1100)))*100</f>
        <v>11.91992720655141</v>
      </c>
    </row>
    <row r="971" spans="20:21" x14ac:dyDescent="0.2">
      <c r="T971" s="43">
        <v>127.3</v>
      </c>
      <c r="U971" s="43">
        <f>(SUM(COUNT(T971:T$1100))/SUM(COUNT(T$2:T$1100)))*100</f>
        <v>11.828935395814376</v>
      </c>
    </row>
    <row r="972" spans="20:21" x14ac:dyDescent="0.2">
      <c r="T972">
        <v>127.2</v>
      </c>
      <c r="U972" s="43">
        <f>(SUM(COUNT(T972:T$1100))/SUM(COUNT(T$2:T$1100)))*100</f>
        <v>11.737943585077343</v>
      </c>
    </row>
    <row r="973" spans="20:21" x14ac:dyDescent="0.2">
      <c r="T973" s="43">
        <v>127</v>
      </c>
      <c r="U973" s="43">
        <f>(SUM(COUNT(T973:T$1100))/SUM(COUNT(T$2:T$1100)))*100</f>
        <v>11.646951774340311</v>
      </c>
    </row>
    <row r="974" spans="20:21" x14ac:dyDescent="0.2">
      <c r="T974" s="43">
        <v>127</v>
      </c>
      <c r="U974" s="43">
        <f>(SUM(COUNT(T974:T$1100))/SUM(COUNT(T$2:T$1100)))*100</f>
        <v>11.555959963603275</v>
      </c>
    </row>
    <row r="975" spans="20:21" x14ac:dyDescent="0.2">
      <c r="T975" s="43">
        <v>126.8</v>
      </c>
      <c r="U975" s="43">
        <f>(SUM(COUNT(T975:T$1100))/SUM(COUNT(T$2:T$1100)))*100</f>
        <v>11.464968152866243</v>
      </c>
    </row>
    <row r="976" spans="20:21" x14ac:dyDescent="0.2">
      <c r="T976" s="43">
        <v>126.43581117274566</v>
      </c>
      <c r="U976" s="43">
        <f>(SUM(COUNT(T976:T$1100))/SUM(COUNT(T$2:T$1100)))*100</f>
        <v>11.373976342129207</v>
      </c>
    </row>
    <row r="977" spans="20:21" x14ac:dyDescent="0.2">
      <c r="T977" s="43">
        <v>126.2</v>
      </c>
      <c r="U977" s="43">
        <f>(SUM(COUNT(T977:T$1100))/SUM(COUNT(T$2:T$1100)))*100</f>
        <v>11.282984531392175</v>
      </c>
    </row>
    <row r="978" spans="20:21" x14ac:dyDescent="0.2">
      <c r="T978" s="43">
        <v>125.92787033555538</v>
      </c>
      <c r="U978" s="43">
        <f>(SUM(COUNT(T978:T$1100))/SUM(COUNT(T$2:T$1100)))*100</f>
        <v>11.191992720655142</v>
      </c>
    </row>
    <row r="979" spans="20:21" x14ac:dyDescent="0.2">
      <c r="T979" s="43">
        <v>125.8</v>
      </c>
      <c r="U979" s="43">
        <f>(SUM(COUNT(T979:T$1100))/SUM(COUNT(T$2:T$1100)))*100</f>
        <v>11.101000909918108</v>
      </c>
    </row>
    <row r="980" spans="20:21" x14ac:dyDescent="0.2">
      <c r="T980" s="43">
        <v>125.6</v>
      </c>
      <c r="U980" s="43">
        <f>(SUM(COUNT(T980:T$1100))/SUM(COUNT(T$2:T$1100)))*100</f>
        <v>11.010009099181074</v>
      </c>
    </row>
    <row r="981" spans="20:21" x14ac:dyDescent="0.2">
      <c r="T981" s="43">
        <v>125.5</v>
      </c>
      <c r="U981" s="43">
        <f>(SUM(COUNT(T981:T$1100))/SUM(COUNT(T$2:T$1100)))*100</f>
        <v>10.91901728844404</v>
      </c>
    </row>
    <row r="982" spans="20:21" x14ac:dyDescent="0.2">
      <c r="T982">
        <v>125.4</v>
      </c>
      <c r="U982" s="43">
        <f>(SUM(COUNT(T982:T$1100))/SUM(COUNT(T$2:T$1100)))*100</f>
        <v>10.828025477707007</v>
      </c>
    </row>
    <row r="983" spans="20:21" x14ac:dyDescent="0.2">
      <c r="T983" s="43">
        <v>125.37913561421007</v>
      </c>
      <c r="U983" s="43">
        <f>(SUM(COUNT(T983:T$1100))/SUM(COUNT(T$2:T$1100)))*100</f>
        <v>10.737033666969973</v>
      </c>
    </row>
    <row r="984" spans="20:21" x14ac:dyDescent="0.2">
      <c r="T984" s="43">
        <v>125.3</v>
      </c>
      <c r="U984" s="43">
        <f>(SUM(COUNT(T984:T$1100))/SUM(COUNT(T$2:T$1100)))*100</f>
        <v>10.646041856232939</v>
      </c>
    </row>
    <row r="985" spans="20:21" x14ac:dyDescent="0.2">
      <c r="T985" s="43">
        <v>124.90931851220911</v>
      </c>
      <c r="U985" s="43">
        <f>(SUM(COUNT(T985:T$1100))/SUM(COUNT(T$2:T$1100)))*100</f>
        <v>10.555050045495905</v>
      </c>
    </row>
    <row r="986" spans="20:21" x14ac:dyDescent="0.2">
      <c r="T986" s="43">
        <v>124.74765974432621</v>
      </c>
      <c r="U986" s="43">
        <f>(SUM(COUNT(T986:T$1100))/SUM(COUNT(T$2:T$1100)))*100</f>
        <v>10.464058234758872</v>
      </c>
    </row>
    <row r="987" spans="20:21" x14ac:dyDescent="0.2">
      <c r="T987" s="43">
        <v>124.7</v>
      </c>
      <c r="U987" s="43">
        <f>(SUM(COUNT(T987:T$1100))/SUM(COUNT(T$2:T$1100)))*100</f>
        <v>10.37306642402184</v>
      </c>
    </row>
    <row r="988" spans="20:21" x14ac:dyDescent="0.2">
      <c r="T988" s="43">
        <v>124.7</v>
      </c>
      <c r="U988" s="43">
        <f>(SUM(COUNT(T988:T$1100))/SUM(COUNT(T$2:T$1100)))*100</f>
        <v>10.282074613284804</v>
      </c>
    </row>
    <row r="989" spans="20:21" x14ac:dyDescent="0.2">
      <c r="T989" s="43">
        <v>124.6</v>
      </c>
      <c r="U989" s="43">
        <f>(SUM(COUNT(T989:T$1100))/SUM(COUNT(T$2:T$1100)))*100</f>
        <v>10.191082802547772</v>
      </c>
    </row>
    <row r="990" spans="20:21" x14ac:dyDescent="0.2">
      <c r="T990" s="43">
        <v>124.3</v>
      </c>
      <c r="U990" s="43">
        <f>(SUM(COUNT(T990:T$1100))/SUM(COUNT(T$2:T$1100)))*100</f>
        <v>10.100090991810736</v>
      </c>
    </row>
    <row r="991" spans="20:21" x14ac:dyDescent="0.2">
      <c r="T991" s="43">
        <v>124.20206553821464</v>
      </c>
      <c r="U991" s="43">
        <f>(SUM(COUNT(T991:T$1100))/SUM(COUNT(T$2:T$1100)))*100</f>
        <v>10.009099181073704</v>
      </c>
    </row>
    <row r="992" spans="20:21" x14ac:dyDescent="0.2">
      <c r="T992" s="43">
        <v>124.03813925756799</v>
      </c>
      <c r="U992" s="43">
        <f>(SUM(COUNT(T992:T$1100))/SUM(COUNT(T$2:T$1100)))*100</f>
        <v>9.9181073703366689</v>
      </c>
    </row>
    <row r="993" spans="20:21" x14ac:dyDescent="0.2">
      <c r="T993" s="43">
        <v>123.9719865921822</v>
      </c>
      <c r="U993" s="43">
        <f>(SUM(COUNT(T993:T$1100))/SUM(COUNT(T$2:T$1100)))*100</f>
        <v>9.8271155595996369</v>
      </c>
    </row>
    <row r="994" spans="20:21" x14ac:dyDescent="0.2">
      <c r="T994" s="43">
        <v>123.9</v>
      </c>
      <c r="U994" s="43">
        <f>(SUM(COUNT(T994:T$1100))/SUM(COUNT(T$2:T$1100)))*100</f>
        <v>9.7361237488626013</v>
      </c>
    </row>
    <row r="995" spans="20:21" x14ac:dyDescent="0.2">
      <c r="T995" s="43">
        <v>123.63269722371605</v>
      </c>
      <c r="U995" s="43">
        <f>(SUM(COUNT(T995:T$1100))/SUM(COUNT(T$2:T$1100)))*100</f>
        <v>9.6451319381255693</v>
      </c>
    </row>
    <row r="996" spans="20:21" x14ac:dyDescent="0.2">
      <c r="T996" s="43">
        <v>123.6</v>
      </c>
      <c r="U996" s="43">
        <f>(SUM(COUNT(T996:T$1100))/SUM(COUNT(T$2:T$1100)))*100</f>
        <v>9.5541401273885356</v>
      </c>
    </row>
    <row r="997" spans="20:21" x14ac:dyDescent="0.2">
      <c r="T997" s="43">
        <v>123.6</v>
      </c>
      <c r="U997" s="43">
        <f>(SUM(COUNT(T997:T$1100))/SUM(COUNT(T$2:T$1100)))*100</f>
        <v>9.4631483166515018</v>
      </c>
    </row>
    <row r="998" spans="20:21" x14ac:dyDescent="0.2">
      <c r="T998" s="43">
        <v>123.57855165546137</v>
      </c>
      <c r="U998" s="43">
        <f>(SUM(COUNT(T998:T$1100))/SUM(COUNT(T$2:T$1100)))*100</f>
        <v>9.372156505914468</v>
      </c>
    </row>
    <row r="999" spans="20:21" x14ac:dyDescent="0.2">
      <c r="T999">
        <v>123.1</v>
      </c>
      <c r="U999" s="43">
        <f>(SUM(COUNT(T999:T$1100))/SUM(COUNT(T$2:T$1100)))*100</f>
        <v>9.2811646951774343</v>
      </c>
    </row>
    <row r="1000" spans="20:21" x14ac:dyDescent="0.2">
      <c r="T1000" s="43">
        <v>123</v>
      </c>
      <c r="U1000" s="43">
        <f>(SUM(COUNT(T1000:T$1100))/SUM(COUNT(T$2:T$1100)))*100</f>
        <v>9.1901728844404005</v>
      </c>
    </row>
    <row r="1001" spans="20:21" x14ac:dyDescent="0.2">
      <c r="T1001" s="43">
        <v>122.9</v>
      </c>
      <c r="U1001" s="43">
        <f>(SUM(COUNT(T1001:T$1100))/SUM(COUNT(T$2:T$1100)))*100</f>
        <v>9.0991810737033667</v>
      </c>
    </row>
    <row r="1002" spans="20:21" x14ac:dyDescent="0.2">
      <c r="T1002" s="43">
        <v>122.9</v>
      </c>
      <c r="U1002" s="43">
        <f>(SUM(COUNT(T1002:T$1100))/SUM(COUNT(T$2:T$1100)))*100</f>
        <v>9.0081892629663329</v>
      </c>
    </row>
    <row r="1003" spans="20:21" x14ac:dyDescent="0.2">
      <c r="T1003" s="43">
        <v>122.9</v>
      </c>
      <c r="U1003" s="43">
        <f>(SUM(COUNT(T1003:T$1100))/SUM(COUNT(T$2:T$1100)))*100</f>
        <v>8.9171974522292992</v>
      </c>
    </row>
    <row r="1004" spans="20:21" x14ac:dyDescent="0.2">
      <c r="T1004" s="43">
        <v>122.9</v>
      </c>
      <c r="U1004" s="43">
        <f>(SUM(COUNT(T1004:T$1100))/SUM(COUNT(T$2:T$1100)))*100</f>
        <v>8.8262056414922654</v>
      </c>
    </row>
    <row r="1005" spans="20:21" x14ac:dyDescent="0.2">
      <c r="T1005" s="43">
        <v>122.86421045549849</v>
      </c>
      <c r="U1005" s="43">
        <f>(SUM(COUNT(T1005:T$1100))/SUM(COUNT(T$2:T$1100)))*100</f>
        <v>8.7352138307552334</v>
      </c>
    </row>
    <row r="1006" spans="20:21" x14ac:dyDescent="0.2">
      <c r="T1006" s="43">
        <v>122.78381081337271</v>
      </c>
      <c r="U1006" s="43">
        <f>(SUM(COUNT(T1006:T$1100))/SUM(COUNT(T$2:T$1100)))*100</f>
        <v>8.6442220200181978</v>
      </c>
    </row>
    <row r="1007" spans="20:21" x14ac:dyDescent="0.2">
      <c r="T1007">
        <v>122.7</v>
      </c>
      <c r="U1007" s="43">
        <f>(SUM(COUNT(T1007:T$1100))/SUM(COUNT(T$2:T$1100)))*100</f>
        <v>8.5532302092811658</v>
      </c>
    </row>
    <row r="1008" spans="20:21" x14ac:dyDescent="0.2">
      <c r="T1008" s="43">
        <v>122.04054108654627</v>
      </c>
      <c r="U1008" s="43">
        <f>(SUM(COUNT(T1008:T$1100))/SUM(COUNT(T$2:T$1100)))*100</f>
        <v>8.4622383985441303</v>
      </c>
    </row>
    <row r="1009" spans="20:21" x14ac:dyDescent="0.2">
      <c r="T1009" s="43">
        <v>121.6</v>
      </c>
      <c r="U1009" s="43">
        <f>(SUM(COUNT(T1009:T$1100))/SUM(COUNT(T$2:T$1100)))*100</f>
        <v>8.3712465878070983</v>
      </c>
    </row>
    <row r="1010" spans="20:21" x14ac:dyDescent="0.2">
      <c r="T1010" s="43">
        <v>121.54171929006858</v>
      </c>
      <c r="U1010" s="43">
        <f>(SUM(COUNT(T1010:T$1100))/SUM(COUNT(T$2:T$1100)))*100</f>
        <v>8.2802547770700627</v>
      </c>
    </row>
    <row r="1011" spans="20:21" x14ac:dyDescent="0.2">
      <c r="T1011" s="43">
        <v>121.52925731839514</v>
      </c>
      <c r="U1011" s="43">
        <f>(SUM(COUNT(T1011:T$1100))/SUM(COUNT(T$2:T$1100)))*100</f>
        <v>8.1892629663330307</v>
      </c>
    </row>
    <row r="1012" spans="20:21" x14ac:dyDescent="0.2">
      <c r="T1012">
        <v>121.5</v>
      </c>
      <c r="U1012" s="43">
        <f>(SUM(COUNT(T1012:T$1100))/SUM(COUNT(T$2:T$1100)))*100</f>
        <v>8.0982711555959952</v>
      </c>
    </row>
    <row r="1013" spans="20:21" x14ac:dyDescent="0.2">
      <c r="T1013" s="43">
        <v>121.43560733978858</v>
      </c>
      <c r="U1013" s="43">
        <f>(SUM(COUNT(T1013:T$1100))/SUM(COUNT(T$2:T$1100)))*100</f>
        <v>8.0072793448589632</v>
      </c>
    </row>
    <row r="1014" spans="20:21" x14ac:dyDescent="0.2">
      <c r="T1014" s="43">
        <v>121.2</v>
      </c>
      <c r="U1014" s="43">
        <f>(SUM(COUNT(T1014:T$1100))/SUM(COUNT(T$2:T$1100)))*100</f>
        <v>7.9162875341219294</v>
      </c>
    </row>
    <row r="1015" spans="20:21" x14ac:dyDescent="0.2">
      <c r="T1015" s="43">
        <v>120.61596846517493</v>
      </c>
      <c r="U1015" s="43">
        <f>(SUM(COUNT(T1015:T$1100))/SUM(COUNT(T$2:T$1100)))*100</f>
        <v>7.8252957233848957</v>
      </c>
    </row>
    <row r="1016" spans="20:21" x14ac:dyDescent="0.2">
      <c r="T1016" s="43">
        <v>120.00585535796569</v>
      </c>
      <c r="U1016" s="43">
        <f>(SUM(COUNT(T1016:T$1100))/SUM(COUNT(T$2:T$1100)))*100</f>
        <v>7.7343039126478619</v>
      </c>
    </row>
    <row r="1017" spans="20:21" x14ac:dyDescent="0.2">
      <c r="T1017">
        <v>120</v>
      </c>
      <c r="U1017" s="43">
        <f>(SUM(COUNT(T1017:T$1100))/SUM(COUNT(T$2:T$1100)))*100</f>
        <v>7.6433121019108281</v>
      </c>
    </row>
    <row r="1018" spans="20:21" x14ac:dyDescent="0.2">
      <c r="T1018" s="43">
        <v>119.88290586790919</v>
      </c>
      <c r="U1018" s="43">
        <f>(SUM(COUNT(T1018:T$1100))/SUM(COUNT(T$2:T$1100)))*100</f>
        <v>7.5523202911737943</v>
      </c>
    </row>
    <row r="1019" spans="20:21" x14ac:dyDescent="0.2">
      <c r="T1019" s="43">
        <v>119.84417821386342</v>
      </c>
      <c r="U1019" s="43">
        <f>(SUM(COUNT(T1019:T$1100))/SUM(COUNT(T$2:T$1100)))*100</f>
        <v>7.4613284804367606</v>
      </c>
    </row>
    <row r="1020" spans="20:21" x14ac:dyDescent="0.2">
      <c r="T1020" s="43">
        <v>119.8</v>
      </c>
      <c r="U1020" s="43">
        <f>(SUM(COUNT(T1020:T$1100))/SUM(COUNT(T$2:T$1100)))*100</f>
        <v>7.3703366696997268</v>
      </c>
    </row>
    <row r="1021" spans="20:21" x14ac:dyDescent="0.2">
      <c r="T1021" s="43">
        <v>119.7</v>
      </c>
      <c r="U1021" s="43">
        <f>(SUM(COUNT(T1021:T$1100))/SUM(COUNT(T$2:T$1100)))*100</f>
        <v>7.279344858962693</v>
      </c>
    </row>
    <row r="1022" spans="20:21" x14ac:dyDescent="0.2">
      <c r="T1022" s="43">
        <v>119.7</v>
      </c>
      <c r="U1022" s="43">
        <f>(SUM(COUNT(T1022:T$1100))/SUM(COUNT(T$2:T$1100)))*100</f>
        <v>7.1883530482256592</v>
      </c>
    </row>
    <row r="1023" spans="20:21" x14ac:dyDescent="0.2">
      <c r="T1023" s="43">
        <v>119.6</v>
      </c>
      <c r="U1023" s="43">
        <f>(SUM(COUNT(T1023:T$1100))/SUM(COUNT(T$2:T$1100)))*100</f>
        <v>7.0973612374886264</v>
      </c>
    </row>
    <row r="1024" spans="20:21" x14ac:dyDescent="0.2">
      <c r="T1024" s="43">
        <v>119.5</v>
      </c>
      <c r="U1024" s="43">
        <f>(SUM(COUNT(T1024:T$1100))/SUM(COUNT(T$2:T$1100)))*100</f>
        <v>7.0063694267515926</v>
      </c>
    </row>
    <row r="1025" spans="20:21" x14ac:dyDescent="0.2">
      <c r="T1025">
        <v>119.5</v>
      </c>
      <c r="U1025" s="43">
        <f>(SUM(COUNT(T1025:T$1100))/SUM(COUNT(T$2:T$1100)))*100</f>
        <v>6.9153776160145588</v>
      </c>
    </row>
    <row r="1026" spans="20:21" x14ac:dyDescent="0.2">
      <c r="T1026" s="43">
        <v>119.40792602128754</v>
      </c>
      <c r="U1026" s="43">
        <f>(SUM(COUNT(T1026:T$1100))/SUM(COUNT(T$2:T$1100)))*100</f>
        <v>6.824385805277525</v>
      </c>
    </row>
    <row r="1027" spans="20:21" x14ac:dyDescent="0.2">
      <c r="T1027" s="43">
        <v>119.12547329301496</v>
      </c>
      <c r="U1027" s="43">
        <f>(SUM(COUNT(T1027:T$1100))/SUM(COUNT(T$2:T$1100)))*100</f>
        <v>6.7333939945404913</v>
      </c>
    </row>
    <row r="1028" spans="20:21" x14ac:dyDescent="0.2">
      <c r="T1028" s="43">
        <v>119.1</v>
      </c>
      <c r="U1028" s="43">
        <f>(SUM(COUNT(T1028:T$1100))/SUM(COUNT(T$2:T$1100)))*100</f>
        <v>6.6424021838034575</v>
      </c>
    </row>
    <row r="1029" spans="20:21" x14ac:dyDescent="0.2">
      <c r="T1029" s="43">
        <v>119</v>
      </c>
      <c r="U1029" s="43">
        <f>(SUM(COUNT(T1029:T$1100))/SUM(COUNT(T$2:T$1100)))*100</f>
        <v>6.5514103730664246</v>
      </c>
    </row>
    <row r="1030" spans="20:21" x14ac:dyDescent="0.2">
      <c r="T1030">
        <v>118.8</v>
      </c>
      <c r="U1030" s="43">
        <f>(SUM(COUNT(T1030:T$1100))/SUM(COUNT(T$2:T$1100)))*100</f>
        <v>6.4604185623293899</v>
      </c>
    </row>
    <row r="1031" spans="20:21" x14ac:dyDescent="0.2">
      <c r="T1031" s="43">
        <v>118.7</v>
      </c>
      <c r="U1031" s="43">
        <f>(SUM(COUNT(T1031:T$1100))/SUM(COUNT(T$2:T$1100)))*100</f>
        <v>6.369426751592357</v>
      </c>
    </row>
    <row r="1032" spans="20:21" x14ac:dyDescent="0.2">
      <c r="T1032" s="43">
        <v>118.57341319045999</v>
      </c>
      <c r="U1032" s="43">
        <f>(SUM(COUNT(T1032:T$1100))/SUM(COUNT(T$2:T$1100)))*100</f>
        <v>6.2784349408553233</v>
      </c>
    </row>
    <row r="1033" spans="20:21" x14ac:dyDescent="0.2">
      <c r="T1033" s="43">
        <v>118.5</v>
      </c>
      <c r="U1033" s="43">
        <f>(SUM(COUNT(T1033:T$1100))/SUM(COUNT(T$2:T$1100)))*100</f>
        <v>6.1874431301182895</v>
      </c>
    </row>
    <row r="1034" spans="20:21" x14ac:dyDescent="0.2">
      <c r="T1034" s="43">
        <v>118.3913989362438</v>
      </c>
      <c r="U1034" s="43">
        <f>(SUM(COUNT(T1034:T$1100))/SUM(COUNT(T$2:T$1100)))*100</f>
        <v>6.0964513193812557</v>
      </c>
    </row>
    <row r="1035" spans="20:21" x14ac:dyDescent="0.2">
      <c r="T1035">
        <v>118.3</v>
      </c>
      <c r="U1035" s="43">
        <f>(SUM(COUNT(T1035:T$1100))/SUM(COUNT(T$2:T$1100)))*100</f>
        <v>6.005459508644222</v>
      </c>
    </row>
    <row r="1036" spans="20:21" x14ac:dyDescent="0.2">
      <c r="T1036">
        <v>117.9</v>
      </c>
      <c r="U1036" s="43">
        <f>(SUM(COUNT(T1036:T$1100))/SUM(COUNT(T$2:T$1100)))*100</f>
        <v>5.9144676979071882</v>
      </c>
    </row>
    <row r="1037" spans="20:21" x14ac:dyDescent="0.2">
      <c r="T1037" s="43">
        <v>117.8</v>
      </c>
      <c r="U1037" s="43">
        <f>(SUM(COUNT(T1037:T$1100))/SUM(COUNT(T$2:T$1100)))*100</f>
        <v>5.8234758871701553</v>
      </c>
    </row>
    <row r="1038" spans="20:21" x14ac:dyDescent="0.2">
      <c r="T1038">
        <v>117.8</v>
      </c>
      <c r="U1038" s="43">
        <f>(SUM(COUNT(T1038:T$1100))/SUM(COUNT(T$2:T$1100)))*100</f>
        <v>5.7324840764331215</v>
      </c>
    </row>
    <row r="1039" spans="20:21" x14ac:dyDescent="0.2">
      <c r="T1039" s="43">
        <v>117.63134555234481</v>
      </c>
      <c r="U1039" s="43">
        <f>(SUM(COUNT(T1039:T$1100))/SUM(COUNT(T$2:T$1100)))*100</f>
        <v>5.6414922656960877</v>
      </c>
    </row>
    <row r="1040" spans="20:21" x14ac:dyDescent="0.2">
      <c r="T1040" s="43">
        <v>117.4</v>
      </c>
      <c r="U1040" s="43">
        <f>(SUM(COUNT(T1040:T$1100))/SUM(COUNT(T$2:T$1100)))*100</f>
        <v>5.550500454959054</v>
      </c>
    </row>
    <row r="1041" spans="20:21" x14ac:dyDescent="0.2">
      <c r="T1041" s="43">
        <v>117.16738895473523</v>
      </c>
      <c r="U1041" s="43">
        <f>(SUM(COUNT(T1041:T$1100))/SUM(COUNT(T$2:T$1100)))*100</f>
        <v>5.4595086442220202</v>
      </c>
    </row>
    <row r="1042" spans="20:21" x14ac:dyDescent="0.2">
      <c r="T1042" s="43">
        <v>117.1</v>
      </c>
      <c r="U1042" s="43">
        <f>(SUM(COUNT(T1042:T$1100))/SUM(COUNT(T$2:T$1100)))*100</f>
        <v>5.3685168334849864</v>
      </c>
    </row>
    <row r="1043" spans="20:21" x14ac:dyDescent="0.2">
      <c r="T1043" s="43">
        <v>117.09954088136628</v>
      </c>
      <c r="U1043" s="43">
        <f>(SUM(COUNT(T1043:T$1100))/SUM(COUNT(T$2:T$1100)))*100</f>
        <v>5.2775250227479527</v>
      </c>
    </row>
    <row r="1044" spans="20:21" x14ac:dyDescent="0.2">
      <c r="T1044">
        <v>117</v>
      </c>
      <c r="U1044" s="43">
        <f>(SUM(COUNT(T1044:T$1100))/SUM(COUNT(T$2:T$1100)))*100</f>
        <v>5.1865332120109198</v>
      </c>
    </row>
    <row r="1045" spans="20:21" x14ac:dyDescent="0.2">
      <c r="T1045" s="43">
        <v>116.8</v>
      </c>
      <c r="U1045" s="43">
        <f>(SUM(COUNT(T1045:T$1100))/SUM(COUNT(T$2:T$1100)))*100</f>
        <v>5.095541401273886</v>
      </c>
    </row>
    <row r="1046" spans="20:21" x14ac:dyDescent="0.2">
      <c r="T1046" s="43">
        <v>116.33038597540158</v>
      </c>
      <c r="U1046" s="43">
        <f>(SUM(COUNT(T1046:T$1100))/SUM(COUNT(T$2:T$1100)))*100</f>
        <v>5.0045495905368522</v>
      </c>
    </row>
    <row r="1047" spans="20:21" x14ac:dyDescent="0.2">
      <c r="T1047" s="43">
        <v>116.28819517024735</v>
      </c>
      <c r="U1047" s="43">
        <f>(SUM(COUNT(T1047:T$1100))/SUM(COUNT(T$2:T$1100)))*100</f>
        <v>4.9135577797998184</v>
      </c>
    </row>
    <row r="1048" spans="20:21" x14ac:dyDescent="0.2">
      <c r="T1048" s="43">
        <v>116.2</v>
      </c>
      <c r="U1048" s="43">
        <f>(SUM(COUNT(T1048:T$1100))/SUM(COUNT(T$2:T$1100)))*100</f>
        <v>4.8225659690627847</v>
      </c>
    </row>
    <row r="1049" spans="20:21" x14ac:dyDescent="0.2">
      <c r="T1049">
        <v>116.2</v>
      </c>
      <c r="U1049" s="43">
        <f>(SUM(COUNT(T1049:T$1100))/SUM(COUNT(T$2:T$1100)))*100</f>
        <v>4.7315741583257509</v>
      </c>
    </row>
    <row r="1050" spans="20:21" x14ac:dyDescent="0.2">
      <c r="T1050">
        <v>116</v>
      </c>
      <c r="U1050" s="43">
        <f>(SUM(COUNT(T1050:T$1100))/SUM(COUNT(T$2:T$1100)))*100</f>
        <v>4.6405823475887171</v>
      </c>
    </row>
    <row r="1051" spans="20:21" x14ac:dyDescent="0.2">
      <c r="T1051" s="43">
        <v>115.1</v>
      </c>
      <c r="U1051" s="43">
        <f>(SUM(COUNT(T1051:T$1100))/SUM(COUNT(T$2:T$1100)))*100</f>
        <v>4.5495905368516834</v>
      </c>
    </row>
    <row r="1052" spans="20:21" x14ac:dyDescent="0.2">
      <c r="T1052" s="43">
        <v>115.00353173168931</v>
      </c>
      <c r="U1052" s="43">
        <f>(SUM(COUNT(T1052:T$1100))/SUM(COUNT(T$2:T$1100)))*100</f>
        <v>4.4585987261146496</v>
      </c>
    </row>
    <row r="1053" spans="20:21" x14ac:dyDescent="0.2">
      <c r="T1053" s="43">
        <v>114.48402406197017</v>
      </c>
      <c r="U1053" s="43">
        <f>(SUM(COUNT(T1053:T$1100))/SUM(COUNT(T$2:T$1100)))*100</f>
        <v>4.3676069153776167</v>
      </c>
    </row>
    <row r="1054" spans="20:21" x14ac:dyDescent="0.2">
      <c r="T1054" s="43">
        <v>114.41604557453043</v>
      </c>
      <c r="U1054" s="43">
        <f>(SUM(COUNT(T1054:T$1100))/SUM(COUNT(T$2:T$1100)))*100</f>
        <v>4.2766151046405829</v>
      </c>
    </row>
    <row r="1055" spans="20:21" x14ac:dyDescent="0.2">
      <c r="T1055" s="43">
        <v>114</v>
      </c>
      <c r="U1055" s="43">
        <f>(SUM(COUNT(T1055:T$1100))/SUM(COUNT(T$2:T$1100)))*100</f>
        <v>4.1856232939035491</v>
      </c>
    </row>
    <row r="1056" spans="20:21" x14ac:dyDescent="0.2">
      <c r="T1056" s="43">
        <v>113.97682765253415</v>
      </c>
      <c r="U1056" s="43">
        <f>(SUM(COUNT(T1056:T$1100))/SUM(COUNT(T$2:T$1100)))*100</f>
        <v>4.0946314831665154</v>
      </c>
    </row>
    <row r="1057" spans="20:21" x14ac:dyDescent="0.2">
      <c r="T1057">
        <v>113.8</v>
      </c>
      <c r="U1057" s="43">
        <f>(SUM(COUNT(T1057:T$1100))/SUM(COUNT(T$2:T$1100)))*100</f>
        <v>4.0036396724294816</v>
      </c>
    </row>
    <row r="1058" spans="20:21" x14ac:dyDescent="0.2">
      <c r="T1058" s="43">
        <v>113.6</v>
      </c>
      <c r="U1058" s="43">
        <f>(SUM(COUNT(T1058:T$1100))/SUM(COUNT(T$2:T$1100)))*100</f>
        <v>3.9126478616924478</v>
      </c>
    </row>
    <row r="1059" spans="20:21" x14ac:dyDescent="0.2">
      <c r="T1059">
        <v>113.6</v>
      </c>
      <c r="U1059" s="43">
        <f>(SUM(COUNT(T1059:T$1100))/SUM(COUNT(T$2:T$1100)))*100</f>
        <v>3.8216560509554141</v>
      </c>
    </row>
    <row r="1060" spans="20:21" x14ac:dyDescent="0.2">
      <c r="T1060" s="43">
        <v>113.5</v>
      </c>
      <c r="U1060" s="43">
        <f>(SUM(COUNT(T1060:T$1100))/SUM(COUNT(T$2:T$1100)))*100</f>
        <v>3.7306642402183803</v>
      </c>
    </row>
    <row r="1061" spans="20:21" x14ac:dyDescent="0.2">
      <c r="T1061" s="43">
        <v>113.4</v>
      </c>
      <c r="U1061" s="43">
        <f>(SUM(COUNT(T1061:T$1100))/SUM(COUNT(T$2:T$1100)))*100</f>
        <v>3.6396724294813465</v>
      </c>
    </row>
    <row r="1062" spans="20:21" x14ac:dyDescent="0.2">
      <c r="T1062">
        <v>113.4</v>
      </c>
      <c r="U1062" s="43">
        <f>(SUM(COUNT(T1062:T$1100))/SUM(COUNT(T$2:T$1100)))*100</f>
        <v>3.5486806187443132</v>
      </c>
    </row>
    <row r="1063" spans="20:21" x14ac:dyDescent="0.2">
      <c r="T1063" s="43">
        <v>113.3</v>
      </c>
      <c r="U1063" s="43">
        <f>(SUM(COUNT(T1063:T$1100))/SUM(COUNT(T$2:T$1100)))*100</f>
        <v>3.4576888080072794</v>
      </c>
    </row>
    <row r="1064" spans="20:21" x14ac:dyDescent="0.2">
      <c r="T1064" s="43">
        <v>113.3</v>
      </c>
      <c r="U1064" s="43">
        <f>(SUM(COUNT(T1064:T$1100))/SUM(COUNT(T$2:T$1100)))*100</f>
        <v>3.3666969972702456</v>
      </c>
    </row>
    <row r="1065" spans="20:21" x14ac:dyDescent="0.2">
      <c r="T1065" s="43">
        <v>113.27651861927313</v>
      </c>
      <c r="U1065" s="43">
        <f>(SUM(COUNT(T1065:T$1100))/SUM(COUNT(T$2:T$1100)))*100</f>
        <v>3.2757051865332123</v>
      </c>
    </row>
    <row r="1066" spans="20:21" x14ac:dyDescent="0.2">
      <c r="T1066" s="43">
        <v>113.2</v>
      </c>
      <c r="U1066" s="43">
        <f>(SUM(COUNT(T1066:T$1100))/SUM(COUNT(T$2:T$1100)))*100</f>
        <v>3.1847133757961785</v>
      </c>
    </row>
    <row r="1067" spans="20:21" x14ac:dyDescent="0.2">
      <c r="T1067">
        <v>113.1</v>
      </c>
      <c r="U1067" s="43">
        <f>(SUM(COUNT(T1067:T$1100))/SUM(COUNT(T$2:T$1100)))*100</f>
        <v>3.0937215650591448</v>
      </c>
    </row>
    <row r="1068" spans="20:21" x14ac:dyDescent="0.2">
      <c r="T1068" s="43">
        <v>112.92903527816773</v>
      </c>
      <c r="U1068" s="43">
        <f>(SUM(COUNT(T1068:T$1100))/SUM(COUNT(T$2:T$1100)))*100</f>
        <v>3.002729754322111</v>
      </c>
    </row>
    <row r="1069" spans="20:21" x14ac:dyDescent="0.2">
      <c r="T1069" s="43">
        <v>112.82864955935875</v>
      </c>
      <c r="U1069" s="43">
        <f>(SUM(COUNT(T1069:T$1100))/SUM(COUNT(T$2:T$1100)))*100</f>
        <v>2.9117379435850776</v>
      </c>
    </row>
    <row r="1070" spans="20:21" x14ac:dyDescent="0.2">
      <c r="T1070" s="43">
        <v>112.47645914075247</v>
      </c>
      <c r="U1070" s="43">
        <f>(SUM(COUNT(T1070:T$1100))/SUM(COUNT(T$2:T$1100)))*100</f>
        <v>2.8207461328480439</v>
      </c>
    </row>
    <row r="1071" spans="20:21" x14ac:dyDescent="0.2">
      <c r="T1071" s="43">
        <v>112.34306325284523</v>
      </c>
      <c r="U1071" s="43">
        <f>(SUM(COUNT(T1071:T$1100))/SUM(COUNT(T$2:T$1100)))*100</f>
        <v>2.7297543221110101</v>
      </c>
    </row>
    <row r="1072" spans="20:21" x14ac:dyDescent="0.2">
      <c r="T1072" s="43">
        <v>111.94711917228803</v>
      </c>
      <c r="U1072" s="43">
        <f>(SUM(COUNT(T1072:T$1100))/SUM(COUNT(T$2:T$1100)))*100</f>
        <v>2.6387625113739763</v>
      </c>
    </row>
    <row r="1073" spans="20:21" x14ac:dyDescent="0.2">
      <c r="T1073" s="43">
        <v>111.68965416415716</v>
      </c>
      <c r="U1073" s="43">
        <f>(SUM(COUNT(T1073:T$1100))/SUM(COUNT(T$2:T$1100)))*100</f>
        <v>2.547770700636943</v>
      </c>
    </row>
    <row r="1074" spans="20:21" x14ac:dyDescent="0.2">
      <c r="T1074" s="43">
        <v>111.68058615168644</v>
      </c>
      <c r="U1074" s="43">
        <f>(SUM(COUNT(T1074:T$1100))/SUM(COUNT(T$2:T$1100)))*100</f>
        <v>2.4567788898999092</v>
      </c>
    </row>
    <row r="1075" spans="20:21" x14ac:dyDescent="0.2">
      <c r="T1075" s="43">
        <v>110.78532457052562</v>
      </c>
      <c r="U1075" s="43">
        <f>(SUM(COUNT(T1075:T$1100))/SUM(COUNT(T$2:T$1100)))*100</f>
        <v>2.3657870791628755</v>
      </c>
    </row>
    <row r="1076" spans="20:21" x14ac:dyDescent="0.2">
      <c r="T1076" s="43">
        <v>110.14587466301138</v>
      </c>
      <c r="U1076" s="43">
        <f>(SUM(COUNT(T1076:T$1100))/SUM(COUNT(T$2:T$1100)))*100</f>
        <v>2.2747952684258417</v>
      </c>
    </row>
    <row r="1077" spans="20:21" x14ac:dyDescent="0.2">
      <c r="T1077" s="43">
        <v>110.07826302611548</v>
      </c>
      <c r="U1077" s="43">
        <f>(SUM(COUNT(T1077:T$1100))/SUM(COUNT(T$2:T$1100)))*100</f>
        <v>2.1838034576888083</v>
      </c>
    </row>
    <row r="1078" spans="20:21" x14ac:dyDescent="0.2">
      <c r="T1078" s="43">
        <v>109.88426055174119</v>
      </c>
      <c r="U1078" s="43">
        <f>(SUM(COUNT(T1078:T$1100))/SUM(COUNT(T$2:T$1100)))*100</f>
        <v>2.0928116469517746</v>
      </c>
    </row>
    <row r="1079" spans="20:21" x14ac:dyDescent="0.2">
      <c r="T1079" s="43">
        <v>109.53098281045193</v>
      </c>
      <c r="U1079" s="43">
        <f>(SUM(COUNT(T1079:T$1100))/SUM(COUNT(T$2:T$1100)))*100</f>
        <v>2.0018198362147408</v>
      </c>
    </row>
    <row r="1080" spans="20:21" x14ac:dyDescent="0.2">
      <c r="T1080" s="43">
        <v>109.3469983822762</v>
      </c>
      <c r="U1080" s="43">
        <f>(SUM(COUNT(T1080:T$1100))/SUM(COUNT(T$2:T$1100)))*100</f>
        <v>1.910828025477707</v>
      </c>
    </row>
    <row r="1081" spans="20:21" x14ac:dyDescent="0.2">
      <c r="T1081" s="43">
        <v>108.26855776528718</v>
      </c>
      <c r="U1081" s="43">
        <f>(SUM(COUNT(T1081:T$1100))/SUM(COUNT(T$2:T$1100)))*100</f>
        <v>1.8198362147406733</v>
      </c>
    </row>
    <row r="1082" spans="20:21" x14ac:dyDescent="0.2">
      <c r="T1082" s="43">
        <v>107.43740587388312</v>
      </c>
      <c r="U1082" s="43">
        <f>(SUM(COUNT(T1082:T$1100))/SUM(COUNT(T$2:T$1100)))*100</f>
        <v>1.7288444040036397</v>
      </c>
    </row>
    <row r="1083" spans="20:21" x14ac:dyDescent="0.2">
      <c r="T1083" s="43">
        <v>106.91844336419241</v>
      </c>
      <c r="U1083" s="43">
        <f>(SUM(COUNT(T1083:T$1100))/SUM(COUNT(T$2:T$1100)))*100</f>
        <v>1.6378525932666061</v>
      </c>
    </row>
    <row r="1084" spans="20:21" x14ac:dyDescent="0.2">
      <c r="T1084" s="43">
        <v>106.01596048122575</v>
      </c>
      <c r="U1084" s="43">
        <f>(SUM(COUNT(T1084:T$1100))/SUM(COUNT(T$2:T$1100)))*100</f>
        <v>1.5468607825295724</v>
      </c>
    </row>
    <row r="1085" spans="20:21" x14ac:dyDescent="0.2">
      <c r="T1085" s="43">
        <v>105.50370767174648</v>
      </c>
      <c r="U1085" s="43">
        <f>(SUM(COUNT(T1085:T$1100))/SUM(COUNT(T$2:T$1100)))*100</f>
        <v>1.4558689717925388</v>
      </c>
    </row>
    <row r="1086" spans="20:21" x14ac:dyDescent="0.2">
      <c r="T1086" s="43">
        <v>105.38817527199342</v>
      </c>
      <c r="U1086" s="43">
        <f>(SUM(COUNT(T1086:T$1100))/SUM(COUNT(T$2:T$1100)))*100</f>
        <v>1.3648771610555051</v>
      </c>
    </row>
    <row r="1087" spans="20:21" x14ac:dyDescent="0.2">
      <c r="T1087" s="43">
        <v>104.89671394477786</v>
      </c>
      <c r="U1087" s="43">
        <f>(SUM(COUNT(T1087:T$1100))/SUM(COUNT(T$2:T$1100)))*100</f>
        <v>1.2738853503184715</v>
      </c>
    </row>
    <row r="1088" spans="20:21" x14ac:dyDescent="0.2">
      <c r="T1088" s="43">
        <v>104.64372158421972</v>
      </c>
      <c r="U1088" s="43">
        <f>(SUM(COUNT(T1088:T$1100))/SUM(COUNT(T$2:T$1100)))*100</f>
        <v>1.1828935395814377</v>
      </c>
    </row>
    <row r="1089" spans="20:21" x14ac:dyDescent="0.2">
      <c r="T1089" s="43">
        <v>104.19740360994057</v>
      </c>
      <c r="U1089" s="43">
        <f>(SUM(COUNT(T1089:T$1100))/SUM(COUNT(T$2:T$1100)))*100</f>
        <v>1.0919017288444042</v>
      </c>
    </row>
    <row r="1090" spans="20:21" x14ac:dyDescent="0.2">
      <c r="T1090" s="43">
        <v>104.00533756479875</v>
      </c>
      <c r="U1090" s="43">
        <f>(SUM(COUNT(T1090:T$1100))/SUM(COUNT(T$2:T$1100)))*100</f>
        <v>1.0009099181073704</v>
      </c>
    </row>
    <row r="1091" spans="20:21" x14ac:dyDescent="0.2">
      <c r="T1091" s="43">
        <v>104.00439201384538</v>
      </c>
      <c r="U1091" s="43">
        <f>(SUM(COUNT(T1091:T$1100))/SUM(COUNT(T$2:T$1100)))*100</f>
        <v>0.90991810737033663</v>
      </c>
    </row>
    <row r="1092" spans="20:21" x14ac:dyDescent="0.2">
      <c r="T1092" s="43">
        <v>103.80605005375291</v>
      </c>
      <c r="U1092" s="43">
        <f>(SUM(COUNT(T1092:T$1100))/SUM(COUNT(T$2:T$1100)))*100</f>
        <v>0.81892629663330307</v>
      </c>
    </row>
    <row r="1093" spans="20:21" x14ac:dyDescent="0.2">
      <c r="T1093" s="43">
        <v>103.58737626761327</v>
      </c>
      <c r="U1093" s="43">
        <f>(SUM(COUNT(T1093:T$1100))/SUM(COUNT(T$2:T$1100)))*100</f>
        <v>0.72793448589626941</v>
      </c>
    </row>
    <row r="1094" spans="20:21" x14ac:dyDescent="0.2">
      <c r="T1094" s="43">
        <v>103.01614291682354</v>
      </c>
      <c r="U1094" s="43">
        <f>(SUM(COUNT(T1094:T$1100))/SUM(COUNT(T$2:T$1100)))*100</f>
        <v>0.63694267515923575</v>
      </c>
    </row>
    <row r="1095" spans="20:21" x14ac:dyDescent="0.2">
      <c r="T1095" s="43">
        <v>101.35389514594121</v>
      </c>
      <c r="U1095" s="43">
        <f>(SUM(COUNT(T1095:T$1100))/SUM(COUNT(T$2:T$1100)))*100</f>
        <v>0.54595086442220209</v>
      </c>
    </row>
    <row r="1096" spans="20:21" x14ac:dyDescent="0.2">
      <c r="T1096" s="43">
        <v>101.26140517139315</v>
      </c>
      <c r="U1096" s="43">
        <f>(SUM(COUNT(T1096:T$1100))/SUM(COUNT(T$2:T$1100)))*100</f>
        <v>0.45495905368516831</v>
      </c>
    </row>
    <row r="1097" spans="20:21" x14ac:dyDescent="0.2">
      <c r="T1097" s="43">
        <v>101.17318331819388</v>
      </c>
      <c r="U1097" s="43">
        <f>(SUM(COUNT(T1097:T$1100))/SUM(COUNT(T$2:T$1100)))*100</f>
        <v>0.36396724294813471</v>
      </c>
    </row>
    <row r="1098" spans="20:21" x14ac:dyDescent="0.2">
      <c r="T1098" s="43">
        <v>101.10171929383066</v>
      </c>
      <c r="U1098" s="43">
        <f>(SUM(COUNT(T1098:T$1100))/SUM(COUNT(T$2:T$1100)))*100</f>
        <v>0.27297543221110104</v>
      </c>
    </row>
    <row r="1099" spans="20:21" x14ac:dyDescent="0.2">
      <c r="T1099" s="43">
        <v>100.6420114603139</v>
      </c>
      <c r="U1099" s="43">
        <f>(SUM(COUNT(T1099:T$1100))/SUM(COUNT(T$2:T$1100)))*100</f>
        <v>0.18198362147406735</v>
      </c>
    </row>
    <row r="1100" spans="20:21" x14ac:dyDescent="0.2">
      <c r="T1100" s="43">
        <v>99.646033411078378</v>
      </c>
      <c r="U1100" s="43">
        <f>(SUM(COUNT(T1100:T$1100))/SUM(COUNT(T$2:T$1100)))*100</f>
        <v>9.0991810737033677E-2</v>
      </c>
    </row>
    <row r="1101" spans="20:21" x14ac:dyDescent="0.2">
      <c r="T1101" s="43"/>
    </row>
    <row r="1102" spans="20:21" x14ac:dyDescent="0.2">
      <c r="T1102" s="43"/>
    </row>
    <row r="1103" spans="20:21" x14ac:dyDescent="0.2">
      <c r="T1103" s="43"/>
    </row>
    <row r="1104" spans="20:21" x14ac:dyDescent="0.2">
      <c r="T1104" s="43"/>
    </row>
    <row r="1105" spans="20:20" x14ac:dyDescent="0.2">
      <c r="T1105" s="43"/>
    </row>
    <row r="1106" spans="20:20" x14ac:dyDescent="0.2">
      <c r="T1106" s="43"/>
    </row>
    <row r="1107" spans="20:20" x14ac:dyDescent="0.2">
      <c r="T1107" s="43"/>
    </row>
    <row r="1108" spans="20:20" x14ac:dyDescent="0.2">
      <c r="T1108" s="43"/>
    </row>
    <row r="1109" spans="20:20" x14ac:dyDescent="0.2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topLeftCell="C1" zoomScaleNormal="100" workbookViewId="0">
      <selection activeCell="Q242" sqref="Q242"/>
    </sheetView>
  </sheetViews>
  <sheetFormatPr baseColWidth="10" defaultColWidth="8.83203125" defaultRowHeight="15" x14ac:dyDescent="0.2"/>
  <cols>
    <col min="1" max="1" width="22.33203125" customWidth="1"/>
    <col min="4" max="4" width="21.832031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 x14ac:dyDescent="0.2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256</v>
      </c>
      <c r="H1" s="44" t="s">
        <v>225</v>
      </c>
      <c r="I1" s="44" t="s">
        <v>257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259</v>
      </c>
      <c r="S1" s="44" t="s">
        <v>225</v>
      </c>
      <c r="T1" s="44" t="s">
        <v>258</v>
      </c>
      <c r="U1" s="44" t="s">
        <v>225</v>
      </c>
    </row>
    <row r="2" spans="1:21" x14ac:dyDescent="0.2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 x14ac:dyDescent="0.2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 x14ac:dyDescent="0.2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 x14ac:dyDescent="0.2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 x14ac:dyDescent="0.2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 x14ac:dyDescent="0.2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 x14ac:dyDescent="0.2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 x14ac:dyDescent="0.2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 x14ac:dyDescent="0.2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 x14ac:dyDescent="0.2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 x14ac:dyDescent="0.2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 x14ac:dyDescent="0.2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 x14ac:dyDescent="0.2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 x14ac:dyDescent="0.2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 x14ac:dyDescent="0.2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 x14ac:dyDescent="0.2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 x14ac:dyDescent="0.2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 x14ac:dyDescent="0.2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 x14ac:dyDescent="0.2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 x14ac:dyDescent="0.2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 x14ac:dyDescent="0.2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 x14ac:dyDescent="0.2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 x14ac:dyDescent="0.2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 x14ac:dyDescent="0.2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 x14ac:dyDescent="0.2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 x14ac:dyDescent="0.2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 x14ac:dyDescent="0.2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 x14ac:dyDescent="0.2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 x14ac:dyDescent="0.2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 x14ac:dyDescent="0.2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 x14ac:dyDescent="0.2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 x14ac:dyDescent="0.2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 x14ac:dyDescent="0.2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 x14ac:dyDescent="0.2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 x14ac:dyDescent="0.2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 x14ac:dyDescent="0.2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 x14ac:dyDescent="0.2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 x14ac:dyDescent="0.2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 x14ac:dyDescent="0.2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 x14ac:dyDescent="0.2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 x14ac:dyDescent="0.2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 x14ac:dyDescent="0.2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 x14ac:dyDescent="0.2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 x14ac:dyDescent="0.2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 x14ac:dyDescent="0.2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 x14ac:dyDescent="0.2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 x14ac:dyDescent="0.2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 x14ac:dyDescent="0.2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 x14ac:dyDescent="0.2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 x14ac:dyDescent="0.2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 x14ac:dyDescent="0.2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 x14ac:dyDescent="0.2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 x14ac:dyDescent="0.2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 x14ac:dyDescent="0.2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 x14ac:dyDescent="0.2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 x14ac:dyDescent="0.2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 x14ac:dyDescent="0.2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 x14ac:dyDescent="0.2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 x14ac:dyDescent="0.2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 x14ac:dyDescent="0.2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 x14ac:dyDescent="0.2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 x14ac:dyDescent="0.2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 x14ac:dyDescent="0.2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 x14ac:dyDescent="0.2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 x14ac:dyDescent="0.2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 x14ac:dyDescent="0.2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 x14ac:dyDescent="0.2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 x14ac:dyDescent="0.2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 x14ac:dyDescent="0.2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 x14ac:dyDescent="0.2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 x14ac:dyDescent="0.2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 x14ac:dyDescent="0.2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 x14ac:dyDescent="0.2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 x14ac:dyDescent="0.2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 x14ac:dyDescent="0.2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 x14ac:dyDescent="0.2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 x14ac:dyDescent="0.2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 x14ac:dyDescent="0.2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 x14ac:dyDescent="0.2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 x14ac:dyDescent="0.2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 x14ac:dyDescent="0.2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 x14ac:dyDescent="0.2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 x14ac:dyDescent="0.2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 x14ac:dyDescent="0.2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 x14ac:dyDescent="0.2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 x14ac:dyDescent="0.2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 x14ac:dyDescent="0.2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 x14ac:dyDescent="0.2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 x14ac:dyDescent="0.2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 x14ac:dyDescent="0.2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 x14ac:dyDescent="0.2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 x14ac:dyDescent="0.2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 x14ac:dyDescent="0.2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 x14ac:dyDescent="0.2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 x14ac:dyDescent="0.2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 x14ac:dyDescent="0.2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 x14ac:dyDescent="0.2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 x14ac:dyDescent="0.2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 x14ac:dyDescent="0.2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 x14ac:dyDescent="0.2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 x14ac:dyDescent="0.2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 x14ac:dyDescent="0.2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 x14ac:dyDescent="0.2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 x14ac:dyDescent="0.2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 x14ac:dyDescent="0.2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 x14ac:dyDescent="0.2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 x14ac:dyDescent="0.2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 x14ac:dyDescent="0.2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 x14ac:dyDescent="0.2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 x14ac:dyDescent="0.2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 x14ac:dyDescent="0.2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 x14ac:dyDescent="0.2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 x14ac:dyDescent="0.2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 x14ac:dyDescent="0.2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 x14ac:dyDescent="0.2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 x14ac:dyDescent="0.2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 x14ac:dyDescent="0.2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 x14ac:dyDescent="0.2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 x14ac:dyDescent="0.2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 x14ac:dyDescent="0.2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 x14ac:dyDescent="0.2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 x14ac:dyDescent="0.2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 x14ac:dyDescent="0.2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 x14ac:dyDescent="0.2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 x14ac:dyDescent="0.2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 x14ac:dyDescent="0.2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 x14ac:dyDescent="0.2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 x14ac:dyDescent="0.2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 x14ac:dyDescent="0.2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 x14ac:dyDescent="0.2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 x14ac:dyDescent="0.2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 x14ac:dyDescent="0.2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 x14ac:dyDescent="0.2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 x14ac:dyDescent="0.2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 x14ac:dyDescent="0.2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 x14ac:dyDescent="0.2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 x14ac:dyDescent="0.2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 x14ac:dyDescent="0.2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 x14ac:dyDescent="0.2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 x14ac:dyDescent="0.2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 x14ac:dyDescent="0.2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 x14ac:dyDescent="0.2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 x14ac:dyDescent="0.2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 x14ac:dyDescent="0.2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 x14ac:dyDescent="0.2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 x14ac:dyDescent="0.2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 x14ac:dyDescent="0.2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 x14ac:dyDescent="0.2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 x14ac:dyDescent="0.2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 x14ac:dyDescent="0.2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 x14ac:dyDescent="0.2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 x14ac:dyDescent="0.2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 x14ac:dyDescent="0.2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 x14ac:dyDescent="0.2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 x14ac:dyDescent="0.2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 x14ac:dyDescent="0.2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 x14ac:dyDescent="0.2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 x14ac:dyDescent="0.2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 x14ac:dyDescent="0.2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 x14ac:dyDescent="0.2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 x14ac:dyDescent="0.2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 x14ac:dyDescent="0.2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 x14ac:dyDescent="0.2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 x14ac:dyDescent="0.2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 x14ac:dyDescent="0.2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 x14ac:dyDescent="0.2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 x14ac:dyDescent="0.2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 x14ac:dyDescent="0.2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 x14ac:dyDescent="0.2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 x14ac:dyDescent="0.2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 x14ac:dyDescent="0.2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 x14ac:dyDescent="0.2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 x14ac:dyDescent="0.2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 x14ac:dyDescent="0.2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 x14ac:dyDescent="0.2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 x14ac:dyDescent="0.2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 x14ac:dyDescent="0.2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 x14ac:dyDescent="0.2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 x14ac:dyDescent="0.2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 x14ac:dyDescent="0.2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 x14ac:dyDescent="0.2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 x14ac:dyDescent="0.2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 x14ac:dyDescent="0.2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 x14ac:dyDescent="0.2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 x14ac:dyDescent="0.2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 x14ac:dyDescent="0.2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 x14ac:dyDescent="0.2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 x14ac:dyDescent="0.2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 x14ac:dyDescent="0.2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 x14ac:dyDescent="0.2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 x14ac:dyDescent="0.2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 x14ac:dyDescent="0.2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 x14ac:dyDescent="0.2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 x14ac:dyDescent="0.2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 x14ac:dyDescent="0.2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 x14ac:dyDescent="0.2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 x14ac:dyDescent="0.2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 x14ac:dyDescent="0.2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 x14ac:dyDescent="0.2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 x14ac:dyDescent="0.2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 x14ac:dyDescent="0.2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 x14ac:dyDescent="0.2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 x14ac:dyDescent="0.2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 x14ac:dyDescent="0.2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 x14ac:dyDescent="0.2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 x14ac:dyDescent="0.2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 x14ac:dyDescent="0.2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 x14ac:dyDescent="0.2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 x14ac:dyDescent="0.2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 x14ac:dyDescent="0.2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 x14ac:dyDescent="0.2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 x14ac:dyDescent="0.2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 x14ac:dyDescent="0.2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 x14ac:dyDescent="0.2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 x14ac:dyDescent="0.2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 x14ac:dyDescent="0.2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 x14ac:dyDescent="0.2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 x14ac:dyDescent="0.2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 x14ac:dyDescent="0.2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 x14ac:dyDescent="0.2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 x14ac:dyDescent="0.2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 x14ac:dyDescent="0.2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 x14ac:dyDescent="0.2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 x14ac:dyDescent="0.2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 x14ac:dyDescent="0.2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 x14ac:dyDescent="0.2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 x14ac:dyDescent="0.2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 x14ac:dyDescent="0.2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 x14ac:dyDescent="0.2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 x14ac:dyDescent="0.2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 x14ac:dyDescent="0.2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 x14ac:dyDescent="0.2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 x14ac:dyDescent="0.2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 x14ac:dyDescent="0.2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 x14ac:dyDescent="0.2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 x14ac:dyDescent="0.2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 x14ac:dyDescent="0.2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 x14ac:dyDescent="0.2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 x14ac:dyDescent="0.2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 x14ac:dyDescent="0.2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 x14ac:dyDescent="0.2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 x14ac:dyDescent="0.2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 x14ac:dyDescent="0.2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 x14ac:dyDescent="0.2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 x14ac:dyDescent="0.2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 x14ac:dyDescent="0.2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 x14ac:dyDescent="0.2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 x14ac:dyDescent="0.2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 x14ac:dyDescent="0.2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 x14ac:dyDescent="0.2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 x14ac:dyDescent="0.2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 x14ac:dyDescent="0.2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 x14ac:dyDescent="0.2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 x14ac:dyDescent="0.2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 x14ac:dyDescent="0.2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 x14ac:dyDescent="0.2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 x14ac:dyDescent="0.2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 x14ac:dyDescent="0.2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 x14ac:dyDescent="0.2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 x14ac:dyDescent="0.2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 x14ac:dyDescent="0.2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 x14ac:dyDescent="0.2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 x14ac:dyDescent="0.2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 x14ac:dyDescent="0.2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 x14ac:dyDescent="0.2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 x14ac:dyDescent="0.2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 x14ac:dyDescent="0.2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 x14ac:dyDescent="0.2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 x14ac:dyDescent="0.2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 x14ac:dyDescent="0.2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 x14ac:dyDescent="0.2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 x14ac:dyDescent="0.2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 x14ac:dyDescent="0.2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 x14ac:dyDescent="0.2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 x14ac:dyDescent="0.2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 x14ac:dyDescent="0.2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 x14ac:dyDescent="0.2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 x14ac:dyDescent="0.2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 x14ac:dyDescent="0.2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 x14ac:dyDescent="0.2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 x14ac:dyDescent="0.2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 x14ac:dyDescent="0.2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 x14ac:dyDescent="0.2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 x14ac:dyDescent="0.2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 x14ac:dyDescent="0.2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 x14ac:dyDescent="0.2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 x14ac:dyDescent="0.2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 x14ac:dyDescent="0.2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 x14ac:dyDescent="0.2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 x14ac:dyDescent="0.2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 x14ac:dyDescent="0.2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 x14ac:dyDescent="0.2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 x14ac:dyDescent="0.2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 x14ac:dyDescent="0.2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 x14ac:dyDescent="0.2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 x14ac:dyDescent="0.2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 x14ac:dyDescent="0.2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 x14ac:dyDescent="0.2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 x14ac:dyDescent="0.2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 x14ac:dyDescent="0.2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 x14ac:dyDescent="0.2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 x14ac:dyDescent="0.2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 x14ac:dyDescent="0.2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 x14ac:dyDescent="0.2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 x14ac:dyDescent="0.2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 x14ac:dyDescent="0.2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 x14ac:dyDescent="0.2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 x14ac:dyDescent="0.2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 x14ac:dyDescent="0.2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 x14ac:dyDescent="0.2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 x14ac:dyDescent="0.2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 x14ac:dyDescent="0.2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 x14ac:dyDescent="0.2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 x14ac:dyDescent="0.2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 x14ac:dyDescent="0.2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 x14ac:dyDescent="0.2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 x14ac:dyDescent="0.2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 x14ac:dyDescent="0.2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 x14ac:dyDescent="0.2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 x14ac:dyDescent="0.2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 x14ac:dyDescent="0.2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 x14ac:dyDescent="0.2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 x14ac:dyDescent="0.2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 x14ac:dyDescent="0.2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 x14ac:dyDescent="0.2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 x14ac:dyDescent="0.2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 x14ac:dyDescent="0.2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 x14ac:dyDescent="0.2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 x14ac:dyDescent="0.2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 x14ac:dyDescent="0.2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 x14ac:dyDescent="0.2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 x14ac:dyDescent="0.2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 x14ac:dyDescent="0.2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 x14ac:dyDescent="0.2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 x14ac:dyDescent="0.2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 x14ac:dyDescent="0.2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 x14ac:dyDescent="0.2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 x14ac:dyDescent="0.2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 x14ac:dyDescent="0.2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 x14ac:dyDescent="0.2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 x14ac:dyDescent="0.2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 x14ac:dyDescent="0.2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 x14ac:dyDescent="0.2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 x14ac:dyDescent="0.2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 x14ac:dyDescent="0.2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 x14ac:dyDescent="0.2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 x14ac:dyDescent="0.2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 x14ac:dyDescent="0.2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 x14ac:dyDescent="0.2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 x14ac:dyDescent="0.2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 x14ac:dyDescent="0.2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 x14ac:dyDescent="0.2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 x14ac:dyDescent="0.2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 x14ac:dyDescent="0.2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 x14ac:dyDescent="0.2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 x14ac:dyDescent="0.2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 x14ac:dyDescent="0.2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 x14ac:dyDescent="0.2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 x14ac:dyDescent="0.2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 x14ac:dyDescent="0.2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 x14ac:dyDescent="0.2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 x14ac:dyDescent="0.2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 x14ac:dyDescent="0.2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 x14ac:dyDescent="0.2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 x14ac:dyDescent="0.2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 x14ac:dyDescent="0.2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 x14ac:dyDescent="0.2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 x14ac:dyDescent="0.2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 x14ac:dyDescent="0.2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 x14ac:dyDescent="0.2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 x14ac:dyDescent="0.2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 x14ac:dyDescent="0.2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 x14ac:dyDescent="0.2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 x14ac:dyDescent="0.2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 x14ac:dyDescent="0.2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 x14ac:dyDescent="0.2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 x14ac:dyDescent="0.2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 x14ac:dyDescent="0.2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 x14ac:dyDescent="0.2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 x14ac:dyDescent="0.2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 x14ac:dyDescent="0.2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 x14ac:dyDescent="0.2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 x14ac:dyDescent="0.2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 x14ac:dyDescent="0.2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 x14ac:dyDescent="0.2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 x14ac:dyDescent="0.2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 x14ac:dyDescent="0.2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 x14ac:dyDescent="0.2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 x14ac:dyDescent="0.2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 x14ac:dyDescent="0.2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 x14ac:dyDescent="0.2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 x14ac:dyDescent="0.2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 x14ac:dyDescent="0.2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 x14ac:dyDescent="0.2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 x14ac:dyDescent="0.2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 x14ac:dyDescent="0.2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 x14ac:dyDescent="0.2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 x14ac:dyDescent="0.2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 x14ac:dyDescent="0.2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 x14ac:dyDescent="0.2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 x14ac:dyDescent="0.2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 x14ac:dyDescent="0.2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 x14ac:dyDescent="0.2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 x14ac:dyDescent="0.2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 x14ac:dyDescent="0.2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 x14ac:dyDescent="0.2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 x14ac:dyDescent="0.2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 x14ac:dyDescent="0.2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 x14ac:dyDescent="0.2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 x14ac:dyDescent="0.2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 x14ac:dyDescent="0.2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 x14ac:dyDescent="0.2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 x14ac:dyDescent="0.2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 x14ac:dyDescent="0.2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 x14ac:dyDescent="0.2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 x14ac:dyDescent="0.2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 x14ac:dyDescent="0.2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 x14ac:dyDescent="0.2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 x14ac:dyDescent="0.2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 x14ac:dyDescent="0.2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 x14ac:dyDescent="0.2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 x14ac:dyDescent="0.2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 x14ac:dyDescent="0.2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 x14ac:dyDescent="0.2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 x14ac:dyDescent="0.2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 x14ac:dyDescent="0.2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 x14ac:dyDescent="0.2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 x14ac:dyDescent="0.2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 x14ac:dyDescent="0.2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 x14ac:dyDescent="0.2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 x14ac:dyDescent="0.2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 x14ac:dyDescent="0.2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 x14ac:dyDescent="0.2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 x14ac:dyDescent="0.2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 x14ac:dyDescent="0.2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 x14ac:dyDescent="0.2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 x14ac:dyDescent="0.2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 x14ac:dyDescent="0.2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 x14ac:dyDescent="0.2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 x14ac:dyDescent="0.2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 x14ac:dyDescent="0.2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 x14ac:dyDescent="0.2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 x14ac:dyDescent="0.2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 x14ac:dyDescent="0.2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 x14ac:dyDescent="0.2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 x14ac:dyDescent="0.2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 x14ac:dyDescent="0.2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 x14ac:dyDescent="0.2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 x14ac:dyDescent="0.2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 x14ac:dyDescent="0.2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 x14ac:dyDescent="0.2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 x14ac:dyDescent="0.2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 x14ac:dyDescent="0.2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 x14ac:dyDescent="0.2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 x14ac:dyDescent="0.2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 x14ac:dyDescent="0.2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 x14ac:dyDescent="0.2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 x14ac:dyDescent="0.2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 x14ac:dyDescent="0.2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 x14ac:dyDescent="0.2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 x14ac:dyDescent="0.2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 x14ac:dyDescent="0.2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 x14ac:dyDescent="0.2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 x14ac:dyDescent="0.2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 x14ac:dyDescent="0.2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 x14ac:dyDescent="0.2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 x14ac:dyDescent="0.2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 x14ac:dyDescent="0.2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 x14ac:dyDescent="0.2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 x14ac:dyDescent="0.2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 x14ac:dyDescent="0.2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 x14ac:dyDescent="0.2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 x14ac:dyDescent="0.2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 x14ac:dyDescent="0.2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 x14ac:dyDescent="0.2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 x14ac:dyDescent="0.2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 x14ac:dyDescent="0.2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 x14ac:dyDescent="0.2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 x14ac:dyDescent="0.2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 x14ac:dyDescent="0.2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 x14ac:dyDescent="0.2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 x14ac:dyDescent="0.2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 x14ac:dyDescent="0.2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 x14ac:dyDescent="0.2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 x14ac:dyDescent="0.2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 x14ac:dyDescent="0.2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 x14ac:dyDescent="0.2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 x14ac:dyDescent="0.2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 x14ac:dyDescent="0.2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 x14ac:dyDescent="0.2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 x14ac:dyDescent="0.2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 x14ac:dyDescent="0.2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 x14ac:dyDescent="0.2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 x14ac:dyDescent="0.2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 x14ac:dyDescent="0.2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 x14ac:dyDescent="0.2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 x14ac:dyDescent="0.2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 x14ac:dyDescent="0.2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 x14ac:dyDescent="0.2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 x14ac:dyDescent="0.2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 x14ac:dyDescent="0.2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 x14ac:dyDescent="0.2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 x14ac:dyDescent="0.2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 x14ac:dyDescent="0.2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 x14ac:dyDescent="0.2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 x14ac:dyDescent="0.2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 x14ac:dyDescent="0.2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 x14ac:dyDescent="0.2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 x14ac:dyDescent="0.2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 x14ac:dyDescent="0.2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 x14ac:dyDescent="0.2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 x14ac:dyDescent="0.2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 x14ac:dyDescent="0.2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 x14ac:dyDescent="0.2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 x14ac:dyDescent="0.2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 x14ac:dyDescent="0.2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 x14ac:dyDescent="0.2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 x14ac:dyDescent="0.2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 x14ac:dyDescent="0.2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 x14ac:dyDescent="0.2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 x14ac:dyDescent="0.2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 x14ac:dyDescent="0.2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 x14ac:dyDescent="0.2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 x14ac:dyDescent="0.2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 x14ac:dyDescent="0.2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 x14ac:dyDescent="0.2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 x14ac:dyDescent="0.2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 x14ac:dyDescent="0.2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 x14ac:dyDescent="0.2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 x14ac:dyDescent="0.2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 x14ac:dyDescent="0.2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 x14ac:dyDescent="0.2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 x14ac:dyDescent="0.2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 x14ac:dyDescent="0.2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 x14ac:dyDescent="0.2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 x14ac:dyDescent="0.2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 x14ac:dyDescent="0.2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 x14ac:dyDescent="0.2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 x14ac:dyDescent="0.2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 x14ac:dyDescent="0.2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 x14ac:dyDescent="0.2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 x14ac:dyDescent="0.2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 x14ac:dyDescent="0.2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 x14ac:dyDescent="0.2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 x14ac:dyDescent="0.2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 x14ac:dyDescent="0.2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 x14ac:dyDescent="0.2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 x14ac:dyDescent="0.2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 x14ac:dyDescent="0.2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 x14ac:dyDescent="0.2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 x14ac:dyDescent="0.2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 x14ac:dyDescent="0.2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 x14ac:dyDescent="0.2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 x14ac:dyDescent="0.2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 x14ac:dyDescent="0.2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 x14ac:dyDescent="0.2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 x14ac:dyDescent="0.2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 x14ac:dyDescent="0.2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 x14ac:dyDescent="0.2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 x14ac:dyDescent="0.2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 x14ac:dyDescent="0.2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 x14ac:dyDescent="0.2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 x14ac:dyDescent="0.2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 x14ac:dyDescent="0.2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 x14ac:dyDescent="0.2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 x14ac:dyDescent="0.2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 x14ac:dyDescent="0.2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 x14ac:dyDescent="0.2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 x14ac:dyDescent="0.2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 x14ac:dyDescent="0.2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 x14ac:dyDescent="0.2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 x14ac:dyDescent="0.2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 x14ac:dyDescent="0.2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 x14ac:dyDescent="0.2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 x14ac:dyDescent="0.2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 x14ac:dyDescent="0.2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 x14ac:dyDescent="0.2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 x14ac:dyDescent="0.2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 x14ac:dyDescent="0.2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 x14ac:dyDescent="0.2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 x14ac:dyDescent="0.2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 x14ac:dyDescent="0.2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 x14ac:dyDescent="0.2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 x14ac:dyDescent="0.2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 x14ac:dyDescent="0.2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 x14ac:dyDescent="0.2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 x14ac:dyDescent="0.2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 x14ac:dyDescent="0.2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 x14ac:dyDescent="0.2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 x14ac:dyDescent="0.2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 x14ac:dyDescent="0.2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 x14ac:dyDescent="0.2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 x14ac:dyDescent="0.2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 x14ac:dyDescent="0.2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 x14ac:dyDescent="0.2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 x14ac:dyDescent="0.2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 x14ac:dyDescent="0.2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 x14ac:dyDescent="0.2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 x14ac:dyDescent="0.2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 x14ac:dyDescent="0.2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 x14ac:dyDescent="0.2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 x14ac:dyDescent="0.2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 x14ac:dyDescent="0.2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 x14ac:dyDescent="0.2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 x14ac:dyDescent="0.2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 x14ac:dyDescent="0.2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 x14ac:dyDescent="0.2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 x14ac:dyDescent="0.2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 x14ac:dyDescent="0.2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 x14ac:dyDescent="0.2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 x14ac:dyDescent="0.2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 x14ac:dyDescent="0.2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 x14ac:dyDescent="0.2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 x14ac:dyDescent="0.2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 x14ac:dyDescent="0.2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 x14ac:dyDescent="0.2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 x14ac:dyDescent="0.2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 x14ac:dyDescent="0.2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 x14ac:dyDescent="0.2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 x14ac:dyDescent="0.2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 x14ac:dyDescent="0.2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 x14ac:dyDescent="0.2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 x14ac:dyDescent="0.2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 x14ac:dyDescent="0.2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 x14ac:dyDescent="0.2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 x14ac:dyDescent="0.2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 x14ac:dyDescent="0.2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 x14ac:dyDescent="0.2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 x14ac:dyDescent="0.2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 x14ac:dyDescent="0.2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 x14ac:dyDescent="0.2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 x14ac:dyDescent="0.2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 x14ac:dyDescent="0.2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 x14ac:dyDescent="0.2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 x14ac:dyDescent="0.2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 x14ac:dyDescent="0.2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 x14ac:dyDescent="0.2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 x14ac:dyDescent="0.2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 x14ac:dyDescent="0.2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 x14ac:dyDescent="0.2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 x14ac:dyDescent="0.2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 x14ac:dyDescent="0.2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 x14ac:dyDescent="0.2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 x14ac:dyDescent="0.2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 x14ac:dyDescent="0.2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 x14ac:dyDescent="0.2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 x14ac:dyDescent="0.2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 x14ac:dyDescent="0.2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 x14ac:dyDescent="0.2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 x14ac:dyDescent="0.2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 x14ac:dyDescent="0.2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 x14ac:dyDescent="0.2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 x14ac:dyDescent="0.2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 x14ac:dyDescent="0.2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 x14ac:dyDescent="0.2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 x14ac:dyDescent="0.2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 x14ac:dyDescent="0.2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 x14ac:dyDescent="0.2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 x14ac:dyDescent="0.2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 x14ac:dyDescent="0.2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 x14ac:dyDescent="0.2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 x14ac:dyDescent="0.2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 x14ac:dyDescent="0.2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 x14ac:dyDescent="0.2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 x14ac:dyDescent="0.2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 x14ac:dyDescent="0.2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 x14ac:dyDescent="0.2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 x14ac:dyDescent="0.2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 x14ac:dyDescent="0.2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 x14ac:dyDescent="0.2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 x14ac:dyDescent="0.2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 x14ac:dyDescent="0.2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 x14ac:dyDescent="0.2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 x14ac:dyDescent="0.2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 x14ac:dyDescent="0.2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 x14ac:dyDescent="0.2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 x14ac:dyDescent="0.2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 x14ac:dyDescent="0.2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 x14ac:dyDescent="0.2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 x14ac:dyDescent="0.2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 x14ac:dyDescent="0.2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 x14ac:dyDescent="0.2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 x14ac:dyDescent="0.2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 x14ac:dyDescent="0.2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 x14ac:dyDescent="0.2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 x14ac:dyDescent="0.2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 x14ac:dyDescent="0.2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 x14ac:dyDescent="0.2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 x14ac:dyDescent="0.2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 x14ac:dyDescent="0.2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 x14ac:dyDescent="0.2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 x14ac:dyDescent="0.2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 x14ac:dyDescent="0.2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 x14ac:dyDescent="0.2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 x14ac:dyDescent="0.2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 x14ac:dyDescent="0.2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 x14ac:dyDescent="0.2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 x14ac:dyDescent="0.2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 x14ac:dyDescent="0.2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 x14ac:dyDescent="0.2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 x14ac:dyDescent="0.2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 x14ac:dyDescent="0.2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 x14ac:dyDescent="0.2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 x14ac:dyDescent="0.2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 x14ac:dyDescent="0.2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 x14ac:dyDescent="0.2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 x14ac:dyDescent="0.2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 x14ac:dyDescent="0.2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 x14ac:dyDescent="0.2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 x14ac:dyDescent="0.2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 x14ac:dyDescent="0.2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 x14ac:dyDescent="0.2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 x14ac:dyDescent="0.2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 x14ac:dyDescent="0.2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 x14ac:dyDescent="0.2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 x14ac:dyDescent="0.2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 x14ac:dyDescent="0.2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 x14ac:dyDescent="0.2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 x14ac:dyDescent="0.2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 x14ac:dyDescent="0.2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 x14ac:dyDescent="0.2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 x14ac:dyDescent="0.2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 x14ac:dyDescent="0.2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 x14ac:dyDescent="0.2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 x14ac:dyDescent="0.2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 x14ac:dyDescent="0.2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 x14ac:dyDescent="0.2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 x14ac:dyDescent="0.2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 x14ac:dyDescent="0.2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 x14ac:dyDescent="0.2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 x14ac:dyDescent="0.2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 x14ac:dyDescent="0.2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 x14ac:dyDescent="0.2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 x14ac:dyDescent="0.2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 x14ac:dyDescent="0.2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 x14ac:dyDescent="0.2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 x14ac:dyDescent="0.2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 x14ac:dyDescent="0.2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 x14ac:dyDescent="0.2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 x14ac:dyDescent="0.2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 x14ac:dyDescent="0.2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 x14ac:dyDescent="0.2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 x14ac:dyDescent="0.2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 x14ac:dyDescent="0.2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 x14ac:dyDescent="0.2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 x14ac:dyDescent="0.2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 x14ac:dyDescent="0.2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 x14ac:dyDescent="0.2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 x14ac:dyDescent="0.2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 x14ac:dyDescent="0.2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 x14ac:dyDescent="0.2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 x14ac:dyDescent="0.2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 x14ac:dyDescent="0.2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 x14ac:dyDescent="0.2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 x14ac:dyDescent="0.2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 x14ac:dyDescent="0.2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 x14ac:dyDescent="0.2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 x14ac:dyDescent="0.2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 x14ac:dyDescent="0.2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 x14ac:dyDescent="0.2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 x14ac:dyDescent="0.2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 x14ac:dyDescent="0.2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 x14ac:dyDescent="0.2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 x14ac:dyDescent="0.2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 x14ac:dyDescent="0.2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 x14ac:dyDescent="0.2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 x14ac:dyDescent="0.2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 x14ac:dyDescent="0.2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 x14ac:dyDescent="0.2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 x14ac:dyDescent="0.2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 x14ac:dyDescent="0.2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 x14ac:dyDescent="0.2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 x14ac:dyDescent="0.2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 x14ac:dyDescent="0.2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 x14ac:dyDescent="0.2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 x14ac:dyDescent="0.2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 x14ac:dyDescent="0.2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 x14ac:dyDescent="0.2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 x14ac:dyDescent="0.2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 x14ac:dyDescent="0.2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 x14ac:dyDescent="0.2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 x14ac:dyDescent="0.2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 x14ac:dyDescent="0.2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 x14ac:dyDescent="0.2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 x14ac:dyDescent="0.2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 x14ac:dyDescent="0.2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 x14ac:dyDescent="0.2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 x14ac:dyDescent="0.2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 x14ac:dyDescent="0.2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 x14ac:dyDescent="0.2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 x14ac:dyDescent="0.2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 x14ac:dyDescent="0.2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 x14ac:dyDescent="0.2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 x14ac:dyDescent="0.2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 x14ac:dyDescent="0.2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 x14ac:dyDescent="0.2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 x14ac:dyDescent="0.2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 x14ac:dyDescent="0.2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 x14ac:dyDescent="0.2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 x14ac:dyDescent="0.2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 x14ac:dyDescent="0.2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 x14ac:dyDescent="0.2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 x14ac:dyDescent="0.2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 x14ac:dyDescent="0.2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 x14ac:dyDescent="0.2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 x14ac:dyDescent="0.2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 x14ac:dyDescent="0.2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 x14ac:dyDescent="0.2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 x14ac:dyDescent="0.2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 x14ac:dyDescent="0.2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 x14ac:dyDescent="0.2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 x14ac:dyDescent="0.2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 x14ac:dyDescent="0.2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 x14ac:dyDescent="0.2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 x14ac:dyDescent="0.2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 x14ac:dyDescent="0.2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 x14ac:dyDescent="0.2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 x14ac:dyDescent="0.2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 x14ac:dyDescent="0.2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 x14ac:dyDescent="0.2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 x14ac:dyDescent="0.2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 x14ac:dyDescent="0.2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 x14ac:dyDescent="0.2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 x14ac:dyDescent="0.2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 x14ac:dyDescent="0.2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 x14ac:dyDescent="0.2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 x14ac:dyDescent="0.2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 x14ac:dyDescent="0.2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 x14ac:dyDescent="0.2">
      <c r="R830" s="40"/>
    </row>
    <row r="831" spans="18:19" x14ac:dyDescent="0.2">
      <c r="R831" s="40"/>
    </row>
    <row r="832" spans="18:19" x14ac:dyDescent="0.2">
      <c r="R832" s="40"/>
    </row>
    <row r="833" spans="18:18" x14ac:dyDescent="0.2">
      <c r="R833" s="40"/>
    </row>
    <row r="834" spans="18:18" x14ac:dyDescent="0.2">
      <c r="R834" s="40"/>
    </row>
    <row r="835" spans="18:18" x14ac:dyDescent="0.2">
      <c r="R835" s="40"/>
    </row>
    <row r="836" spans="18:18" x14ac:dyDescent="0.2">
      <c r="R836" s="40"/>
    </row>
    <row r="837" spans="18:18" x14ac:dyDescent="0.2">
      <c r="R837" s="40"/>
    </row>
    <row r="838" spans="18:18" x14ac:dyDescent="0.2">
      <c r="R838" s="4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baseColWidth="10" defaultColWidth="11.5" defaultRowHeight="15" x14ac:dyDescent="0.2"/>
  <cols>
    <col min="17" max="17" width="20.83203125" customWidth="1"/>
  </cols>
  <sheetData>
    <row r="1" spans="1:19" ht="16" x14ac:dyDescent="0.2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6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6" x14ac:dyDescent="0.2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6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266</v>
      </c>
    </row>
    <row r="5" spans="1:19" ht="16" x14ac:dyDescent="0.2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6" x14ac:dyDescent="0.2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6" x14ac:dyDescent="0.2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6" x14ac:dyDescent="0.2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6" x14ac:dyDescent="0.2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6" x14ac:dyDescent="0.2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6" x14ac:dyDescent="0.2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6" x14ac:dyDescent="0.2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6" x14ac:dyDescent="0.2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6" x14ac:dyDescent="0.2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6" x14ac:dyDescent="0.2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6" x14ac:dyDescent="0.2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6" x14ac:dyDescent="0.2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6" x14ac:dyDescent="0.2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6" x14ac:dyDescent="0.2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6" x14ac:dyDescent="0.2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6" x14ac:dyDescent="0.2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6" x14ac:dyDescent="0.2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6" x14ac:dyDescent="0.2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6" x14ac:dyDescent="0.2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6" x14ac:dyDescent="0.2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6" x14ac:dyDescent="0.2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6" x14ac:dyDescent="0.2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6" x14ac:dyDescent="0.2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6" x14ac:dyDescent="0.2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6" x14ac:dyDescent="0.2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6" x14ac:dyDescent="0.2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6" x14ac:dyDescent="0.2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6" x14ac:dyDescent="0.2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6" x14ac:dyDescent="0.2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6" x14ac:dyDescent="0.2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6" x14ac:dyDescent="0.2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6" x14ac:dyDescent="0.2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6" x14ac:dyDescent="0.2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6" x14ac:dyDescent="0.2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6" x14ac:dyDescent="0.2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6" x14ac:dyDescent="0.2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6" x14ac:dyDescent="0.2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6" x14ac:dyDescent="0.2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6" x14ac:dyDescent="0.2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6" x14ac:dyDescent="0.2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6" x14ac:dyDescent="0.2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6" x14ac:dyDescent="0.2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6" x14ac:dyDescent="0.2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6" x14ac:dyDescent="0.2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6" x14ac:dyDescent="0.2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6" x14ac:dyDescent="0.2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6" x14ac:dyDescent="0.2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6" x14ac:dyDescent="0.2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6" x14ac:dyDescent="0.2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6" x14ac:dyDescent="0.2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6" x14ac:dyDescent="0.2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6" x14ac:dyDescent="0.2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6" x14ac:dyDescent="0.2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6" x14ac:dyDescent="0.2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6" x14ac:dyDescent="0.2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6" x14ac:dyDescent="0.2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6" x14ac:dyDescent="0.2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6" x14ac:dyDescent="0.2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6" x14ac:dyDescent="0.2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6" x14ac:dyDescent="0.2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6" x14ac:dyDescent="0.2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6" x14ac:dyDescent="0.2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6" x14ac:dyDescent="0.2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6" x14ac:dyDescent="0.2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6" x14ac:dyDescent="0.2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6" x14ac:dyDescent="0.2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6" x14ac:dyDescent="0.2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6" x14ac:dyDescent="0.2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6" x14ac:dyDescent="0.2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6" x14ac:dyDescent="0.2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6" x14ac:dyDescent="0.2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6" x14ac:dyDescent="0.2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6" x14ac:dyDescent="0.2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6" x14ac:dyDescent="0.2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6" x14ac:dyDescent="0.2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6" x14ac:dyDescent="0.2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6" x14ac:dyDescent="0.2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6" x14ac:dyDescent="0.2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6" x14ac:dyDescent="0.2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6" x14ac:dyDescent="0.2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6" x14ac:dyDescent="0.2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6" x14ac:dyDescent="0.2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6" x14ac:dyDescent="0.2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6" x14ac:dyDescent="0.2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6" x14ac:dyDescent="0.2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6" x14ac:dyDescent="0.2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6" x14ac:dyDescent="0.2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6" x14ac:dyDescent="0.2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6" x14ac:dyDescent="0.2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6" x14ac:dyDescent="0.2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6" x14ac:dyDescent="0.2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6" x14ac:dyDescent="0.2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6" x14ac:dyDescent="0.2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6" x14ac:dyDescent="0.2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6" x14ac:dyDescent="0.2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6" x14ac:dyDescent="0.2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6" x14ac:dyDescent="0.2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6" x14ac:dyDescent="0.2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6" x14ac:dyDescent="0.2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6" x14ac:dyDescent="0.2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6" x14ac:dyDescent="0.2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6" x14ac:dyDescent="0.2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6" x14ac:dyDescent="0.2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6" x14ac:dyDescent="0.2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6" x14ac:dyDescent="0.2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6" x14ac:dyDescent="0.2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6" x14ac:dyDescent="0.2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6" x14ac:dyDescent="0.2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6" x14ac:dyDescent="0.2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6" x14ac:dyDescent="0.2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6" x14ac:dyDescent="0.2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6" x14ac:dyDescent="0.2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6" x14ac:dyDescent="0.2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6" x14ac:dyDescent="0.2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6" x14ac:dyDescent="0.2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6" x14ac:dyDescent="0.2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6" x14ac:dyDescent="0.2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6" x14ac:dyDescent="0.2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6" x14ac:dyDescent="0.2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6" x14ac:dyDescent="0.2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6" x14ac:dyDescent="0.2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6" x14ac:dyDescent="0.2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6" x14ac:dyDescent="0.2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6" x14ac:dyDescent="0.2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6" x14ac:dyDescent="0.2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6" x14ac:dyDescent="0.2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6" x14ac:dyDescent="0.2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6" x14ac:dyDescent="0.2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6" x14ac:dyDescent="0.2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6" x14ac:dyDescent="0.2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6" x14ac:dyDescent="0.2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6" x14ac:dyDescent="0.2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6" x14ac:dyDescent="0.2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6" x14ac:dyDescent="0.2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6" x14ac:dyDescent="0.2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6" x14ac:dyDescent="0.2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6" x14ac:dyDescent="0.2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6" x14ac:dyDescent="0.2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6" x14ac:dyDescent="0.2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6" x14ac:dyDescent="0.2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6" x14ac:dyDescent="0.2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6" x14ac:dyDescent="0.2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6" x14ac:dyDescent="0.2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6" x14ac:dyDescent="0.2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6" x14ac:dyDescent="0.2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6" x14ac:dyDescent="0.2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6" x14ac:dyDescent="0.2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6" x14ac:dyDescent="0.2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6" x14ac:dyDescent="0.2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6" x14ac:dyDescent="0.2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6" x14ac:dyDescent="0.2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6" x14ac:dyDescent="0.2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6" x14ac:dyDescent="0.2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6" x14ac:dyDescent="0.2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6" x14ac:dyDescent="0.2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6" x14ac:dyDescent="0.2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6" x14ac:dyDescent="0.2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6" x14ac:dyDescent="0.2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6" x14ac:dyDescent="0.2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6" x14ac:dyDescent="0.2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6" x14ac:dyDescent="0.2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6" x14ac:dyDescent="0.2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6" x14ac:dyDescent="0.2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6" x14ac:dyDescent="0.2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6" x14ac:dyDescent="0.2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6" x14ac:dyDescent="0.2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6" x14ac:dyDescent="0.2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6" x14ac:dyDescent="0.2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6" x14ac:dyDescent="0.2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6" x14ac:dyDescent="0.2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6" x14ac:dyDescent="0.2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6" x14ac:dyDescent="0.2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6" x14ac:dyDescent="0.2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6" x14ac:dyDescent="0.2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6" x14ac:dyDescent="0.2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6" x14ac:dyDescent="0.2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6" x14ac:dyDescent="0.2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6" x14ac:dyDescent="0.2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6" x14ac:dyDescent="0.2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6" x14ac:dyDescent="0.2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6" x14ac:dyDescent="0.2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6" x14ac:dyDescent="0.2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6" x14ac:dyDescent="0.2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6" x14ac:dyDescent="0.2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6" x14ac:dyDescent="0.2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6" x14ac:dyDescent="0.2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6" x14ac:dyDescent="0.2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6" x14ac:dyDescent="0.2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6" x14ac:dyDescent="0.2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6" x14ac:dyDescent="0.2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6" x14ac:dyDescent="0.2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6" x14ac:dyDescent="0.2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6" x14ac:dyDescent="0.2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6" x14ac:dyDescent="0.2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6" x14ac:dyDescent="0.2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6" x14ac:dyDescent="0.2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6" x14ac:dyDescent="0.2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6" x14ac:dyDescent="0.2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6" x14ac:dyDescent="0.2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6" x14ac:dyDescent="0.2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6" x14ac:dyDescent="0.2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6" x14ac:dyDescent="0.2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6" x14ac:dyDescent="0.2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6" x14ac:dyDescent="0.2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6" x14ac:dyDescent="0.2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6" x14ac:dyDescent="0.2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6" x14ac:dyDescent="0.2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6" x14ac:dyDescent="0.2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6" x14ac:dyDescent="0.2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6" x14ac:dyDescent="0.2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6" x14ac:dyDescent="0.2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6" x14ac:dyDescent="0.2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6" x14ac:dyDescent="0.2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6" x14ac:dyDescent="0.2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6" x14ac:dyDescent="0.2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6" x14ac:dyDescent="0.2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6" x14ac:dyDescent="0.2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6" x14ac:dyDescent="0.2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6" x14ac:dyDescent="0.2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6" x14ac:dyDescent="0.2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6" x14ac:dyDescent="0.2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6" x14ac:dyDescent="0.2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6" x14ac:dyDescent="0.2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6" x14ac:dyDescent="0.2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6" x14ac:dyDescent="0.2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6" x14ac:dyDescent="0.2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6" x14ac:dyDescent="0.2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6" x14ac:dyDescent="0.2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6" x14ac:dyDescent="0.2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6" x14ac:dyDescent="0.2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6" x14ac:dyDescent="0.2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6" x14ac:dyDescent="0.2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6" x14ac:dyDescent="0.2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6" x14ac:dyDescent="0.2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6" x14ac:dyDescent="0.2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6" x14ac:dyDescent="0.2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6" x14ac:dyDescent="0.2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6" x14ac:dyDescent="0.2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6" x14ac:dyDescent="0.2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6" x14ac:dyDescent="0.2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6" x14ac:dyDescent="0.2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6" x14ac:dyDescent="0.2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6" x14ac:dyDescent="0.2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6" x14ac:dyDescent="0.2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6" x14ac:dyDescent="0.2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6" x14ac:dyDescent="0.2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6" x14ac:dyDescent="0.2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6" x14ac:dyDescent="0.2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6" x14ac:dyDescent="0.2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6" x14ac:dyDescent="0.2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6" x14ac:dyDescent="0.2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6" x14ac:dyDescent="0.2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6" x14ac:dyDescent="0.2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6" x14ac:dyDescent="0.2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6" x14ac:dyDescent="0.2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6" x14ac:dyDescent="0.2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6" x14ac:dyDescent="0.2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6" x14ac:dyDescent="0.2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6" x14ac:dyDescent="0.2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6" x14ac:dyDescent="0.2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6" x14ac:dyDescent="0.2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6" x14ac:dyDescent="0.2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6" x14ac:dyDescent="0.2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6" x14ac:dyDescent="0.2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6" x14ac:dyDescent="0.2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6" x14ac:dyDescent="0.2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6" x14ac:dyDescent="0.2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6" x14ac:dyDescent="0.2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6" x14ac:dyDescent="0.2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6" x14ac:dyDescent="0.2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6" x14ac:dyDescent="0.2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6" x14ac:dyDescent="0.2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6" x14ac:dyDescent="0.2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6" x14ac:dyDescent="0.2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6" x14ac:dyDescent="0.2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6" x14ac:dyDescent="0.2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6" x14ac:dyDescent="0.2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6" x14ac:dyDescent="0.2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6" x14ac:dyDescent="0.2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6" x14ac:dyDescent="0.2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6" x14ac:dyDescent="0.2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6" x14ac:dyDescent="0.2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6" x14ac:dyDescent="0.2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6" x14ac:dyDescent="0.2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6" x14ac:dyDescent="0.2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6" x14ac:dyDescent="0.2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6" x14ac:dyDescent="0.2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6" x14ac:dyDescent="0.2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6" x14ac:dyDescent="0.2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6" x14ac:dyDescent="0.2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6" x14ac:dyDescent="0.2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6" x14ac:dyDescent="0.2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6" x14ac:dyDescent="0.2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6" x14ac:dyDescent="0.2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6" x14ac:dyDescent="0.2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6" x14ac:dyDescent="0.2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6" x14ac:dyDescent="0.2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6" x14ac:dyDescent="0.2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6" x14ac:dyDescent="0.2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6" x14ac:dyDescent="0.2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6" x14ac:dyDescent="0.2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6" x14ac:dyDescent="0.2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6" x14ac:dyDescent="0.2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6" x14ac:dyDescent="0.2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6" x14ac:dyDescent="0.2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6" x14ac:dyDescent="0.2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6" x14ac:dyDescent="0.2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6" x14ac:dyDescent="0.2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6" x14ac:dyDescent="0.2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6" x14ac:dyDescent="0.2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6" x14ac:dyDescent="0.2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6" x14ac:dyDescent="0.2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6" x14ac:dyDescent="0.2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6" x14ac:dyDescent="0.2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6" x14ac:dyDescent="0.2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6" x14ac:dyDescent="0.2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6" x14ac:dyDescent="0.2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6" x14ac:dyDescent="0.2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6" x14ac:dyDescent="0.2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6" x14ac:dyDescent="0.2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6" x14ac:dyDescent="0.2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6" x14ac:dyDescent="0.2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6" x14ac:dyDescent="0.2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6" x14ac:dyDescent="0.2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6" x14ac:dyDescent="0.2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6" x14ac:dyDescent="0.2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6" x14ac:dyDescent="0.2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6" x14ac:dyDescent="0.2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6" x14ac:dyDescent="0.2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6" x14ac:dyDescent="0.2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6" x14ac:dyDescent="0.2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6" x14ac:dyDescent="0.2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6" x14ac:dyDescent="0.2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6" x14ac:dyDescent="0.2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6" x14ac:dyDescent="0.2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6" x14ac:dyDescent="0.2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6" x14ac:dyDescent="0.2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6" x14ac:dyDescent="0.2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6" x14ac:dyDescent="0.2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6" x14ac:dyDescent="0.2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6" x14ac:dyDescent="0.2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6" x14ac:dyDescent="0.2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6" x14ac:dyDescent="0.2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6" x14ac:dyDescent="0.2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6" x14ac:dyDescent="0.2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6" x14ac:dyDescent="0.2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6" x14ac:dyDescent="0.2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6" x14ac:dyDescent="0.2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6" x14ac:dyDescent="0.2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6" x14ac:dyDescent="0.2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6" x14ac:dyDescent="0.2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6" x14ac:dyDescent="0.2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6" x14ac:dyDescent="0.2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6" x14ac:dyDescent="0.2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6" x14ac:dyDescent="0.2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6" x14ac:dyDescent="0.2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6" x14ac:dyDescent="0.2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6" x14ac:dyDescent="0.2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6" x14ac:dyDescent="0.2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6" x14ac:dyDescent="0.2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6" x14ac:dyDescent="0.2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6" x14ac:dyDescent="0.2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6" x14ac:dyDescent="0.2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6" x14ac:dyDescent="0.2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6" x14ac:dyDescent="0.2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6" x14ac:dyDescent="0.2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6" x14ac:dyDescent="0.2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6" x14ac:dyDescent="0.2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6" x14ac:dyDescent="0.2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6" x14ac:dyDescent="0.2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6" x14ac:dyDescent="0.2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6" x14ac:dyDescent="0.2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6" x14ac:dyDescent="0.2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6" x14ac:dyDescent="0.2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6" x14ac:dyDescent="0.2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6" x14ac:dyDescent="0.2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6" x14ac:dyDescent="0.2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6" x14ac:dyDescent="0.2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6" x14ac:dyDescent="0.2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6" x14ac:dyDescent="0.2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6" x14ac:dyDescent="0.2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6" x14ac:dyDescent="0.2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6" x14ac:dyDescent="0.2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6" x14ac:dyDescent="0.2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6" x14ac:dyDescent="0.2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6" x14ac:dyDescent="0.2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6" x14ac:dyDescent="0.2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6" x14ac:dyDescent="0.2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6" x14ac:dyDescent="0.2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6" x14ac:dyDescent="0.2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6" x14ac:dyDescent="0.2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6" x14ac:dyDescent="0.2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6" x14ac:dyDescent="0.2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6" x14ac:dyDescent="0.2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6" x14ac:dyDescent="0.2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6" x14ac:dyDescent="0.2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6" x14ac:dyDescent="0.2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6" x14ac:dyDescent="0.2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6" x14ac:dyDescent="0.2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6" x14ac:dyDescent="0.2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6" x14ac:dyDescent="0.2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6" x14ac:dyDescent="0.2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6" x14ac:dyDescent="0.2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6" x14ac:dyDescent="0.2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6" x14ac:dyDescent="0.2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6" x14ac:dyDescent="0.2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6" x14ac:dyDescent="0.2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6" x14ac:dyDescent="0.2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6" x14ac:dyDescent="0.2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6" x14ac:dyDescent="0.2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6" x14ac:dyDescent="0.2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6" x14ac:dyDescent="0.2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6" x14ac:dyDescent="0.2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6" x14ac:dyDescent="0.2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6" x14ac:dyDescent="0.2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6" x14ac:dyDescent="0.2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6" x14ac:dyDescent="0.2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6" x14ac:dyDescent="0.2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6" x14ac:dyDescent="0.2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6" x14ac:dyDescent="0.2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6" x14ac:dyDescent="0.2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6" x14ac:dyDescent="0.2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6" x14ac:dyDescent="0.2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6" x14ac:dyDescent="0.2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6" x14ac:dyDescent="0.2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6" x14ac:dyDescent="0.2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6" x14ac:dyDescent="0.2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6" x14ac:dyDescent="0.2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6" x14ac:dyDescent="0.2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6" x14ac:dyDescent="0.2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6" x14ac:dyDescent="0.2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6" x14ac:dyDescent="0.2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6" x14ac:dyDescent="0.2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6" x14ac:dyDescent="0.2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6" x14ac:dyDescent="0.2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6" x14ac:dyDescent="0.2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6" x14ac:dyDescent="0.2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6" x14ac:dyDescent="0.2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6" x14ac:dyDescent="0.2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6" x14ac:dyDescent="0.2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6" x14ac:dyDescent="0.2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6" x14ac:dyDescent="0.2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6" x14ac:dyDescent="0.2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6" x14ac:dyDescent="0.2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6" x14ac:dyDescent="0.2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6" x14ac:dyDescent="0.2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6" x14ac:dyDescent="0.2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6" x14ac:dyDescent="0.2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6" x14ac:dyDescent="0.2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6" x14ac:dyDescent="0.2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6" x14ac:dyDescent="0.2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6" x14ac:dyDescent="0.2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6" x14ac:dyDescent="0.2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6" x14ac:dyDescent="0.2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6" x14ac:dyDescent="0.2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6" x14ac:dyDescent="0.2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6" x14ac:dyDescent="0.2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6" x14ac:dyDescent="0.2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6" x14ac:dyDescent="0.2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6" x14ac:dyDescent="0.2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6" x14ac:dyDescent="0.2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6" x14ac:dyDescent="0.2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6" x14ac:dyDescent="0.2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6" x14ac:dyDescent="0.2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6" x14ac:dyDescent="0.2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6" x14ac:dyDescent="0.2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6" x14ac:dyDescent="0.2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6" x14ac:dyDescent="0.2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6" x14ac:dyDescent="0.2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6" x14ac:dyDescent="0.2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6" x14ac:dyDescent="0.2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6" x14ac:dyDescent="0.2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6" x14ac:dyDescent="0.2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6" x14ac:dyDescent="0.2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6" x14ac:dyDescent="0.2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6" x14ac:dyDescent="0.2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6" x14ac:dyDescent="0.2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6" x14ac:dyDescent="0.2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6" x14ac:dyDescent="0.2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6" x14ac:dyDescent="0.2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6" x14ac:dyDescent="0.2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6" x14ac:dyDescent="0.2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6" x14ac:dyDescent="0.2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6" x14ac:dyDescent="0.2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6" x14ac:dyDescent="0.2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6" x14ac:dyDescent="0.2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6" x14ac:dyDescent="0.2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6" x14ac:dyDescent="0.2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6" x14ac:dyDescent="0.2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6" x14ac:dyDescent="0.2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6" x14ac:dyDescent="0.2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6" x14ac:dyDescent="0.2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6" x14ac:dyDescent="0.2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6" x14ac:dyDescent="0.2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6" x14ac:dyDescent="0.2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6" x14ac:dyDescent="0.2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6" x14ac:dyDescent="0.2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6" x14ac:dyDescent="0.2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6" x14ac:dyDescent="0.2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6" x14ac:dyDescent="0.2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6" x14ac:dyDescent="0.2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6" x14ac:dyDescent="0.2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6" x14ac:dyDescent="0.2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6" x14ac:dyDescent="0.2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6" x14ac:dyDescent="0.2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6" x14ac:dyDescent="0.2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6" x14ac:dyDescent="0.2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6" x14ac:dyDescent="0.2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6" x14ac:dyDescent="0.2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6" x14ac:dyDescent="0.2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6" x14ac:dyDescent="0.2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6" x14ac:dyDescent="0.2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6" x14ac:dyDescent="0.2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6" x14ac:dyDescent="0.2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6" x14ac:dyDescent="0.2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6" x14ac:dyDescent="0.2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6" x14ac:dyDescent="0.2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6" x14ac:dyDescent="0.2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6" x14ac:dyDescent="0.2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6" x14ac:dyDescent="0.2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6" x14ac:dyDescent="0.2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6" x14ac:dyDescent="0.2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6" x14ac:dyDescent="0.2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6" x14ac:dyDescent="0.2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6" x14ac:dyDescent="0.2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6" x14ac:dyDescent="0.2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6" x14ac:dyDescent="0.2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6" x14ac:dyDescent="0.2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6" x14ac:dyDescent="0.2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6" x14ac:dyDescent="0.2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6" x14ac:dyDescent="0.2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6" x14ac:dyDescent="0.2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6" x14ac:dyDescent="0.2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6" x14ac:dyDescent="0.2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6" x14ac:dyDescent="0.2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6" x14ac:dyDescent="0.2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6" x14ac:dyDescent="0.2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6" x14ac:dyDescent="0.2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6" x14ac:dyDescent="0.2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6" x14ac:dyDescent="0.2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6" x14ac:dyDescent="0.2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6" x14ac:dyDescent="0.2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6" x14ac:dyDescent="0.2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6" x14ac:dyDescent="0.2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6" x14ac:dyDescent="0.2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6" x14ac:dyDescent="0.2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6" x14ac:dyDescent="0.2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6" x14ac:dyDescent="0.2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6" x14ac:dyDescent="0.2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6" x14ac:dyDescent="0.2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6" x14ac:dyDescent="0.2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6" x14ac:dyDescent="0.2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6" x14ac:dyDescent="0.2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6" x14ac:dyDescent="0.2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6" x14ac:dyDescent="0.2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6" x14ac:dyDescent="0.2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6" x14ac:dyDescent="0.2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6" x14ac:dyDescent="0.2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6" x14ac:dyDescent="0.2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6" x14ac:dyDescent="0.2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6" x14ac:dyDescent="0.2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6" x14ac:dyDescent="0.2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6" x14ac:dyDescent="0.2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6" x14ac:dyDescent="0.2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6" x14ac:dyDescent="0.2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6" x14ac:dyDescent="0.2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6" x14ac:dyDescent="0.2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6" x14ac:dyDescent="0.2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6" x14ac:dyDescent="0.2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6" x14ac:dyDescent="0.2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6" x14ac:dyDescent="0.2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6" x14ac:dyDescent="0.2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6" x14ac:dyDescent="0.2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6" x14ac:dyDescent="0.2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6" x14ac:dyDescent="0.2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6" x14ac:dyDescent="0.2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6" x14ac:dyDescent="0.2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6" x14ac:dyDescent="0.2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6" x14ac:dyDescent="0.2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6" x14ac:dyDescent="0.2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6" x14ac:dyDescent="0.2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6" x14ac:dyDescent="0.2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6" x14ac:dyDescent="0.2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6" x14ac:dyDescent="0.2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6" x14ac:dyDescent="0.2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6" x14ac:dyDescent="0.2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6" x14ac:dyDescent="0.2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6" x14ac:dyDescent="0.2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6" x14ac:dyDescent="0.2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6" x14ac:dyDescent="0.2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6" x14ac:dyDescent="0.2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6" x14ac:dyDescent="0.2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6" x14ac:dyDescent="0.2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6" x14ac:dyDescent="0.2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6" x14ac:dyDescent="0.2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6" x14ac:dyDescent="0.2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6" x14ac:dyDescent="0.2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6" x14ac:dyDescent="0.2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6" x14ac:dyDescent="0.2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6" x14ac:dyDescent="0.2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6" x14ac:dyDescent="0.2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6" x14ac:dyDescent="0.2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6" x14ac:dyDescent="0.2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6" x14ac:dyDescent="0.2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6" x14ac:dyDescent="0.2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6" x14ac:dyDescent="0.2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6" x14ac:dyDescent="0.2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6" x14ac:dyDescent="0.2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6" x14ac:dyDescent="0.2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6" x14ac:dyDescent="0.2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6" x14ac:dyDescent="0.2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6" x14ac:dyDescent="0.2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6" x14ac:dyDescent="0.2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6" x14ac:dyDescent="0.2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6" x14ac:dyDescent="0.2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6" x14ac:dyDescent="0.2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6" x14ac:dyDescent="0.2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6" x14ac:dyDescent="0.2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6" x14ac:dyDescent="0.2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6" x14ac:dyDescent="0.2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6" x14ac:dyDescent="0.2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6" x14ac:dyDescent="0.2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6" x14ac:dyDescent="0.2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6" x14ac:dyDescent="0.2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6" x14ac:dyDescent="0.2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6" x14ac:dyDescent="0.2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6" x14ac:dyDescent="0.2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6" x14ac:dyDescent="0.2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6" x14ac:dyDescent="0.2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6" x14ac:dyDescent="0.2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6" x14ac:dyDescent="0.2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6" x14ac:dyDescent="0.2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6" x14ac:dyDescent="0.2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6" x14ac:dyDescent="0.2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6" x14ac:dyDescent="0.2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6" x14ac:dyDescent="0.2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6" x14ac:dyDescent="0.2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6" x14ac:dyDescent="0.2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6" x14ac:dyDescent="0.2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6" x14ac:dyDescent="0.2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6" x14ac:dyDescent="0.2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6" x14ac:dyDescent="0.2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6" x14ac:dyDescent="0.2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6" x14ac:dyDescent="0.2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6" x14ac:dyDescent="0.2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6" x14ac:dyDescent="0.2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6" x14ac:dyDescent="0.2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6" x14ac:dyDescent="0.2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6" x14ac:dyDescent="0.2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6" x14ac:dyDescent="0.2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6" x14ac:dyDescent="0.2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6" x14ac:dyDescent="0.2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6" x14ac:dyDescent="0.2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6" x14ac:dyDescent="0.2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6" x14ac:dyDescent="0.2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6" x14ac:dyDescent="0.2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6" x14ac:dyDescent="0.2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6" x14ac:dyDescent="0.2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6" x14ac:dyDescent="0.2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6" x14ac:dyDescent="0.2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6" x14ac:dyDescent="0.2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6" x14ac:dyDescent="0.2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6" x14ac:dyDescent="0.2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6" x14ac:dyDescent="0.2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6" x14ac:dyDescent="0.2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6" x14ac:dyDescent="0.2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6" x14ac:dyDescent="0.2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6" x14ac:dyDescent="0.2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6" x14ac:dyDescent="0.2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6" x14ac:dyDescent="0.2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6" x14ac:dyDescent="0.2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6" x14ac:dyDescent="0.2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6" x14ac:dyDescent="0.2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6" x14ac:dyDescent="0.2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6" x14ac:dyDescent="0.2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6" x14ac:dyDescent="0.2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6" x14ac:dyDescent="0.2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6" x14ac:dyDescent="0.2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6" x14ac:dyDescent="0.2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6" x14ac:dyDescent="0.2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6" x14ac:dyDescent="0.2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6" x14ac:dyDescent="0.2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6" x14ac:dyDescent="0.2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6" x14ac:dyDescent="0.2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6" x14ac:dyDescent="0.2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6" x14ac:dyDescent="0.2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6" x14ac:dyDescent="0.2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6" x14ac:dyDescent="0.2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6" x14ac:dyDescent="0.2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6" x14ac:dyDescent="0.2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6" x14ac:dyDescent="0.2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6" x14ac:dyDescent="0.2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6" x14ac:dyDescent="0.2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6" x14ac:dyDescent="0.2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6" x14ac:dyDescent="0.2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6" x14ac:dyDescent="0.2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6" x14ac:dyDescent="0.2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6" x14ac:dyDescent="0.2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6" x14ac:dyDescent="0.2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6" x14ac:dyDescent="0.2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6" x14ac:dyDescent="0.2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6" x14ac:dyDescent="0.2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6" x14ac:dyDescent="0.2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6" x14ac:dyDescent="0.2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6" x14ac:dyDescent="0.2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6" x14ac:dyDescent="0.2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6" x14ac:dyDescent="0.2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6" x14ac:dyDescent="0.2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6" x14ac:dyDescent="0.2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6" x14ac:dyDescent="0.2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6" x14ac:dyDescent="0.2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6" x14ac:dyDescent="0.2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6" x14ac:dyDescent="0.2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6" x14ac:dyDescent="0.2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6" x14ac:dyDescent="0.2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6" x14ac:dyDescent="0.2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6" x14ac:dyDescent="0.2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6" x14ac:dyDescent="0.2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6" x14ac:dyDescent="0.2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6" x14ac:dyDescent="0.2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6" x14ac:dyDescent="0.2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6" x14ac:dyDescent="0.2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6" x14ac:dyDescent="0.2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6" x14ac:dyDescent="0.2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6" x14ac:dyDescent="0.2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6" x14ac:dyDescent="0.2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6" x14ac:dyDescent="0.2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6" x14ac:dyDescent="0.2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6" x14ac:dyDescent="0.2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6" x14ac:dyDescent="0.2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6" x14ac:dyDescent="0.2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6" x14ac:dyDescent="0.2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6" x14ac:dyDescent="0.2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6" x14ac:dyDescent="0.2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6" x14ac:dyDescent="0.2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6" x14ac:dyDescent="0.2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6" x14ac:dyDescent="0.2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6" x14ac:dyDescent="0.2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6" x14ac:dyDescent="0.2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6" x14ac:dyDescent="0.2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6" x14ac:dyDescent="0.2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6" x14ac:dyDescent="0.2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6" x14ac:dyDescent="0.2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6" x14ac:dyDescent="0.2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6" x14ac:dyDescent="0.2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6" x14ac:dyDescent="0.2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6" x14ac:dyDescent="0.2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6" x14ac:dyDescent="0.2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6" x14ac:dyDescent="0.2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6" x14ac:dyDescent="0.2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6" x14ac:dyDescent="0.2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6" x14ac:dyDescent="0.2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6" x14ac:dyDescent="0.2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6" x14ac:dyDescent="0.2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6" x14ac:dyDescent="0.2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6" x14ac:dyDescent="0.2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6" x14ac:dyDescent="0.2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6" x14ac:dyDescent="0.2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6" x14ac:dyDescent="0.2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6" x14ac:dyDescent="0.2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6" x14ac:dyDescent="0.2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6" x14ac:dyDescent="0.2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6" x14ac:dyDescent="0.2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6" x14ac:dyDescent="0.2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6" x14ac:dyDescent="0.2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6" x14ac:dyDescent="0.2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6" x14ac:dyDescent="0.2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6" x14ac:dyDescent="0.2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6" x14ac:dyDescent="0.2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6" x14ac:dyDescent="0.2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6" x14ac:dyDescent="0.2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6" x14ac:dyDescent="0.2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6" x14ac:dyDescent="0.2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6" x14ac:dyDescent="0.2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6" x14ac:dyDescent="0.2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6" x14ac:dyDescent="0.2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6" x14ac:dyDescent="0.2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6" x14ac:dyDescent="0.2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6" x14ac:dyDescent="0.2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6" x14ac:dyDescent="0.2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6" x14ac:dyDescent="0.2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6" x14ac:dyDescent="0.2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6" x14ac:dyDescent="0.2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6" x14ac:dyDescent="0.2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6" x14ac:dyDescent="0.2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6" x14ac:dyDescent="0.2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6" x14ac:dyDescent="0.2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6" x14ac:dyDescent="0.2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6" x14ac:dyDescent="0.2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6" x14ac:dyDescent="0.2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6" x14ac:dyDescent="0.2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6" x14ac:dyDescent="0.2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6" x14ac:dyDescent="0.2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6" x14ac:dyDescent="0.2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6" x14ac:dyDescent="0.2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6" x14ac:dyDescent="0.2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6" x14ac:dyDescent="0.2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6" x14ac:dyDescent="0.2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6" x14ac:dyDescent="0.2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6" x14ac:dyDescent="0.2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6" x14ac:dyDescent="0.2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6" x14ac:dyDescent="0.2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6" x14ac:dyDescent="0.2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6" x14ac:dyDescent="0.2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6" x14ac:dyDescent="0.2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6" x14ac:dyDescent="0.2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6" x14ac:dyDescent="0.2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6" x14ac:dyDescent="0.2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6" x14ac:dyDescent="0.2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6" x14ac:dyDescent="0.2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6" x14ac:dyDescent="0.2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6" x14ac:dyDescent="0.2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6" x14ac:dyDescent="0.2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6" x14ac:dyDescent="0.2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6" x14ac:dyDescent="0.2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6" x14ac:dyDescent="0.2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6" x14ac:dyDescent="0.2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6" x14ac:dyDescent="0.2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6" x14ac:dyDescent="0.2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6" x14ac:dyDescent="0.2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6" x14ac:dyDescent="0.2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6" x14ac:dyDescent="0.2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6" x14ac:dyDescent="0.2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6" x14ac:dyDescent="0.2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6" x14ac:dyDescent="0.2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6" x14ac:dyDescent="0.2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6" x14ac:dyDescent="0.2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baseColWidth="10" defaultColWidth="8.83203125" defaultRowHeight="15" x14ac:dyDescent="0.2"/>
  <cols>
    <col min="15" max="15" width="12" bestFit="1" customWidth="1"/>
    <col min="20" max="20" width="20.5" bestFit="1" customWidth="1"/>
  </cols>
  <sheetData>
    <row r="4" spans="1:22" x14ac:dyDescent="0.2">
      <c r="B4" t="s">
        <v>231</v>
      </c>
      <c r="O4" s="65" t="s">
        <v>232</v>
      </c>
      <c r="P4" t="s">
        <v>195</v>
      </c>
    </row>
    <row r="5" spans="1:22" x14ac:dyDescent="0.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266</v>
      </c>
    </row>
    <row r="6" spans="1:22" x14ac:dyDescent="0.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 x14ac:dyDescent="0.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 x14ac:dyDescent="0.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 x14ac:dyDescent="0.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 x14ac:dyDescent="0.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 x14ac:dyDescent="0.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 x14ac:dyDescent="0.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 x14ac:dyDescent="0.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 x14ac:dyDescent="0.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 x14ac:dyDescent="0.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 x14ac:dyDescent="0.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 x14ac:dyDescent="0.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 x14ac:dyDescent="0.2">
      <c r="T18">
        <f t="shared" si="1"/>
        <v>0</v>
      </c>
      <c r="V18">
        <f t="shared" si="2"/>
        <v>0</v>
      </c>
    </row>
    <row r="19" spans="1:22" x14ac:dyDescent="0.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 x14ac:dyDescent="0.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 x14ac:dyDescent="0.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 x14ac:dyDescent="0.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 x14ac:dyDescent="0.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 x14ac:dyDescent="0.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 x14ac:dyDescent="0.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 x14ac:dyDescent="0.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 x14ac:dyDescent="0.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 x14ac:dyDescent="0.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 x14ac:dyDescent="0.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 x14ac:dyDescent="0.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 x14ac:dyDescent="0.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 x14ac:dyDescent="0.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 x14ac:dyDescent="0.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 x14ac:dyDescent="0.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 x14ac:dyDescent="0.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 x14ac:dyDescent="0.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 x14ac:dyDescent="0.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 x14ac:dyDescent="0.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 x14ac:dyDescent="0.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 x14ac:dyDescent="0.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 x14ac:dyDescent="0.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 x14ac:dyDescent="0.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 x14ac:dyDescent="0.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 x14ac:dyDescent="0.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 x14ac:dyDescent="0.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 x14ac:dyDescent="0.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 x14ac:dyDescent="0.2">
      <c r="T47">
        <f t="shared" si="1"/>
        <v>0</v>
      </c>
      <c r="V47">
        <f t="shared" si="2"/>
        <v>0</v>
      </c>
    </row>
    <row r="48" spans="1:22" x14ac:dyDescent="0.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 x14ac:dyDescent="0.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 x14ac:dyDescent="0.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 x14ac:dyDescent="0.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 x14ac:dyDescent="0.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 x14ac:dyDescent="0.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 x14ac:dyDescent="0.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 x14ac:dyDescent="0.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 x14ac:dyDescent="0.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 x14ac:dyDescent="0.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 x14ac:dyDescent="0.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 x14ac:dyDescent="0.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 x14ac:dyDescent="0.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 x14ac:dyDescent="0.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 x14ac:dyDescent="0.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 x14ac:dyDescent="0.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 x14ac:dyDescent="0.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 x14ac:dyDescent="0.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 x14ac:dyDescent="0.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 x14ac:dyDescent="0.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 x14ac:dyDescent="0.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 x14ac:dyDescent="0.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 x14ac:dyDescent="0.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 x14ac:dyDescent="0.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 x14ac:dyDescent="0.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 x14ac:dyDescent="0.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 x14ac:dyDescent="0.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 x14ac:dyDescent="0.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 x14ac:dyDescent="0.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 x14ac:dyDescent="0.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 x14ac:dyDescent="0.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 x14ac:dyDescent="0.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 x14ac:dyDescent="0.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 x14ac:dyDescent="0.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 x14ac:dyDescent="0.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 x14ac:dyDescent="0.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 x14ac:dyDescent="0.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 x14ac:dyDescent="0.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 x14ac:dyDescent="0.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 x14ac:dyDescent="0.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 x14ac:dyDescent="0.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 x14ac:dyDescent="0.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 x14ac:dyDescent="0.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 x14ac:dyDescent="0.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 x14ac:dyDescent="0.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 x14ac:dyDescent="0.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 x14ac:dyDescent="0.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 x14ac:dyDescent="0.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 x14ac:dyDescent="0.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 x14ac:dyDescent="0.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 x14ac:dyDescent="0.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 x14ac:dyDescent="0.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 x14ac:dyDescent="0.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 x14ac:dyDescent="0.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 x14ac:dyDescent="0.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 x14ac:dyDescent="0.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 x14ac:dyDescent="0.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 x14ac:dyDescent="0.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 x14ac:dyDescent="0.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 x14ac:dyDescent="0.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 x14ac:dyDescent="0.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 x14ac:dyDescent="0.2">
      <c r="T109">
        <f t="shared" si="4"/>
        <v>0</v>
      </c>
      <c r="V109">
        <f t="shared" si="5"/>
        <v>0</v>
      </c>
    </row>
    <row r="110" spans="1:22" x14ac:dyDescent="0.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 x14ac:dyDescent="0.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 x14ac:dyDescent="0.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 x14ac:dyDescent="0.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 x14ac:dyDescent="0.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 x14ac:dyDescent="0.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 x14ac:dyDescent="0.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 x14ac:dyDescent="0.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 x14ac:dyDescent="0.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 x14ac:dyDescent="0.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 x14ac:dyDescent="0.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 x14ac:dyDescent="0.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 x14ac:dyDescent="0.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 x14ac:dyDescent="0.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 x14ac:dyDescent="0.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 x14ac:dyDescent="0.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 x14ac:dyDescent="0.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 x14ac:dyDescent="0.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 x14ac:dyDescent="0.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 x14ac:dyDescent="0.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 x14ac:dyDescent="0.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 x14ac:dyDescent="0.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 x14ac:dyDescent="0.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 x14ac:dyDescent="0.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 x14ac:dyDescent="0.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 x14ac:dyDescent="0.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 x14ac:dyDescent="0.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 x14ac:dyDescent="0.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 x14ac:dyDescent="0.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 x14ac:dyDescent="0.2">
      <c r="T139">
        <f t="shared" si="7"/>
        <v>0</v>
      </c>
      <c r="V139">
        <f t="shared" si="8"/>
        <v>0</v>
      </c>
    </row>
    <row r="140" spans="1:22" x14ac:dyDescent="0.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 x14ac:dyDescent="0.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 x14ac:dyDescent="0.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 x14ac:dyDescent="0.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 x14ac:dyDescent="0.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 x14ac:dyDescent="0.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 x14ac:dyDescent="0.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 x14ac:dyDescent="0.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 x14ac:dyDescent="0.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 x14ac:dyDescent="0.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 x14ac:dyDescent="0.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 x14ac:dyDescent="0.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 x14ac:dyDescent="0.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 x14ac:dyDescent="0.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 x14ac:dyDescent="0.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 x14ac:dyDescent="0.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 x14ac:dyDescent="0.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 x14ac:dyDescent="0.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 x14ac:dyDescent="0.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 x14ac:dyDescent="0.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 x14ac:dyDescent="0.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 x14ac:dyDescent="0.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 x14ac:dyDescent="0.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 x14ac:dyDescent="0.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 x14ac:dyDescent="0.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 x14ac:dyDescent="0.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 x14ac:dyDescent="0.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 x14ac:dyDescent="0.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 x14ac:dyDescent="0.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 x14ac:dyDescent="0.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 x14ac:dyDescent="0.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 x14ac:dyDescent="0.2">
      <c r="T171">
        <f t="shared" si="7"/>
        <v>0</v>
      </c>
      <c r="V171">
        <f t="shared" si="8"/>
        <v>0</v>
      </c>
    </row>
    <row r="172" spans="1:22" x14ac:dyDescent="0.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 x14ac:dyDescent="0.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 x14ac:dyDescent="0.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 x14ac:dyDescent="0.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 x14ac:dyDescent="0.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 x14ac:dyDescent="0.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 x14ac:dyDescent="0.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 x14ac:dyDescent="0.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 x14ac:dyDescent="0.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 x14ac:dyDescent="0.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 x14ac:dyDescent="0.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 x14ac:dyDescent="0.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 x14ac:dyDescent="0.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 x14ac:dyDescent="0.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 x14ac:dyDescent="0.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 x14ac:dyDescent="0.2">
      <c r="T187">
        <f t="shared" si="7"/>
        <v>0</v>
      </c>
      <c r="V187">
        <f t="shared" si="8"/>
        <v>0</v>
      </c>
    </row>
    <row r="188" spans="1:22" x14ac:dyDescent="0.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 x14ac:dyDescent="0.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 x14ac:dyDescent="0.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 x14ac:dyDescent="0.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 x14ac:dyDescent="0.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 x14ac:dyDescent="0.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 x14ac:dyDescent="0.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 x14ac:dyDescent="0.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 x14ac:dyDescent="0.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 x14ac:dyDescent="0.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 x14ac:dyDescent="0.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 x14ac:dyDescent="0.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 x14ac:dyDescent="0.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 x14ac:dyDescent="0.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 x14ac:dyDescent="0.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 x14ac:dyDescent="0.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 x14ac:dyDescent="0.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 x14ac:dyDescent="0.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 x14ac:dyDescent="0.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 x14ac:dyDescent="0.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 x14ac:dyDescent="0.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 x14ac:dyDescent="0.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 x14ac:dyDescent="0.2">
      <c r="T210">
        <f t="shared" si="10"/>
        <v>0</v>
      </c>
      <c r="V210">
        <f t="shared" si="11"/>
        <v>0</v>
      </c>
    </row>
    <row r="211" spans="1:22" x14ac:dyDescent="0.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 x14ac:dyDescent="0.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 x14ac:dyDescent="0.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 x14ac:dyDescent="0.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 x14ac:dyDescent="0.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 x14ac:dyDescent="0.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 x14ac:dyDescent="0.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 x14ac:dyDescent="0.2">
      <c r="T218">
        <f t="shared" si="10"/>
        <v>0</v>
      </c>
      <c r="V218">
        <f t="shared" si="11"/>
        <v>0</v>
      </c>
    </row>
    <row r="219" spans="1:22" x14ac:dyDescent="0.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 x14ac:dyDescent="0.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 x14ac:dyDescent="0.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 x14ac:dyDescent="0.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 x14ac:dyDescent="0.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 x14ac:dyDescent="0.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 x14ac:dyDescent="0.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 x14ac:dyDescent="0.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 x14ac:dyDescent="0.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 x14ac:dyDescent="0.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 x14ac:dyDescent="0.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 x14ac:dyDescent="0.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 x14ac:dyDescent="0.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 x14ac:dyDescent="0.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 x14ac:dyDescent="0.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 x14ac:dyDescent="0.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 x14ac:dyDescent="0.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 x14ac:dyDescent="0.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 x14ac:dyDescent="0.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 x14ac:dyDescent="0.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 x14ac:dyDescent="0.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 x14ac:dyDescent="0.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 x14ac:dyDescent="0.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 x14ac:dyDescent="0.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 x14ac:dyDescent="0.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 x14ac:dyDescent="0.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 x14ac:dyDescent="0.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 x14ac:dyDescent="0.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 x14ac:dyDescent="0.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 x14ac:dyDescent="0.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 x14ac:dyDescent="0.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 x14ac:dyDescent="0.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 x14ac:dyDescent="0.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 x14ac:dyDescent="0.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 x14ac:dyDescent="0.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 x14ac:dyDescent="0.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 x14ac:dyDescent="0.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 x14ac:dyDescent="0.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 x14ac:dyDescent="0.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 x14ac:dyDescent="0.2">
      <c r="T258">
        <f t="shared" si="10"/>
        <v>0</v>
      </c>
      <c r="V258">
        <f t="shared" si="11"/>
        <v>0</v>
      </c>
    </row>
    <row r="259" spans="1:22" x14ac:dyDescent="0.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 x14ac:dyDescent="0.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 x14ac:dyDescent="0.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 x14ac:dyDescent="0.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 x14ac:dyDescent="0.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 x14ac:dyDescent="0.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 x14ac:dyDescent="0.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 x14ac:dyDescent="0.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 x14ac:dyDescent="0.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 x14ac:dyDescent="0.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 x14ac:dyDescent="0.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 x14ac:dyDescent="0.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 x14ac:dyDescent="0.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 x14ac:dyDescent="0.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 x14ac:dyDescent="0.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 x14ac:dyDescent="0.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 x14ac:dyDescent="0.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 x14ac:dyDescent="0.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 x14ac:dyDescent="0.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 x14ac:dyDescent="0.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 x14ac:dyDescent="0.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 x14ac:dyDescent="0.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 x14ac:dyDescent="0.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 x14ac:dyDescent="0.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 x14ac:dyDescent="0.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 x14ac:dyDescent="0.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 x14ac:dyDescent="0.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baseColWidth="10" defaultColWidth="8.83203125" defaultRowHeight="15" x14ac:dyDescent="0.2"/>
  <cols>
    <col min="15" max="15" width="13.1640625" customWidth="1"/>
    <col min="16" max="16" width="10.6640625" bestFit="1" customWidth="1"/>
    <col min="21" max="21" width="21.6640625" bestFit="1" customWidth="1"/>
  </cols>
  <sheetData>
    <row r="3" spans="1:26" x14ac:dyDescent="0.2">
      <c r="C3" t="s">
        <v>231</v>
      </c>
    </row>
    <row r="4" spans="1:26" ht="25.25" customHeight="1" x14ac:dyDescent="0.2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267</v>
      </c>
    </row>
    <row r="5" spans="1:26" x14ac:dyDescent="0.2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 x14ac:dyDescent="0.2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 x14ac:dyDescent="0.2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 x14ac:dyDescent="0.2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 x14ac:dyDescent="0.2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 x14ac:dyDescent="0.2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 x14ac:dyDescent="0.2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 x14ac:dyDescent="0.2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 x14ac:dyDescent="0.2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 x14ac:dyDescent="0.2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 x14ac:dyDescent="0.2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 x14ac:dyDescent="0.2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 x14ac:dyDescent="0.2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 x14ac:dyDescent="0.2">
      <c r="U18" s="40"/>
      <c r="W18" s="40"/>
    </row>
    <row r="19" spans="1:23" x14ac:dyDescent="0.2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 x14ac:dyDescent="0.2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 x14ac:dyDescent="0.2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 x14ac:dyDescent="0.2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 x14ac:dyDescent="0.2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 x14ac:dyDescent="0.2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 x14ac:dyDescent="0.2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 x14ac:dyDescent="0.2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 x14ac:dyDescent="0.2">
      <c r="U27" s="40"/>
      <c r="W27" s="40"/>
    </row>
    <row r="28" spans="1:23" x14ac:dyDescent="0.2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 x14ac:dyDescent="0.2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 x14ac:dyDescent="0.2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 x14ac:dyDescent="0.2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 x14ac:dyDescent="0.2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 x14ac:dyDescent="0.2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 x14ac:dyDescent="0.2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 x14ac:dyDescent="0.2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 x14ac:dyDescent="0.2">
      <c r="U36" s="40"/>
      <c r="W36" s="40"/>
    </row>
    <row r="37" spans="1:23" x14ac:dyDescent="0.2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 x14ac:dyDescent="0.2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 x14ac:dyDescent="0.2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 x14ac:dyDescent="0.2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 x14ac:dyDescent="0.2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 x14ac:dyDescent="0.2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 x14ac:dyDescent="0.2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 x14ac:dyDescent="0.2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 x14ac:dyDescent="0.2">
      <c r="U45" s="40"/>
      <c r="W45" s="40"/>
    </row>
    <row r="46" spans="1:23" x14ac:dyDescent="0.2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 x14ac:dyDescent="0.2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 x14ac:dyDescent="0.2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 x14ac:dyDescent="0.2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 x14ac:dyDescent="0.2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 x14ac:dyDescent="0.2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 x14ac:dyDescent="0.2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 x14ac:dyDescent="0.2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 x14ac:dyDescent="0.2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 x14ac:dyDescent="0.2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 x14ac:dyDescent="0.2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baseColWidth="10" defaultColWidth="8.83203125" defaultRowHeight="15" x14ac:dyDescent="0.2"/>
  <cols>
    <col min="14" max="14" width="16.5" customWidth="1"/>
    <col min="15" max="15" width="12" bestFit="1" customWidth="1"/>
    <col min="20" max="20" width="21.6640625" bestFit="1" customWidth="1"/>
  </cols>
  <sheetData>
    <row r="4" spans="2:22" x14ac:dyDescent="0.2">
      <c r="B4" t="s">
        <v>231</v>
      </c>
    </row>
    <row r="5" spans="2:22" x14ac:dyDescent="0.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266</v>
      </c>
    </row>
    <row r="6" spans="2:22" x14ac:dyDescent="0.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 x14ac:dyDescent="0.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 x14ac:dyDescent="0.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 x14ac:dyDescent="0.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 x14ac:dyDescent="0.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 x14ac:dyDescent="0.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 x14ac:dyDescent="0.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 x14ac:dyDescent="0.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 x14ac:dyDescent="0.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 x14ac:dyDescent="0.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 x14ac:dyDescent="0.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 x14ac:dyDescent="0.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 x14ac:dyDescent="0.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 x14ac:dyDescent="0.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 x14ac:dyDescent="0.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 x14ac:dyDescent="0.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 x14ac:dyDescent="0.2">
      <c r="V22">
        <f t="shared" si="2"/>
        <v>0</v>
      </c>
    </row>
    <row r="23" spans="2:22" x14ac:dyDescent="0.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 x14ac:dyDescent="0.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 x14ac:dyDescent="0.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 x14ac:dyDescent="0.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 x14ac:dyDescent="0.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 x14ac:dyDescent="0.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 x14ac:dyDescent="0.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 x14ac:dyDescent="0.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 x14ac:dyDescent="0.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 x14ac:dyDescent="0.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 x14ac:dyDescent="0.2">
      <c r="V33">
        <f t="shared" si="2"/>
        <v>0</v>
      </c>
    </row>
    <row r="34" spans="2:22" x14ac:dyDescent="0.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 x14ac:dyDescent="0.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 x14ac:dyDescent="0.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 x14ac:dyDescent="0.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 x14ac:dyDescent="0.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 x14ac:dyDescent="0.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 x14ac:dyDescent="0.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 x14ac:dyDescent="0.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 x14ac:dyDescent="0.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 x14ac:dyDescent="0.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 x14ac:dyDescent="0.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 x14ac:dyDescent="0.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 x14ac:dyDescent="0.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 x14ac:dyDescent="0.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 x14ac:dyDescent="0.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 x14ac:dyDescent="0.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 x14ac:dyDescent="0.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 x14ac:dyDescent="0.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 x14ac:dyDescent="0.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 x14ac:dyDescent="0.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 x14ac:dyDescent="0.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 x14ac:dyDescent="0.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 x14ac:dyDescent="0.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 x14ac:dyDescent="0.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 x14ac:dyDescent="0.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 x14ac:dyDescent="0.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 x14ac:dyDescent="0.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 x14ac:dyDescent="0.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 x14ac:dyDescent="0.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 x14ac:dyDescent="0.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 x14ac:dyDescent="0.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 x14ac:dyDescent="0.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 x14ac:dyDescent="0.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 x14ac:dyDescent="0.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 x14ac:dyDescent="0.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 x14ac:dyDescent="0.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 x14ac:dyDescent="0.2">
      <c r="V70">
        <f t="shared" si="2"/>
        <v>0</v>
      </c>
    </row>
    <row r="71" spans="2:22" x14ac:dyDescent="0.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 x14ac:dyDescent="0.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 x14ac:dyDescent="0.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 x14ac:dyDescent="0.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 x14ac:dyDescent="0.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 x14ac:dyDescent="0.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 x14ac:dyDescent="0.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 x14ac:dyDescent="0.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 x14ac:dyDescent="0.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 x14ac:dyDescent="0.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 x14ac:dyDescent="0.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 x14ac:dyDescent="0.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 x14ac:dyDescent="0.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 x14ac:dyDescent="0.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 x14ac:dyDescent="0.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 x14ac:dyDescent="0.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 x14ac:dyDescent="0.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 x14ac:dyDescent="0.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 x14ac:dyDescent="0.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 x14ac:dyDescent="0.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 x14ac:dyDescent="0.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 x14ac:dyDescent="0.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 x14ac:dyDescent="0.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 x14ac:dyDescent="0.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 x14ac:dyDescent="0.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 x14ac:dyDescent="0.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 x14ac:dyDescent="0.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 x14ac:dyDescent="0.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 x14ac:dyDescent="0.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 x14ac:dyDescent="0.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 x14ac:dyDescent="0.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 x14ac:dyDescent="0.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 x14ac:dyDescent="0.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 x14ac:dyDescent="0.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 x14ac:dyDescent="0.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 x14ac:dyDescent="0.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 x14ac:dyDescent="0.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 x14ac:dyDescent="0.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 x14ac:dyDescent="0.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 x14ac:dyDescent="0.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 x14ac:dyDescent="0.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 x14ac:dyDescent="0.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 x14ac:dyDescent="0.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 x14ac:dyDescent="0.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 x14ac:dyDescent="0.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 x14ac:dyDescent="0.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 x14ac:dyDescent="0.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 x14ac:dyDescent="0.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 x14ac:dyDescent="0.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 x14ac:dyDescent="0.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 x14ac:dyDescent="0.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 x14ac:dyDescent="0.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 x14ac:dyDescent="0.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 x14ac:dyDescent="0.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 x14ac:dyDescent="0.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 x14ac:dyDescent="0.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 x14ac:dyDescent="0.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 x14ac:dyDescent="0.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 x14ac:dyDescent="0.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 x14ac:dyDescent="0.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 x14ac:dyDescent="0.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 x14ac:dyDescent="0.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 x14ac:dyDescent="0.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 x14ac:dyDescent="0.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 x14ac:dyDescent="0.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 x14ac:dyDescent="0.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 x14ac:dyDescent="0.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 x14ac:dyDescent="0.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 x14ac:dyDescent="0.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 x14ac:dyDescent="0.2">
      <c r="V140">
        <f t="shared" si="8"/>
        <v>0</v>
      </c>
    </row>
    <row r="141" spans="2:22" x14ac:dyDescent="0.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 x14ac:dyDescent="0.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 x14ac:dyDescent="0.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 x14ac:dyDescent="0.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 x14ac:dyDescent="0.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 x14ac:dyDescent="0.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 x14ac:dyDescent="0.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 x14ac:dyDescent="0.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 x14ac:dyDescent="0.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 x14ac:dyDescent="0.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 x14ac:dyDescent="0.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 x14ac:dyDescent="0.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 x14ac:dyDescent="0.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 x14ac:dyDescent="0.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 x14ac:dyDescent="0.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 x14ac:dyDescent="0.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 x14ac:dyDescent="0.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 x14ac:dyDescent="0.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 x14ac:dyDescent="0.2">
      <c r="V159">
        <f t="shared" si="8"/>
        <v>0</v>
      </c>
    </row>
    <row r="160" spans="2:22" x14ac:dyDescent="0.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 x14ac:dyDescent="0.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 x14ac:dyDescent="0.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 x14ac:dyDescent="0.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 x14ac:dyDescent="0.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 x14ac:dyDescent="0.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 x14ac:dyDescent="0.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 x14ac:dyDescent="0.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 x14ac:dyDescent="0.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 x14ac:dyDescent="0.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 x14ac:dyDescent="0.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 x14ac:dyDescent="0.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 x14ac:dyDescent="0.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 x14ac:dyDescent="0.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 x14ac:dyDescent="0.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 x14ac:dyDescent="0.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 x14ac:dyDescent="0.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 x14ac:dyDescent="0.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 x14ac:dyDescent="0.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 x14ac:dyDescent="0.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 x14ac:dyDescent="0.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 x14ac:dyDescent="0.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 x14ac:dyDescent="0.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 x14ac:dyDescent="0.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 x14ac:dyDescent="0.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 x14ac:dyDescent="0.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 x14ac:dyDescent="0.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 x14ac:dyDescent="0.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 x14ac:dyDescent="0.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 x14ac:dyDescent="0.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 x14ac:dyDescent="0.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 x14ac:dyDescent="0.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 x14ac:dyDescent="0.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 x14ac:dyDescent="0.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 x14ac:dyDescent="0.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 x14ac:dyDescent="0.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 x14ac:dyDescent="0.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 x14ac:dyDescent="0.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 x14ac:dyDescent="0.2">
      <c r="V198">
        <f t="shared" si="8"/>
        <v>0</v>
      </c>
    </row>
    <row r="199" spans="2:22" x14ac:dyDescent="0.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 x14ac:dyDescent="0.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 x14ac:dyDescent="0.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 x14ac:dyDescent="0.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 x14ac:dyDescent="0.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 x14ac:dyDescent="0.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 x14ac:dyDescent="0.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 x14ac:dyDescent="0.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 x14ac:dyDescent="0.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 x14ac:dyDescent="0.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 x14ac:dyDescent="0.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 x14ac:dyDescent="0.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 x14ac:dyDescent="0.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 x14ac:dyDescent="0.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 x14ac:dyDescent="0.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 x14ac:dyDescent="0.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 x14ac:dyDescent="0.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 x14ac:dyDescent="0.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 x14ac:dyDescent="0.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 x14ac:dyDescent="0.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 x14ac:dyDescent="0.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 x14ac:dyDescent="0.2">
      <c r="V220">
        <f t="shared" si="11"/>
        <v>0</v>
      </c>
    </row>
    <row r="221" spans="2:22" x14ac:dyDescent="0.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 x14ac:dyDescent="0.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 x14ac:dyDescent="0.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 x14ac:dyDescent="0.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 x14ac:dyDescent="0.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 x14ac:dyDescent="0.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 x14ac:dyDescent="0.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 x14ac:dyDescent="0.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 x14ac:dyDescent="0.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 x14ac:dyDescent="0.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 x14ac:dyDescent="0.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 x14ac:dyDescent="0.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 x14ac:dyDescent="0.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 x14ac:dyDescent="0.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 x14ac:dyDescent="0.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 x14ac:dyDescent="0.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 x14ac:dyDescent="0.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 x14ac:dyDescent="0.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 x14ac:dyDescent="0.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 x14ac:dyDescent="0.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 x14ac:dyDescent="0.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 x14ac:dyDescent="0.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 x14ac:dyDescent="0.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 x14ac:dyDescent="0.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 x14ac:dyDescent="0.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 x14ac:dyDescent="0.2">
      <c r="V246">
        <f t="shared" si="11"/>
        <v>0</v>
      </c>
    </row>
    <row r="247" spans="2:22" x14ac:dyDescent="0.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 x14ac:dyDescent="0.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 x14ac:dyDescent="0.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 x14ac:dyDescent="0.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 x14ac:dyDescent="0.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 x14ac:dyDescent="0.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 x14ac:dyDescent="0.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 x14ac:dyDescent="0.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 x14ac:dyDescent="0.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 x14ac:dyDescent="0.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 x14ac:dyDescent="0.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 x14ac:dyDescent="0.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 x14ac:dyDescent="0.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 x14ac:dyDescent="0.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 x14ac:dyDescent="0.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 x14ac:dyDescent="0.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 x14ac:dyDescent="0.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 x14ac:dyDescent="0.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 x14ac:dyDescent="0.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 x14ac:dyDescent="0.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 x14ac:dyDescent="0.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 x14ac:dyDescent="0.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 x14ac:dyDescent="0.2">
      <c r="V269">
        <f t="shared" si="14"/>
        <v>0</v>
      </c>
    </row>
    <row r="270" spans="2:22" x14ac:dyDescent="0.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 x14ac:dyDescent="0.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 x14ac:dyDescent="0.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 x14ac:dyDescent="0.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 x14ac:dyDescent="0.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 x14ac:dyDescent="0.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 x14ac:dyDescent="0.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 x14ac:dyDescent="0.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 x14ac:dyDescent="0.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 x14ac:dyDescent="0.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 x14ac:dyDescent="0.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 x14ac:dyDescent="0.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 x14ac:dyDescent="0.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 x14ac:dyDescent="0.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 x14ac:dyDescent="0.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 x14ac:dyDescent="0.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 x14ac:dyDescent="0.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 x14ac:dyDescent="0.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 x14ac:dyDescent="0.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 x14ac:dyDescent="0.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 x14ac:dyDescent="0.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 x14ac:dyDescent="0.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 x14ac:dyDescent="0.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 x14ac:dyDescent="0.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 x14ac:dyDescent="0.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 x14ac:dyDescent="0.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 x14ac:dyDescent="0.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 x14ac:dyDescent="0.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 x14ac:dyDescent="0.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 x14ac:dyDescent="0.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 x14ac:dyDescent="0.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 x14ac:dyDescent="0.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 x14ac:dyDescent="0.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 x14ac:dyDescent="0.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 x14ac:dyDescent="0.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 x14ac:dyDescent="0.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 x14ac:dyDescent="0.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 x14ac:dyDescent="0.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 x14ac:dyDescent="0.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 x14ac:dyDescent="0.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 x14ac:dyDescent="0.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 x14ac:dyDescent="0.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 x14ac:dyDescent="0.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 x14ac:dyDescent="0.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 x14ac:dyDescent="0.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 x14ac:dyDescent="0.2">
      <c r="V315">
        <f t="shared" si="14"/>
        <v>0</v>
      </c>
    </row>
    <row r="316" spans="2:22" x14ac:dyDescent="0.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 x14ac:dyDescent="0.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 x14ac:dyDescent="0.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 x14ac:dyDescent="0.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 x14ac:dyDescent="0.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 x14ac:dyDescent="0.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 x14ac:dyDescent="0.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 x14ac:dyDescent="0.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 x14ac:dyDescent="0.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 x14ac:dyDescent="0.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 x14ac:dyDescent="0.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 x14ac:dyDescent="0.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 x14ac:dyDescent="0.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 x14ac:dyDescent="0.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 x14ac:dyDescent="0.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 x14ac:dyDescent="0.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 x14ac:dyDescent="0.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 x14ac:dyDescent="0.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 x14ac:dyDescent="0.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 x14ac:dyDescent="0.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 x14ac:dyDescent="0.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 x14ac:dyDescent="0.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 x14ac:dyDescent="0.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 x14ac:dyDescent="0.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 x14ac:dyDescent="0.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 x14ac:dyDescent="0.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 x14ac:dyDescent="0.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 x14ac:dyDescent="0.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 x14ac:dyDescent="0.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 x14ac:dyDescent="0.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 x14ac:dyDescent="0.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 x14ac:dyDescent="0.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 x14ac:dyDescent="0.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 x14ac:dyDescent="0.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 x14ac:dyDescent="0.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 x14ac:dyDescent="0.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 x14ac:dyDescent="0.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 x14ac:dyDescent="0.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 x14ac:dyDescent="0.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 x14ac:dyDescent="0.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 x14ac:dyDescent="0.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 x14ac:dyDescent="0.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 x14ac:dyDescent="0.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 x14ac:dyDescent="0.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 x14ac:dyDescent="0.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 x14ac:dyDescent="0.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 x14ac:dyDescent="0.2">
      <c r="V362">
        <f t="shared" si="17"/>
        <v>0</v>
      </c>
    </row>
    <row r="363" spans="2:22" x14ac:dyDescent="0.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 x14ac:dyDescent="0.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 x14ac:dyDescent="0.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 x14ac:dyDescent="0.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 x14ac:dyDescent="0.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 x14ac:dyDescent="0.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 x14ac:dyDescent="0.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 x14ac:dyDescent="0.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 x14ac:dyDescent="0.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 x14ac:dyDescent="0.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 x14ac:dyDescent="0.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 x14ac:dyDescent="0.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 x14ac:dyDescent="0.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 x14ac:dyDescent="0.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 x14ac:dyDescent="0.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 x14ac:dyDescent="0.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 x14ac:dyDescent="0.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 x14ac:dyDescent="0.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 x14ac:dyDescent="0.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 x14ac:dyDescent="0.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 x14ac:dyDescent="0.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 x14ac:dyDescent="0.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 x14ac:dyDescent="0.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 x14ac:dyDescent="0.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 x14ac:dyDescent="0.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 x14ac:dyDescent="0.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 x14ac:dyDescent="0.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 x14ac:dyDescent="0.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 x14ac:dyDescent="0.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 x14ac:dyDescent="0.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 x14ac:dyDescent="0.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 x14ac:dyDescent="0.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 x14ac:dyDescent="0.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 x14ac:dyDescent="0.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 x14ac:dyDescent="0.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 x14ac:dyDescent="0.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 x14ac:dyDescent="0.2">
      <c r="V399">
        <f t="shared" si="20"/>
        <v>0</v>
      </c>
    </row>
    <row r="400" spans="2:22" x14ac:dyDescent="0.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 x14ac:dyDescent="0.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 x14ac:dyDescent="0.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 x14ac:dyDescent="0.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 x14ac:dyDescent="0.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 x14ac:dyDescent="0.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 x14ac:dyDescent="0.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 x14ac:dyDescent="0.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 x14ac:dyDescent="0.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 x14ac:dyDescent="0.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 x14ac:dyDescent="0.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 x14ac:dyDescent="0.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 x14ac:dyDescent="0.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 x14ac:dyDescent="0.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 x14ac:dyDescent="0.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 x14ac:dyDescent="0.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 x14ac:dyDescent="0.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 x14ac:dyDescent="0.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 x14ac:dyDescent="0.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 x14ac:dyDescent="0.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 x14ac:dyDescent="0.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 x14ac:dyDescent="0.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 x14ac:dyDescent="0.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 x14ac:dyDescent="0.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 x14ac:dyDescent="0.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 x14ac:dyDescent="0.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 x14ac:dyDescent="0.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 x14ac:dyDescent="0.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 x14ac:dyDescent="0.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 x14ac:dyDescent="0.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 x14ac:dyDescent="0.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 x14ac:dyDescent="0.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 x14ac:dyDescent="0.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 x14ac:dyDescent="0.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 x14ac:dyDescent="0.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 x14ac:dyDescent="0.2">
      <c r="V435">
        <f t="shared" si="20"/>
        <v>0</v>
      </c>
    </row>
    <row r="436" spans="2:22" x14ac:dyDescent="0.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 x14ac:dyDescent="0.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 x14ac:dyDescent="0.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 x14ac:dyDescent="0.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 x14ac:dyDescent="0.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 x14ac:dyDescent="0.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 x14ac:dyDescent="0.2">
      <c r="V442">
        <f t="shared" si="20"/>
        <v>0</v>
      </c>
    </row>
    <row r="443" spans="2:22" x14ac:dyDescent="0.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 x14ac:dyDescent="0.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 x14ac:dyDescent="0.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 x14ac:dyDescent="0.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 x14ac:dyDescent="0.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 x14ac:dyDescent="0.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 x14ac:dyDescent="0.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 x14ac:dyDescent="0.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 x14ac:dyDescent="0.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 x14ac:dyDescent="0.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 x14ac:dyDescent="0.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 x14ac:dyDescent="0.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 x14ac:dyDescent="0.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 x14ac:dyDescent="0.2">
      <c r="V456">
        <f t="shared" si="23"/>
        <v>0</v>
      </c>
    </row>
    <row r="457" spans="2:22" x14ac:dyDescent="0.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 x14ac:dyDescent="0.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 x14ac:dyDescent="0.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 x14ac:dyDescent="0.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 x14ac:dyDescent="0.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 x14ac:dyDescent="0.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 x14ac:dyDescent="0.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 x14ac:dyDescent="0.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 x14ac:dyDescent="0.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 x14ac:dyDescent="0.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 x14ac:dyDescent="0.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 x14ac:dyDescent="0.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 x14ac:dyDescent="0.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 x14ac:dyDescent="0.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 x14ac:dyDescent="0.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 x14ac:dyDescent="0.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 x14ac:dyDescent="0.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 x14ac:dyDescent="0.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 x14ac:dyDescent="0.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 x14ac:dyDescent="0.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 x14ac:dyDescent="0.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 x14ac:dyDescent="0.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 x14ac:dyDescent="0.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 x14ac:dyDescent="0.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 x14ac:dyDescent="0.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 x14ac:dyDescent="0.2">
      <c r="V482">
        <f t="shared" si="23"/>
        <v>0</v>
      </c>
    </row>
    <row r="483" spans="2:22" x14ac:dyDescent="0.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 x14ac:dyDescent="0.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 x14ac:dyDescent="0.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 x14ac:dyDescent="0.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 x14ac:dyDescent="0.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 x14ac:dyDescent="0.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 x14ac:dyDescent="0.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 x14ac:dyDescent="0.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 x14ac:dyDescent="0.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 x14ac:dyDescent="0.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 x14ac:dyDescent="0.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 x14ac:dyDescent="0.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 x14ac:dyDescent="0.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 x14ac:dyDescent="0.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 x14ac:dyDescent="0.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 x14ac:dyDescent="0.2">
      <c r="V498">
        <f t="shared" si="23"/>
        <v>0</v>
      </c>
    </row>
    <row r="499" spans="2:22" x14ac:dyDescent="0.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 x14ac:dyDescent="0.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 x14ac:dyDescent="0.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 x14ac:dyDescent="0.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 x14ac:dyDescent="0.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 x14ac:dyDescent="0.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 x14ac:dyDescent="0.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 x14ac:dyDescent="0.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 x14ac:dyDescent="0.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 x14ac:dyDescent="0.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 x14ac:dyDescent="0.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 x14ac:dyDescent="0.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 x14ac:dyDescent="0.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 x14ac:dyDescent="0.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 x14ac:dyDescent="0.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 x14ac:dyDescent="0.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 x14ac:dyDescent="0.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 x14ac:dyDescent="0.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 x14ac:dyDescent="0.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 x14ac:dyDescent="0.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 x14ac:dyDescent="0.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 x14ac:dyDescent="0.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 x14ac:dyDescent="0.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 x14ac:dyDescent="0.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 x14ac:dyDescent="0.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 x14ac:dyDescent="0.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 x14ac:dyDescent="0.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 x14ac:dyDescent="0.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baseColWidth="10" defaultColWidth="8.83203125" defaultRowHeight="15" x14ac:dyDescent="0.2"/>
  <sheetData>
    <row r="4" spans="15:25" x14ac:dyDescent="0.2">
      <c r="O4" t="s">
        <v>235</v>
      </c>
      <c r="V4" t="s">
        <v>196</v>
      </c>
    </row>
    <row r="5" spans="15:25" x14ac:dyDescent="0.2">
      <c r="O5">
        <v>0.20575981419360631</v>
      </c>
      <c r="V5">
        <v>189.78419330390619</v>
      </c>
    </row>
    <row r="6" spans="15:25" x14ac:dyDescent="0.2">
      <c r="O6">
        <v>0.21400084034347944</v>
      </c>
      <c r="V6">
        <v>113.39093144998145</v>
      </c>
    </row>
    <row r="7" spans="15:25" x14ac:dyDescent="0.2">
      <c r="O7">
        <v>0.14926890913399218</v>
      </c>
      <c r="V7">
        <v>160.49005862708029</v>
      </c>
    </row>
    <row r="8" spans="15:25" x14ac:dyDescent="0.2">
      <c r="O8">
        <v>6.6725727858650108E-2</v>
      </c>
      <c r="V8">
        <v>310.51414874424836</v>
      </c>
    </row>
    <row r="9" spans="15:25" x14ac:dyDescent="0.2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 x14ac:dyDescent="0.2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 x14ac:dyDescent="0.2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 x14ac:dyDescent="0.2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 x14ac:dyDescent="0.2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 x14ac:dyDescent="0.2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 x14ac:dyDescent="0.2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 x14ac:dyDescent="0.2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 x14ac:dyDescent="0.2">
      <c r="O17">
        <v>0.15498445952825901</v>
      </c>
      <c r="V17">
        <v>145.9994037575257</v>
      </c>
    </row>
    <row r="18" spans="15:22" x14ac:dyDescent="0.2">
      <c r="V18">
        <v>146.33785704567424</v>
      </c>
    </row>
    <row r="19" spans="15:22" x14ac:dyDescent="0.2">
      <c r="O19">
        <v>0.17797958088193724</v>
      </c>
      <c r="V19">
        <v>192.70051266402584</v>
      </c>
    </row>
    <row r="20" spans="15:22" x14ac:dyDescent="0.2">
      <c r="O20">
        <v>0.15697825617742187</v>
      </c>
      <c r="V20">
        <v>123.10243417370516</v>
      </c>
    </row>
    <row r="21" spans="15:22" x14ac:dyDescent="0.2">
      <c r="O21">
        <v>0.40261400335428521</v>
      </c>
    </row>
    <row r="22" spans="15:22" x14ac:dyDescent="0.2">
      <c r="O22">
        <v>0.260788601710501</v>
      </c>
      <c r="V22">
        <v>183.52162204226568</v>
      </c>
    </row>
    <row r="23" spans="15:22" x14ac:dyDescent="0.2">
      <c r="O23">
        <v>0.19007528055352521</v>
      </c>
      <c r="V23">
        <v>130.59801164516625</v>
      </c>
    </row>
    <row r="24" spans="15:22" x14ac:dyDescent="0.2">
      <c r="O24">
        <v>0.12454583068437282</v>
      </c>
      <c r="V24">
        <v>167.38060543682806</v>
      </c>
    </row>
    <row r="25" spans="15:22" x14ac:dyDescent="0.2">
      <c r="O25">
        <v>8.9986688765550049E-2</v>
      </c>
      <c r="V25">
        <v>146.04004190973586</v>
      </c>
    </row>
    <row r="26" spans="15:22" x14ac:dyDescent="0.2">
      <c r="O26">
        <v>5.542754684672728E-2</v>
      </c>
      <c r="V26">
        <v>146.06337693052041</v>
      </c>
    </row>
    <row r="27" spans="15:22" x14ac:dyDescent="0.2">
      <c r="V27">
        <v>138.23113924774702</v>
      </c>
    </row>
    <row r="28" spans="15:22" x14ac:dyDescent="0.2">
      <c r="O28">
        <v>0.1630925659015213</v>
      </c>
      <c r="V28">
        <v>286.09335536605613</v>
      </c>
    </row>
    <row r="29" spans="15:22" x14ac:dyDescent="0.2">
      <c r="O29">
        <v>0.16482052299746242</v>
      </c>
      <c r="V29">
        <v>178.96808980648754</v>
      </c>
    </row>
    <row r="30" spans="15:22" x14ac:dyDescent="0.2">
      <c r="O30">
        <v>5.2636231537899286E-2</v>
      </c>
      <c r="V30">
        <v>112.36646025083058</v>
      </c>
    </row>
    <row r="31" spans="15:22" x14ac:dyDescent="0.2">
      <c r="O31">
        <v>0.1165706440877214</v>
      </c>
      <c r="V31">
        <v>317.05361531704426</v>
      </c>
    </row>
    <row r="32" spans="15:22" x14ac:dyDescent="0.2">
      <c r="O32">
        <v>0.18874608278741664</v>
      </c>
    </row>
    <row r="33" spans="15:22" x14ac:dyDescent="0.2">
      <c r="O33">
        <v>0.31143103659923749</v>
      </c>
      <c r="V33">
        <v>113.21193196261683</v>
      </c>
    </row>
    <row r="34" spans="15:22" x14ac:dyDescent="0.2">
      <c r="O34">
        <v>0.10739917950157229</v>
      </c>
      <c r="V34">
        <v>119.1131126069974</v>
      </c>
    </row>
    <row r="35" spans="15:22" x14ac:dyDescent="0.2">
      <c r="O35">
        <v>0.12813466465286594</v>
      </c>
      <c r="V35">
        <v>117.75305048215142</v>
      </c>
    </row>
    <row r="36" spans="15:22" x14ac:dyDescent="0.2">
      <c r="V36">
        <v>174.05137825254312</v>
      </c>
    </row>
    <row r="37" spans="15:22" x14ac:dyDescent="0.2">
      <c r="O37">
        <v>0.15338942220892873</v>
      </c>
      <c r="V37">
        <v>161.44001498975976</v>
      </c>
    </row>
    <row r="38" spans="15:22" x14ac:dyDescent="0.2">
      <c r="O38">
        <v>0.14142664231395163</v>
      </c>
      <c r="V38">
        <v>123.01001522942464</v>
      </c>
    </row>
    <row r="39" spans="15:22" x14ac:dyDescent="0.2">
      <c r="O39">
        <v>0.17465658646666582</v>
      </c>
      <c r="V39">
        <v>334.62092206460329</v>
      </c>
    </row>
    <row r="40" spans="15:22" x14ac:dyDescent="0.2">
      <c r="O40">
        <v>6.2339375230491836E-2</v>
      </c>
      <c r="V40">
        <v>333.25782737119118</v>
      </c>
    </row>
    <row r="41" spans="15:22" x14ac:dyDescent="0.2">
      <c r="O41">
        <v>7.5498433114966651E-2</v>
      </c>
      <c r="V41">
        <v>238.05191294083633</v>
      </c>
    </row>
    <row r="42" spans="15:22" x14ac:dyDescent="0.2">
      <c r="O42">
        <v>4.2401408738863319E-2</v>
      </c>
      <c r="V42">
        <v>200.10956944905919</v>
      </c>
    </row>
    <row r="43" spans="15:22" x14ac:dyDescent="0.2">
      <c r="O43">
        <v>7.3105877135971234E-2</v>
      </c>
      <c r="V43">
        <v>167.2116224794174</v>
      </c>
    </row>
    <row r="44" spans="15:22" x14ac:dyDescent="0.2">
      <c r="O44">
        <v>4.2933087845306743E-2</v>
      </c>
      <c r="V44">
        <v>118.39850191364464</v>
      </c>
    </row>
    <row r="45" spans="15:22" x14ac:dyDescent="0.2">
      <c r="V45">
        <v>154.47881275898288</v>
      </c>
    </row>
    <row r="46" spans="15:22" x14ac:dyDescent="0.2">
      <c r="O46">
        <v>0.23606552326088165</v>
      </c>
      <c r="V46">
        <v>243.06010855644797</v>
      </c>
    </row>
    <row r="47" spans="15:22" x14ac:dyDescent="0.2">
      <c r="O47">
        <v>0.14940182891060302</v>
      </c>
      <c r="V47">
        <v>168.72087046429655</v>
      </c>
    </row>
    <row r="48" spans="15:22" x14ac:dyDescent="0.2">
      <c r="O48">
        <v>4.5192724047691313E-2</v>
      </c>
      <c r="V48">
        <v>302.78863805734215</v>
      </c>
    </row>
    <row r="49" spans="15:22" x14ac:dyDescent="0.2">
      <c r="O49">
        <v>4.89144777927953E-2</v>
      </c>
      <c r="V49">
        <v>652.48961136071443</v>
      </c>
    </row>
    <row r="50" spans="15:22" x14ac:dyDescent="0.2">
      <c r="O50">
        <v>8.3473619711618069E-2</v>
      </c>
      <c r="V50">
        <v>168.11574658742202</v>
      </c>
    </row>
    <row r="51" spans="15:22" x14ac:dyDescent="0.2">
      <c r="O51">
        <v>9.8493554468644884E-2</v>
      </c>
      <c r="V51">
        <v>178.20875732404937</v>
      </c>
    </row>
    <row r="52" spans="15:22" x14ac:dyDescent="0.2">
      <c r="O52">
        <v>0.4795745540119713</v>
      </c>
      <c r="V52">
        <v>126.36105261352448</v>
      </c>
    </row>
    <row r="53" spans="15:22" x14ac:dyDescent="0.2">
      <c r="O53">
        <v>4.9180317346017015E-2</v>
      </c>
      <c r="V53">
        <v>184.9999995459487</v>
      </c>
    </row>
    <row r="54" spans="15:22" x14ac:dyDescent="0.2">
      <c r="O54">
        <v>0.10447494441613343</v>
      </c>
      <c r="V54">
        <v>154.67330441188474</v>
      </c>
    </row>
    <row r="55" spans="15:22" x14ac:dyDescent="0.2">
      <c r="O55">
        <v>8.4404058147894062E-2</v>
      </c>
      <c r="V55">
        <v>246.03087347260001</v>
      </c>
    </row>
    <row r="56" spans="15:22" x14ac:dyDescent="0.2">
      <c r="O56">
        <v>0.275675616690917</v>
      </c>
      <c r="V56">
        <v>704.48993877857254</v>
      </c>
    </row>
    <row r="57" spans="15:22" x14ac:dyDescent="0.2">
      <c r="V57">
        <v>444.0579532573725</v>
      </c>
    </row>
    <row r="58" spans="15:22" x14ac:dyDescent="0.2">
      <c r="V58">
        <v>137.73770838140626</v>
      </c>
    </row>
    <row r="59" spans="15:22" x14ac:dyDescent="0.2">
      <c r="O59">
        <v>4.5949510791000008E-2</v>
      </c>
      <c r="V59">
        <v>209.72907274150725</v>
      </c>
    </row>
    <row r="60" spans="15:22" x14ac:dyDescent="0.2">
      <c r="O60">
        <v>1.3744245240000001E-2</v>
      </c>
      <c r="V60">
        <v>116.36700087667695</v>
      </c>
    </row>
    <row r="61" spans="15:22" x14ac:dyDescent="0.2">
      <c r="O61">
        <v>4.1263972641000006E-2</v>
      </c>
      <c r="V61">
        <v>437.20644311254597</v>
      </c>
    </row>
    <row r="62" spans="15:22" x14ac:dyDescent="0.2">
      <c r="O62">
        <v>7.568705958300001E-2</v>
      </c>
      <c r="V62">
        <v>413.70913482125036</v>
      </c>
    </row>
    <row r="63" spans="15:22" x14ac:dyDescent="0.2">
      <c r="O63">
        <v>8.9275120218000006E-2</v>
      </c>
      <c r="V63">
        <v>391.70152466976555</v>
      </c>
    </row>
    <row r="64" spans="15:22" x14ac:dyDescent="0.2">
      <c r="O64">
        <v>0.10367534079900001</v>
      </c>
      <c r="V64">
        <v>357.16459263375941</v>
      </c>
    </row>
    <row r="65" spans="15:22" x14ac:dyDescent="0.2">
      <c r="O65">
        <v>1.1089106955000001E-2</v>
      </c>
      <c r="V65">
        <v>688.7105129810376</v>
      </c>
    </row>
    <row r="66" spans="15:22" x14ac:dyDescent="0.2">
      <c r="O66">
        <v>0.13597431711300001</v>
      </c>
      <c r="V66">
        <v>991.24228482449882</v>
      </c>
    </row>
    <row r="67" spans="15:22" x14ac:dyDescent="0.2">
      <c r="O67">
        <v>1.2119925348E-2</v>
      </c>
      <c r="V67">
        <v>302.56360867628445</v>
      </c>
    </row>
    <row r="68" spans="15:22" x14ac:dyDescent="0.2">
      <c r="O68">
        <v>2.8363124268000004E-2</v>
      </c>
      <c r="V68">
        <v>217.30384670799208</v>
      </c>
    </row>
    <row r="69" spans="15:22" x14ac:dyDescent="0.2">
      <c r="O69">
        <v>3.2017844025000006E-2</v>
      </c>
    </row>
    <row r="70" spans="15:22" x14ac:dyDescent="0.2">
      <c r="O70">
        <v>1.5493512816000001E-2</v>
      </c>
      <c r="V70">
        <v>132.153783872937</v>
      </c>
    </row>
    <row r="71" spans="15:22" x14ac:dyDescent="0.2">
      <c r="O71">
        <v>2.1147395517000001E-2</v>
      </c>
      <c r="V71">
        <v>180.58503353109271</v>
      </c>
    </row>
    <row r="72" spans="15:22" x14ac:dyDescent="0.2">
      <c r="O72">
        <v>1.7242780392000001E-2</v>
      </c>
      <c r="V72">
        <v>157.02608410886995</v>
      </c>
    </row>
    <row r="73" spans="15:22" x14ac:dyDescent="0.2">
      <c r="O73">
        <v>3.248639784E-2</v>
      </c>
      <c r="V73">
        <v>171.19272124124765</v>
      </c>
    </row>
    <row r="74" spans="15:22" x14ac:dyDescent="0.2">
      <c r="O74">
        <v>1.2713426847000001E-2</v>
      </c>
      <c r="V74">
        <v>161.98352895811354</v>
      </c>
    </row>
    <row r="75" spans="15:22" x14ac:dyDescent="0.2">
      <c r="V75">
        <v>337.02840299951197</v>
      </c>
    </row>
    <row r="76" spans="15:22" x14ac:dyDescent="0.2">
      <c r="O76">
        <v>2.3833770723000001E-2</v>
      </c>
      <c r="V76">
        <v>189.57643755992049</v>
      </c>
    </row>
    <row r="77" spans="15:22" x14ac:dyDescent="0.2">
      <c r="O77">
        <v>1.2682189926000001E-2</v>
      </c>
      <c r="V77">
        <v>386.67583011004706</v>
      </c>
    </row>
    <row r="78" spans="15:22" x14ac:dyDescent="0.2">
      <c r="O78">
        <v>1.4962485159000002E-2</v>
      </c>
      <c r="V78">
        <v>131.67541414619663</v>
      </c>
    </row>
    <row r="79" spans="15:22" x14ac:dyDescent="0.2">
      <c r="O79">
        <v>1.8523494153000003E-2</v>
      </c>
      <c r="V79">
        <v>183.39192606640898</v>
      </c>
    </row>
    <row r="80" spans="15:22" x14ac:dyDescent="0.2">
      <c r="O80">
        <v>1.8492257232000001E-2</v>
      </c>
      <c r="V80">
        <v>117.10579407967991</v>
      </c>
    </row>
    <row r="81" spans="15:22" x14ac:dyDescent="0.2">
      <c r="O81">
        <v>2.4552219906000001E-2</v>
      </c>
      <c r="V81">
        <v>152.59685902885704</v>
      </c>
    </row>
    <row r="82" spans="15:22" x14ac:dyDescent="0.2">
      <c r="O82">
        <v>0.22034524073400003</v>
      </c>
      <c r="V82">
        <v>167.9936872811279</v>
      </c>
    </row>
    <row r="83" spans="15:22" x14ac:dyDescent="0.2">
      <c r="O83">
        <v>5.5195639407000008E-2</v>
      </c>
      <c r="V83">
        <v>129.96447746634473</v>
      </c>
    </row>
    <row r="84" spans="15:22" x14ac:dyDescent="0.2">
      <c r="O84">
        <v>1.3494349872000001E-2</v>
      </c>
      <c r="V84">
        <v>114.29974022515862</v>
      </c>
    </row>
    <row r="85" spans="15:22" x14ac:dyDescent="0.2">
      <c r="O85">
        <v>0.11645124148800001</v>
      </c>
      <c r="V85">
        <v>199.1613470952955</v>
      </c>
    </row>
    <row r="86" spans="15:22" x14ac:dyDescent="0.2">
      <c r="V86">
        <v>188.00342252768149</v>
      </c>
    </row>
    <row r="87" spans="15:22" x14ac:dyDescent="0.2">
      <c r="O87">
        <v>1.3994140608000001E-2</v>
      </c>
      <c r="V87">
        <v>203.75012177066597</v>
      </c>
    </row>
    <row r="88" spans="15:22" x14ac:dyDescent="0.2">
      <c r="O88">
        <v>1.5056195922000002E-2</v>
      </c>
      <c r="V88">
        <v>154.53779350439902</v>
      </c>
    </row>
    <row r="89" spans="15:22" x14ac:dyDescent="0.2">
      <c r="O89">
        <v>1.5337328211000001E-2</v>
      </c>
      <c r="V89">
        <v>312.30415332885514</v>
      </c>
    </row>
    <row r="90" spans="15:22" x14ac:dyDescent="0.2">
      <c r="O90">
        <v>3.0018681081000004E-2</v>
      </c>
      <c r="V90">
        <v>184.62076816025427</v>
      </c>
    </row>
    <row r="91" spans="15:22" x14ac:dyDescent="0.2">
      <c r="O91">
        <v>2.1491001648000004E-2</v>
      </c>
      <c r="V91">
        <v>113.76952395020245</v>
      </c>
    </row>
    <row r="92" spans="15:22" x14ac:dyDescent="0.2">
      <c r="O92">
        <v>1.2463531479000001E-2</v>
      </c>
      <c r="V92">
        <v>197.39453083579036</v>
      </c>
    </row>
    <row r="93" spans="15:22" x14ac:dyDescent="0.2">
      <c r="O93">
        <v>0.10795479897600001</v>
      </c>
      <c r="V93">
        <v>214.50395928472471</v>
      </c>
    </row>
    <row r="94" spans="15:22" x14ac:dyDescent="0.2">
      <c r="O94">
        <v>0.12526005321</v>
      </c>
      <c r="V94">
        <v>191.24587392056691</v>
      </c>
    </row>
    <row r="95" spans="15:22" x14ac:dyDescent="0.2">
      <c r="O95">
        <v>6.1661682054000008E-2</v>
      </c>
      <c r="V95">
        <v>340.13290510505857</v>
      </c>
    </row>
    <row r="96" spans="15:22" x14ac:dyDescent="0.2">
      <c r="O96">
        <v>2.5239432168000002E-2</v>
      </c>
      <c r="V96">
        <v>113.0653844429492</v>
      </c>
    </row>
    <row r="97" spans="15:22" x14ac:dyDescent="0.2">
      <c r="O97">
        <v>2.5239432168000002E-2</v>
      </c>
      <c r="V97">
        <v>480.01248279133307</v>
      </c>
    </row>
    <row r="98" spans="15:22" x14ac:dyDescent="0.2">
      <c r="O98">
        <v>1.8211124943000003E-2</v>
      </c>
      <c r="V98">
        <v>319.5213182671863</v>
      </c>
    </row>
    <row r="99" spans="15:22" x14ac:dyDescent="0.2">
      <c r="O99">
        <v>1.9929155598000001E-2</v>
      </c>
      <c r="V99">
        <v>156.33684853596736</v>
      </c>
    </row>
    <row r="100" spans="15:22" x14ac:dyDescent="0.2">
      <c r="O100">
        <v>6.0568389819000007E-2</v>
      </c>
      <c r="V100">
        <v>214.37697653865175</v>
      </c>
    </row>
    <row r="101" spans="15:22" x14ac:dyDescent="0.2">
      <c r="O101">
        <v>2.0428946334000001E-2</v>
      </c>
      <c r="V101">
        <v>346.50632532246505</v>
      </c>
    </row>
    <row r="102" spans="15:22" x14ac:dyDescent="0.2">
      <c r="O102">
        <v>9.6428375127000004E-2</v>
      </c>
      <c r="V102">
        <v>338.78649556807869</v>
      </c>
    </row>
    <row r="103" spans="15:22" x14ac:dyDescent="0.2">
      <c r="O103">
        <v>0.37128204300600004</v>
      </c>
      <c r="V103">
        <v>198.58974884995538</v>
      </c>
    </row>
    <row r="104" spans="15:22" x14ac:dyDescent="0.2">
      <c r="O104">
        <v>2.2428109278000003E-2</v>
      </c>
      <c r="V104">
        <v>354.90381722095958</v>
      </c>
    </row>
    <row r="105" spans="15:22" x14ac:dyDescent="0.2">
      <c r="O105">
        <v>2.7707148927000002E-2</v>
      </c>
      <c r="V105">
        <v>189.99934463078137</v>
      </c>
    </row>
    <row r="106" spans="15:22" x14ac:dyDescent="0.2">
      <c r="O106">
        <v>1.7992466496000004E-2</v>
      </c>
      <c r="V106">
        <v>553.77348276191287</v>
      </c>
    </row>
    <row r="107" spans="15:22" x14ac:dyDescent="0.2">
      <c r="O107">
        <v>3.3329794707000003E-2</v>
      </c>
      <c r="V107">
        <v>393.20939902463005</v>
      </c>
    </row>
    <row r="108" spans="15:22" x14ac:dyDescent="0.2">
      <c r="O108">
        <v>1.7274017313E-2</v>
      </c>
      <c r="V108">
        <v>198.00281020336416</v>
      </c>
    </row>
    <row r="109" spans="15:22" x14ac:dyDescent="0.2">
      <c r="O109">
        <v>5.3415134910000009E-2</v>
      </c>
      <c r="V109">
        <v>390.79354733453829</v>
      </c>
    </row>
    <row r="110" spans="15:22" x14ac:dyDescent="0.2">
      <c r="O110">
        <v>0.55726667064000002</v>
      </c>
      <c r="V110">
        <v>170.8776212008523</v>
      </c>
    </row>
    <row r="111" spans="15:22" x14ac:dyDescent="0.2">
      <c r="O111">
        <v>0.24692786050500001</v>
      </c>
      <c r="V111">
        <v>113.21848547331058</v>
      </c>
    </row>
    <row r="112" spans="15:22" x14ac:dyDescent="0.2">
      <c r="O112">
        <v>2.2521820041000003E-2</v>
      </c>
      <c r="V112">
        <v>112.02606266709915</v>
      </c>
    </row>
    <row r="113" spans="15:22" x14ac:dyDescent="0.2">
      <c r="O113">
        <v>4.6043221554000008E-2</v>
      </c>
      <c r="V113">
        <v>167.44543796313948</v>
      </c>
    </row>
    <row r="114" spans="15:22" x14ac:dyDescent="0.2">
      <c r="O114">
        <v>8.9025224850000015E-3</v>
      </c>
      <c r="V114">
        <v>160.43346958469658</v>
      </c>
    </row>
    <row r="115" spans="15:22" x14ac:dyDescent="0.2">
      <c r="O115">
        <v>0.24342932535300002</v>
      </c>
      <c r="V115">
        <v>161.39329667430141</v>
      </c>
    </row>
    <row r="116" spans="15:22" x14ac:dyDescent="0.2">
      <c r="O116">
        <v>0.30024928465200001</v>
      </c>
      <c r="V116">
        <v>118.01815750637587</v>
      </c>
    </row>
    <row r="117" spans="15:22" x14ac:dyDescent="0.2">
      <c r="O117">
        <v>0.15406049437200001</v>
      </c>
      <c r="V117">
        <v>974.60413766155398</v>
      </c>
    </row>
    <row r="118" spans="15:22" x14ac:dyDescent="0.2">
      <c r="O118">
        <v>0.15259235908500002</v>
      </c>
      <c r="V118">
        <v>178.90436024915491</v>
      </c>
    </row>
    <row r="119" spans="15:22" x14ac:dyDescent="0.2">
      <c r="O119">
        <v>0.524030586696</v>
      </c>
      <c r="V119">
        <v>345.81302650350193</v>
      </c>
    </row>
    <row r="120" spans="15:22" x14ac:dyDescent="0.2">
      <c r="O120">
        <v>0.91318014851400009</v>
      </c>
      <c r="V120">
        <v>129.058317958369</v>
      </c>
    </row>
    <row r="121" spans="15:22" x14ac:dyDescent="0.2">
      <c r="O121">
        <v>0.10661161137300001</v>
      </c>
      <c r="V121">
        <v>143.24291998681301</v>
      </c>
    </row>
    <row r="122" spans="15:22" x14ac:dyDescent="0.2">
      <c r="O122">
        <v>8.4495871305000012E-2</v>
      </c>
      <c r="V122">
        <v>147.86632853796203</v>
      </c>
    </row>
    <row r="123" spans="15:22" x14ac:dyDescent="0.2">
      <c r="V123">
        <v>170.47026678252982</v>
      </c>
    </row>
    <row r="124" spans="15:22" x14ac:dyDescent="0.2">
      <c r="O124">
        <v>2.0678841702000003E-2</v>
      </c>
      <c r="V124">
        <v>148.59727441335295</v>
      </c>
    </row>
    <row r="125" spans="15:22" x14ac:dyDescent="0.2">
      <c r="O125">
        <v>2.1678423174000001E-2</v>
      </c>
      <c r="V125">
        <v>284.23012963051292</v>
      </c>
    </row>
    <row r="126" spans="15:22" x14ac:dyDescent="0.2">
      <c r="O126">
        <v>4.2450975639000008E-2</v>
      </c>
      <c r="V126">
        <v>140.12305166760842</v>
      </c>
    </row>
    <row r="127" spans="15:22" x14ac:dyDescent="0.2">
      <c r="O127">
        <v>3.4516797705000005E-2</v>
      </c>
      <c r="V127">
        <v>173.60125034736879</v>
      </c>
    </row>
    <row r="128" spans="15:22" x14ac:dyDescent="0.2">
      <c r="O128">
        <v>3.9358520460000004E-2</v>
      </c>
      <c r="V128">
        <v>129.15142832342406</v>
      </c>
    </row>
    <row r="129" spans="15:22" x14ac:dyDescent="0.2">
      <c r="O129">
        <v>8.3714948280000007E-2</v>
      </c>
      <c r="V129">
        <v>145.67813267502461</v>
      </c>
    </row>
    <row r="130" spans="15:22" x14ac:dyDescent="0.2">
      <c r="O130">
        <v>2.5832933667000003E-2</v>
      </c>
      <c r="V130">
        <v>175.89561026058024</v>
      </c>
    </row>
    <row r="131" spans="15:22" x14ac:dyDescent="0.2">
      <c r="O131">
        <v>9.4116842973000006E-2</v>
      </c>
      <c r="V131">
        <v>216.14716296955038</v>
      </c>
    </row>
    <row r="132" spans="15:22" x14ac:dyDescent="0.2">
      <c r="O132">
        <v>1.3213217583000002E-2</v>
      </c>
      <c r="V132">
        <v>213.01740538176983</v>
      </c>
    </row>
    <row r="133" spans="15:22" x14ac:dyDescent="0.2">
      <c r="O133">
        <v>1.8992047968000001E-2</v>
      </c>
      <c r="V133">
        <v>190.21917211233495</v>
      </c>
    </row>
    <row r="134" spans="15:22" x14ac:dyDescent="0.2">
      <c r="O134">
        <v>1.3463112951000002E-2</v>
      </c>
      <c r="V134">
        <v>263.59765564917132</v>
      </c>
    </row>
    <row r="135" spans="15:22" x14ac:dyDescent="0.2">
      <c r="O135">
        <v>1.8648441837000002E-2</v>
      </c>
      <c r="V135">
        <v>141.79691583878159</v>
      </c>
    </row>
    <row r="136" spans="15:22" x14ac:dyDescent="0.2">
      <c r="O136">
        <v>2.5145721405000002E-2</v>
      </c>
      <c r="V136">
        <v>198.23913688221214</v>
      </c>
    </row>
    <row r="137" spans="15:22" x14ac:dyDescent="0.2">
      <c r="O137">
        <v>1.3619297556000002E-2</v>
      </c>
      <c r="V137">
        <v>150.98203877282282</v>
      </c>
    </row>
    <row r="138" spans="15:22" x14ac:dyDescent="0.2">
      <c r="O138">
        <v>2.1366053964000001E-2</v>
      </c>
      <c r="V138">
        <v>191.2998519149196</v>
      </c>
    </row>
    <row r="139" spans="15:22" x14ac:dyDescent="0.2">
      <c r="O139">
        <v>2.6894988981000002E-2</v>
      </c>
    </row>
    <row r="140" spans="15:22" x14ac:dyDescent="0.2">
      <c r="O140">
        <v>4.1607578772000005E-2</v>
      </c>
      <c r="V140">
        <v>136.99147359299081</v>
      </c>
    </row>
    <row r="141" spans="15:22" x14ac:dyDescent="0.2">
      <c r="O141">
        <v>5.1634630413000003E-2</v>
      </c>
      <c r="V141">
        <v>148.06455032758814</v>
      </c>
    </row>
    <row r="142" spans="15:22" x14ac:dyDescent="0.2">
      <c r="O142">
        <v>2.9237758056000002E-2</v>
      </c>
      <c r="V142">
        <v>205.10065314967653</v>
      </c>
    </row>
    <row r="143" spans="15:22" x14ac:dyDescent="0.2">
      <c r="O143">
        <v>0.15299843905800001</v>
      </c>
      <c r="V143">
        <v>115.08128026082873</v>
      </c>
    </row>
    <row r="144" spans="15:22" x14ac:dyDescent="0.2">
      <c r="O144">
        <v>3.3642163917000006E-2</v>
      </c>
      <c r="V144">
        <v>222.96084713438688</v>
      </c>
    </row>
    <row r="145" spans="15:22" x14ac:dyDescent="0.2">
      <c r="O145">
        <v>1.1745082296000001E-2</v>
      </c>
      <c r="V145">
        <v>244.13673909528865</v>
      </c>
    </row>
    <row r="146" spans="15:22" x14ac:dyDescent="0.2">
      <c r="O146">
        <v>4.2700871007000006E-2</v>
      </c>
      <c r="V146">
        <v>450.69280445758534</v>
      </c>
    </row>
    <row r="147" spans="15:22" x14ac:dyDescent="0.2">
      <c r="O147">
        <v>4.6980329184000004E-2</v>
      </c>
      <c r="V147">
        <v>150.82936869837201</v>
      </c>
    </row>
    <row r="148" spans="15:22" x14ac:dyDescent="0.2">
      <c r="O148">
        <v>3.9514705065000003E-2</v>
      </c>
      <c r="V148">
        <v>583.57764888472298</v>
      </c>
    </row>
    <row r="149" spans="15:22" x14ac:dyDescent="0.2">
      <c r="O149">
        <v>0.12313594258200002</v>
      </c>
      <c r="V149">
        <v>576.69092621518132</v>
      </c>
    </row>
    <row r="150" spans="15:22" x14ac:dyDescent="0.2">
      <c r="O150">
        <v>1.4212799055000001E-2</v>
      </c>
      <c r="V150">
        <v>258.7232123831368</v>
      </c>
    </row>
    <row r="151" spans="15:22" x14ac:dyDescent="0.2">
      <c r="O151">
        <v>0.15146782992900001</v>
      </c>
      <c r="V151">
        <v>147.59665302952112</v>
      </c>
    </row>
    <row r="152" spans="15:22" x14ac:dyDescent="0.2">
      <c r="O152">
        <v>0.10792356205500001</v>
      </c>
      <c r="V152">
        <v>263.88446067819746</v>
      </c>
    </row>
    <row r="153" spans="15:22" x14ac:dyDescent="0.2">
      <c r="O153">
        <v>2.4958299879000001E-2</v>
      </c>
      <c r="V153">
        <v>133.5469226189974</v>
      </c>
    </row>
    <row r="154" spans="15:22" x14ac:dyDescent="0.2">
      <c r="O154">
        <v>6.8377620069E-2</v>
      </c>
      <c r="V154">
        <v>135.39397990879465</v>
      </c>
    </row>
    <row r="155" spans="15:22" x14ac:dyDescent="0.2">
      <c r="O155">
        <v>0.18011208648600002</v>
      </c>
      <c r="V155">
        <v>188.88212207464517</v>
      </c>
    </row>
    <row r="156" spans="15:22" x14ac:dyDescent="0.2">
      <c r="O156">
        <v>0.12113677963800001</v>
      </c>
      <c r="V156">
        <v>133.0103811362014</v>
      </c>
    </row>
    <row r="157" spans="15:22" x14ac:dyDescent="0.2">
      <c r="O157">
        <v>3.7421831358000007E-2</v>
      </c>
      <c r="V157">
        <v>132.42279873815161</v>
      </c>
    </row>
    <row r="158" spans="15:22" x14ac:dyDescent="0.2">
      <c r="O158">
        <v>9.8490011913000011E-2</v>
      </c>
    </row>
    <row r="159" spans="15:22" x14ac:dyDescent="0.2">
      <c r="O159">
        <v>2.6957462823000003E-2</v>
      </c>
      <c r="V159">
        <v>259.66408013986609</v>
      </c>
    </row>
    <row r="160" spans="15:22" x14ac:dyDescent="0.2">
      <c r="O160">
        <v>0.34282520797500005</v>
      </c>
      <c r="V160">
        <v>196.45315520683786</v>
      </c>
    </row>
    <row r="161" spans="15:22" x14ac:dyDescent="0.2">
      <c r="O161">
        <v>0.17120956400100001</v>
      </c>
      <c r="V161">
        <v>310.60214332829867</v>
      </c>
    </row>
    <row r="162" spans="15:22" x14ac:dyDescent="0.2">
      <c r="O162">
        <v>5.3352661068000004E-2</v>
      </c>
      <c r="V162">
        <v>165.79829396257998</v>
      </c>
    </row>
    <row r="163" spans="15:22" x14ac:dyDescent="0.2">
      <c r="O163">
        <v>0.18739028907900002</v>
      </c>
      <c r="V163">
        <v>164.22960887783483</v>
      </c>
    </row>
    <row r="164" spans="15:22" x14ac:dyDescent="0.2">
      <c r="O164">
        <v>2.3521401513000001E-2</v>
      </c>
      <c r="V164">
        <v>129.9163064063556</v>
      </c>
    </row>
    <row r="165" spans="15:22" x14ac:dyDescent="0.2">
      <c r="O165">
        <v>1.0683026982E-2</v>
      </c>
      <c r="V165">
        <v>226.99132316172728</v>
      </c>
    </row>
    <row r="166" spans="15:22" x14ac:dyDescent="0.2">
      <c r="O166">
        <v>1.3306928346000002E-2</v>
      </c>
      <c r="V166">
        <v>183.77696538079812</v>
      </c>
    </row>
    <row r="167" spans="15:22" x14ac:dyDescent="0.2">
      <c r="O167">
        <v>2.8175702742000003E-2</v>
      </c>
      <c r="V167">
        <v>160.84399807779278</v>
      </c>
    </row>
    <row r="168" spans="15:22" x14ac:dyDescent="0.2">
      <c r="O168">
        <v>2.5645512141000002E-2</v>
      </c>
      <c r="V168">
        <v>152.29879011078341</v>
      </c>
    </row>
    <row r="169" spans="15:22" x14ac:dyDescent="0.2">
      <c r="O169">
        <v>2.2240687752000003E-2</v>
      </c>
      <c r="V169">
        <v>212.10903358386042</v>
      </c>
    </row>
    <row r="170" spans="15:22" x14ac:dyDescent="0.2">
      <c r="O170">
        <v>1.4775063633000001E-2</v>
      </c>
      <c r="V170">
        <v>353.72180384714159</v>
      </c>
    </row>
    <row r="171" spans="15:22" x14ac:dyDescent="0.2">
      <c r="O171">
        <v>1.1274029527320002</v>
      </c>
      <c r="V171">
        <v>152.19811721835981</v>
      </c>
    </row>
    <row r="172" spans="15:22" x14ac:dyDescent="0.2">
      <c r="O172">
        <v>2.3865007644000003E-2</v>
      </c>
      <c r="V172">
        <v>121.58915319624276</v>
      </c>
    </row>
    <row r="173" spans="15:22" x14ac:dyDescent="0.2">
      <c r="O173">
        <v>0.11142209720700001</v>
      </c>
      <c r="V173">
        <v>528.32598057467271</v>
      </c>
    </row>
    <row r="174" spans="15:22" x14ac:dyDescent="0.2">
      <c r="O174">
        <v>2.1116158596000002E-2</v>
      </c>
      <c r="V174">
        <v>120.72521765902361</v>
      </c>
    </row>
    <row r="175" spans="15:22" x14ac:dyDescent="0.2">
      <c r="O175">
        <v>3.2892477813000004E-2</v>
      </c>
      <c r="V175">
        <v>155.8242819767039</v>
      </c>
    </row>
    <row r="176" spans="15:22" x14ac:dyDescent="0.2">
      <c r="O176">
        <v>2.2865426172000002E-2</v>
      </c>
      <c r="V176">
        <v>156.38217868334783</v>
      </c>
    </row>
    <row r="177" spans="15:22" x14ac:dyDescent="0.2">
      <c r="O177">
        <v>2.1178632438000004E-2</v>
      </c>
      <c r="V177">
        <v>213.67933984793956</v>
      </c>
    </row>
    <row r="178" spans="15:22" x14ac:dyDescent="0.2">
      <c r="O178">
        <v>2.4833352195000002E-2</v>
      </c>
      <c r="V178">
        <v>1118.0515985602347</v>
      </c>
    </row>
    <row r="179" spans="15:22" x14ac:dyDescent="0.2">
      <c r="O179">
        <v>6.6284746362000005E-2</v>
      </c>
      <c r="V179">
        <v>295.90518498498477</v>
      </c>
    </row>
    <row r="180" spans="15:22" x14ac:dyDescent="0.2">
      <c r="O180">
        <v>1.8054940338000001E-2</v>
      </c>
      <c r="V180">
        <v>122.68658509387764</v>
      </c>
    </row>
    <row r="181" spans="15:22" x14ac:dyDescent="0.2">
      <c r="O181">
        <v>2.4645930669000001E-2</v>
      </c>
      <c r="V181">
        <v>231.09352707704039</v>
      </c>
    </row>
    <row r="182" spans="15:22" x14ac:dyDescent="0.2">
      <c r="O182">
        <v>2.2959136935000003E-2</v>
      </c>
      <c r="V182">
        <v>128.31846911835009</v>
      </c>
    </row>
    <row r="183" spans="15:22" x14ac:dyDescent="0.2">
      <c r="O183">
        <v>2.0647604781000001E-2</v>
      </c>
      <c r="V183">
        <v>112.98866193493828</v>
      </c>
    </row>
    <row r="184" spans="15:22" x14ac:dyDescent="0.2">
      <c r="O184">
        <v>2.1366053964000001E-2</v>
      </c>
      <c r="V184">
        <v>318.68337683696433</v>
      </c>
    </row>
    <row r="185" spans="15:22" x14ac:dyDescent="0.2">
      <c r="O185">
        <v>3.7203172911000004E-2</v>
      </c>
      <c r="V185">
        <v>136.83486503487592</v>
      </c>
    </row>
    <row r="186" spans="15:22" x14ac:dyDescent="0.2">
      <c r="O186">
        <v>2.7800859690000002E-2</v>
      </c>
      <c r="V186">
        <v>162.08284992320804</v>
      </c>
    </row>
    <row r="187" spans="15:22" x14ac:dyDescent="0.2">
      <c r="O187">
        <v>3.0268576449000002E-2</v>
      </c>
      <c r="V187">
        <v>405.68188894026065</v>
      </c>
    </row>
    <row r="188" spans="15:22" x14ac:dyDescent="0.2">
      <c r="O188">
        <v>5.1072365835000008E-2</v>
      </c>
      <c r="V188">
        <v>214.77006773372813</v>
      </c>
    </row>
    <row r="189" spans="15:22" x14ac:dyDescent="0.2">
      <c r="O189">
        <v>1.5649697421000003E-2</v>
      </c>
      <c r="V189">
        <v>234.64934316420423</v>
      </c>
    </row>
    <row r="190" spans="15:22" x14ac:dyDescent="0.2">
      <c r="O190">
        <v>5.3540082594000005E-2</v>
      </c>
      <c r="V190">
        <v>151.19164314060254</v>
      </c>
    </row>
    <row r="191" spans="15:22" x14ac:dyDescent="0.2">
      <c r="O191">
        <v>1.6305672762000002E-2</v>
      </c>
      <c r="V191">
        <v>277.13865650916875</v>
      </c>
    </row>
    <row r="192" spans="15:22" x14ac:dyDescent="0.2">
      <c r="O192">
        <v>3.3017425497000007E-2</v>
      </c>
      <c r="V192">
        <v>131.38389924777906</v>
      </c>
    </row>
    <row r="193" spans="15:22" x14ac:dyDescent="0.2">
      <c r="V193">
        <v>285.26254763339131</v>
      </c>
    </row>
    <row r="194" spans="15:22" x14ac:dyDescent="0.2">
      <c r="O194">
        <v>1.9710497151000001E-2</v>
      </c>
      <c r="V194">
        <v>665.49975025996775</v>
      </c>
    </row>
    <row r="195" spans="15:22" x14ac:dyDescent="0.2">
      <c r="O195">
        <v>1.7149069629000001E-2</v>
      </c>
      <c r="V195">
        <v>185.61565450261068</v>
      </c>
    </row>
    <row r="196" spans="15:22" x14ac:dyDescent="0.2">
      <c r="O196">
        <v>6.653464173000001E-2</v>
      </c>
      <c r="V196">
        <v>124.78352471158607</v>
      </c>
    </row>
    <row r="197" spans="15:22" x14ac:dyDescent="0.2">
      <c r="O197">
        <v>1.4368983660000001E-2</v>
      </c>
    </row>
    <row r="198" spans="15:22" x14ac:dyDescent="0.2">
      <c r="O198">
        <v>4.0857892668000002E-2</v>
      </c>
      <c r="V198">
        <v>120.89835090771911</v>
      </c>
    </row>
    <row r="199" spans="15:22" x14ac:dyDescent="0.2">
      <c r="O199">
        <v>6.4972795680000001E-2</v>
      </c>
      <c r="V199">
        <v>122.94825457850159</v>
      </c>
    </row>
    <row r="200" spans="15:22" x14ac:dyDescent="0.2">
      <c r="O200">
        <v>0.13884811384500001</v>
      </c>
      <c r="V200">
        <v>136.57604122012123</v>
      </c>
    </row>
    <row r="201" spans="15:22" x14ac:dyDescent="0.2">
      <c r="O201">
        <v>2.3146558461000003E-2</v>
      </c>
      <c r="V201">
        <v>120.1541114376964</v>
      </c>
    </row>
    <row r="202" spans="15:22" x14ac:dyDescent="0.2">
      <c r="O202">
        <v>0.22446851430600001</v>
      </c>
      <c r="V202">
        <v>291.97853510472351</v>
      </c>
    </row>
    <row r="203" spans="15:22" x14ac:dyDescent="0.2">
      <c r="O203">
        <v>0.22350016975500003</v>
      </c>
      <c r="V203">
        <v>176.28462354897573</v>
      </c>
    </row>
    <row r="204" spans="15:22" x14ac:dyDescent="0.2">
      <c r="O204">
        <v>7.6842825660000003E-2</v>
      </c>
      <c r="V204">
        <v>157.34697570910026</v>
      </c>
    </row>
    <row r="205" spans="15:22" x14ac:dyDescent="0.2">
      <c r="O205">
        <v>2.4083666091000003E-2</v>
      </c>
      <c r="V205">
        <v>142.89292937842114</v>
      </c>
    </row>
    <row r="206" spans="15:22" x14ac:dyDescent="0.2">
      <c r="O206">
        <v>9.0149754006000005E-2</v>
      </c>
      <c r="V206">
        <v>232.79111813261073</v>
      </c>
    </row>
    <row r="207" spans="15:22" x14ac:dyDescent="0.2">
      <c r="O207">
        <v>1.7680097286E-2</v>
      </c>
      <c r="V207">
        <v>132.93266674780662</v>
      </c>
    </row>
    <row r="208" spans="15:22" x14ac:dyDescent="0.2">
      <c r="O208">
        <v>1.0433131614000002E-2</v>
      </c>
      <c r="V208">
        <v>163.66616126854342</v>
      </c>
    </row>
    <row r="209" spans="15:22" x14ac:dyDescent="0.2">
      <c r="O209">
        <v>1.2276109953E-2</v>
      </c>
      <c r="V209">
        <v>120.30242737134111</v>
      </c>
    </row>
    <row r="210" spans="15:22" x14ac:dyDescent="0.2">
      <c r="O210">
        <v>1.8336072627000002E-2</v>
      </c>
      <c r="V210">
        <v>190.11363910208794</v>
      </c>
    </row>
    <row r="211" spans="15:22" x14ac:dyDescent="0.2">
      <c r="O211">
        <v>2.1397290885000003E-2</v>
      </c>
      <c r="V211">
        <v>1091.1042566717126</v>
      </c>
    </row>
    <row r="212" spans="15:22" x14ac:dyDescent="0.2">
      <c r="V212">
        <v>156.98836863001333</v>
      </c>
    </row>
    <row r="213" spans="15:22" x14ac:dyDescent="0.2">
      <c r="O213">
        <v>6.9189780015000008E-2</v>
      </c>
      <c r="V213">
        <v>493.66140330045897</v>
      </c>
    </row>
    <row r="214" spans="15:22" x14ac:dyDescent="0.2">
      <c r="O214">
        <v>3.8765018961000007E-2</v>
      </c>
      <c r="V214">
        <v>230.2118076096109</v>
      </c>
    </row>
    <row r="215" spans="15:22" x14ac:dyDescent="0.2">
      <c r="O215">
        <v>9.6490848969000009E-2</v>
      </c>
      <c r="V215">
        <v>135.5799815516842</v>
      </c>
    </row>
    <row r="216" spans="15:22" x14ac:dyDescent="0.2">
      <c r="O216">
        <v>5.0135258205000005E-2</v>
      </c>
      <c r="V216">
        <v>201.65927060713014</v>
      </c>
    </row>
    <row r="217" spans="15:22" x14ac:dyDescent="0.2">
      <c r="O217">
        <v>2.3490164592000002E-2</v>
      </c>
      <c r="V217">
        <v>476.88772824943067</v>
      </c>
    </row>
    <row r="218" spans="15:22" x14ac:dyDescent="0.2">
      <c r="O218">
        <v>1.6836700419000001E-2</v>
      </c>
      <c r="V218">
        <v>138.43041150451322</v>
      </c>
    </row>
    <row r="219" spans="15:22" x14ac:dyDescent="0.2">
      <c r="O219">
        <v>3.9983258880000004E-2</v>
      </c>
    </row>
    <row r="220" spans="15:22" x14ac:dyDescent="0.2">
      <c r="O220">
        <v>2.5832933667000003E-2</v>
      </c>
      <c r="V220">
        <v>200.04844487712842</v>
      </c>
    </row>
    <row r="221" spans="15:22" x14ac:dyDescent="0.2">
      <c r="O221">
        <v>2.5926644430000003E-2</v>
      </c>
      <c r="V221">
        <v>111.99546836044604</v>
      </c>
    </row>
    <row r="222" spans="15:22" x14ac:dyDescent="0.2">
      <c r="O222">
        <v>1.9804207914000001E-2</v>
      </c>
      <c r="V222">
        <v>124.78416271092745</v>
      </c>
    </row>
    <row r="223" spans="15:22" x14ac:dyDescent="0.2">
      <c r="O223">
        <v>3.3579690075000002E-2</v>
      </c>
      <c r="V223">
        <v>149.25781875772097</v>
      </c>
    </row>
    <row r="224" spans="15:22" x14ac:dyDescent="0.2">
      <c r="O224">
        <v>0.15899592789000003</v>
      </c>
      <c r="V224">
        <v>139.19781707926577</v>
      </c>
    </row>
    <row r="225" spans="15:22" x14ac:dyDescent="0.2">
      <c r="O225">
        <v>2.4458509143000004E-2</v>
      </c>
      <c r="V225">
        <v>118.78686004867616</v>
      </c>
    </row>
    <row r="226" spans="15:22" x14ac:dyDescent="0.2">
      <c r="O226">
        <v>1.0276947009E-2</v>
      </c>
      <c r="V226">
        <v>131.05709604004414</v>
      </c>
    </row>
    <row r="227" spans="15:22" x14ac:dyDescent="0.2">
      <c r="O227">
        <v>0.14796929477700002</v>
      </c>
      <c r="V227">
        <v>231.74547155735775</v>
      </c>
    </row>
    <row r="228" spans="15:22" x14ac:dyDescent="0.2">
      <c r="O228">
        <v>1.5555986658000001E-2</v>
      </c>
      <c r="V228">
        <v>364.88864734037327</v>
      </c>
    </row>
    <row r="229" spans="15:22" x14ac:dyDescent="0.2">
      <c r="O229">
        <v>3.0862077948000003E-2</v>
      </c>
      <c r="V229">
        <v>474.05996705833724</v>
      </c>
    </row>
    <row r="230" spans="15:22" x14ac:dyDescent="0.2">
      <c r="O230">
        <v>1.9897918677000002E-2</v>
      </c>
      <c r="V230">
        <v>181.02925223052674</v>
      </c>
    </row>
    <row r="231" spans="15:22" x14ac:dyDescent="0.2">
      <c r="O231">
        <v>5.2009473465000004E-2</v>
      </c>
      <c r="V231">
        <v>144.2882306626021</v>
      </c>
    </row>
    <row r="232" spans="15:22" x14ac:dyDescent="0.2">
      <c r="O232">
        <v>1.2662198296560001</v>
      </c>
      <c r="V232">
        <v>695.72826334910428</v>
      </c>
    </row>
    <row r="233" spans="15:22" x14ac:dyDescent="0.2">
      <c r="O233">
        <v>7.496861040000001E-2</v>
      </c>
      <c r="V233">
        <v>170.62228013909569</v>
      </c>
    </row>
    <row r="234" spans="15:22" x14ac:dyDescent="0.2">
      <c r="O234">
        <v>2.4739641432000001E-2</v>
      </c>
      <c r="V234">
        <v>179.92582556457381</v>
      </c>
    </row>
    <row r="235" spans="15:22" x14ac:dyDescent="0.2">
      <c r="O235">
        <v>5.2321842675000008E-2</v>
      </c>
      <c r="V235">
        <v>195.41902879484118</v>
      </c>
    </row>
    <row r="236" spans="15:22" x14ac:dyDescent="0.2">
      <c r="O236">
        <v>1.7992466496000004E-2</v>
      </c>
      <c r="V236">
        <v>163.23833541805774</v>
      </c>
    </row>
    <row r="237" spans="15:22" x14ac:dyDescent="0.2">
      <c r="O237">
        <v>8.7775748010000005E-3</v>
      </c>
      <c r="V237">
        <v>138.3151890722412</v>
      </c>
    </row>
    <row r="238" spans="15:22" x14ac:dyDescent="0.2">
      <c r="O238">
        <v>6.8315146227000009E-2</v>
      </c>
      <c r="V238">
        <v>120.86107025687365</v>
      </c>
    </row>
    <row r="239" spans="15:22" x14ac:dyDescent="0.2">
      <c r="O239">
        <v>1.5243617448000001E-2</v>
      </c>
      <c r="V239">
        <v>135.87965986469086</v>
      </c>
    </row>
    <row r="240" spans="15:22" x14ac:dyDescent="0.2">
      <c r="O240">
        <v>3.5235246888000005E-2</v>
      </c>
      <c r="V240">
        <v>113.40383046500595</v>
      </c>
    </row>
    <row r="241" spans="15:22" x14ac:dyDescent="0.2">
      <c r="O241">
        <v>8.8681618719000016E-2</v>
      </c>
      <c r="V241">
        <v>132.65471478069296</v>
      </c>
    </row>
    <row r="242" spans="15:22" x14ac:dyDescent="0.2">
      <c r="O242">
        <v>4.1045314194000003E-2</v>
      </c>
      <c r="V242">
        <v>205.14719937392124</v>
      </c>
    </row>
    <row r="243" spans="15:22" x14ac:dyDescent="0.2">
      <c r="O243">
        <v>5.7413460798000006E-2</v>
      </c>
      <c r="V243">
        <v>162.17761423887521</v>
      </c>
    </row>
    <row r="244" spans="15:22" x14ac:dyDescent="0.2">
      <c r="O244">
        <v>2.8581782715000004E-2</v>
      </c>
      <c r="V244">
        <v>182.9644530572123</v>
      </c>
    </row>
    <row r="245" spans="15:22" x14ac:dyDescent="0.2">
      <c r="O245">
        <v>4.9854125916000004E-2</v>
      </c>
    </row>
    <row r="246" spans="15:22" x14ac:dyDescent="0.2">
      <c r="O246">
        <v>1.4119088292000001E-2</v>
      </c>
      <c r="V246">
        <v>311.11463759035621</v>
      </c>
    </row>
    <row r="247" spans="15:22" x14ac:dyDescent="0.2">
      <c r="O247">
        <v>7.3750370481000013E-2</v>
      </c>
      <c r="V247">
        <v>277.92783213240682</v>
      </c>
    </row>
    <row r="248" spans="15:22" x14ac:dyDescent="0.2">
      <c r="O248">
        <v>0.40910995433700004</v>
      </c>
      <c r="V248">
        <v>200.04986294233896</v>
      </c>
    </row>
    <row r="249" spans="15:22" x14ac:dyDescent="0.2">
      <c r="O249">
        <v>2.9425179582000003E-2</v>
      </c>
      <c r="V249">
        <v>259.42722078663496</v>
      </c>
    </row>
    <row r="250" spans="15:22" x14ac:dyDescent="0.2">
      <c r="O250">
        <v>1.9835444835E-2</v>
      </c>
      <c r="V250">
        <v>119.82203858165896</v>
      </c>
    </row>
    <row r="251" spans="15:22" x14ac:dyDescent="0.2">
      <c r="V251">
        <v>198.22819756661005</v>
      </c>
    </row>
    <row r="252" spans="15:22" x14ac:dyDescent="0.2">
      <c r="O252">
        <v>1.8710915679000004E-2</v>
      </c>
      <c r="V252">
        <v>360.61763767753484</v>
      </c>
    </row>
    <row r="253" spans="15:22" x14ac:dyDescent="0.2">
      <c r="O253">
        <v>1.4150325213000001E-2</v>
      </c>
      <c r="V253">
        <v>216.73167297857657</v>
      </c>
    </row>
    <row r="254" spans="15:22" x14ac:dyDescent="0.2">
      <c r="O254">
        <v>1.4806300554000002E-2</v>
      </c>
      <c r="V254">
        <v>285.25799207527712</v>
      </c>
    </row>
    <row r="255" spans="15:22" x14ac:dyDescent="0.2">
      <c r="O255">
        <v>1.7680097286E-2</v>
      </c>
      <c r="V255">
        <v>138.51699260010906</v>
      </c>
    </row>
    <row r="256" spans="15:22" x14ac:dyDescent="0.2">
      <c r="O256">
        <v>0.14709466098900001</v>
      </c>
      <c r="V256">
        <v>155.09787260117304</v>
      </c>
    </row>
    <row r="257" spans="15:22" x14ac:dyDescent="0.2">
      <c r="O257">
        <v>2.9800022634000004E-2</v>
      </c>
      <c r="V257">
        <v>319.07429556619627</v>
      </c>
    </row>
    <row r="258" spans="15:22" x14ac:dyDescent="0.2">
      <c r="O258">
        <v>2.6207776719000004E-2</v>
      </c>
      <c r="V258">
        <v>115.32854031508833</v>
      </c>
    </row>
    <row r="259" spans="15:22" x14ac:dyDescent="0.2">
      <c r="O259">
        <v>2.1584712411000004E-2</v>
      </c>
      <c r="V259">
        <v>784.27729901845032</v>
      </c>
    </row>
    <row r="260" spans="15:22" x14ac:dyDescent="0.2">
      <c r="O260">
        <v>8.0466308496000005E-2</v>
      </c>
      <c r="V260">
        <v>173.20437573166515</v>
      </c>
    </row>
    <row r="261" spans="15:22" x14ac:dyDescent="0.2">
      <c r="O261">
        <v>1.2838374531000001E-2</v>
      </c>
      <c r="V261">
        <v>191.3163505019896</v>
      </c>
    </row>
    <row r="262" spans="15:22" x14ac:dyDescent="0.2">
      <c r="O262">
        <v>3.3579690075000002E-2</v>
      </c>
      <c r="V262">
        <v>158.22398805154629</v>
      </c>
    </row>
    <row r="263" spans="15:22" x14ac:dyDescent="0.2">
      <c r="O263">
        <v>1.4462694423000001E-2</v>
      </c>
      <c r="V263">
        <v>145.56348759616182</v>
      </c>
    </row>
    <row r="264" spans="15:22" x14ac:dyDescent="0.2">
      <c r="O264">
        <v>2.6332724403000003E-2</v>
      </c>
      <c r="V264">
        <v>280.427680850184</v>
      </c>
    </row>
    <row r="265" spans="15:22" x14ac:dyDescent="0.2">
      <c r="O265">
        <v>1.9909163968560002</v>
      </c>
      <c r="V265">
        <v>258.96303019335494</v>
      </c>
    </row>
    <row r="266" spans="15:22" x14ac:dyDescent="0.2">
      <c r="O266">
        <v>3.7859148252000006E-2</v>
      </c>
      <c r="V266">
        <v>146.4303445241585</v>
      </c>
    </row>
    <row r="267" spans="15:22" x14ac:dyDescent="0.2">
      <c r="O267">
        <v>0.36528455417400002</v>
      </c>
      <c r="V267">
        <v>127.1675680100645</v>
      </c>
    </row>
    <row r="268" spans="15:22" x14ac:dyDescent="0.2">
      <c r="O268">
        <v>5.3446371831000004E-2</v>
      </c>
    </row>
    <row r="269" spans="15:22" x14ac:dyDescent="0.2">
      <c r="O269">
        <v>1.8898337205000001E-2</v>
      </c>
      <c r="V269">
        <v>480.55072398995071</v>
      </c>
    </row>
    <row r="270" spans="15:22" x14ac:dyDescent="0.2">
      <c r="O270">
        <v>4.1420157246000004E-2</v>
      </c>
      <c r="V270">
        <v>221.00642735010985</v>
      </c>
    </row>
    <row r="271" spans="15:22" x14ac:dyDescent="0.2">
      <c r="O271">
        <v>0.18226743403500001</v>
      </c>
      <c r="V271">
        <v>133.96768845520663</v>
      </c>
    </row>
    <row r="272" spans="15:22" x14ac:dyDescent="0.2">
      <c r="O272">
        <v>2.4177376854000003E-2</v>
      </c>
      <c r="V272">
        <v>148.79424659218748</v>
      </c>
    </row>
    <row r="273" spans="15:22" x14ac:dyDescent="0.2">
      <c r="V273">
        <v>386.07145875095961</v>
      </c>
    </row>
    <row r="274" spans="15:22" x14ac:dyDescent="0.2">
      <c r="O274">
        <v>4.8042384498000003E-2</v>
      </c>
      <c r="V274">
        <v>241.7179564471775</v>
      </c>
    </row>
    <row r="275" spans="15:22" x14ac:dyDescent="0.2">
      <c r="O275">
        <v>1.8960811047000002E-2</v>
      </c>
      <c r="V275">
        <v>180.63111832381873</v>
      </c>
    </row>
    <row r="276" spans="15:22" x14ac:dyDescent="0.2">
      <c r="O276">
        <v>2.4021192249000001E-2</v>
      </c>
      <c r="V276">
        <v>377.63947934944144</v>
      </c>
    </row>
    <row r="277" spans="15:22" x14ac:dyDescent="0.2">
      <c r="O277">
        <v>1.3588060635000001E-2</v>
      </c>
      <c r="V277">
        <v>156.56361935369898</v>
      </c>
    </row>
    <row r="278" spans="15:22" x14ac:dyDescent="0.2">
      <c r="O278">
        <v>2.9300231898000004E-2</v>
      </c>
      <c r="V278">
        <v>139.52413847889565</v>
      </c>
    </row>
    <row r="279" spans="15:22" x14ac:dyDescent="0.2">
      <c r="O279">
        <v>1.3338165267000001E-2</v>
      </c>
      <c r="V279">
        <v>226.37391132058994</v>
      </c>
    </row>
    <row r="280" spans="15:22" x14ac:dyDescent="0.2">
      <c r="O280">
        <v>2.0335235571000001E-2</v>
      </c>
      <c r="V280">
        <v>304.42496032871566</v>
      </c>
    </row>
    <row r="281" spans="15:22" x14ac:dyDescent="0.2">
      <c r="O281">
        <v>0.14440828578300002</v>
      </c>
      <c r="V281">
        <v>123.64326405986876</v>
      </c>
    </row>
    <row r="282" spans="15:22" x14ac:dyDescent="0.2">
      <c r="O282">
        <v>9.0774492426000011E-2</v>
      </c>
      <c r="V282">
        <v>130.10061500183431</v>
      </c>
    </row>
    <row r="283" spans="15:22" x14ac:dyDescent="0.2">
      <c r="O283">
        <v>0.38318330990700006</v>
      </c>
      <c r="V283">
        <v>193.44206867259558</v>
      </c>
    </row>
    <row r="284" spans="15:22" x14ac:dyDescent="0.2">
      <c r="O284">
        <v>3.6484723728000004E-2</v>
      </c>
      <c r="V284">
        <v>198.19394457324401</v>
      </c>
    </row>
    <row r="285" spans="15:22" x14ac:dyDescent="0.2">
      <c r="O285">
        <v>1.9335654099000003E-2</v>
      </c>
      <c r="V285">
        <v>191.55193435885661</v>
      </c>
    </row>
    <row r="286" spans="15:22" x14ac:dyDescent="0.2">
      <c r="O286">
        <v>0.58028828141700006</v>
      </c>
      <c r="V286">
        <v>174.66938300108939</v>
      </c>
    </row>
    <row r="287" spans="15:22" x14ac:dyDescent="0.2">
      <c r="O287">
        <v>1.8804626442E-2</v>
      </c>
      <c r="V287">
        <v>161.59756379872195</v>
      </c>
    </row>
    <row r="288" spans="15:22" x14ac:dyDescent="0.2">
      <c r="O288">
        <v>3.0830841027000004E-2</v>
      </c>
      <c r="V288">
        <v>283.8833925856793</v>
      </c>
    </row>
    <row r="289" spans="15:22" x14ac:dyDescent="0.2">
      <c r="O289">
        <v>4.2326027955000005E-2</v>
      </c>
      <c r="V289">
        <v>136.32814677987133</v>
      </c>
    </row>
    <row r="290" spans="15:22" x14ac:dyDescent="0.2">
      <c r="O290">
        <v>2.3333979987000004E-2</v>
      </c>
      <c r="V290">
        <v>211.5830945868241</v>
      </c>
    </row>
    <row r="291" spans="15:22" x14ac:dyDescent="0.2">
      <c r="O291">
        <v>2.2396872357000001E-2</v>
      </c>
      <c r="V291">
        <v>114.58840626192739</v>
      </c>
    </row>
    <row r="292" spans="15:22" x14ac:dyDescent="0.2">
      <c r="O292">
        <v>1.2588479163000002E-2</v>
      </c>
      <c r="V292">
        <v>156.59887932672538</v>
      </c>
    </row>
    <row r="293" spans="15:22" x14ac:dyDescent="0.2">
      <c r="O293">
        <v>1.4525168265000001E-2</v>
      </c>
      <c r="V293">
        <v>201.54168137985138</v>
      </c>
    </row>
    <row r="294" spans="15:22" x14ac:dyDescent="0.2">
      <c r="O294">
        <v>2.4114903012000002E-2</v>
      </c>
      <c r="V294">
        <v>1107.4167316763783</v>
      </c>
    </row>
    <row r="295" spans="15:22" x14ac:dyDescent="0.2">
      <c r="O295">
        <v>1.0870448508000001E-2</v>
      </c>
      <c r="V295">
        <v>164.39243184740326</v>
      </c>
    </row>
    <row r="296" spans="15:22" x14ac:dyDescent="0.2">
      <c r="O296">
        <v>2.7301068954000002E-2</v>
      </c>
      <c r="V296">
        <v>120.77798469480202</v>
      </c>
    </row>
    <row r="297" spans="15:22" x14ac:dyDescent="0.2">
      <c r="O297">
        <v>2.8737967320000002E-2</v>
      </c>
      <c r="V297">
        <v>136.93432546069175</v>
      </c>
    </row>
    <row r="298" spans="15:22" x14ac:dyDescent="0.2">
      <c r="O298">
        <v>3.6297302202000004E-2</v>
      </c>
      <c r="V298">
        <v>113.03902858376598</v>
      </c>
    </row>
    <row r="299" spans="15:22" x14ac:dyDescent="0.2">
      <c r="V299">
        <v>165.5621120247159</v>
      </c>
    </row>
    <row r="300" spans="15:22" x14ac:dyDescent="0.2">
      <c r="O300">
        <v>0.12004348740300001</v>
      </c>
      <c r="V300">
        <v>146.18504576575938</v>
      </c>
    </row>
    <row r="301" spans="15:22" x14ac:dyDescent="0.2">
      <c r="O301">
        <v>7.1251416801E-2</v>
      </c>
      <c r="V301">
        <v>208.11024316234506</v>
      </c>
    </row>
    <row r="302" spans="15:22" x14ac:dyDescent="0.2">
      <c r="O302">
        <v>4.9448045943000007E-2</v>
      </c>
      <c r="V302">
        <v>270.38412269556449</v>
      </c>
    </row>
    <row r="303" spans="15:22" x14ac:dyDescent="0.2">
      <c r="O303">
        <v>5.0478864336000004E-2</v>
      </c>
      <c r="V303">
        <v>184.47810978076097</v>
      </c>
    </row>
    <row r="304" spans="15:22" x14ac:dyDescent="0.2">
      <c r="O304">
        <v>1.6118251236000001E-2</v>
      </c>
      <c r="V304">
        <v>140.06245175216694</v>
      </c>
    </row>
    <row r="305" spans="15:22" x14ac:dyDescent="0.2">
      <c r="O305">
        <v>4.1295209562000001E-2</v>
      </c>
      <c r="V305">
        <v>161.18440548181303</v>
      </c>
    </row>
    <row r="306" spans="15:22" x14ac:dyDescent="0.2">
      <c r="O306">
        <v>0.15568481426400002</v>
      </c>
      <c r="V306">
        <v>175.59161232169228</v>
      </c>
    </row>
    <row r="307" spans="15:22" x14ac:dyDescent="0.2">
      <c r="O307">
        <v>8.3683711359000004E-2</v>
      </c>
      <c r="V307">
        <v>158.24264626060233</v>
      </c>
    </row>
    <row r="308" spans="15:22" x14ac:dyDescent="0.2">
      <c r="O308">
        <v>0.22100121607500003</v>
      </c>
      <c r="V308">
        <v>218.23300239040154</v>
      </c>
    </row>
    <row r="309" spans="15:22" x14ac:dyDescent="0.2">
      <c r="O309">
        <v>1.6711752735000002E-2</v>
      </c>
      <c r="V309">
        <v>265.9323554764652</v>
      </c>
    </row>
    <row r="310" spans="15:22" x14ac:dyDescent="0.2">
      <c r="O310">
        <v>3.2330213235000002E-2</v>
      </c>
      <c r="V310">
        <v>145.37597829025782</v>
      </c>
    </row>
    <row r="311" spans="15:22" x14ac:dyDescent="0.2">
      <c r="O311">
        <v>7.2750789009000005E-2</v>
      </c>
      <c r="V311">
        <v>130.59587237029857</v>
      </c>
    </row>
    <row r="312" spans="15:22" x14ac:dyDescent="0.2">
      <c r="O312">
        <v>1.3681771398000002E-2</v>
      </c>
      <c r="V312">
        <v>124.84107170249287</v>
      </c>
    </row>
    <row r="313" spans="15:22" x14ac:dyDescent="0.2">
      <c r="O313">
        <v>0.75387185141400004</v>
      </c>
      <c r="V313">
        <v>125.02464021697989</v>
      </c>
    </row>
    <row r="314" spans="15:22" x14ac:dyDescent="0.2">
      <c r="O314">
        <v>1.5493512816000001E-2</v>
      </c>
    </row>
    <row r="315" spans="15:22" x14ac:dyDescent="0.2">
      <c r="O315">
        <v>3.0143628765000003E-2</v>
      </c>
      <c r="V315">
        <v>328.17154751489232</v>
      </c>
    </row>
    <row r="316" spans="15:22" x14ac:dyDescent="0.2">
      <c r="O316">
        <v>1.9429364862000004E-2</v>
      </c>
      <c r="V316">
        <v>173.8207395691125</v>
      </c>
    </row>
    <row r="317" spans="15:22" x14ac:dyDescent="0.2">
      <c r="O317">
        <v>3.6578434491000004E-2</v>
      </c>
      <c r="V317">
        <v>185.99745413842726</v>
      </c>
    </row>
    <row r="318" spans="15:22" x14ac:dyDescent="0.2">
      <c r="O318">
        <v>7.9997754681000011E-2</v>
      </c>
      <c r="V318">
        <v>194.06240665954951</v>
      </c>
    </row>
    <row r="319" spans="15:22" x14ac:dyDescent="0.2">
      <c r="O319">
        <v>4.7761252209000002E-2</v>
      </c>
      <c r="V319">
        <v>223.9588555346711</v>
      </c>
    </row>
    <row r="320" spans="15:22" x14ac:dyDescent="0.2">
      <c r="O320">
        <v>1.6680515814000003E-2</v>
      </c>
      <c r="V320">
        <v>302.52261563077667</v>
      </c>
    </row>
    <row r="321" spans="15:22" x14ac:dyDescent="0.2">
      <c r="O321">
        <v>1.7149069629000001E-2</v>
      </c>
      <c r="V321">
        <v>250.00759248562318</v>
      </c>
    </row>
    <row r="322" spans="15:22" x14ac:dyDescent="0.2">
      <c r="V322">
        <v>129.04586578992448</v>
      </c>
    </row>
    <row r="323" spans="15:22" x14ac:dyDescent="0.2">
      <c r="O323">
        <v>0.18710915679000001</v>
      </c>
      <c r="V323">
        <v>179.97526476158725</v>
      </c>
    </row>
    <row r="324" spans="15:22" x14ac:dyDescent="0.2">
      <c r="O324">
        <v>5.5601719380000005E-2</v>
      </c>
      <c r="V324">
        <v>307.93347772512567</v>
      </c>
    </row>
    <row r="325" spans="15:22" x14ac:dyDescent="0.2">
      <c r="O325">
        <v>2.5926644430000003E-2</v>
      </c>
      <c r="V325">
        <v>244.44773064763379</v>
      </c>
    </row>
    <row r="326" spans="15:22" x14ac:dyDescent="0.2">
      <c r="O326">
        <v>1.9648023309000003E-2</v>
      </c>
      <c r="V326">
        <v>162.10527475535801</v>
      </c>
    </row>
    <row r="327" spans="15:22" x14ac:dyDescent="0.2">
      <c r="O327">
        <v>0.133881443406</v>
      </c>
      <c r="V327">
        <v>191.09108213880842</v>
      </c>
    </row>
    <row r="328" spans="15:22" x14ac:dyDescent="0.2">
      <c r="O328">
        <v>4.5699615423000002E-2</v>
      </c>
      <c r="V328">
        <v>121.63817901670117</v>
      </c>
    </row>
    <row r="329" spans="15:22" x14ac:dyDescent="0.2">
      <c r="O329">
        <v>4.0358101932000005E-2</v>
      </c>
      <c r="V329">
        <v>120.82296161660393</v>
      </c>
    </row>
    <row r="330" spans="15:22" x14ac:dyDescent="0.2">
      <c r="O330">
        <v>0.19876052832300001</v>
      </c>
      <c r="V330">
        <v>114.17134404803751</v>
      </c>
    </row>
    <row r="331" spans="15:22" x14ac:dyDescent="0.2">
      <c r="O331">
        <v>2.7550964322000004E-2</v>
      </c>
      <c r="V331">
        <v>113.3433932314077</v>
      </c>
    </row>
    <row r="332" spans="15:22" x14ac:dyDescent="0.2">
      <c r="O332">
        <v>1.5524749737000002E-2</v>
      </c>
      <c r="V332">
        <v>144.80108050375887</v>
      </c>
    </row>
    <row r="333" spans="15:22" x14ac:dyDescent="0.2">
      <c r="O333">
        <v>3.6297302202000004E-2</v>
      </c>
      <c r="V333">
        <v>164.49727695151392</v>
      </c>
    </row>
    <row r="334" spans="15:22" x14ac:dyDescent="0.2">
      <c r="O334">
        <v>7.1657496774000004E-2</v>
      </c>
      <c r="V334">
        <v>137.49997123261159</v>
      </c>
    </row>
    <row r="335" spans="15:22" x14ac:dyDescent="0.2">
      <c r="O335">
        <v>1.2775900689000001E-2</v>
      </c>
      <c r="V335">
        <v>510.70354188032792</v>
      </c>
    </row>
    <row r="336" spans="15:22" x14ac:dyDescent="0.2">
      <c r="O336">
        <v>1.5805882026000001E-2</v>
      </c>
      <c r="V336">
        <v>162.95950233319283</v>
      </c>
    </row>
    <row r="337" spans="15:22" x14ac:dyDescent="0.2">
      <c r="O337">
        <v>2.3552638434000003E-2</v>
      </c>
      <c r="V337">
        <v>134.6144718652431</v>
      </c>
    </row>
    <row r="338" spans="15:22" x14ac:dyDescent="0.2">
      <c r="O338">
        <v>4.9073202891000006E-2</v>
      </c>
      <c r="V338">
        <v>223.26073654164941</v>
      </c>
    </row>
    <row r="339" spans="15:22" x14ac:dyDescent="0.2">
      <c r="O339">
        <v>2.4552219906000001E-2</v>
      </c>
      <c r="V339">
        <v>238.3042602879494</v>
      </c>
    </row>
    <row r="340" spans="15:22" x14ac:dyDescent="0.2">
      <c r="O340">
        <v>3.2892477813000004E-2</v>
      </c>
      <c r="V340">
        <v>158.32304762379439</v>
      </c>
    </row>
    <row r="341" spans="15:22" x14ac:dyDescent="0.2">
      <c r="O341">
        <v>2.6082829035000001E-2</v>
      </c>
      <c r="V341">
        <v>119.73830020849277</v>
      </c>
    </row>
    <row r="342" spans="15:22" x14ac:dyDescent="0.2">
      <c r="O342">
        <v>0.12438541942200002</v>
      </c>
      <c r="V342">
        <v>722.00810028207297</v>
      </c>
    </row>
    <row r="343" spans="15:22" x14ac:dyDescent="0.2">
      <c r="O343">
        <v>2.2990373856000001E-2</v>
      </c>
      <c r="V343">
        <v>130.94094899386818</v>
      </c>
    </row>
    <row r="344" spans="15:22" x14ac:dyDescent="0.2">
      <c r="O344">
        <v>3.2830003971000006E-2</v>
      </c>
      <c r="V344">
        <v>289.04680623962878</v>
      </c>
    </row>
    <row r="345" spans="15:22" x14ac:dyDescent="0.2">
      <c r="O345">
        <v>1.3057032978000002E-2</v>
      </c>
      <c r="V345">
        <v>117.30703296506266</v>
      </c>
    </row>
    <row r="346" spans="15:22" x14ac:dyDescent="0.2">
      <c r="O346">
        <v>1.8148651101000002E-2</v>
      </c>
      <c r="V346">
        <v>238.34511170793334</v>
      </c>
    </row>
    <row r="347" spans="15:22" x14ac:dyDescent="0.2">
      <c r="O347">
        <v>2.6332724403000003E-2</v>
      </c>
      <c r="V347">
        <v>136.49031511447569</v>
      </c>
    </row>
    <row r="348" spans="15:22" x14ac:dyDescent="0.2">
      <c r="O348">
        <v>1.4263715236230001</v>
      </c>
      <c r="V348">
        <v>170.55019913319137</v>
      </c>
    </row>
    <row r="349" spans="15:22" x14ac:dyDescent="0.2">
      <c r="O349">
        <v>2.8519308873000002E-2</v>
      </c>
      <c r="V349">
        <v>130.0551419166971</v>
      </c>
    </row>
    <row r="350" spans="15:22" x14ac:dyDescent="0.2">
      <c r="O350">
        <v>1.5680934342000002E-2</v>
      </c>
      <c r="V350">
        <v>302.6858616093516</v>
      </c>
    </row>
    <row r="351" spans="15:22" x14ac:dyDescent="0.2">
      <c r="O351">
        <v>3.3798348522000005E-2</v>
      </c>
      <c r="V351">
        <v>480.92752238334373</v>
      </c>
    </row>
    <row r="352" spans="15:22" x14ac:dyDescent="0.2">
      <c r="O352">
        <v>1.1120343876000001E-2</v>
      </c>
      <c r="V352">
        <v>188.46756632539294</v>
      </c>
    </row>
    <row r="353" spans="15:22" x14ac:dyDescent="0.2">
      <c r="O353">
        <v>3.2861240892000002E-2</v>
      </c>
      <c r="V353">
        <v>518.98442573972739</v>
      </c>
    </row>
    <row r="354" spans="15:22" x14ac:dyDescent="0.2">
      <c r="O354">
        <v>2.2990373856000001E-2</v>
      </c>
      <c r="V354">
        <v>175.06370482437663</v>
      </c>
    </row>
    <row r="355" spans="15:22" x14ac:dyDescent="0.2">
      <c r="O355">
        <v>2.9862496476000002E-2</v>
      </c>
      <c r="V355">
        <v>123.46941023855479</v>
      </c>
    </row>
    <row r="356" spans="15:22" x14ac:dyDescent="0.2">
      <c r="O356">
        <v>4.5887036949000003E-2</v>
      </c>
      <c r="V356">
        <v>404.21821354686062</v>
      </c>
    </row>
    <row r="357" spans="15:22" x14ac:dyDescent="0.2">
      <c r="O357">
        <v>4.2294791034000002E-2</v>
      </c>
      <c r="V357">
        <v>123.91234370033307</v>
      </c>
    </row>
    <row r="358" spans="15:22" x14ac:dyDescent="0.2">
      <c r="O358">
        <v>4.0764181905000002E-2</v>
      </c>
      <c r="V358">
        <v>123.07707176109511</v>
      </c>
    </row>
    <row r="359" spans="15:22" x14ac:dyDescent="0.2">
      <c r="O359">
        <v>2.8956625767000001E-2</v>
      </c>
      <c r="V359">
        <v>168.96314596180812</v>
      </c>
    </row>
    <row r="360" spans="15:22" x14ac:dyDescent="0.2">
      <c r="O360">
        <v>4.3637978637000002E-2</v>
      </c>
      <c r="V360">
        <v>118.5521934138101</v>
      </c>
    </row>
    <row r="361" spans="15:22" x14ac:dyDescent="0.2">
      <c r="O361">
        <v>4.3856637084000005E-2</v>
      </c>
    </row>
    <row r="362" spans="15:22" x14ac:dyDescent="0.2">
      <c r="O362">
        <v>2.8269413505000004E-2</v>
      </c>
      <c r="V362">
        <v>361.66549474418355</v>
      </c>
    </row>
    <row r="363" spans="15:22" x14ac:dyDescent="0.2">
      <c r="O363">
        <v>5.3227713384000008E-2</v>
      </c>
      <c r="V363">
        <v>682.56563907005534</v>
      </c>
    </row>
    <row r="364" spans="15:22" x14ac:dyDescent="0.2">
      <c r="O364">
        <v>2.0428946334000001E-2</v>
      </c>
      <c r="V364">
        <v>798.07492580190535</v>
      </c>
    </row>
    <row r="365" spans="15:22" x14ac:dyDescent="0.2">
      <c r="O365">
        <v>2.0647604781000001E-2</v>
      </c>
      <c r="V365">
        <v>279.45851549216246</v>
      </c>
    </row>
    <row r="366" spans="15:22" x14ac:dyDescent="0.2">
      <c r="O366">
        <v>1.0995396192E-2</v>
      </c>
      <c r="V366">
        <v>221.21273334347134</v>
      </c>
    </row>
    <row r="367" spans="15:22" x14ac:dyDescent="0.2">
      <c r="O367">
        <v>1.5056195922000002E-2</v>
      </c>
      <c r="V367">
        <v>420.87969092936754</v>
      </c>
    </row>
    <row r="368" spans="15:22" x14ac:dyDescent="0.2">
      <c r="V368">
        <v>164.92231842363947</v>
      </c>
    </row>
    <row r="369" spans="15:22" x14ac:dyDescent="0.2">
      <c r="O369">
        <v>6.8221435464000002E-2</v>
      </c>
      <c r="V369">
        <v>267.95253334843568</v>
      </c>
    </row>
    <row r="370" spans="15:22" x14ac:dyDescent="0.2">
      <c r="O370">
        <v>3.8889966645000003E-2</v>
      </c>
      <c r="V370">
        <v>546.3591974795105</v>
      </c>
    </row>
    <row r="371" spans="15:22" x14ac:dyDescent="0.2">
      <c r="O371">
        <v>2.8269413505000004E-2</v>
      </c>
      <c r="V371">
        <v>246.19088064734797</v>
      </c>
    </row>
    <row r="372" spans="15:22" x14ac:dyDescent="0.2">
      <c r="O372">
        <v>3.4985351520000006E-2</v>
      </c>
      <c r="V372">
        <v>212.07397786967525</v>
      </c>
    </row>
    <row r="373" spans="15:22" x14ac:dyDescent="0.2">
      <c r="O373">
        <v>4.0139443485000002E-2</v>
      </c>
      <c r="V373">
        <v>403.52291391391043</v>
      </c>
    </row>
    <row r="374" spans="15:22" x14ac:dyDescent="0.2">
      <c r="O374">
        <v>6.6097324836000004E-2</v>
      </c>
      <c r="V374">
        <v>1290.8078247662861</v>
      </c>
    </row>
    <row r="375" spans="15:22" x14ac:dyDescent="0.2">
      <c r="O375">
        <v>4.1513868009000005E-2</v>
      </c>
      <c r="V375">
        <v>288.76960199051479</v>
      </c>
    </row>
    <row r="376" spans="15:22" x14ac:dyDescent="0.2">
      <c r="O376">
        <v>1.7274017313E-2</v>
      </c>
      <c r="V376">
        <v>1228.8646952302281</v>
      </c>
    </row>
    <row r="377" spans="15:22" x14ac:dyDescent="0.2">
      <c r="O377">
        <v>3.5797511466000007E-2</v>
      </c>
      <c r="V377">
        <v>162.42598247138571</v>
      </c>
    </row>
    <row r="378" spans="15:22" x14ac:dyDescent="0.2">
      <c r="O378">
        <v>0.12950827446600002</v>
      </c>
      <c r="V378">
        <v>186.30927203369401</v>
      </c>
    </row>
    <row r="379" spans="15:22" x14ac:dyDescent="0.2">
      <c r="O379">
        <v>4.5762089265000007E-2</v>
      </c>
      <c r="V379">
        <v>243.36019648116704</v>
      </c>
    </row>
    <row r="380" spans="15:22" x14ac:dyDescent="0.2">
      <c r="O380">
        <v>1.5899592789000001E-2</v>
      </c>
      <c r="V380">
        <v>137.39260852257016</v>
      </c>
    </row>
    <row r="381" spans="15:22" x14ac:dyDescent="0.2">
      <c r="O381">
        <v>3.0237339528000003E-2</v>
      </c>
      <c r="V381">
        <v>243.66187452698836</v>
      </c>
    </row>
    <row r="382" spans="15:22" x14ac:dyDescent="0.2">
      <c r="O382">
        <v>1.3275691425000001E-2</v>
      </c>
      <c r="V382">
        <v>314.8490764900256</v>
      </c>
    </row>
    <row r="383" spans="15:22" x14ac:dyDescent="0.2">
      <c r="O383">
        <v>8.1215994600000001E-3</v>
      </c>
      <c r="V383">
        <v>564.58831087729664</v>
      </c>
    </row>
    <row r="384" spans="15:22" x14ac:dyDescent="0.2">
      <c r="O384">
        <v>9.8708670360000018E-3</v>
      </c>
      <c r="V384">
        <v>843.82410965229155</v>
      </c>
    </row>
    <row r="385" spans="15:22" x14ac:dyDescent="0.2">
      <c r="O385">
        <v>1.9023284889000004E-2</v>
      </c>
      <c r="V385">
        <v>121.40083155906422</v>
      </c>
    </row>
    <row r="386" spans="15:22" x14ac:dyDescent="0.2">
      <c r="O386">
        <v>1.7274017313E-2</v>
      </c>
      <c r="V386">
        <v>682.17899102566992</v>
      </c>
    </row>
    <row r="387" spans="15:22" x14ac:dyDescent="0.2">
      <c r="O387">
        <v>2.1803370858000003E-2</v>
      </c>
      <c r="V387">
        <v>256.84808007020587</v>
      </c>
    </row>
    <row r="388" spans="15:22" x14ac:dyDescent="0.2">
      <c r="O388">
        <v>2.7519727401000001E-2</v>
      </c>
      <c r="V388">
        <v>218.35227861294916</v>
      </c>
    </row>
    <row r="389" spans="15:22" x14ac:dyDescent="0.2">
      <c r="O389">
        <v>0.22634272956600002</v>
      </c>
      <c r="V389">
        <v>143.78470408618767</v>
      </c>
    </row>
    <row r="390" spans="15:22" x14ac:dyDescent="0.2">
      <c r="O390">
        <v>2.7988281216000003E-2</v>
      </c>
      <c r="V390">
        <v>477.05784009501554</v>
      </c>
    </row>
    <row r="391" spans="15:22" x14ac:dyDescent="0.2">
      <c r="O391">
        <v>2.7832096611000001E-2</v>
      </c>
      <c r="V391">
        <v>116.63478043455713</v>
      </c>
    </row>
    <row r="392" spans="15:22" x14ac:dyDescent="0.2">
      <c r="O392">
        <v>7.4562530427000007E-2</v>
      </c>
      <c r="V392">
        <v>244.84463016020021</v>
      </c>
    </row>
    <row r="393" spans="15:22" x14ac:dyDescent="0.2">
      <c r="O393">
        <v>6.8002777017000013E-2</v>
      </c>
      <c r="V393">
        <v>909.45989276051193</v>
      </c>
    </row>
    <row r="394" spans="15:22" x14ac:dyDescent="0.2">
      <c r="O394">
        <v>2.9768785713000002E-2</v>
      </c>
      <c r="V394">
        <v>685.7539022911742</v>
      </c>
    </row>
    <row r="395" spans="15:22" x14ac:dyDescent="0.2">
      <c r="O395">
        <v>1.8273598785000001E-2</v>
      </c>
      <c r="V395">
        <v>195.95954051283672</v>
      </c>
    </row>
    <row r="396" spans="15:22" x14ac:dyDescent="0.2">
      <c r="O396">
        <v>0.29999938928400005</v>
      </c>
      <c r="V396">
        <v>558.95886578386512</v>
      </c>
    </row>
    <row r="397" spans="15:22" x14ac:dyDescent="0.2">
      <c r="O397">
        <v>2.5583038299000004E-2</v>
      </c>
      <c r="V397">
        <v>190.76564025789671</v>
      </c>
    </row>
    <row r="398" spans="15:22" x14ac:dyDescent="0.2">
      <c r="O398">
        <v>0.12838374531000002</v>
      </c>
    </row>
    <row r="399" spans="15:22" x14ac:dyDescent="0.2">
      <c r="O399">
        <v>1.0339420851000002E-2</v>
      </c>
      <c r="V399">
        <v>633.38876860827418</v>
      </c>
    </row>
    <row r="400" spans="15:22" x14ac:dyDescent="0.2">
      <c r="O400">
        <v>5.7382223877000003E-2</v>
      </c>
      <c r="V400">
        <v>307.09420280667092</v>
      </c>
    </row>
    <row r="401" spans="15:22" x14ac:dyDescent="0.2">
      <c r="O401">
        <v>2.9956207239000002E-2</v>
      </c>
      <c r="V401">
        <v>262.50711686424177</v>
      </c>
    </row>
    <row r="402" spans="15:22" x14ac:dyDescent="0.2">
      <c r="O402">
        <v>3.0799604106000002E-2</v>
      </c>
      <c r="V402">
        <v>186.20014465617223</v>
      </c>
    </row>
    <row r="403" spans="15:22" x14ac:dyDescent="0.2">
      <c r="O403">
        <v>1.8929574126000003E-2</v>
      </c>
      <c r="V403">
        <v>197.64909123617491</v>
      </c>
    </row>
    <row r="404" spans="15:22" x14ac:dyDescent="0.2">
      <c r="O404">
        <v>5.4695848671000004E-2</v>
      </c>
      <c r="V404">
        <v>128.85055393728337</v>
      </c>
    </row>
    <row r="405" spans="15:22" x14ac:dyDescent="0.2">
      <c r="O405">
        <v>0.15593470963200001</v>
      </c>
      <c r="V405">
        <v>511.43436959507494</v>
      </c>
    </row>
    <row r="406" spans="15:22" x14ac:dyDescent="0.2">
      <c r="O406">
        <v>3.1955370183000001E-2</v>
      </c>
      <c r="V406">
        <v>161.83725282888099</v>
      </c>
    </row>
    <row r="407" spans="15:22" x14ac:dyDescent="0.2">
      <c r="O407">
        <v>0.37471810431600006</v>
      </c>
      <c r="V407">
        <v>301.14960541095684</v>
      </c>
    </row>
    <row r="408" spans="15:22" x14ac:dyDescent="0.2">
      <c r="O408">
        <v>3.5891222229000007E-2</v>
      </c>
      <c r="V408">
        <v>270.27183366302688</v>
      </c>
    </row>
    <row r="409" spans="15:22" x14ac:dyDescent="0.2">
      <c r="O409">
        <v>1.0807974666000001E-2</v>
      </c>
      <c r="V409">
        <v>280.02338663203568</v>
      </c>
    </row>
    <row r="410" spans="15:22" x14ac:dyDescent="0.2">
      <c r="O410">
        <v>7.2344709036000002E-2</v>
      </c>
      <c r="V410">
        <v>222.83085878753735</v>
      </c>
    </row>
    <row r="411" spans="15:22" x14ac:dyDescent="0.2">
      <c r="O411">
        <v>1.0183236246000002E-2</v>
      </c>
      <c r="V411">
        <v>427.49562377631355</v>
      </c>
    </row>
    <row r="412" spans="15:22" x14ac:dyDescent="0.2">
      <c r="O412">
        <v>1.2713426847000001E-2</v>
      </c>
      <c r="V412">
        <v>153.65027110491855</v>
      </c>
    </row>
    <row r="413" spans="15:22" x14ac:dyDescent="0.2">
      <c r="O413">
        <v>1.593082971E-2</v>
      </c>
      <c r="V413">
        <v>275.48740815203558</v>
      </c>
    </row>
    <row r="414" spans="15:22" x14ac:dyDescent="0.2">
      <c r="O414">
        <v>1.0089525483000001E-2</v>
      </c>
      <c r="V414">
        <v>147.83296699265071</v>
      </c>
    </row>
    <row r="415" spans="15:22" x14ac:dyDescent="0.2">
      <c r="V415">
        <v>147.27902438751099</v>
      </c>
    </row>
    <row r="416" spans="15:22" x14ac:dyDescent="0.2">
      <c r="O416">
        <v>9.3523341474000016E-2</v>
      </c>
      <c r="V416">
        <v>165.40810481556809</v>
      </c>
    </row>
    <row r="417" spans="15:22" x14ac:dyDescent="0.2">
      <c r="O417">
        <v>0.75496514364900003</v>
      </c>
      <c r="V417">
        <v>490.03740480895129</v>
      </c>
    </row>
    <row r="418" spans="15:22" x14ac:dyDescent="0.2">
      <c r="O418">
        <v>0.52643582961300006</v>
      </c>
      <c r="V418">
        <v>211.01745224640553</v>
      </c>
    </row>
    <row r="419" spans="15:22" x14ac:dyDescent="0.2">
      <c r="O419">
        <v>6.9752044593000009E-2</v>
      </c>
      <c r="V419">
        <v>294.97226288732509</v>
      </c>
    </row>
    <row r="420" spans="15:22" x14ac:dyDescent="0.2">
      <c r="O420">
        <v>4.4418901662000007E-2</v>
      </c>
      <c r="V420">
        <v>796.27818830445733</v>
      </c>
    </row>
    <row r="421" spans="15:22" x14ac:dyDescent="0.2">
      <c r="O421">
        <v>0.19954145134800003</v>
      </c>
      <c r="V421">
        <v>159.74437771996193</v>
      </c>
    </row>
    <row r="422" spans="15:22" x14ac:dyDescent="0.2">
      <c r="O422">
        <v>1.7024121945000002E-2</v>
      </c>
      <c r="V422">
        <v>878.66006315671609</v>
      </c>
    </row>
    <row r="423" spans="15:22" x14ac:dyDescent="0.2">
      <c r="O423">
        <v>9.0524597058000006E-2</v>
      </c>
      <c r="V423">
        <v>359.87487110631776</v>
      </c>
    </row>
    <row r="424" spans="15:22" x14ac:dyDescent="0.2">
      <c r="O424">
        <v>0.27185492346300005</v>
      </c>
      <c r="V424">
        <v>274.05142545126478</v>
      </c>
    </row>
    <row r="425" spans="15:22" x14ac:dyDescent="0.2">
      <c r="O425">
        <v>0.11089106955000001</v>
      </c>
      <c r="V425">
        <v>211.94519895264642</v>
      </c>
    </row>
    <row r="426" spans="15:22" x14ac:dyDescent="0.2">
      <c r="O426">
        <v>5.9193965295000005E-2</v>
      </c>
      <c r="V426">
        <v>355.92585625208704</v>
      </c>
    </row>
    <row r="427" spans="15:22" x14ac:dyDescent="0.2">
      <c r="O427">
        <v>0.138785640003</v>
      </c>
      <c r="V427">
        <v>143.76491536213931</v>
      </c>
    </row>
    <row r="428" spans="15:22" x14ac:dyDescent="0.2">
      <c r="O428">
        <v>1.5967064538360001</v>
      </c>
      <c r="V428">
        <v>114.64026771042224</v>
      </c>
    </row>
    <row r="429" spans="15:22" x14ac:dyDescent="0.2">
      <c r="O429">
        <v>6.1380549765000007E-2</v>
      </c>
      <c r="V429">
        <v>147.0691925418115</v>
      </c>
    </row>
    <row r="430" spans="15:22" x14ac:dyDescent="0.2">
      <c r="O430">
        <v>2.5747656872670004</v>
      </c>
      <c r="V430">
        <v>116.61059684812963</v>
      </c>
    </row>
    <row r="431" spans="15:22" x14ac:dyDescent="0.2">
      <c r="O431">
        <v>1.7555149602000001E-2</v>
      </c>
      <c r="V431">
        <v>123.70863967437492</v>
      </c>
    </row>
    <row r="432" spans="15:22" x14ac:dyDescent="0.2">
      <c r="O432">
        <v>7.262584132500001E-2</v>
      </c>
      <c r="V432">
        <v>125.32918258778504</v>
      </c>
    </row>
    <row r="433" spans="15:22" x14ac:dyDescent="0.2">
      <c r="O433">
        <v>5.3352661068000004E-2</v>
      </c>
      <c r="V433">
        <v>132.22749112345304</v>
      </c>
    </row>
    <row r="434" spans="15:22" x14ac:dyDescent="0.2">
      <c r="O434">
        <v>1.7836281891000002E-2</v>
      </c>
    </row>
    <row r="435" spans="15:22" x14ac:dyDescent="0.2">
      <c r="O435">
        <v>6.0787048266000003E-2</v>
      </c>
      <c r="V435">
        <v>220.74704929091783</v>
      </c>
    </row>
    <row r="436" spans="15:22" x14ac:dyDescent="0.2">
      <c r="O436">
        <v>0.14918753469600002</v>
      </c>
      <c r="V436">
        <v>118.79716172798376</v>
      </c>
    </row>
    <row r="437" spans="15:22" x14ac:dyDescent="0.2">
      <c r="O437">
        <v>0.27888323068800003</v>
      </c>
      <c r="V437">
        <v>185.63498637063054</v>
      </c>
    </row>
    <row r="438" spans="15:22" x14ac:dyDescent="0.2">
      <c r="O438">
        <v>0.69261624933300003</v>
      </c>
      <c r="V438">
        <v>358.92221549648406</v>
      </c>
    </row>
    <row r="439" spans="15:22" x14ac:dyDescent="0.2">
      <c r="O439">
        <v>1.8336072627000002E-2</v>
      </c>
      <c r="V439">
        <v>366.40027802147267</v>
      </c>
    </row>
    <row r="440" spans="15:22" x14ac:dyDescent="0.2">
      <c r="O440">
        <v>0.49507396092900002</v>
      </c>
      <c r="V440">
        <v>326.04001404390016</v>
      </c>
    </row>
    <row r="441" spans="15:22" x14ac:dyDescent="0.2">
      <c r="O441">
        <v>7.8498382473000006E-2</v>
      </c>
    </row>
    <row r="442" spans="15:22" x14ac:dyDescent="0.2">
      <c r="O442">
        <v>3.2954951655000002E-2</v>
      </c>
      <c r="V442">
        <v>131.8446067578914</v>
      </c>
    </row>
    <row r="443" spans="15:22" x14ac:dyDescent="0.2">
      <c r="O443">
        <v>1.6305672762000002E-2</v>
      </c>
      <c r="V443">
        <v>1028.4209765170976</v>
      </c>
    </row>
    <row r="444" spans="15:22" x14ac:dyDescent="0.2">
      <c r="O444">
        <v>0.27394779717000001</v>
      </c>
      <c r="V444">
        <v>379.48306156489116</v>
      </c>
    </row>
    <row r="445" spans="15:22" x14ac:dyDescent="0.2">
      <c r="O445">
        <v>1.0620553140000001E-2</v>
      </c>
      <c r="V445">
        <v>288.80511649644791</v>
      </c>
    </row>
    <row r="446" spans="15:22" x14ac:dyDescent="0.2">
      <c r="O446">
        <v>4.3919110926000003E-2</v>
      </c>
      <c r="V446">
        <v>179.35275424183374</v>
      </c>
    </row>
    <row r="447" spans="15:22" x14ac:dyDescent="0.2">
      <c r="O447">
        <v>0.6984887904810001</v>
      </c>
      <c r="V447">
        <v>506.67648367977699</v>
      </c>
    </row>
    <row r="448" spans="15:22" x14ac:dyDescent="0.2">
      <c r="O448">
        <v>0.44899950245400005</v>
      </c>
      <c r="V448">
        <v>631.50612076983998</v>
      </c>
    </row>
    <row r="449" spans="15:22" x14ac:dyDescent="0.2">
      <c r="O449">
        <v>3.6078643755000001E-2</v>
      </c>
      <c r="V449">
        <v>153.97162280843776</v>
      </c>
    </row>
    <row r="450" spans="15:22" x14ac:dyDescent="0.2">
      <c r="O450">
        <v>0.19857310679700002</v>
      </c>
      <c r="V450">
        <v>362.36895992457795</v>
      </c>
    </row>
    <row r="451" spans="15:22" x14ac:dyDescent="0.2">
      <c r="O451">
        <v>4.7136513789000002E-2</v>
      </c>
      <c r="V451">
        <v>395.54296858718357</v>
      </c>
    </row>
    <row r="452" spans="15:22" x14ac:dyDescent="0.2">
      <c r="V452">
        <v>163.39596041031899</v>
      </c>
    </row>
    <row r="453" spans="15:22" x14ac:dyDescent="0.2">
      <c r="O453">
        <v>0.51690856870800006</v>
      </c>
      <c r="V453">
        <v>411.95905996712594</v>
      </c>
    </row>
    <row r="454" spans="15:22" x14ac:dyDescent="0.2">
      <c r="O454">
        <v>0.12800890225800002</v>
      </c>
      <c r="V454">
        <v>118.88339444883557</v>
      </c>
    </row>
    <row r="455" spans="15:22" x14ac:dyDescent="0.2">
      <c r="O455">
        <v>9.8739907281000017E-2</v>
      </c>
    </row>
    <row r="456" spans="15:22" x14ac:dyDescent="0.2">
      <c r="O456">
        <v>2.9144047293000002E-2</v>
      </c>
      <c r="V456">
        <v>139.50529458058227</v>
      </c>
    </row>
    <row r="457" spans="15:22" x14ac:dyDescent="0.2">
      <c r="O457">
        <v>3.6453486807000002E-2</v>
      </c>
      <c r="V457">
        <v>170.02825606278373</v>
      </c>
    </row>
    <row r="458" spans="15:22" x14ac:dyDescent="0.2">
      <c r="O458">
        <v>1.9366891020000002E-2</v>
      </c>
      <c r="V458">
        <v>260.31243219932099</v>
      </c>
    </row>
    <row r="459" spans="15:22" x14ac:dyDescent="0.2">
      <c r="O459">
        <v>0.33407887009500004</v>
      </c>
      <c r="V459">
        <v>273.18609519108907</v>
      </c>
    </row>
    <row r="460" spans="15:22" x14ac:dyDescent="0.2">
      <c r="O460">
        <v>4.7573830683000008E-2</v>
      </c>
      <c r="V460">
        <v>215.06896610085704</v>
      </c>
    </row>
    <row r="461" spans="15:22" x14ac:dyDescent="0.2">
      <c r="O461">
        <v>7.2250998273000008E-2</v>
      </c>
      <c r="V461">
        <v>284.5576279722539</v>
      </c>
    </row>
    <row r="462" spans="15:22" x14ac:dyDescent="0.2">
      <c r="O462">
        <v>6.4004451129000009E-2</v>
      </c>
      <c r="V462">
        <v>317.43072721721944</v>
      </c>
    </row>
    <row r="463" spans="15:22" x14ac:dyDescent="0.2">
      <c r="O463">
        <v>7.0158124566000013E-2</v>
      </c>
      <c r="V463">
        <v>380.12890243698223</v>
      </c>
    </row>
    <row r="464" spans="15:22" x14ac:dyDescent="0.2">
      <c r="O464">
        <v>4.3981584768000001E-2</v>
      </c>
      <c r="V464">
        <v>120.43209101608922</v>
      </c>
    </row>
    <row r="465" spans="15:22" x14ac:dyDescent="0.2">
      <c r="O465">
        <v>0.20294627573700003</v>
      </c>
      <c r="V465">
        <v>342.4090425312728</v>
      </c>
    </row>
    <row r="466" spans="15:22" x14ac:dyDescent="0.2">
      <c r="O466">
        <v>3.5422668414000005E-2</v>
      </c>
      <c r="V466">
        <v>117.44448054621019</v>
      </c>
    </row>
    <row r="467" spans="15:22" x14ac:dyDescent="0.2">
      <c r="O467">
        <v>6.4691663391000007E-2</v>
      </c>
      <c r="V467">
        <v>209.77801047756233</v>
      </c>
    </row>
    <row r="468" spans="15:22" x14ac:dyDescent="0.2">
      <c r="O468">
        <v>1.4837537475000001E-2</v>
      </c>
      <c r="V468">
        <v>316.01481102919024</v>
      </c>
    </row>
    <row r="469" spans="15:22" x14ac:dyDescent="0.2">
      <c r="O469">
        <v>2.5707985983000003E-2</v>
      </c>
      <c r="V469">
        <v>388.4316008474899</v>
      </c>
    </row>
    <row r="470" spans="15:22" x14ac:dyDescent="0.2">
      <c r="O470">
        <v>2.0991210912000003E-2</v>
      </c>
      <c r="V470">
        <v>151.93477395499326</v>
      </c>
    </row>
    <row r="471" spans="15:22" x14ac:dyDescent="0.2">
      <c r="O471">
        <v>0.28563040562400005</v>
      </c>
      <c r="V471">
        <v>202.72650112493287</v>
      </c>
    </row>
    <row r="472" spans="15:22" x14ac:dyDescent="0.2">
      <c r="O472">
        <v>4.4543849346000003E-2</v>
      </c>
      <c r="V472">
        <v>160.2113983330662</v>
      </c>
    </row>
    <row r="473" spans="15:22" x14ac:dyDescent="0.2">
      <c r="O473">
        <v>0.109891488078</v>
      </c>
      <c r="V473">
        <v>131.19957706054481</v>
      </c>
    </row>
    <row r="474" spans="15:22" x14ac:dyDescent="0.2">
      <c r="O474">
        <v>0.80903625390000011</v>
      </c>
      <c r="V474">
        <v>125.53106227603988</v>
      </c>
    </row>
    <row r="475" spans="15:22" x14ac:dyDescent="0.2">
      <c r="O475">
        <v>2.6676330534000002E-2</v>
      </c>
      <c r="V475">
        <v>127.21812438486405</v>
      </c>
    </row>
    <row r="476" spans="15:22" x14ac:dyDescent="0.2">
      <c r="O476">
        <v>0.82924654178700008</v>
      </c>
      <c r="V476">
        <v>122.70152834315849</v>
      </c>
    </row>
    <row r="477" spans="15:22" x14ac:dyDescent="0.2">
      <c r="O477">
        <v>0.19035779657400001</v>
      </c>
      <c r="V477">
        <v>160.68122938929153</v>
      </c>
    </row>
    <row r="478" spans="15:22" x14ac:dyDescent="0.2">
      <c r="O478">
        <v>3.9389757381000007E-2</v>
      </c>
      <c r="V478">
        <v>335.11701078364928</v>
      </c>
    </row>
    <row r="479" spans="15:22" x14ac:dyDescent="0.2">
      <c r="O479">
        <v>3.3860822364000003E-2</v>
      </c>
      <c r="V479">
        <v>149.74593682228374</v>
      </c>
    </row>
    <row r="480" spans="15:22" x14ac:dyDescent="0.2">
      <c r="O480">
        <v>0.13556823714000002</v>
      </c>
      <c r="V480">
        <v>139.20278976880516</v>
      </c>
    </row>
    <row r="481" spans="15:22" x14ac:dyDescent="0.2">
      <c r="O481">
        <v>2.2646767725000003E-2</v>
      </c>
    </row>
    <row r="482" spans="15:22" x14ac:dyDescent="0.2">
      <c r="O482">
        <v>1.2900848373000002E-2</v>
      </c>
      <c r="V482">
        <v>594.04361903842164</v>
      </c>
    </row>
    <row r="483" spans="15:22" x14ac:dyDescent="0.2">
      <c r="O483">
        <v>2.0241524808000001E-2</v>
      </c>
      <c r="V483">
        <v>403.43016452926537</v>
      </c>
    </row>
    <row r="484" spans="15:22" x14ac:dyDescent="0.2">
      <c r="O484">
        <v>8.1528363810000008E-3</v>
      </c>
      <c r="V484">
        <v>697.54352195761726</v>
      </c>
    </row>
    <row r="485" spans="15:22" x14ac:dyDescent="0.2">
      <c r="O485">
        <v>1.7274017313E-2</v>
      </c>
      <c r="V485">
        <v>202.40769399404581</v>
      </c>
    </row>
    <row r="486" spans="15:22" x14ac:dyDescent="0.2">
      <c r="O486">
        <v>2.1491001648000004E-2</v>
      </c>
      <c r="V486">
        <v>140.37170505601787</v>
      </c>
    </row>
    <row r="487" spans="15:22" x14ac:dyDescent="0.2">
      <c r="O487">
        <v>1.5243617448000001E-2</v>
      </c>
      <c r="V487">
        <v>133.09809813257525</v>
      </c>
    </row>
    <row r="488" spans="15:22" x14ac:dyDescent="0.2">
      <c r="V488">
        <v>117.74881644317016</v>
      </c>
    </row>
    <row r="489" spans="15:22" x14ac:dyDescent="0.2">
      <c r="O489">
        <v>0.15406049437200001</v>
      </c>
      <c r="V489">
        <v>166.62601624328846</v>
      </c>
    </row>
    <row r="490" spans="15:22" x14ac:dyDescent="0.2">
      <c r="O490">
        <v>1.6211961999000001E-2</v>
      </c>
      <c r="V490">
        <v>297.71168191675258</v>
      </c>
    </row>
    <row r="491" spans="15:22" x14ac:dyDescent="0.2">
      <c r="O491">
        <v>2.5395616773000004E-2</v>
      </c>
      <c r="V491">
        <v>513.00733528036017</v>
      </c>
    </row>
    <row r="492" spans="15:22" x14ac:dyDescent="0.2">
      <c r="O492">
        <v>0.12191770266300002</v>
      </c>
      <c r="V492">
        <v>160.03196526930287</v>
      </c>
    </row>
    <row r="493" spans="15:22" x14ac:dyDescent="0.2">
      <c r="O493">
        <v>0.15184267298100002</v>
      </c>
      <c r="V493">
        <v>240.46487938733168</v>
      </c>
    </row>
    <row r="494" spans="15:22" x14ac:dyDescent="0.2">
      <c r="O494">
        <v>0.10295689161600001</v>
      </c>
      <c r="V494">
        <v>188.8952392764923</v>
      </c>
    </row>
    <row r="495" spans="15:22" x14ac:dyDescent="0.2">
      <c r="V495">
        <v>329.36033982090493</v>
      </c>
    </row>
    <row r="496" spans="15:22" x14ac:dyDescent="0.2">
      <c r="O496">
        <v>1.8429783390000003E-2</v>
      </c>
      <c r="V496">
        <v>255.8943236028517</v>
      </c>
    </row>
    <row r="497" spans="15:22" x14ac:dyDescent="0.2">
      <c r="O497">
        <v>0.91736589592800011</v>
      </c>
    </row>
    <row r="498" spans="15:22" x14ac:dyDescent="0.2">
      <c r="O498">
        <v>0.17055358866000001</v>
      </c>
      <c r="V498">
        <v>315.35529288905076</v>
      </c>
    </row>
    <row r="499" spans="15:22" x14ac:dyDescent="0.2">
      <c r="O499">
        <v>0.12369820716000002</v>
      </c>
      <c r="V499">
        <v>379.52995418622572</v>
      </c>
    </row>
    <row r="500" spans="15:22" x14ac:dyDescent="0.2">
      <c r="O500">
        <v>2.3646349197000004E-2</v>
      </c>
      <c r="V500">
        <v>116.25400464799202</v>
      </c>
    </row>
    <row r="501" spans="15:22" x14ac:dyDescent="0.2">
      <c r="O501">
        <v>0.33261073480800002</v>
      </c>
      <c r="V501">
        <v>206.08025378618058</v>
      </c>
    </row>
    <row r="502" spans="15:22" x14ac:dyDescent="0.2">
      <c r="O502">
        <v>0.26351466555600001</v>
      </c>
      <c r="V502">
        <v>273.19078948699524</v>
      </c>
    </row>
    <row r="503" spans="15:22" x14ac:dyDescent="0.2">
      <c r="O503">
        <v>2.9550127266000002E-2</v>
      </c>
      <c r="V503">
        <v>180.1342637778435</v>
      </c>
    </row>
    <row r="504" spans="15:22" x14ac:dyDescent="0.2">
      <c r="O504">
        <v>0.10367534079900001</v>
      </c>
      <c r="V504">
        <v>304.49242449867734</v>
      </c>
    </row>
    <row r="505" spans="15:22" x14ac:dyDescent="0.2">
      <c r="O505">
        <v>0.17848776659400001</v>
      </c>
      <c r="V505">
        <v>405.02037548284181</v>
      </c>
    </row>
    <row r="506" spans="15:22" x14ac:dyDescent="0.2">
      <c r="O506">
        <v>3.6047406834000005E-2</v>
      </c>
      <c r="V506">
        <v>174.42705994924157</v>
      </c>
    </row>
    <row r="507" spans="15:22" x14ac:dyDescent="0.2">
      <c r="O507">
        <v>0.18307959398100002</v>
      </c>
      <c r="V507">
        <v>332.85055421195949</v>
      </c>
    </row>
    <row r="508" spans="15:22" x14ac:dyDescent="0.2">
      <c r="O508">
        <v>1.1994977664000001E-2</v>
      </c>
      <c r="V508">
        <v>523.5702679449696</v>
      </c>
    </row>
    <row r="509" spans="15:22" x14ac:dyDescent="0.2">
      <c r="V509">
        <v>196.09203771910248</v>
      </c>
    </row>
    <row r="510" spans="15:22" x14ac:dyDescent="0.2">
      <c r="O510">
        <v>2.4708404511000003E-2</v>
      </c>
      <c r="V510">
        <v>119.89194462669532</v>
      </c>
    </row>
    <row r="511" spans="15:22" x14ac:dyDescent="0.2">
      <c r="O511">
        <v>1.9897918677000002E-2</v>
      </c>
      <c r="V511">
        <v>274.41013553011817</v>
      </c>
    </row>
    <row r="512" spans="15:22" x14ac:dyDescent="0.2">
      <c r="O512">
        <v>8.1340942284000003E-2</v>
      </c>
      <c r="V512">
        <v>336.49424327774796</v>
      </c>
    </row>
    <row r="513" spans="15:22" x14ac:dyDescent="0.2">
      <c r="O513">
        <v>6.778411857000001E-2</v>
      </c>
      <c r="V513">
        <v>146.50480725271737</v>
      </c>
    </row>
    <row r="514" spans="15:22" x14ac:dyDescent="0.2">
      <c r="O514">
        <v>3.8889966645000003E-2</v>
      </c>
      <c r="V514">
        <v>603.0112370124009</v>
      </c>
    </row>
    <row r="515" spans="15:22" x14ac:dyDescent="0.2">
      <c r="O515">
        <v>7.1095232196000002E-2</v>
      </c>
      <c r="V515">
        <v>314.21053714437585</v>
      </c>
    </row>
    <row r="516" spans="15:22" x14ac:dyDescent="0.2">
      <c r="O516">
        <v>6.5535060258000002E-2</v>
      </c>
      <c r="V516">
        <v>345.87058277025301</v>
      </c>
    </row>
    <row r="517" spans="15:22" x14ac:dyDescent="0.2">
      <c r="O517">
        <v>0.10333173466800001</v>
      </c>
      <c r="V517">
        <v>200.66773470861247</v>
      </c>
    </row>
    <row r="518" spans="15:22" x14ac:dyDescent="0.2">
      <c r="O518">
        <v>1.4556405186000002E-2</v>
      </c>
      <c r="V518">
        <v>146.39933912435814</v>
      </c>
    </row>
    <row r="519" spans="15:22" x14ac:dyDescent="0.2">
      <c r="O519">
        <v>8.9025224850000015E-2</v>
      </c>
      <c r="V519">
        <v>315.36906157499561</v>
      </c>
    </row>
    <row r="520" spans="15:22" x14ac:dyDescent="0.2">
      <c r="O520">
        <v>1.7024121945000002E-2</v>
      </c>
      <c r="V520">
        <v>477.448549980341</v>
      </c>
    </row>
    <row r="521" spans="15:22" x14ac:dyDescent="0.2">
      <c r="O521">
        <v>0.142346648997</v>
      </c>
      <c r="V521">
        <v>178.68006111337544</v>
      </c>
    </row>
    <row r="522" spans="15:22" x14ac:dyDescent="0.2">
      <c r="O522">
        <v>6.8065250859000004E-2</v>
      </c>
      <c r="V522">
        <v>141.02966635332646</v>
      </c>
    </row>
    <row r="523" spans="15:22" x14ac:dyDescent="0.2">
      <c r="O523">
        <v>0.19516828240800002</v>
      </c>
      <c r="V523">
        <v>161.38745275328336</v>
      </c>
    </row>
    <row r="524" spans="15:22" x14ac:dyDescent="0.2">
      <c r="O524">
        <v>1.8804626442E-2</v>
      </c>
      <c r="V524">
        <v>196.23433162275816</v>
      </c>
    </row>
    <row r="525" spans="15:22" x14ac:dyDescent="0.2">
      <c r="O525">
        <v>2.1334817043000002E-2</v>
      </c>
      <c r="V525">
        <v>141.38856575296268</v>
      </c>
    </row>
    <row r="526" spans="15:22" x14ac:dyDescent="0.2">
      <c r="O526">
        <v>2.6332724403000003E-2</v>
      </c>
      <c r="V526">
        <v>475.07113804321102</v>
      </c>
    </row>
    <row r="527" spans="15:22" x14ac:dyDescent="0.2">
      <c r="O527">
        <v>2.3708823039000002E-2</v>
      </c>
      <c r="V527">
        <v>413.54008383769082</v>
      </c>
    </row>
    <row r="528" spans="15:22" x14ac:dyDescent="0.2">
      <c r="O528">
        <v>1.0433131614000002E-2</v>
      </c>
      <c r="V528">
        <v>358.41147731362855</v>
      </c>
    </row>
    <row r="529" spans="15:22" x14ac:dyDescent="0.2">
      <c r="O529">
        <v>1.6899174261000002E-2</v>
      </c>
      <c r="V529">
        <v>262.5974393639865</v>
      </c>
    </row>
    <row r="530" spans="15:22" x14ac:dyDescent="0.2">
      <c r="O530">
        <v>3.3485979312000001E-2</v>
      </c>
      <c r="V530">
        <v>262.20969001368229</v>
      </c>
    </row>
    <row r="531" spans="15:22" x14ac:dyDescent="0.2">
      <c r="O531">
        <v>1.7680097286E-2</v>
      </c>
      <c r="V531">
        <v>283.28588826621609</v>
      </c>
    </row>
    <row r="532" spans="15:22" x14ac:dyDescent="0.2">
      <c r="O532">
        <v>0.10542460837500001</v>
      </c>
      <c r="V532">
        <v>234.58242306302685</v>
      </c>
    </row>
    <row r="533" spans="15:22" x14ac:dyDescent="0.2">
      <c r="O533">
        <v>3.0643419501000004E-2</v>
      </c>
      <c r="V533">
        <v>237.15946593763945</v>
      </c>
    </row>
    <row r="534" spans="15:22" x14ac:dyDescent="0.2">
      <c r="O534">
        <v>3.0018681081000004E-2</v>
      </c>
      <c r="V534">
        <v>263.75555401663649</v>
      </c>
    </row>
    <row r="535" spans="15:22" x14ac:dyDescent="0.2">
      <c r="V535">
        <v>363.69746745418928</v>
      </c>
    </row>
    <row r="536" spans="15:22" x14ac:dyDescent="0.2">
      <c r="O536">
        <v>0.31836669883200003</v>
      </c>
      <c r="V536">
        <v>276.15074236680454</v>
      </c>
    </row>
    <row r="537" spans="15:22" x14ac:dyDescent="0.2">
      <c r="O537">
        <v>9.7771562730000011E-2</v>
      </c>
      <c r="V537">
        <v>347.88585996229114</v>
      </c>
    </row>
    <row r="538" spans="15:22" x14ac:dyDescent="0.2">
      <c r="O538">
        <v>0.41342064943500006</v>
      </c>
      <c r="V538">
        <v>335.67515224145137</v>
      </c>
    </row>
    <row r="539" spans="15:22" x14ac:dyDescent="0.2">
      <c r="O539">
        <v>4.0951603431000003E-2</v>
      </c>
    </row>
    <row r="540" spans="15:22" x14ac:dyDescent="0.2">
      <c r="O540">
        <v>1.8679678758000001E-2</v>
      </c>
      <c r="V540">
        <v>370.42881475977498</v>
      </c>
    </row>
    <row r="541" spans="15:22" x14ac:dyDescent="0.2">
      <c r="O541">
        <v>1.5306091290000002E-2</v>
      </c>
      <c r="V541">
        <v>366.65690221809479</v>
      </c>
    </row>
    <row r="542" spans="15:22" x14ac:dyDescent="0.2">
      <c r="O542">
        <v>1.1463950007000002E-2</v>
      </c>
      <c r="V542">
        <v>841.41189125785502</v>
      </c>
    </row>
    <row r="543" spans="15:22" x14ac:dyDescent="0.2">
      <c r="O543">
        <v>1.9710497151000001E-2</v>
      </c>
      <c r="V543">
        <v>501.44244682681574</v>
      </c>
    </row>
    <row r="544" spans="15:22" x14ac:dyDescent="0.2">
      <c r="O544">
        <v>8.8869040245000003E-2</v>
      </c>
      <c r="V544">
        <v>278.16383018928082</v>
      </c>
    </row>
    <row r="545" spans="15:22" x14ac:dyDescent="0.2">
      <c r="O545">
        <v>0.24286706077500003</v>
      </c>
      <c r="V545">
        <v>332.20163737833713</v>
      </c>
    </row>
    <row r="546" spans="15:22" x14ac:dyDescent="0.2">
      <c r="O546">
        <v>2.3677586118000003E-2</v>
      </c>
      <c r="V546">
        <v>290.03526443670478</v>
      </c>
    </row>
    <row r="547" spans="15:22" x14ac:dyDescent="0.2">
      <c r="O547">
        <v>4.5543430818000004E-2</v>
      </c>
      <c r="V547">
        <v>268.54831903436548</v>
      </c>
    </row>
    <row r="548" spans="15:22" x14ac:dyDescent="0.2">
      <c r="O548">
        <v>5.7226039272000005E-2</v>
      </c>
    </row>
    <row r="549" spans="15:22" x14ac:dyDescent="0.2">
      <c r="O549">
        <v>8.3839895964000002E-2</v>
      </c>
      <c r="V549">
        <v>446.4805781616264</v>
      </c>
    </row>
    <row r="550" spans="15:22" x14ac:dyDescent="0.2">
      <c r="O550">
        <v>7.5530874978000012E-2</v>
      </c>
      <c r="V550">
        <v>421.69777949896297</v>
      </c>
    </row>
    <row r="551" spans="15:22" x14ac:dyDescent="0.2">
      <c r="V551">
        <v>239.26934489190575</v>
      </c>
    </row>
    <row r="552" spans="15:22" x14ac:dyDescent="0.2">
      <c r="O552">
        <v>8.0997336153000005E-2</v>
      </c>
      <c r="V552">
        <v>392.44279539611699</v>
      </c>
    </row>
    <row r="553" spans="15:22" x14ac:dyDescent="0.2">
      <c r="O553">
        <v>0.14759445172500002</v>
      </c>
      <c r="V553">
        <v>429.66037253014167</v>
      </c>
    </row>
    <row r="554" spans="15:22" x14ac:dyDescent="0.2">
      <c r="O554">
        <v>1.6961648103E-2</v>
      </c>
      <c r="V554">
        <v>542.30904010080519</v>
      </c>
    </row>
    <row r="555" spans="15:22" x14ac:dyDescent="0.2">
      <c r="O555">
        <v>3.9202335855000006E-2</v>
      </c>
      <c r="V555">
        <v>366.36769481532679</v>
      </c>
    </row>
    <row r="556" spans="15:22" x14ac:dyDescent="0.2">
      <c r="O556">
        <v>9.5085187524000012E-2</v>
      </c>
      <c r="V556">
        <v>389.57562719055312</v>
      </c>
    </row>
    <row r="557" spans="15:22" x14ac:dyDescent="0.2">
      <c r="O557">
        <v>7.8998173209000003E-2</v>
      </c>
    </row>
    <row r="558" spans="15:22" x14ac:dyDescent="0.2">
      <c r="O558">
        <v>8.0684966943000008E-2</v>
      </c>
      <c r="V558">
        <v>379.54966461168345</v>
      </c>
    </row>
    <row r="559" spans="15:22" x14ac:dyDescent="0.2">
      <c r="O559">
        <v>0.28238176584000002</v>
      </c>
      <c r="V559">
        <v>384.50123720703709</v>
      </c>
    </row>
    <row r="560" spans="15:22" x14ac:dyDescent="0.2">
      <c r="O560">
        <v>4.2950766375000005E-2</v>
      </c>
      <c r="V560">
        <v>280.28692119810728</v>
      </c>
    </row>
    <row r="561" spans="15:22" x14ac:dyDescent="0.2">
      <c r="O561">
        <v>0.10364410387800001</v>
      </c>
      <c r="V561">
        <v>268.0726765844833</v>
      </c>
    </row>
    <row r="562" spans="15:22" x14ac:dyDescent="0.2">
      <c r="O562">
        <v>0.28135094744700001</v>
      </c>
      <c r="V562">
        <v>279.3056321286187</v>
      </c>
    </row>
    <row r="563" spans="15:22" x14ac:dyDescent="0.2">
      <c r="O563">
        <v>5.2852870332000007E-2</v>
      </c>
      <c r="V563">
        <v>284.59541333533139</v>
      </c>
    </row>
    <row r="564" spans="15:22" x14ac:dyDescent="0.2">
      <c r="O564">
        <v>3.1986607104000003E-2</v>
      </c>
      <c r="V564">
        <v>231.23222265211012</v>
      </c>
    </row>
    <row r="565" spans="15:22" x14ac:dyDescent="0.2">
      <c r="O565">
        <v>4.9479282864000003E-2</v>
      </c>
      <c r="V565">
        <v>262.57011762959917</v>
      </c>
    </row>
    <row r="566" spans="15:22" x14ac:dyDescent="0.2">
      <c r="O566">
        <v>0.16087014315000001</v>
      </c>
    </row>
    <row r="567" spans="15:22" x14ac:dyDescent="0.2">
      <c r="O567">
        <v>4.1638815693000007E-2</v>
      </c>
      <c r="V567">
        <v>344.75395685261765</v>
      </c>
    </row>
    <row r="568" spans="15:22" x14ac:dyDescent="0.2">
      <c r="O568">
        <v>0.38443278674700004</v>
      </c>
      <c r="V568">
        <v>255.1702019511317</v>
      </c>
    </row>
    <row r="569" spans="15:22" x14ac:dyDescent="0.2">
      <c r="O569">
        <v>0.10857953739600001</v>
      </c>
      <c r="V569">
        <v>231.51740148596855</v>
      </c>
    </row>
    <row r="570" spans="15:22" x14ac:dyDescent="0.2">
      <c r="O570">
        <v>0.19929155598000001</v>
      </c>
      <c r="V570">
        <v>265.78875591820059</v>
      </c>
    </row>
    <row r="571" spans="15:22" x14ac:dyDescent="0.2">
      <c r="O571">
        <v>3.9452231223000005E-2</v>
      </c>
      <c r="V571">
        <v>248.66344693516265</v>
      </c>
    </row>
    <row r="572" spans="15:22" x14ac:dyDescent="0.2">
      <c r="O572">
        <v>1.8367309548000001E-2</v>
      </c>
      <c r="V572">
        <v>387.75852464813727</v>
      </c>
    </row>
    <row r="573" spans="15:22" x14ac:dyDescent="0.2">
      <c r="O573">
        <v>0.18967058431200001</v>
      </c>
      <c r="V573">
        <v>856.19275636131329</v>
      </c>
    </row>
    <row r="574" spans="15:22" x14ac:dyDescent="0.2">
      <c r="O574">
        <v>0.32298976314000005</v>
      </c>
      <c r="V574">
        <v>233.31208209874032</v>
      </c>
    </row>
    <row r="575" spans="15:22" x14ac:dyDescent="0.2">
      <c r="O575">
        <v>2.6582619771000002E-2</v>
      </c>
      <c r="V575">
        <v>367.53217193739619</v>
      </c>
    </row>
    <row r="576" spans="15:22" x14ac:dyDescent="0.2">
      <c r="O576">
        <v>2.0741315544000001E-2</v>
      </c>
      <c r="V576">
        <v>300.41263567181073</v>
      </c>
    </row>
    <row r="577" spans="15:22" x14ac:dyDescent="0.2">
      <c r="O577">
        <v>2.5208195247000003E-2</v>
      </c>
      <c r="V577">
        <v>474.93558566939242</v>
      </c>
    </row>
    <row r="578" spans="15:22" x14ac:dyDescent="0.2">
      <c r="O578">
        <v>3.9639652749000005E-2</v>
      </c>
    </row>
    <row r="579" spans="15:22" x14ac:dyDescent="0.2">
      <c r="O579">
        <v>2.2896663093000001E-2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baseColWidth="10" defaultColWidth="8.83203125" defaultRowHeight="15" x14ac:dyDescent="0.2"/>
  <cols>
    <col min="1" max="1" width="39.83203125" style="9" bestFit="1" customWidth="1"/>
    <col min="2" max="2" width="11.83203125" bestFit="1" customWidth="1"/>
    <col min="3" max="3" width="16.1640625" bestFit="1" customWidth="1"/>
    <col min="4" max="4" width="16.33203125" bestFit="1" customWidth="1"/>
  </cols>
  <sheetData>
    <row r="1" spans="1:24" x14ac:dyDescent="0.2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 x14ac:dyDescent="0.2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 x14ac:dyDescent="0.2">
      <c r="A4" s="9" t="s">
        <v>28</v>
      </c>
    </row>
    <row r="5" spans="1:24" x14ac:dyDescent="0.2">
      <c r="A5" s="9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baseColWidth="10" defaultColWidth="8.83203125" defaultRowHeight="15" x14ac:dyDescent="0.2"/>
  <cols>
    <col min="1" max="1" width="39.83203125" style="9" bestFit="1" customWidth="1"/>
    <col min="2" max="2" width="11.83203125" bestFit="1" customWidth="1"/>
    <col min="3" max="3" width="16.1640625" bestFit="1" customWidth="1"/>
    <col min="4" max="4" width="16.5" bestFit="1" customWidth="1"/>
  </cols>
  <sheetData>
    <row r="1" spans="1:24" x14ac:dyDescent="0.2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 x14ac:dyDescent="0.2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 x14ac:dyDescent="0.2">
      <c r="A4" s="9" t="s">
        <v>28</v>
      </c>
    </row>
    <row r="5" spans="1:24" x14ac:dyDescent="0.2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D1" zoomScale="68" workbookViewId="0">
      <selection activeCell="S11" sqref="S11"/>
    </sheetView>
  </sheetViews>
  <sheetFormatPr baseColWidth="10" defaultColWidth="8.83203125" defaultRowHeight="15" x14ac:dyDescent="0.2"/>
  <cols>
    <col min="1" max="1" width="10.5" customWidth="1"/>
    <col min="2" max="2" width="21.83203125" style="13" customWidth="1"/>
    <col min="3" max="3" width="21.5" customWidth="1"/>
    <col min="5" max="5" width="21.83203125" style="13" customWidth="1"/>
    <col min="6" max="6" width="21.5" customWidth="1"/>
    <col min="8" max="8" width="21.83203125" style="13" customWidth="1"/>
    <col min="9" max="9" width="21.5" customWidth="1"/>
    <col min="10" max="10" width="8.83203125" style="15"/>
    <col min="11" max="11" width="21.83203125" style="13" customWidth="1"/>
    <col min="12" max="12" width="21.5" customWidth="1"/>
    <col min="13" max="13" width="8.83203125" style="15"/>
    <col min="14" max="14" width="21.83203125" style="13" customWidth="1"/>
    <col min="15" max="15" width="21.5" customWidth="1"/>
    <col min="16" max="16" width="8.83203125" style="15"/>
    <col min="19" max="19" width="21.83203125" style="13" customWidth="1"/>
    <col min="20" max="20" width="21.5" customWidth="1"/>
    <col min="21" max="21" width="8.83203125" style="15"/>
  </cols>
  <sheetData>
    <row r="1" spans="1:74" x14ac:dyDescent="0.2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 x14ac:dyDescent="0.2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 x14ac:dyDescent="0.2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 x14ac:dyDescent="0.2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 x14ac:dyDescent="0.2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 x14ac:dyDescent="0.2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 x14ac:dyDescent="0.2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 x14ac:dyDescent="0.2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 x14ac:dyDescent="0.2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 x14ac:dyDescent="0.2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 x14ac:dyDescent="0.2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 x14ac:dyDescent="0.2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 x14ac:dyDescent="0.2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 x14ac:dyDescent="0.2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 x14ac:dyDescent="0.2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 x14ac:dyDescent="0.2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 x14ac:dyDescent="0.2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 x14ac:dyDescent="0.2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" customHeight="1" x14ac:dyDescent="0.2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 x14ac:dyDescent="0.2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 x14ac:dyDescent="0.2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 x14ac:dyDescent="0.2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 x14ac:dyDescent="0.2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 x14ac:dyDescent="0.2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 x14ac:dyDescent="0.2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 x14ac:dyDescent="0.2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 x14ac:dyDescent="0.2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 x14ac:dyDescent="0.2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 x14ac:dyDescent="0.2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 x14ac:dyDescent="0.2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 x14ac:dyDescent="0.2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 x14ac:dyDescent="0.2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 x14ac:dyDescent="0.2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 x14ac:dyDescent="0.2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 x14ac:dyDescent="0.2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 x14ac:dyDescent="0.2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 x14ac:dyDescent="0.2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 x14ac:dyDescent="0.2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 x14ac:dyDescent="0.2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 x14ac:dyDescent="0.2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 x14ac:dyDescent="0.2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x14ac:dyDescent="0.2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 x14ac:dyDescent="0.2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 x14ac:dyDescent="0.2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 x14ac:dyDescent="0.2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 x14ac:dyDescent="0.2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 x14ac:dyDescent="0.2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 x14ac:dyDescent="0.2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 x14ac:dyDescent="0.2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 x14ac:dyDescent="0.2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 x14ac:dyDescent="0.2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 x14ac:dyDescent="0.2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 x14ac:dyDescent="0.2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 x14ac:dyDescent="0.2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 x14ac:dyDescent="0.2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 x14ac:dyDescent="0.2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 x14ac:dyDescent="0.2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 x14ac:dyDescent="0.2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 x14ac:dyDescent="0.2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 x14ac:dyDescent="0.2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 x14ac:dyDescent="0.2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 x14ac:dyDescent="0.2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 x14ac:dyDescent="0.2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 x14ac:dyDescent="0.2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 x14ac:dyDescent="0.2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 x14ac:dyDescent="0.2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 x14ac:dyDescent="0.2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 x14ac:dyDescent="0.2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 x14ac:dyDescent="0.2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 x14ac:dyDescent="0.2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 x14ac:dyDescent="0.2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 x14ac:dyDescent="0.2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 x14ac:dyDescent="0.2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 x14ac:dyDescent="0.2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 x14ac:dyDescent="0.2">
      <c r="B75"/>
      <c r="E75"/>
      <c r="H75"/>
      <c r="J75"/>
      <c r="K75"/>
      <c r="M75"/>
      <c r="N75"/>
      <c r="P75"/>
      <c r="S75"/>
      <c r="U75"/>
    </row>
    <row r="76" spans="1:21" x14ac:dyDescent="0.2">
      <c r="B76"/>
      <c r="E76"/>
      <c r="H76"/>
      <c r="J76"/>
      <c r="K76"/>
      <c r="M76"/>
      <c r="N76"/>
      <c r="P76"/>
      <c r="S76"/>
      <c r="U76"/>
    </row>
    <row r="77" spans="1:21" x14ac:dyDescent="0.2">
      <c r="B77"/>
      <c r="E77"/>
      <c r="H77"/>
      <c r="J77"/>
      <c r="K77"/>
      <c r="M77"/>
      <c r="N77"/>
      <c r="P77"/>
      <c r="S77"/>
      <c r="U77"/>
    </row>
    <row r="78" spans="1:21" x14ac:dyDescent="0.2">
      <c r="B78"/>
      <c r="E78"/>
      <c r="H78"/>
      <c r="J78"/>
      <c r="K78"/>
      <c r="M78"/>
      <c r="N78"/>
      <c r="P78"/>
      <c r="S78"/>
      <c r="U78"/>
    </row>
    <row r="79" spans="1:21" x14ac:dyDescent="0.2">
      <c r="B79"/>
      <c r="E79"/>
      <c r="H79"/>
      <c r="J79"/>
      <c r="K79"/>
      <c r="M79"/>
      <c r="N79"/>
      <c r="P79"/>
      <c r="S79"/>
      <c r="U79"/>
    </row>
    <row r="80" spans="1:21" x14ac:dyDescent="0.2">
      <c r="B80"/>
      <c r="E80"/>
      <c r="H80"/>
      <c r="J80"/>
      <c r="K80"/>
      <c r="M80"/>
      <c r="N80"/>
      <c r="P80"/>
      <c r="S80"/>
      <c r="U80"/>
    </row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baseColWidth="10" defaultColWidth="8.83203125" defaultRowHeight="15" x14ac:dyDescent="0.2"/>
  <cols>
    <col min="1" max="1" width="39.83203125" style="9" bestFit="1" customWidth="1"/>
    <col min="2" max="2" width="11.83203125" bestFit="1" customWidth="1"/>
    <col min="3" max="4" width="16.1640625" bestFit="1" customWidth="1"/>
  </cols>
  <sheetData>
    <row r="1" spans="1:24" s="2" customFormat="1" x14ac:dyDescent="0.2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 x14ac:dyDescent="0.2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 x14ac:dyDescent="0.2">
      <c r="A4" s="9" t="s">
        <v>28</v>
      </c>
    </row>
    <row r="5" spans="1:24" x14ac:dyDescent="0.2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15.1640625" style="9" bestFit="1" customWidth="1"/>
  </cols>
  <sheetData>
    <row r="1" spans="1:18" x14ac:dyDescent="0.2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 x14ac:dyDescent="0.2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39.83203125" style="9" bestFit="1" customWidth="1"/>
    <col min="2" max="2" width="12.83203125" customWidth="1"/>
    <col min="3" max="3" width="16.1640625" bestFit="1" customWidth="1"/>
    <col min="4" max="4" width="22.5" bestFit="1" customWidth="1"/>
    <col min="5" max="5" width="10.5" bestFit="1" customWidth="1"/>
    <col min="6" max="6" width="4" bestFit="1" customWidth="1"/>
    <col min="7" max="7" width="4.33203125" bestFit="1" customWidth="1"/>
    <col min="8" max="8" width="5.5" bestFit="1" customWidth="1"/>
    <col min="9" max="9" width="4.5" bestFit="1" customWidth="1"/>
    <col min="10" max="10" width="11.5" bestFit="1" customWidth="1"/>
    <col min="11" max="11" width="4" bestFit="1" customWidth="1"/>
    <col min="12" max="12" width="4.33203125" bestFit="1" customWidth="1"/>
    <col min="13" max="13" width="5.5" bestFit="1" customWidth="1"/>
    <col min="14" max="14" width="3" bestFit="1" customWidth="1"/>
    <col min="15" max="15" width="11.5" bestFit="1" customWidth="1"/>
    <col min="16" max="16" width="4" bestFit="1" customWidth="1"/>
    <col min="17" max="17" width="4.33203125" bestFit="1" customWidth="1"/>
    <col min="18" max="18" width="5.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5" bestFit="1" customWidth="1"/>
    <col min="24" max="24" width="3" bestFit="1" customWidth="1"/>
  </cols>
  <sheetData>
    <row r="1" spans="1:24" x14ac:dyDescent="0.2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 x14ac:dyDescent="0.2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 x14ac:dyDescent="0.2">
      <c r="A4" s="9" t="s">
        <v>28</v>
      </c>
    </row>
    <row r="5" spans="1:24" x14ac:dyDescent="0.2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39.83203125" style="9" bestFit="1" customWidth="1"/>
    <col min="2" max="3" width="8.83203125" bestFit="1" customWidth="1"/>
    <col min="4" max="4" width="8.6640625" bestFit="1" customWidth="1"/>
    <col min="5" max="5" width="12.33203125" bestFit="1" customWidth="1"/>
    <col min="6" max="6" width="11.83203125" bestFit="1" customWidth="1"/>
    <col min="7" max="7" width="23.1640625" bestFit="1" customWidth="1"/>
    <col min="8" max="8" width="24.1640625" bestFit="1" customWidth="1"/>
    <col min="9" max="9" width="38.5" bestFit="1" customWidth="1"/>
    <col min="10" max="10" width="39.6640625" bestFit="1" customWidth="1"/>
    <col min="23" max="23" width="12.6640625" bestFit="1" customWidth="1"/>
    <col min="29" max="29" width="12.83203125" bestFit="1" customWidth="1"/>
    <col min="35" max="35" width="12.83203125" bestFit="1" customWidth="1"/>
  </cols>
  <sheetData>
    <row r="1" spans="1:35" x14ac:dyDescent="0.2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 x14ac:dyDescent="0.2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 x14ac:dyDescent="0.2">
      <c r="A4" s="9" t="s">
        <v>28</v>
      </c>
    </row>
    <row r="5" spans="1:35" x14ac:dyDescent="0.2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8" sqref="G8"/>
    </sheetView>
  </sheetViews>
  <sheetFormatPr baseColWidth="10" defaultColWidth="11.5" defaultRowHeight="15" x14ac:dyDescent="0.2"/>
  <cols>
    <col min="1" max="1" width="10.83203125" style="15"/>
    <col min="2" max="2" width="18" customWidth="1"/>
    <col min="4" max="4" width="17.6640625" customWidth="1"/>
  </cols>
  <sheetData>
    <row r="1" spans="1:149" s="5" customFormat="1" x14ac:dyDescent="0.2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 x14ac:dyDescent="0.2">
      <c r="A2" s="15">
        <v>3.1</v>
      </c>
      <c r="B2">
        <v>9.34</v>
      </c>
      <c r="C2">
        <v>1594.15</v>
      </c>
      <c r="D2" s="15">
        <v>0.56999999999999995</v>
      </c>
    </row>
    <row r="3" spans="1:149" x14ac:dyDescent="0.2">
      <c r="B3">
        <v>16.7</v>
      </c>
      <c r="C3">
        <v>1597.62</v>
      </c>
      <c r="D3" s="15">
        <v>0.57999999999999996</v>
      </c>
    </row>
    <row r="4" spans="1:149" x14ac:dyDescent="0.2">
      <c r="B4">
        <v>24.31</v>
      </c>
      <c r="C4">
        <v>1601.2</v>
      </c>
      <c r="D4" s="15">
        <v>1.1000000000000001</v>
      </c>
    </row>
    <row r="5" spans="1:149" x14ac:dyDescent="0.2">
      <c r="B5">
        <v>29.87</v>
      </c>
      <c r="C5">
        <v>1603.52</v>
      </c>
      <c r="D5" s="15">
        <v>1.28</v>
      </c>
    </row>
    <row r="6" spans="1:149" x14ac:dyDescent="0.2">
      <c r="B6">
        <v>33.57</v>
      </c>
      <c r="C6">
        <v>1605.42</v>
      </c>
      <c r="D6" s="15">
        <v>0.38</v>
      </c>
    </row>
    <row r="7" spans="1:149" x14ac:dyDescent="0.2">
      <c r="B7">
        <v>36.97</v>
      </c>
      <c r="C7">
        <v>1607.12</v>
      </c>
      <c r="D7" s="15">
        <v>1.02</v>
      </c>
    </row>
    <row r="8" spans="1:149" x14ac:dyDescent="0.2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 x14ac:dyDescent="0.2">
      <c r="B9">
        <v>42.25</v>
      </c>
      <c r="C9">
        <v>1609.63</v>
      </c>
      <c r="D9" s="15">
        <v>0.74</v>
      </c>
      <c r="G9">
        <f>MAX(D2:D120)</f>
        <v>21.1</v>
      </c>
    </row>
    <row r="10" spans="1:149" x14ac:dyDescent="0.2">
      <c r="B10">
        <v>45.47</v>
      </c>
      <c r="C10">
        <v>1611.01</v>
      </c>
      <c r="D10" s="15">
        <v>0.9</v>
      </c>
    </row>
    <row r="11" spans="1:149" x14ac:dyDescent="0.2">
      <c r="B11">
        <v>50.96</v>
      </c>
      <c r="C11">
        <v>1613.69</v>
      </c>
      <c r="D11" s="15">
        <v>1.07</v>
      </c>
    </row>
    <row r="12" spans="1:149" x14ac:dyDescent="0.2">
      <c r="B12">
        <v>62.77</v>
      </c>
      <c r="C12">
        <v>1618.31</v>
      </c>
      <c r="D12" s="15">
        <v>1.2</v>
      </c>
    </row>
    <row r="13" spans="1:149" x14ac:dyDescent="0.2">
      <c r="B13">
        <v>77.569999999999993</v>
      </c>
      <c r="C13">
        <v>1628.17</v>
      </c>
      <c r="D13" s="15">
        <v>1.79</v>
      </c>
    </row>
    <row r="14" spans="1:149" x14ac:dyDescent="0.2">
      <c r="B14">
        <v>87.66</v>
      </c>
      <c r="C14">
        <v>1631.37</v>
      </c>
      <c r="D14" s="15">
        <v>1.97</v>
      </c>
    </row>
    <row r="15" spans="1:149" s="5" customFormat="1" x14ac:dyDescent="0.2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 x14ac:dyDescent="0.2">
      <c r="A16" s="15">
        <v>3.2</v>
      </c>
      <c r="B16">
        <v>13.44</v>
      </c>
      <c r="C16">
        <v>1560.23</v>
      </c>
      <c r="D16" s="15">
        <v>1.5</v>
      </c>
    </row>
    <row r="17" spans="1:149" x14ac:dyDescent="0.2">
      <c r="B17">
        <v>19.18</v>
      </c>
      <c r="C17">
        <v>1565.03</v>
      </c>
      <c r="D17" s="15">
        <v>2.88</v>
      </c>
    </row>
    <row r="18" spans="1:149" x14ac:dyDescent="0.2">
      <c r="B18">
        <v>32.26</v>
      </c>
      <c r="C18">
        <v>1570.48</v>
      </c>
      <c r="D18" s="15">
        <v>1.42</v>
      </c>
    </row>
    <row r="19" spans="1:149" x14ac:dyDescent="0.2">
      <c r="B19">
        <v>37.81</v>
      </c>
      <c r="C19">
        <v>1572.95</v>
      </c>
      <c r="D19" s="15">
        <v>0.48</v>
      </c>
    </row>
    <row r="20" spans="1:149" x14ac:dyDescent="0.2">
      <c r="B20">
        <v>41.09</v>
      </c>
      <c r="C20">
        <v>1574.79</v>
      </c>
      <c r="D20" s="15">
        <v>2.95</v>
      </c>
    </row>
    <row r="21" spans="1:149" x14ac:dyDescent="0.2">
      <c r="B21">
        <v>46.15</v>
      </c>
      <c r="C21">
        <v>1577.68</v>
      </c>
      <c r="D21" s="15">
        <v>2.33</v>
      </c>
    </row>
    <row r="22" spans="1:149" x14ac:dyDescent="0.2">
      <c r="B22">
        <v>54.39</v>
      </c>
      <c r="C22">
        <v>1583.06</v>
      </c>
      <c r="D22" s="15">
        <v>3.69</v>
      </c>
    </row>
    <row r="23" spans="1:149" x14ac:dyDescent="0.2">
      <c r="B23">
        <v>69.569999999999993</v>
      </c>
      <c r="C23">
        <v>1584.9</v>
      </c>
      <c r="D23" s="15">
        <v>0.95</v>
      </c>
    </row>
    <row r="24" spans="1:149" x14ac:dyDescent="0.2">
      <c r="B24">
        <v>88.84</v>
      </c>
      <c r="C24">
        <v>1586.11</v>
      </c>
      <c r="D24" s="15">
        <v>0.39</v>
      </c>
    </row>
    <row r="25" spans="1:149" x14ac:dyDescent="0.2">
      <c r="B25">
        <v>96.79</v>
      </c>
      <c r="C25">
        <v>1586.66</v>
      </c>
      <c r="D25" s="15">
        <v>0.61</v>
      </c>
    </row>
    <row r="26" spans="1:149" x14ac:dyDescent="0.2">
      <c r="B26">
        <v>119.1</v>
      </c>
      <c r="C26">
        <v>1589.12</v>
      </c>
      <c r="D26" s="15">
        <v>0.36</v>
      </c>
    </row>
    <row r="27" spans="1:149" x14ac:dyDescent="0.2">
      <c r="B27">
        <v>123.52</v>
      </c>
      <c r="C27">
        <v>1590.01</v>
      </c>
      <c r="D27" s="15">
        <v>0.42</v>
      </c>
    </row>
    <row r="28" spans="1:149" x14ac:dyDescent="0.2">
      <c r="B28">
        <v>129.93</v>
      </c>
      <c r="C28">
        <v>1591.02</v>
      </c>
      <c r="D28" s="15">
        <v>0.62</v>
      </c>
    </row>
    <row r="29" spans="1:149" x14ac:dyDescent="0.2">
      <c r="B29">
        <v>158.56</v>
      </c>
      <c r="C29">
        <v>1594.97</v>
      </c>
      <c r="D29" s="15">
        <v>0.74</v>
      </c>
    </row>
    <row r="30" spans="1:149" x14ac:dyDescent="0.2">
      <c r="B30">
        <v>183.3</v>
      </c>
      <c r="C30">
        <v>1597.47</v>
      </c>
      <c r="D30" s="15">
        <v>1.1399999999999999</v>
      </c>
    </row>
    <row r="31" spans="1:149" s="5" customFormat="1" x14ac:dyDescent="0.2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 x14ac:dyDescent="0.2">
      <c r="A32" s="15">
        <v>3.3</v>
      </c>
      <c r="B32">
        <v>29.65</v>
      </c>
      <c r="C32">
        <v>1492.41</v>
      </c>
      <c r="D32" s="15">
        <v>6.36</v>
      </c>
    </row>
    <row r="33" spans="2:4" x14ac:dyDescent="0.2">
      <c r="B33">
        <v>84.99</v>
      </c>
      <c r="C33">
        <v>1548.27</v>
      </c>
      <c r="D33" s="15">
        <v>21.1</v>
      </c>
    </row>
    <row r="34" spans="2:4" x14ac:dyDescent="0.2">
      <c r="B34">
        <v>121.22</v>
      </c>
      <c r="C34">
        <v>1554.27</v>
      </c>
      <c r="D34" s="15">
        <v>1.37</v>
      </c>
    </row>
    <row r="35" spans="2:4" x14ac:dyDescent="0.2">
      <c r="B35">
        <v>135.22</v>
      </c>
      <c r="C35">
        <v>1557.2</v>
      </c>
      <c r="D35" s="15">
        <v>0.97</v>
      </c>
    </row>
    <row r="36" spans="2:4" x14ac:dyDescent="0.2">
      <c r="B36">
        <v>165.53</v>
      </c>
      <c r="C36">
        <v>1569.08</v>
      </c>
      <c r="D36" s="15">
        <v>1.65</v>
      </c>
    </row>
    <row r="37" spans="2:4" x14ac:dyDescent="0.2">
      <c r="B37">
        <v>176.41</v>
      </c>
      <c r="C37">
        <v>1572.87</v>
      </c>
      <c r="D37" s="15">
        <v>1.02</v>
      </c>
    </row>
    <row r="38" spans="2:4" x14ac:dyDescent="0.2">
      <c r="B38">
        <v>184.51</v>
      </c>
      <c r="C38">
        <v>1576.01</v>
      </c>
      <c r="D38" s="15">
        <v>0.89</v>
      </c>
    </row>
    <row r="39" spans="2:4" x14ac:dyDescent="0.2">
      <c r="B39">
        <v>190.78</v>
      </c>
      <c r="C39">
        <v>1578.83</v>
      </c>
      <c r="D39" s="15">
        <v>0.96</v>
      </c>
    </row>
    <row r="40" spans="2:4" x14ac:dyDescent="0.2">
      <c r="B40">
        <v>195.53</v>
      </c>
      <c r="C40">
        <v>1580.06</v>
      </c>
      <c r="D40" s="15">
        <v>0.65</v>
      </c>
    </row>
    <row r="41" spans="2:4" x14ac:dyDescent="0.2">
      <c r="B41">
        <v>199.24</v>
      </c>
      <c r="C41">
        <v>1581.9</v>
      </c>
      <c r="D41" s="15">
        <v>0.4</v>
      </c>
    </row>
    <row r="42" spans="2:4" x14ac:dyDescent="0.2">
      <c r="B42">
        <v>203.45</v>
      </c>
      <c r="C42">
        <v>1583.82</v>
      </c>
      <c r="D42" s="15">
        <v>0.79</v>
      </c>
    </row>
    <row r="43" spans="2:4" x14ac:dyDescent="0.2">
      <c r="B43">
        <v>219.23</v>
      </c>
      <c r="C43">
        <v>1589.71</v>
      </c>
      <c r="D43" s="15">
        <v>1.05</v>
      </c>
    </row>
    <row r="44" spans="2:4" x14ac:dyDescent="0.2">
      <c r="B44">
        <v>236.88</v>
      </c>
      <c r="C44">
        <v>1594.74</v>
      </c>
      <c r="D44" s="15">
        <v>0.7</v>
      </c>
    </row>
    <row r="45" spans="2:4" x14ac:dyDescent="0.2">
      <c r="B45">
        <v>245.58</v>
      </c>
      <c r="C45">
        <v>1597.95</v>
      </c>
      <c r="D45" s="15">
        <v>1.05</v>
      </c>
    </row>
    <row r="46" spans="2:4" x14ac:dyDescent="0.2">
      <c r="B46">
        <v>255.54</v>
      </c>
      <c r="C46">
        <v>1601.64</v>
      </c>
      <c r="D46" s="15">
        <v>0.35</v>
      </c>
    </row>
    <row r="47" spans="2:4" x14ac:dyDescent="0.2">
      <c r="B47">
        <v>283.61</v>
      </c>
      <c r="C47">
        <v>1609.17</v>
      </c>
      <c r="D47" s="15">
        <v>1.2</v>
      </c>
    </row>
    <row r="48" spans="2:4" x14ac:dyDescent="0.2">
      <c r="B48">
        <v>297.02</v>
      </c>
      <c r="C48">
        <v>1612.65</v>
      </c>
      <c r="D48" s="15">
        <v>1.28</v>
      </c>
    </row>
    <row r="49" spans="1:149" s="5" customFormat="1" x14ac:dyDescent="0.2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 x14ac:dyDescent="0.2">
      <c r="A50" s="15">
        <v>3.4</v>
      </c>
      <c r="B50">
        <v>5.28</v>
      </c>
      <c r="C50">
        <v>1624.11</v>
      </c>
      <c r="D50" s="15">
        <v>6.47</v>
      </c>
    </row>
    <row r="51" spans="1:149" x14ac:dyDescent="0.2">
      <c r="B51">
        <v>10.52</v>
      </c>
      <c r="C51">
        <v>1627.78</v>
      </c>
      <c r="D51" s="15">
        <v>2.38</v>
      </c>
    </row>
    <row r="52" spans="1:149" x14ac:dyDescent="0.2">
      <c r="B52">
        <v>14.6</v>
      </c>
      <c r="C52">
        <v>1630.08</v>
      </c>
      <c r="D52" s="15">
        <v>0.66</v>
      </c>
    </row>
    <row r="53" spans="1:149" x14ac:dyDescent="0.2">
      <c r="B53">
        <v>17.64</v>
      </c>
      <c r="C53">
        <v>1631.56</v>
      </c>
      <c r="D53" s="15">
        <v>0.56000000000000005</v>
      </c>
    </row>
    <row r="54" spans="1:149" x14ac:dyDescent="0.2">
      <c r="B54">
        <v>22.86</v>
      </c>
      <c r="C54">
        <v>1634.31</v>
      </c>
      <c r="D54" s="15">
        <v>0.76</v>
      </c>
    </row>
    <row r="55" spans="1:149" x14ac:dyDescent="0.2">
      <c r="B55">
        <v>33.24</v>
      </c>
      <c r="C55">
        <v>1638.89</v>
      </c>
      <c r="D55" s="15">
        <v>1.48</v>
      </c>
    </row>
    <row r="56" spans="1:149" x14ac:dyDescent="0.2">
      <c r="B56">
        <v>40.26</v>
      </c>
      <c r="C56">
        <v>1642.49</v>
      </c>
      <c r="D56" s="15">
        <v>1.04</v>
      </c>
    </row>
    <row r="57" spans="1:149" x14ac:dyDescent="0.2">
      <c r="B57">
        <v>44.93</v>
      </c>
      <c r="C57">
        <v>1644.69</v>
      </c>
      <c r="D57" s="15">
        <v>0.61</v>
      </c>
    </row>
    <row r="58" spans="1:149" x14ac:dyDescent="0.2">
      <c r="B58">
        <v>51.76</v>
      </c>
      <c r="C58">
        <v>1647.92</v>
      </c>
      <c r="D58" s="15">
        <v>0.48</v>
      </c>
    </row>
    <row r="59" spans="1:149" x14ac:dyDescent="0.2">
      <c r="B59">
        <v>64.89</v>
      </c>
      <c r="C59">
        <v>1653.6</v>
      </c>
      <c r="D59" s="15">
        <v>1.1299999999999999</v>
      </c>
    </row>
    <row r="60" spans="1:149" x14ac:dyDescent="0.2">
      <c r="B60">
        <v>79.75</v>
      </c>
      <c r="C60">
        <v>1658.08</v>
      </c>
      <c r="D60" s="15">
        <v>0.28999999999999998</v>
      </c>
    </row>
    <row r="61" spans="1:149" s="5" customFormat="1" x14ac:dyDescent="0.2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 x14ac:dyDescent="0.2">
      <c r="A62" s="15">
        <v>1.1000000000000001</v>
      </c>
      <c r="B62">
        <v>16.11</v>
      </c>
      <c r="C62">
        <v>1592.83</v>
      </c>
      <c r="D62" s="15">
        <v>6.06</v>
      </c>
    </row>
    <row r="63" spans="1:149" x14ac:dyDescent="0.2">
      <c r="B63">
        <v>33.65</v>
      </c>
      <c r="C63">
        <v>1607.17</v>
      </c>
      <c r="D63" s="15">
        <v>2.0699999999999998</v>
      </c>
    </row>
    <row r="64" spans="1:149" x14ac:dyDescent="0.2">
      <c r="B64">
        <v>41.92</v>
      </c>
      <c r="C64">
        <v>1613.35</v>
      </c>
      <c r="D64" s="15">
        <v>0.94</v>
      </c>
    </row>
    <row r="65" spans="1:149" x14ac:dyDescent="0.2">
      <c r="B65">
        <v>50.46</v>
      </c>
      <c r="C65">
        <v>1619.42</v>
      </c>
      <c r="D65" s="15">
        <v>1.33</v>
      </c>
    </row>
    <row r="66" spans="1:149" x14ac:dyDescent="0.2">
      <c r="B66">
        <v>61.34</v>
      </c>
      <c r="C66">
        <v>1628.68</v>
      </c>
      <c r="D66" s="15">
        <v>3.66</v>
      </c>
    </row>
    <row r="67" spans="1:149" x14ac:dyDescent="0.2">
      <c r="B67">
        <v>69.010000000000005</v>
      </c>
      <c r="C67">
        <v>1634</v>
      </c>
      <c r="D67" s="15">
        <v>1.3</v>
      </c>
    </row>
    <row r="68" spans="1:149" x14ac:dyDescent="0.2">
      <c r="B68">
        <v>78.42</v>
      </c>
      <c r="C68">
        <v>1642.02</v>
      </c>
      <c r="D68" s="15">
        <v>3.32</v>
      </c>
    </row>
    <row r="69" spans="1:149" x14ac:dyDescent="0.2">
      <c r="B69">
        <v>83.83</v>
      </c>
      <c r="C69">
        <v>1649.46</v>
      </c>
      <c r="D69" s="15">
        <v>2.8</v>
      </c>
    </row>
    <row r="70" spans="1:149" x14ac:dyDescent="0.2">
      <c r="B70">
        <v>87.35</v>
      </c>
      <c r="C70">
        <v>1652.32</v>
      </c>
      <c r="D70" s="15">
        <v>2.97</v>
      </c>
    </row>
    <row r="71" spans="1:149" x14ac:dyDescent="0.2">
      <c r="B71">
        <v>97.06</v>
      </c>
      <c r="C71">
        <v>1656.29</v>
      </c>
      <c r="D71" s="15">
        <v>0.69</v>
      </c>
    </row>
    <row r="72" spans="1:149" x14ac:dyDescent="0.2">
      <c r="B72">
        <v>112.24</v>
      </c>
      <c r="C72">
        <v>1662.23</v>
      </c>
      <c r="D72" s="15">
        <v>0.59</v>
      </c>
    </row>
    <row r="73" spans="1:149" s="5" customFormat="1" x14ac:dyDescent="0.2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 x14ac:dyDescent="0.2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 x14ac:dyDescent="0.2">
      <c r="A75" s="15">
        <v>1.3</v>
      </c>
      <c r="B75">
        <v>4.71</v>
      </c>
      <c r="C75">
        <v>1541.81</v>
      </c>
      <c r="D75" s="15">
        <v>15.73</v>
      </c>
    </row>
    <row r="76" spans="1:149" x14ac:dyDescent="0.2">
      <c r="B76">
        <v>18.21</v>
      </c>
      <c r="C76">
        <v>1551.65</v>
      </c>
      <c r="D76" s="15">
        <v>5.3</v>
      </c>
    </row>
    <row r="77" spans="1:149" x14ac:dyDescent="0.2">
      <c r="B77">
        <v>33.619999999999997</v>
      </c>
      <c r="C77">
        <v>1560.82</v>
      </c>
      <c r="D77" s="15">
        <v>5.2</v>
      </c>
    </row>
    <row r="78" spans="1:149" x14ac:dyDescent="0.2">
      <c r="B78">
        <v>45.14</v>
      </c>
      <c r="C78">
        <v>1566.49</v>
      </c>
      <c r="D78" s="15">
        <v>2.75</v>
      </c>
    </row>
    <row r="79" spans="1:149" x14ac:dyDescent="0.2">
      <c r="B79">
        <v>55.75</v>
      </c>
      <c r="C79">
        <v>1573.13</v>
      </c>
      <c r="D79" s="15">
        <v>2.72</v>
      </c>
    </row>
    <row r="80" spans="1:149" x14ac:dyDescent="0.2">
      <c r="B80">
        <v>63.97</v>
      </c>
      <c r="C80">
        <v>1578.95</v>
      </c>
      <c r="D80" s="15">
        <v>2.23</v>
      </c>
    </row>
    <row r="81" spans="1:149" x14ac:dyDescent="0.2">
      <c r="B81">
        <v>73.77</v>
      </c>
      <c r="C81">
        <v>1584.18</v>
      </c>
      <c r="D81" s="15">
        <v>1.49</v>
      </c>
    </row>
    <row r="82" spans="1:149" x14ac:dyDescent="0.2">
      <c r="B82">
        <v>83.98</v>
      </c>
      <c r="C82">
        <v>1589.46</v>
      </c>
      <c r="D82" s="15">
        <v>2.5499999999999998</v>
      </c>
    </row>
    <row r="83" spans="1:149" x14ac:dyDescent="0.2">
      <c r="B83">
        <v>90.67</v>
      </c>
      <c r="C83">
        <v>1593.37</v>
      </c>
      <c r="D83" s="15">
        <v>0.39</v>
      </c>
    </row>
    <row r="84" spans="1:149" x14ac:dyDescent="0.2">
      <c r="B84">
        <v>103.58</v>
      </c>
      <c r="C84">
        <v>1600.18</v>
      </c>
      <c r="D84" s="15">
        <v>0.69</v>
      </c>
    </row>
    <row r="85" spans="1:149" x14ac:dyDescent="0.2">
      <c r="B85">
        <v>112.3</v>
      </c>
      <c r="C85">
        <v>1605.04</v>
      </c>
      <c r="D85" s="15">
        <v>1.31</v>
      </c>
    </row>
    <row r="86" spans="1:149" x14ac:dyDescent="0.2">
      <c r="B86">
        <v>133.99</v>
      </c>
      <c r="C86">
        <v>1615.84</v>
      </c>
      <c r="D86" s="15">
        <v>1.32</v>
      </c>
    </row>
    <row r="87" spans="1:149" x14ac:dyDescent="0.2">
      <c r="B87">
        <v>145.83000000000001</v>
      </c>
      <c r="C87">
        <v>1621.6</v>
      </c>
      <c r="D87" s="15">
        <v>2.08</v>
      </c>
    </row>
    <row r="88" spans="1:149" x14ac:dyDescent="0.2">
      <c r="B88">
        <v>163.32</v>
      </c>
      <c r="C88">
        <v>1629.33</v>
      </c>
      <c r="D88" s="15">
        <v>2.35</v>
      </c>
    </row>
    <row r="89" spans="1:149" x14ac:dyDescent="0.2">
      <c r="B89">
        <v>181.49</v>
      </c>
      <c r="C89">
        <v>1637.7</v>
      </c>
      <c r="D89" s="15">
        <v>1.0900000000000001</v>
      </c>
    </row>
    <row r="90" spans="1:149" x14ac:dyDescent="0.2">
      <c r="B90">
        <v>188.68</v>
      </c>
      <c r="C90">
        <v>1641.2</v>
      </c>
      <c r="D90" s="15">
        <v>1.63</v>
      </c>
    </row>
    <row r="91" spans="1:149" x14ac:dyDescent="0.2">
      <c r="B91">
        <v>192.42</v>
      </c>
      <c r="C91">
        <v>1643.65</v>
      </c>
      <c r="D91" s="15">
        <v>1.49</v>
      </c>
    </row>
    <row r="92" spans="1:149" x14ac:dyDescent="0.2">
      <c r="B92">
        <v>205.65</v>
      </c>
      <c r="C92">
        <v>1647.68</v>
      </c>
      <c r="D92" s="15">
        <v>0.62</v>
      </c>
    </row>
    <row r="93" spans="1:149" s="5" customFormat="1" x14ac:dyDescent="0.2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 x14ac:dyDescent="0.2">
      <c r="A94" s="15">
        <v>1.4</v>
      </c>
      <c r="B94" s="16">
        <v>6.41</v>
      </c>
      <c r="C94" s="16">
        <v>1552.08</v>
      </c>
      <c r="D94" s="29">
        <v>1.85</v>
      </c>
    </row>
    <row r="95" spans="1:149" x14ac:dyDescent="0.2">
      <c r="B95" s="16">
        <v>26.22</v>
      </c>
      <c r="C95" s="16">
        <v>1565.2</v>
      </c>
      <c r="D95" s="29">
        <v>2.29</v>
      </c>
    </row>
    <row r="96" spans="1:149" x14ac:dyDescent="0.2">
      <c r="B96" s="16">
        <v>29.94</v>
      </c>
      <c r="C96" s="16">
        <v>1567.66</v>
      </c>
      <c r="D96" s="29">
        <v>1.47</v>
      </c>
    </row>
    <row r="97" spans="2:4" x14ac:dyDescent="0.2">
      <c r="B97" s="16">
        <v>33.619999999999997</v>
      </c>
      <c r="C97" s="16">
        <v>1570.65</v>
      </c>
      <c r="D97" s="29">
        <v>0.74</v>
      </c>
    </row>
    <row r="98" spans="2:4" x14ac:dyDescent="0.2">
      <c r="B98" s="16">
        <v>43.19</v>
      </c>
      <c r="C98" s="16">
        <v>1577.08</v>
      </c>
      <c r="D98" s="29">
        <v>2.06</v>
      </c>
    </row>
    <row r="99" spans="2:4" x14ac:dyDescent="0.2">
      <c r="B99" s="16">
        <v>49.58</v>
      </c>
      <c r="C99" s="16">
        <v>1581.72</v>
      </c>
      <c r="D99" s="29">
        <v>3.61</v>
      </c>
    </row>
    <row r="100" spans="2:4" x14ac:dyDescent="0.2">
      <c r="B100" s="16">
        <v>58.44</v>
      </c>
      <c r="C100" s="16">
        <v>1588.12</v>
      </c>
      <c r="D100" s="29">
        <v>1.62</v>
      </c>
    </row>
    <row r="101" spans="2:4" x14ac:dyDescent="0.2">
      <c r="B101" s="16">
        <v>63.15</v>
      </c>
      <c r="C101" s="16">
        <v>1591.15</v>
      </c>
      <c r="D101" s="29">
        <v>2.39</v>
      </c>
    </row>
    <row r="102" spans="2:4" x14ac:dyDescent="0.2">
      <c r="B102" s="16">
        <v>68.239999999999995</v>
      </c>
      <c r="C102" s="16">
        <v>1594.36</v>
      </c>
      <c r="D102" s="29">
        <v>0.34</v>
      </c>
    </row>
    <row r="103" spans="2:4" x14ac:dyDescent="0.2">
      <c r="B103" s="16">
        <v>77.06</v>
      </c>
      <c r="C103" s="16">
        <v>1600.15</v>
      </c>
      <c r="D103" s="29">
        <v>1.34</v>
      </c>
    </row>
    <row r="104" spans="2:4" x14ac:dyDescent="0.2">
      <c r="B104" s="16">
        <v>82.93</v>
      </c>
      <c r="C104" s="16">
        <v>1603.53</v>
      </c>
      <c r="D104" s="29">
        <v>1.03</v>
      </c>
    </row>
    <row r="105" spans="2:4" x14ac:dyDescent="0.2">
      <c r="B105" s="16">
        <v>88.52</v>
      </c>
      <c r="C105" s="16">
        <v>1606.79</v>
      </c>
      <c r="D105" s="29">
        <v>0.75</v>
      </c>
    </row>
    <row r="106" spans="2:4" x14ac:dyDescent="0.2">
      <c r="B106" s="16">
        <v>93.47</v>
      </c>
      <c r="C106" s="16">
        <v>1609.79</v>
      </c>
      <c r="D106" s="29">
        <v>1.56</v>
      </c>
    </row>
    <row r="107" spans="2:4" x14ac:dyDescent="0.2">
      <c r="B107" s="16">
        <v>96.22</v>
      </c>
      <c r="C107" s="16">
        <v>1611.02</v>
      </c>
      <c r="D107" s="29">
        <v>0.66</v>
      </c>
    </row>
    <row r="108" spans="2:4" x14ac:dyDescent="0.2">
      <c r="B108" s="16">
        <v>101.55</v>
      </c>
      <c r="C108" s="16">
        <v>1613.63</v>
      </c>
      <c r="D108" s="29">
        <v>1.27</v>
      </c>
    </row>
    <row r="109" spans="2:4" x14ac:dyDescent="0.2">
      <c r="B109" s="16">
        <v>106.28</v>
      </c>
      <c r="C109" s="16">
        <v>1616.62</v>
      </c>
      <c r="D109" s="29">
        <v>2.0499999999999998</v>
      </c>
    </row>
    <row r="110" spans="2:4" x14ac:dyDescent="0.2">
      <c r="B110" s="16">
        <v>112.43</v>
      </c>
      <c r="C110" s="16">
        <v>1623.59</v>
      </c>
      <c r="D110" s="29">
        <v>7.14</v>
      </c>
    </row>
    <row r="111" spans="2:4" x14ac:dyDescent="0.2">
      <c r="B111" s="16">
        <v>121.55</v>
      </c>
      <c r="C111" s="16">
        <v>1629.56</v>
      </c>
      <c r="D111" s="29">
        <v>2.66</v>
      </c>
    </row>
    <row r="112" spans="2:4" x14ac:dyDescent="0.2">
      <c r="B112" s="16">
        <v>127.2</v>
      </c>
      <c r="C112" s="16">
        <v>1633.21</v>
      </c>
      <c r="D112" s="29">
        <v>2.46</v>
      </c>
    </row>
    <row r="113" spans="1:4" x14ac:dyDescent="0.2">
      <c r="B113" s="16">
        <v>132.58000000000001</v>
      </c>
      <c r="C113" s="16">
        <v>1637.05</v>
      </c>
      <c r="D113" s="29">
        <v>4.03</v>
      </c>
    </row>
    <row r="114" spans="1:4" x14ac:dyDescent="0.2">
      <c r="B114" s="16">
        <v>143.71</v>
      </c>
      <c r="C114" s="16">
        <v>1641.42</v>
      </c>
      <c r="D114" s="29">
        <v>2.79</v>
      </c>
    </row>
    <row r="115" spans="1:4" x14ac:dyDescent="0.2">
      <c r="B115" s="16">
        <v>145.66999999999999</v>
      </c>
      <c r="C115" s="16">
        <v>1643.69</v>
      </c>
      <c r="D115" s="29">
        <v>2.2000000000000002</v>
      </c>
    </row>
    <row r="116" spans="1:4" x14ac:dyDescent="0.2">
      <c r="B116" s="16">
        <v>149.47</v>
      </c>
      <c r="C116" s="16">
        <v>1644.64</v>
      </c>
      <c r="D116" s="29">
        <v>1.83</v>
      </c>
    </row>
    <row r="117" spans="1:4" x14ac:dyDescent="0.2">
      <c r="B117" s="16">
        <v>156.56</v>
      </c>
      <c r="C117" s="16">
        <v>1646.18</v>
      </c>
      <c r="D117" s="29">
        <v>2.06</v>
      </c>
    </row>
    <row r="118" spans="1:4" x14ac:dyDescent="0.2">
      <c r="B118" s="16">
        <v>178.29</v>
      </c>
      <c r="C118" s="16">
        <v>1650.42</v>
      </c>
      <c r="D118" s="29">
        <v>0.47</v>
      </c>
    </row>
    <row r="119" spans="1:4" x14ac:dyDescent="0.2">
      <c r="B119" s="16">
        <v>204.13</v>
      </c>
      <c r="C119" s="16">
        <v>1655.44</v>
      </c>
      <c r="D119" s="29">
        <v>0.51</v>
      </c>
    </row>
    <row r="120" spans="1:4" x14ac:dyDescent="0.2">
      <c r="B120" s="16">
        <v>216.16</v>
      </c>
      <c r="C120" s="18">
        <v>1658.48</v>
      </c>
      <c r="D120" s="28">
        <v>0.48</v>
      </c>
    </row>
    <row r="121" spans="1:4" x14ac:dyDescent="0.2">
      <c r="A121" s="2"/>
      <c r="B121" s="2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61" zoomScaleNormal="50" workbookViewId="0">
      <selection activeCell="AZ36" sqref="AZ36"/>
    </sheetView>
  </sheetViews>
  <sheetFormatPr baseColWidth="10" defaultColWidth="8.83203125" defaultRowHeight="15" x14ac:dyDescent="0.2"/>
  <cols>
    <col min="1" max="1" width="7.5" style="9" customWidth="1"/>
    <col min="2" max="2" width="9.83203125" customWidth="1"/>
    <col min="3" max="3" width="11.83203125" bestFit="1" customWidth="1"/>
    <col min="4" max="4" width="21.6640625" customWidth="1"/>
    <col min="5" max="5" width="22.83203125" customWidth="1"/>
    <col min="6" max="6" width="35.1640625" customWidth="1"/>
    <col min="7" max="7" width="37.5" customWidth="1"/>
    <col min="12" max="12" width="5.1640625" customWidth="1"/>
    <col min="13" max="13" width="5.33203125" customWidth="1"/>
    <col min="14" max="15" width="6.5" customWidth="1"/>
    <col min="16" max="16" width="5.6640625" customWidth="1"/>
    <col min="17" max="17" width="4.83203125" customWidth="1"/>
    <col min="18" max="18" width="6.1640625" customWidth="1"/>
    <col min="19" max="19" width="6" customWidth="1"/>
    <col min="20" max="20" width="8.83203125" customWidth="1"/>
    <col min="21" max="21" width="11.6640625" customWidth="1"/>
    <col min="22" max="22" width="6.1640625" customWidth="1"/>
    <col min="23" max="23" width="5.6640625" customWidth="1"/>
    <col min="24" max="25" width="5.83203125" customWidth="1"/>
    <col min="26" max="26" width="9.5" customWidth="1"/>
    <col min="27" max="27" width="11.5" customWidth="1"/>
    <col min="28" max="28" width="6.83203125" customWidth="1"/>
    <col min="29" max="29" width="5.83203125" customWidth="1"/>
    <col min="30" max="30" width="6.6640625" customWidth="1"/>
    <col min="31" max="31" width="5.33203125" customWidth="1"/>
    <col min="32" max="32" width="7.5" customWidth="1"/>
    <col min="33" max="33" width="11.6640625" customWidth="1"/>
    <col min="34" max="34" width="6.83203125" customWidth="1"/>
    <col min="35" max="35" width="5.83203125" customWidth="1"/>
    <col min="36" max="36" width="6.6640625" customWidth="1"/>
    <col min="37" max="37" width="5.33203125" customWidth="1"/>
    <col min="38" max="38" width="7.5" customWidth="1"/>
    <col min="39" max="39" width="11.6640625" customWidth="1"/>
    <col min="45" max="45" width="11.6640625" customWidth="1"/>
  </cols>
  <sheetData>
    <row r="1" spans="1:383" x14ac:dyDescent="0.2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</row>
    <row r="2" spans="1:383" x14ac:dyDescent="0.2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</row>
    <row r="3" spans="1:383" x14ac:dyDescent="0.2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</row>
    <row r="4" spans="1:383" x14ac:dyDescent="0.2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</row>
    <row r="5" spans="1:383" x14ac:dyDescent="0.2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</row>
    <row r="6" spans="1:383" x14ac:dyDescent="0.2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</row>
    <row r="7" spans="1:383" s="5" customFormat="1" x14ac:dyDescent="0.2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 x14ac:dyDescent="0.2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 x14ac:dyDescent="0.2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</row>
    <row r="10" spans="1:383" x14ac:dyDescent="0.2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</row>
    <row r="11" spans="1:383" x14ac:dyDescent="0.2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</row>
    <row r="12" spans="1:383" x14ac:dyDescent="0.2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</row>
    <row r="13" spans="1:383" x14ac:dyDescent="0.2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</row>
    <row r="14" spans="1:383" x14ac:dyDescent="0.2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</row>
    <row r="15" spans="1:383" x14ac:dyDescent="0.2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</row>
    <row r="16" spans="1:383" x14ac:dyDescent="0.2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</row>
    <row r="17" spans="1:383" x14ac:dyDescent="0.2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</row>
    <row r="18" spans="1:383" x14ac:dyDescent="0.2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</row>
    <row r="19" spans="1:383" s="5" customFormat="1" x14ac:dyDescent="0.2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 x14ac:dyDescent="0.2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</row>
    <row r="21" spans="1:383" x14ac:dyDescent="0.2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</row>
    <row r="22" spans="1:383" x14ac:dyDescent="0.2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</row>
    <row r="23" spans="1:383" x14ac:dyDescent="0.2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</row>
    <row r="24" spans="1:383" x14ac:dyDescent="0.2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</row>
    <row r="25" spans="1:383" x14ac:dyDescent="0.2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</row>
    <row r="26" spans="1:383" x14ac:dyDescent="0.2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</row>
    <row r="27" spans="1:383" x14ac:dyDescent="0.2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</row>
    <row r="28" spans="1:383" x14ac:dyDescent="0.2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</row>
    <row r="29" spans="1:383" x14ac:dyDescent="0.2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</row>
    <row r="30" spans="1:383" x14ac:dyDescent="0.2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</row>
    <row r="31" spans="1:383" x14ac:dyDescent="0.2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</row>
    <row r="32" spans="1:383" x14ac:dyDescent="0.2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</row>
    <row r="33" spans="1:383" x14ac:dyDescent="0.2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</row>
    <row r="34" spans="1:383" s="5" customFormat="1" x14ac:dyDescent="0.2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 x14ac:dyDescent="0.2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</row>
    <row r="36" spans="1:383" x14ac:dyDescent="0.2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</row>
    <row r="37" spans="1:383" x14ac:dyDescent="0.2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</row>
    <row r="38" spans="1:383" x14ac:dyDescent="0.2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</row>
    <row r="39" spans="1:383" x14ac:dyDescent="0.2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</row>
    <row r="40" spans="1:383" x14ac:dyDescent="0.2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</row>
    <row r="41" spans="1:383" s="5" customFormat="1" x14ac:dyDescent="0.2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 x14ac:dyDescent="0.2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</row>
    <row r="43" spans="1:383" x14ac:dyDescent="0.2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</row>
    <row r="44" spans="1:383" x14ac:dyDescent="0.2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</row>
    <row r="45" spans="1:383" x14ac:dyDescent="0.2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</row>
    <row r="46" spans="1:383" x14ac:dyDescent="0.2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</row>
    <row r="47" spans="1:383" x14ac:dyDescent="0.2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</row>
    <row r="48" spans="1:383" s="5" customFormat="1" x14ac:dyDescent="0.2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 x14ac:dyDescent="0.2">
      <c r="A49" s="19">
        <v>1.2</v>
      </c>
      <c r="B49" s="21" t="s">
        <v>10</v>
      </c>
      <c r="C49" s="12">
        <v>1650.73</v>
      </c>
      <c r="D49" s="12">
        <v>20</v>
      </c>
      <c r="E49" s="12">
        <v>126.02</v>
      </c>
      <c r="F49" s="12">
        <f>D49-Outcrop!B74</f>
        <v>2.1799999999999997</v>
      </c>
      <c r="G49" s="22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22">
        <f>Slope!M49</f>
        <v>0.62949999999999595</v>
      </c>
      <c r="L49" s="4">
        <f>Curvature!D49</f>
        <v>-2.7570000000000001</v>
      </c>
      <c r="M49" s="5">
        <f>Curvature!G49</f>
        <v>-1.3054999999999999</v>
      </c>
      <c r="N49" s="5">
        <f>Curvature!J49</f>
        <v>0.10750000000000011</v>
      </c>
      <c r="O49" s="6">
        <f>Curvature!M49</f>
        <v>-0.13749999999999996</v>
      </c>
      <c r="P49" s="12">
        <f>AVERAGE(Outcrop!D74)</f>
        <v>12.05</v>
      </c>
      <c r="Q49" s="12">
        <f>MIN(Outcrop!D74)</f>
        <v>12.05</v>
      </c>
      <c r="R49" s="12">
        <f>MAX(Outcrop!D74)</f>
        <v>12.05</v>
      </c>
      <c r="S49" s="12">
        <f>COUNT(Outcrop!D74)</f>
        <v>1</v>
      </c>
      <c r="U49" s="12">
        <f>SUM(Outcrop!D74)</f>
        <v>12.05</v>
      </c>
      <c r="V49" s="21">
        <f>AVERAGE(Outcrop!D74)</f>
        <v>12.05</v>
      </c>
      <c r="W49" s="12">
        <f>MIN(Outcrop!D74)</f>
        <v>12.05</v>
      </c>
      <c r="X49" s="12">
        <f>MAX(Outcrop!D74)</f>
        <v>12.05</v>
      </c>
      <c r="Y49" s="12">
        <f>COUNT(Outcrop!D74)</f>
        <v>1</v>
      </c>
      <c r="AA49" s="22">
        <f>SUM(Outcrop!D74)</f>
        <v>12.05</v>
      </c>
      <c r="AB49" s="21">
        <f>AVERAGE(Outcrop!D74)</f>
        <v>12.05</v>
      </c>
      <c r="AC49" s="12">
        <f>MIN(Outcrop!D74)</f>
        <v>12.05</v>
      </c>
      <c r="AD49" s="12">
        <f>MAX(Outcrop!D74)</f>
        <v>12.05</v>
      </c>
      <c r="AE49" s="12">
        <f>COUNT(Outcrop!D74)</f>
        <v>1</v>
      </c>
      <c r="AG49" s="22">
        <f>SUM(Outcrop!D74)</f>
        <v>12.05</v>
      </c>
      <c r="AH49" s="21">
        <f>AVERAGE(Outcrop!D74)</f>
        <v>12.05</v>
      </c>
      <c r="AI49" s="5">
        <f>MIN(Outcrop!D74)</f>
        <v>12.05</v>
      </c>
      <c r="AJ49" s="5">
        <f>MAX(Outcrop!D74)</f>
        <v>12.05</v>
      </c>
      <c r="AK49" s="5">
        <f>COUNT(Outcrop!D74)</f>
        <v>1</v>
      </c>
      <c r="AL49" s="5"/>
      <c r="AM49" s="6">
        <f>SUM(Outcrop!D74)</f>
        <v>12.05</v>
      </c>
      <c r="AN49" s="30">
        <f>AVERAGE(Outcrop!D74)</f>
        <v>12.05</v>
      </c>
      <c r="AO49" s="24">
        <f>MIN(Outcrop!D74)</f>
        <v>12.05</v>
      </c>
      <c r="AP49" s="24">
        <f>MAX(Outcrop!D74)</f>
        <v>12.05</v>
      </c>
      <c r="AQ49" s="24">
        <f>COUNT(Outcrop!D74)</f>
        <v>1</v>
      </c>
      <c r="AR49" s="24" t="e">
        <f>STDEV(Outcrop!D74)</f>
        <v>#DIV/0!</v>
      </c>
      <c r="AS49" s="31">
        <f>SUM(Outcrop!D74)</f>
        <v>12.05</v>
      </c>
      <c r="AT49" s="35">
        <f>((0.5*Outcrop!D74)/(Slope!C49-Slope!B49))*100</f>
        <v>82.196452933152258</v>
      </c>
      <c r="AU49" s="12">
        <f>(SUM(Outcrop!D74)/(Slope!F49-Slope!E49))*100</f>
        <v>87.318840579709004</v>
      </c>
      <c r="AV49" s="12">
        <f>(SUM(Outcrop!D74)/(Slope!I49-Slope!H49))*100</f>
        <v>62.017498713329701</v>
      </c>
      <c r="AW49" s="22">
        <f>(SUM(Outcrop!D74)/(channel_morph!I7-channel_morph!F7))*100</f>
        <v>35.69312796208532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 x14ac:dyDescent="0.2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</row>
    <row r="51" spans="1:383" x14ac:dyDescent="0.2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</row>
    <row r="52" spans="1:383" x14ac:dyDescent="0.2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</row>
    <row r="53" spans="1:383" x14ac:dyDescent="0.2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</row>
    <row r="54" spans="1:383" x14ac:dyDescent="0.2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</row>
    <row r="55" spans="1:383" x14ac:dyDescent="0.2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</row>
    <row r="56" spans="1:383" x14ac:dyDescent="0.2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</row>
    <row r="57" spans="1:383" x14ac:dyDescent="0.2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</row>
    <row r="58" spans="1:383" x14ac:dyDescent="0.2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</row>
    <row r="59" spans="1:383" x14ac:dyDescent="0.2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</row>
    <row r="60" spans="1:383" x14ac:dyDescent="0.2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</row>
    <row r="61" spans="1:383" x14ac:dyDescent="0.2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</row>
    <row r="62" spans="1:383" x14ac:dyDescent="0.2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</row>
    <row r="63" spans="1:383" s="5" customFormat="1" ht="16" customHeight="1" x14ac:dyDescent="0.2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</f>
        <v>-2.8249999999997045E-2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 x14ac:dyDescent="0.2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</row>
    <row r="65" spans="1:383" x14ac:dyDescent="0.2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</row>
    <row r="66" spans="1:383" x14ac:dyDescent="0.2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</row>
    <row r="67" spans="1:383" x14ac:dyDescent="0.2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</row>
    <row r="68" spans="1:383" x14ac:dyDescent="0.2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</row>
    <row r="69" spans="1:383" x14ac:dyDescent="0.2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</row>
    <row r="70" spans="1:383" x14ac:dyDescent="0.2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</row>
    <row r="71" spans="1:383" x14ac:dyDescent="0.2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</row>
    <row r="72" spans="1:383" x14ac:dyDescent="0.2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</row>
    <row r="73" spans="1:383" x14ac:dyDescent="0.2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</row>
    <row r="74" spans="1:383" s="5" customFormat="1" ht="19" customHeight="1" x14ac:dyDescent="0.2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57"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tabSelected="1" topLeftCell="E1" zoomScale="67" zoomScaleNormal="100" workbookViewId="0">
      <selection activeCell="O6" sqref="O6"/>
    </sheetView>
  </sheetViews>
  <sheetFormatPr baseColWidth="10" defaultColWidth="8.83203125" defaultRowHeight="15" x14ac:dyDescent="0.2"/>
  <cols>
    <col min="1" max="3" width="16" customWidth="1"/>
    <col min="4" max="4" width="25.83203125" customWidth="1"/>
    <col min="5" max="5" width="14.83203125" customWidth="1"/>
    <col min="6" max="6" width="18.6640625" customWidth="1"/>
    <col min="7" max="7" width="44.5" customWidth="1"/>
    <col min="8" max="8" width="22.83203125" customWidth="1"/>
    <col min="9" max="9" width="20" customWidth="1"/>
    <col min="10" max="10" width="17.6640625" customWidth="1"/>
    <col min="11" max="11" width="19.5" customWidth="1"/>
    <col min="12" max="12" width="17.83203125" customWidth="1"/>
    <col min="13" max="13" width="20.6640625" customWidth="1"/>
    <col min="14" max="14" width="19" customWidth="1"/>
    <col min="15" max="15" width="22" customWidth="1"/>
    <col min="16" max="16" width="14.5" customWidth="1"/>
    <col min="17" max="17" width="11.83203125" customWidth="1"/>
  </cols>
  <sheetData>
    <row r="1" spans="1:68" s="12" customFormat="1" x14ac:dyDescent="0.2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250</v>
      </c>
      <c r="Q1" t="s">
        <v>251</v>
      </c>
      <c r="R1" t="s">
        <v>260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 x14ac:dyDescent="0.2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 x14ac:dyDescent="0.2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 x14ac:dyDescent="0.2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 x14ac:dyDescent="0.2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 x14ac:dyDescent="0.2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 x14ac:dyDescent="0.2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" customHeight="1" x14ac:dyDescent="0.2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baseColWidth="10" defaultColWidth="11.5" defaultRowHeight="15" x14ac:dyDescent="0.2"/>
  <cols>
    <col min="6" max="7" width="11.83203125" bestFit="1" customWidth="1"/>
    <col min="9" max="9" width="11.83203125" bestFit="1" customWidth="1"/>
  </cols>
  <sheetData>
    <row r="1" spans="1:13" x14ac:dyDescent="0.2">
      <c r="A1" t="s">
        <v>245</v>
      </c>
    </row>
    <row r="2" spans="1:13" x14ac:dyDescent="0.2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 x14ac:dyDescent="0.2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 x14ac:dyDescent="0.2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 x14ac:dyDescent="0.2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 x14ac:dyDescent="0.2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 x14ac:dyDescent="0.2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 x14ac:dyDescent="0.2">
      <c r="A9" t="s">
        <v>247</v>
      </c>
    </row>
    <row r="10" spans="1:13" x14ac:dyDescent="0.2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 x14ac:dyDescent="0.2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 x14ac:dyDescent="0.2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 x14ac:dyDescent="0.2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 x14ac:dyDescent="0.2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 x14ac:dyDescent="0.2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 x14ac:dyDescent="0.2">
      <c r="A17" t="s">
        <v>248</v>
      </c>
    </row>
    <row r="18" spans="1:13" x14ac:dyDescent="0.2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 x14ac:dyDescent="0.2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 x14ac:dyDescent="0.2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 x14ac:dyDescent="0.2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 x14ac:dyDescent="0.2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 x14ac:dyDescent="0.2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 x14ac:dyDescent="0.2">
      <c r="A26" t="s">
        <v>249</v>
      </c>
    </row>
    <row r="27" spans="1:13" x14ac:dyDescent="0.2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 x14ac:dyDescent="0.2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 x14ac:dyDescent="0.2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 x14ac:dyDescent="0.2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 x14ac:dyDescent="0.2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 x14ac:dyDescent="0.2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workbookViewId="0">
      <selection activeCell="V8" sqref="V8"/>
    </sheetView>
  </sheetViews>
  <sheetFormatPr baseColWidth="10" defaultColWidth="8.83203125" defaultRowHeight="15" x14ac:dyDescent="0.2"/>
  <cols>
    <col min="2" max="2" width="16.83203125" bestFit="1" customWidth="1"/>
    <col min="3" max="4" width="16.83203125" customWidth="1"/>
    <col min="5" max="5" width="7.83203125" bestFit="1" customWidth="1"/>
    <col min="8" max="8" width="16.83203125" bestFit="1" customWidth="1"/>
    <col min="9" max="10" width="16.83203125" customWidth="1"/>
    <col min="13" max="13" width="8.83203125" style="15"/>
    <col min="15" max="15" width="12.5" customWidth="1"/>
    <col min="16" max="16" width="12.1640625" customWidth="1"/>
    <col min="20" max="20" width="12.33203125" customWidth="1"/>
    <col min="21" max="21" width="12.83203125" customWidth="1"/>
  </cols>
  <sheetData>
    <row r="1" spans="1:24" x14ac:dyDescent="0.2">
      <c r="A1" s="51" t="s">
        <v>268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269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 x14ac:dyDescent="0.2">
      <c r="B2" t="s">
        <v>209</v>
      </c>
      <c r="C2" t="s">
        <v>261</v>
      </c>
      <c r="D2" t="s">
        <v>255</v>
      </c>
      <c r="E2" t="s">
        <v>208</v>
      </c>
      <c r="F2" t="s">
        <v>207</v>
      </c>
      <c r="H2" t="s">
        <v>206</v>
      </c>
      <c r="I2" t="s">
        <v>262</v>
      </c>
      <c r="J2" t="s">
        <v>263</v>
      </c>
      <c r="K2" t="s">
        <v>205</v>
      </c>
      <c r="L2" t="s">
        <v>204</v>
      </c>
      <c r="O2" t="s">
        <v>261</v>
      </c>
      <c r="P2" t="s">
        <v>255</v>
      </c>
      <c r="Q2" t="s">
        <v>208</v>
      </c>
      <c r="R2" t="s">
        <v>207</v>
      </c>
      <c r="T2" t="s">
        <v>262</v>
      </c>
      <c r="U2" t="s">
        <v>263</v>
      </c>
      <c r="V2" t="s">
        <v>205</v>
      </c>
      <c r="W2" t="s">
        <v>204</v>
      </c>
      <c r="X2" s="15"/>
    </row>
    <row r="3" spans="1:24" x14ac:dyDescent="0.2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 x14ac:dyDescent="0.2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 x14ac:dyDescent="0.2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 x14ac:dyDescent="0.2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 x14ac:dyDescent="0.2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 x14ac:dyDescent="0.2">
      <c r="X8" s="15"/>
    </row>
    <row r="9" spans="1:24" x14ac:dyDescent="0.2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 x14ac:dyDescent="0.2">
      <c r="X10" s="15"/>
    </row>
    <row r="11" spans="1:24" x14ac:dyDescent="0.2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baseColWidth="10" defaultColWidth="8.83203125" defaultRowHeight="15" x14ac:dyDescent="0.2"/>
  <cols>
    <col min="1" max="1" width="15.1640625" bestFit="1" customWidth="1"/>
    <col min="2" max="2" width="16.5" bestFit="1" customWidth="1"/>
    <col min="3" max="4" width="16.5" customWidth="1"/>
    <col min="7" max="7" width="12.1640625" customWidth="1"/>
    <col min="8" max="8" width="11.1640625" customWidth="1"/>
    <col min="12" max="12" width="15.1640625" bestFit="1" customWidth="1"/>
    <col min="13" max="13" width="13" customWidth="1"/>
    <col min="14" max="14" width="15.1640625" customWidth="1"/>
    <col min="15" max="15" width="16.83203125" bestFit="1" customWidth="1"/>
    <col min="19" max="19" width="11.1640625" customWidth="1"/>
    <col min="20" max="20" width="13.1640625" customWidth="1"/>
    <col min="21" max="21" width="16.83203125" bestFit="1" customWidth="1"/>
    <col min="23" max="23" width="12" bestFit="1" customWidth="1"/>
  </cols>
  <sheetData>
    <row r="1" spans="1:23" x14ac:dyDescent="0.2">
      <c r="A1" t="s">
        <v>210</v>
      </c>
      <c r="B1" t="s">
        <v>211</v>
      </c>
      <c r="C1" t="s">
        <v>261</v>
      </c>
      <c r="D1" t="s">
        <v>255</v>
      </c>
      <c r="E1" t="s">
        <v>208</v>
      </c>
      <c r="F1" t="s">
        <v>207</v>
      </c>
      <c r="G1" t="s">
        <v>264</v>
      </c>
      <c r="H1" t="s">
        <v>265</v>
      </c>
      <c r="I1" t="s">
        <v>205</v>
      </c>
      <c r="J1" t="s">
        <v>204</v>
      </c>
      <c r="L1" t="s">
        <v>212</v>
      </c>
      <c r="M1" t="s">
        <v>254</v>
      </c>
      <c r="N1" t="s">
        <v>255</v>
      </c>
      <c r="O1" t="s">
        <v>209</v>
      </c>
      <c r="P1" t="s">
        <v>208</v>
      </c>
      <c r="Q1" t="s">
        <v>207</v>
      </c>
      <c r="S1" t="s">
        <v>252</v>
      </c>
      <c r="T1" t="s">
        <v>253</v>
      </c>
      <c r="U1" t="s">
        <v>206</v>
      </c>
      <c r="V1" t="s">
        <v>205</v>
      </c>
      <c r="W1" t="s">
        <v>204</v>
      </c>
    </row>
    <row r="2" spans="1:23" x14ac:dyDescent="0.2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 x14ac:dyDescent="0.2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 x14ac:dyDescent="0.2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 x14ac:dyDescent="0.2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 x14ac:dyDescent="0.2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 x14ac:dyDescent="0.2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 x14ac:dyDescent="0.2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 x14ac:dyDescent="0.2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 x14ac:dyDescent="0.2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 x14ac:dyDescent="0.2">
      <c r="A12" t="s">
        <v>218</v>
      </c>
      <c r="V12">
        <v>44.8</v>
      </c>
      <c r="W12">
        <v>53.2</v>
      </c>
    </row>
    <row r="17" spans="1:23" x14ac:dyDescent="0.2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 x14ac:dyDescent="0.2">
      <c r="V18" s="42"/>
    </row>
    <row r="19" spans="1:23" x14ac:dyDescent="0.2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 x14ac:dyDescent="0.2">
      <c r="U20">
        <v>0.12369999999999967</v>
      </c>
      <c r="W20">
        <v>8.6699999999999972E-2</v>
      </c>
    </row>
    <row r="21" spans="1:23" x14ac:dyDescent="0.2">
      <c r="U21">
        <v>0.15110000000000051</v>
      </c>
    </row>
    <row r="22" spans="1:23" x14ac:dyDescent="0.2">
      <c r="U22">
        <v>0.14039999999999964</v>
      </c>
    </row>
    <row r="24" spans="1:23" x14ac:dyDescent="0.2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 x14ac:dyDescent="0.2">
      <c r="Q25">
        <v>0.20550000000000029</v>
      </c>
      <c r="V25">
        <v>8.6699999999999972E-2</v>
      </c>
    </row>
    <row r="26" spans="1:23" x14ac:dyDescent="0.2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5.1640625" bestFit="1" customWidth="1"/>
    <col min="4" max="4" width="10" customWidth="1"/>
  </cols>
  <sheetData>
    <row r="1" spans="1:5" x14ac:dyDescent="0.2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 x14ac:dyDescent="0.2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 x14ac:dyDescent="0.2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 x14ac:dyDescent="0.2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 x14ac:dyDescent="0.2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 x14ac:dyDescent="0.2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Curvature</vt:lpstr>
      <vt:lpstr>Slope</vt:lpstr>
      <vt:lpstr>Outcrop</vt:lpstr>
      <vt:lpstr>hillslope_morph</vt:lpstr>
      <vt:lpstr>channel_morph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 Brieler</cp:lastModifiedBy>
  <dcterms:created xsi:type="dcterms:W3CDTF">2021-11-04T15:57:40Z</dcterms:created>
  <dcterms:modified xsi:type="dcterms:W3CDTF">2022-10-03T19:04:12Z</dcterms:modified>
</cp:coreProperties>
</file>