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344254BD-612E-45E3-A915-8395C6B84C90}" xr6:coauthVersionLast="47" xr6:coauthVersionMax="47" xr10:uidLastSave="{00000000-0000-0000-0000-000000000000}"/>
  <bookViews>
    <workbookView xWindow="-108" yWindow="-108" windowWidth="23256" windowHeight="12456" xr2:uid="{1C70357F-54FD-4099-AD6F-135CA473ED5D}"/>
  </bookViews>
  <sheets>
    <sheet name="data" sheetId="1" r:id="rId1"/>
    <sheet name="fi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" i="1" l="1"/>
  <c r="AS5" i="1"/>
  <c r="AS6" i="1"/>
  <c r="AS7" i="1"/>
  <c r="AS8" i="1"/>
  <c r="AS9" i="1"/>
  <c r="AS3" i="1"/>
  <c r="W9" i="1"/>
  <c r="W5" i="1"/>
  <c r="AC9" i="1"/>
  <c r="Q4" i="1"/>
  <c r="Q5" i="1"/>
  <c r="Q6" i="1"/>
  <c r="Q7" i="1"/>
  <c r="Q8" i="1"/>
  <c r="Q9" i="1"/>
  <c r="Q3" i="1"/>
  <c r="AO4" i="1"/>
  <c r="AO6" i="1"/>
  <c r="AO8" i="1"/>
  <c r="AO3" i="1"/>
  <c r="AI5" i="1"/>
  <c r="AC7" i="1"/>
  <c r="AC5" i="1"/>
  <c r="W4" i="1"/>
  <c r="W6" i="1"/>
  <c r="W7" i="1"/>
  <c r="W8" i="1"/>
  <c r="W3" i="1"/>
  <c r="AQ9" i="1"/>
  <c r="AR9" i="1"/>
  <c r="AP9" i="1"/>
  <c r="AQ7" i="1"/>
  <c r="AR7" i="1"/>
  <c r="AP7" i="1"/>
  <c r="AQ5" i="1"/>
  <c r="AR5" i="1"/>
  <c r="AP5" i="1"/>
  <c r="AO9" i="1" l="1"/>
  <c r="AO5" i="1"/>
  <c r="AO7" i="1"/>
</calcChain>
</file>

<file path=xl/sharedStrings.xml><?xml version="1.0" encoding="utf-8"?>
<sst xmlns="http://schemas.openxmlformats.org/spreadsheetml/2006/main" count="51" uniqueCount="31">
  <si>
    <t>transect</t>
  </si>
  <si>
    <t>3.1 (shallow)</t>
  </si>
  <si>
    <t>THICKNESSES</t>
  </si>
  <si>
    <t>corey shape factor</t>
  </si>
  <si>
    <t>AVG LARGE BOULDERS</t>
  </si>
  <si>
    <t>SIZE DIST</t>
  </si>
  <si>
    <t>D10</t>
  </si>
  <si>
    <t>D16</t>
  </si>
  <si>
    <t>D50</t>
  </si>
  <si>
    <t>D84</t>
  </si>
  <si>
    <t>D90</t>
  </si>
  <si>
    <t>3.2 (1500)</t>
  </si>
  <si>
    <t>3.3 (steep)</t>
  </si>
  <si>
    <t>3.4 (shallow)</t>
  </si>
  <si>
    <t>1.1 (shallow)</t>
  </si>
  <si>
    <t>1.3 (steep)</t>
  </si>
  <si>
    <t>1.4 (1500)</t>
  </si>
  <si>
    <t>INDIVIDUAL BOULDERS</t>
  </si>
  <si>
    <t>STD bed thickness</t>
  </si>
  <si>
    <t>Avg Bed thickness (m)</t>
  </si>
  <si>
    <t>Max Bed thickness (m)</t>
  </si>
  <si>
    <t>Total Bed thickness (m)</t>
  </si>
  <si>
    <t>r^2</t>
  </si>
  <si>
    <t xml:space="preserve">Slope </t>
  </si>
  <si>
    <t>b (y intercept)</t>
  </si>
  <si>
    <t>HS MORPH (IDEAL HS STUFF)</t>
  </si>
  <si>
    <t>a axis</t>
  </si>
  <si>
    <t>b axis</t>
  </si>
  <si>
    <t>c axis</t>
  </si>
  <si>
    <t>volumne (m^3)</t>
  </si>
  <si>
    <t>Boulder (more) Specific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</si>
</sst>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79456700143887"/>
                  <c:y val="5.0468494759833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data!$K$3:$K$9</c:f>
              <c:numCache>
                <c:formatCode>0.00</c:formatCode>
                <c:ptCount val="7"/>
                <c:pt idx="0">
                  <c:v>123.07707176109511</c:v>
                </c:pt>
                <c:pt idx="1">
                  <c:v>174.82671071172081</c:v>
                </c:pt>
                <c:pt idx="2">
                  <c:v>525.9804697242206</c:v>
                </c:pt>
                <c:pt idx="3">
                  <c:v>123.07707176109511</c:v>
                </c:pt>
                <c:pt idx="4">
                  <c:v>124.20206553821464</c:v>
                </c:pt>
                <c:pt idx="5">
                  <c:v>171.4960802591504</c:v>
                </c:pt>
                <c:pt idx="6">
                  <c:v>242.10077400943081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A-4424-9CC1-BAF87D2AB5A8}"/>
            </c:ext>
          </c:extLst>
        </c:ser>
        <c:ser>
          <c:idx val="1"/>
          <c:order val="1"/>
          <c:tx>
            <c:v>D84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4655189451181"/>
                  <c:y val="-2.7871537910907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data!$L$3:$L$9</c:f>
              <c:numCache>
                <c:formatCode>0.00</c:formatCode>
                <c:ptCount val="7"/>
                <c:pt idx="0">
                  <c:v>132.42279873815161</c:v>
                </c:pt>
                <c:pt idx="1">
                  <c:v>183.42015519126639</c:v>
                </c:pt>
                <c:pt idx="2">
                  <c:v>572.70582144105799</c:v>
                </c:pt>
                <c:pt idx="3">
                  <c:v>132.42279873815161</c:v>
                </c:pt>
                <c:pt idx="4">
                  <c:v>135.16899785956994</c:v>
                </c:pt>
                <c:pt idx="5">
                  <c:v>182.2026700324831</c:v>
                </c:pt>
                <c:pt idx="6">
                  <c:v>256.53742295392158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A-4424-9CC1-BAF87D2AB5A8}"/>
            </c:ext>
          </c:extLst>
        </c:ser>
        <c:ser>
          <c:idx val="2"/>
          <c:order val="2"/>
          <c:tx>
            <c:v>D50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041980289653871E-2"/>
                  <c:y val="-9.4066038947928707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data!$M$3:$M$9</c:f>
              <c:numCache>
                <c:formatCode>0.00</c:formatCode>
                <c:ptCount val="7"/>
                <c:pt idx="0">
                  <c:v>198.00281020336416</c:v>
                </c:pt>
                <c:pt idx="1">
                  <c:v>256.61885915970078</c:v>
                </c:pt>
                <c:pt idx="2">
                  <c:v>850.07263091425239</c:v>
                </c:pt>
                <c:pt idx="3">
                  <c:v>198.00281020336416</c:v>
                </c:pt>
                <c:pt idx="4">
                  <c:v>213.4</c:v>
                </c:pt>
                <c:pt idx="5">
                  <c:v>247.15755278654058</c:v>
                </c:pt>
                <c:pt idx="6">
                  <c:v>363.00745077680978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EA-4424-9CC1-BAF87D2AB5A8}"/>
            </c:ext>
          </c:extLst>
        </c:ser>
        <c:ser>
          <c:idx val="3"/>
          <c:order val="3"/>
          <c:tx>
            <c:v>D16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082292743710069E-2"/>
                  <c:y val="5.1727832534919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data!$N$3:$N$9</c:f>
              <c:numCache>
                <c:formatCode>0.00</c:formatCode>
                <c:ptCount val="7"/>
                <c:pt idx="0">
                  <c:v>377.63947934944144</c:v>
                </c:pt>
                <c:pt idx="1">
                  <c:v>469.89600257405681</c:v>
                </c:pt>
                <c:pt idx="2">
                  <c:v>1415.7109558461329</c:v>
                </c:pt>
                <c:pt idx="3">
                  <c:v>377.63947934944144</c:v>
                </c:pt>
                <c:pt idx="4">
                  <c:v>390.1</c:v>
                </c:pt>
                <c:pt idx="5">
                  <c:v>433.42530755801687</c:v>
                </c:pt>
                <c:pt idx="6">
                  <c:v>687.52531289068031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EA-4424-9CC1-BAF87D2AB5A8}"/>
            </c:ext>
          </c:extLst>
        </c:ser>
        <c:ser>
          <c:idx val="4"/>
          <c:order val="4"/>
          <c:tx>
            <c:v>D10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62569623700619"/>
                  <c:y val="6.90015692968448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data!$O$3:$O$9</c:f>
              <c:numCache>
                <c:formatCode>0.00</c:formatCode>
                <c:ptCount val="7"/>
                <c:pt idx="0">
                  <c:v>474.05996705833724</c:v>
                </c:pt>
                <c:pt idx="1">
                  <c:v>571.32109231095205</c:v>
                </c:pt>
                <c:pt idx="2">
                  <c:v>1673.1550481102436</c:v>
                </c:pt>
                <c:pt idx="3">
                  <c:v>474.05996705833724</c:v>
                </c:pt>
                <c:pt idx="4">
                  <c:v>487.1</c:v>
                </c:pt>
                <c:pt idx="5">
                  <c:v>532.43948266692178</c:v>
                </c:pt>
                <c:pt idx="6">
                  <c:v>924.53948951473865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EA-4424-9CC1-BAF87D2A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07887"/>
        <c:axId val="1378806927"/>
      </c:scatterChart>
      <c:valAx>
        <c:axId val="137880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06927"/>
        <c:crosses val="autoZero"/>
        <c:crossBetween val="midCat"/>
      </c:valAx>
      <c:valAx>
        <c:axId val="13788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0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26675425503709"/>
          <c:y val="0.86909570081973841"/>
          <c:w val="0.73125385433517742"/>
          <c:h val="0.11037041827677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 Axis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749365704286965"/>
                  <c:y val="6.9921988918051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data!$G$3:$G$9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data!$R$3:$R$9</c:f>
              <c:numCache>
                <c:formatCode>General</c:formatCode>
                <c:ptCount val="7"/>
                <c:pt idx="0">
                  <c:v>0.85666666666666658</c:v>
                </c:pt>
                <c:pt idx="1">
                  <c:v>1.5350000000000001</c:v>
                </c:pt>
                <c:pt idx="2">
                  <c:v>2.5919999999999996</c:v>
                </c:pt>
                <c:pt idx="3">
                  <c:v>0.94333333333333336</c:v>
                </c:pt>
                <c:pt idx="4">
                  <c:v>1.8879999999999999</c:v>
                </c:pt>
                <c:pt idx="5">
                  <c:v>2.4649999999999999</c:v>
                </c:pt>
                <c:pt idx="6">
                  <c:v>1.4249999999999998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D-40D8-B568-797D7F6F17EE}"/>
            </c:ext>
          </c:extLst>
        </c:ser>
        <c:ser>
          <c:idx val="1"/>
          <c:order val="1"/>
          <c:tx>
            <c:v>B Axis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28412073490814"/>
                  <c:y val="-3.2203266258384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data!$G$3:$G$9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data!$S$3:$S$9</c:f>
              <c:numCache>
                <c:formatCode>General</c:formatCode>
                <c:ptCount val="7"/>
                <c:pt idx="0">
                  <c:v>0.52333333333333332</c:v>
                </c:pt>
                <c:pt idx="1">
                  <c:v>1.1625000000000001</c:v>
                </c:pt>
                <c:pt idx="2">
                  <c:v>1.8760000000000001</c:v>
                </c:pt>
                <c:pt idx="3">
                  <c:v>0.49000000000000005</c:v>
                </c:pt>
                <c:pt idx="4">
                  <c:v>1.1039999999999999</c:v>
                </c:pt>
                <c:pt idx="5">
                  <c:v>1.8</c:v>
                </c:pt>
                <c:pt idx="6">
                  <c:v>1.0050000000000001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FD-40D8-B568-797D7F6F17EE}"/>
            </c:ext>
          </c:extLst>
        </c:ser>
        <c:ser>
          <c:idx val="2"/>
          <c:order val="2"/>
          <c:tx>
            <c:v>C Axis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284120734908131E-2"/>
                  <c:y val="9.92344706911636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data!$G$3:$G$9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data!$T$3:$T$9</c:f>
              <c:numCache>
                <c:formatCode>General</c:formatCode>
                <c:ptCount val="7"/>
                <c:pt idx="0">
                  <c:v>0.20333333333333334</c:v>
                </c:pt>
                <c:pt idx="1">
                  <c:v>0.63000000000000012</c:v>
                </c:pt>
                <c:pt idx="2">
                  <c:v>1.214</c:v>
                </c:pt>
                <c:pt idx="3">
                  <c:v>0.28166666666666668</c:v>
                </c:pt>
                <c:pt idx="4">
                  <c:v>0.45200000000000007</c:v>
                </c:pt>
                <c:pt idx="5">
                  <c:v>0.86499999999999999</c:v>
                </c:pt>
                <c:pt idx="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FD-40D8-B568-797D7F6F1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41935"/>
        <c:axId val="779045295"/>
      </c:scatterChart>
      <c:valAx>
        <c:axId val="779041935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45295"/>
        <c:crosses val="autoZero"/>
        <c:crossBetween val="midCat"/>
      </c:valAx>
      <c:valAx>
        <c:axId val="7790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Length of Axis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4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data!$G$3:$G$9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data!$U$3:$U$9</c:f>
              <c:numCache>
                <c:formatCode>General</c:formatCode>
                <c:ptCount val="7"/>
                <c:pt idx="0">
                  <c:v>8.9722666666666674E-4</c:v>
                </c:pt>
                <c:pt idx="1">
                  <c:v>2.1209447500000003E-2</c:v>
                </c:pt>
                <c:pt idx="2">
                  <c:v>6.2231656000000003E-2</c:v>
                </c:pt>
                <c:pt idx="3">
                  <c:v>1.8572066666666671E-3</c:v>
                </c:pt>
                <c:pt idx="4">
                  <c:v>1.6460797999999999E-2</c:v>
                </c:pt>
                <c:pt idx="5">
                  <c:v>3.8391150000000006E-2</c:v>
                </c:pt>
                <c:pt idx="6">
                  <c:v>4.1097600000000005E-3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7-4C22-B6E3-3FC825063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16527"/>
        <c:axId val="538520847"/>
      </c:scatterChart>
      <c:valAx>
        <c:axId val="53851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Bed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20847"/>
        <c:crosses val="autoZero"/>
        <c:crossBetween val="midCat"/>
      </c:valAx>
      <c:valAx>
        <c:axId val="5385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Volumne</a:t>
                </a:r>
                <a:r>
                  <a:rPr lang="en-US" baseline="0"/>
                  <a:t> of Boulders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1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 Axis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0492125984252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data!$G$3:$G$9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data!$AP$3:$AP$9</c:f>
              <c:numCache>
                <c:formatCode>General</c:formatCode>
                <c:ptCount val="7"/>
                <c:pt idx="0">
                  <c:v>0.99</c:v>
                </c:pt>
                <c:pt idx="1">
                  <c:v>0.79</c:v>
                </c:pt>
                <c:pt idx="2">
                  <c:v>2.7433333333333336</c:v>
                </c:pt>
                <c:pt idx="3">
                  <c:v>0.55000000000000004</c:v>
                </c:pt>
                <c:pt idx="4">
                  <c:v>2.7850000000000001</c:v>
                </c:pt>
                <c:pt idx="5">
                  <c:v>2.29</c:v>
                </c:pt>
                <c:pt idx="6">
                  <c:v>1.4249999999999998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A-4F89-8B71-A282E5931997}"/>
            </c:ext>
          </c:extLst>
        </c:ser>
        <c:ser>
          <c:idx val="1"/>
          <c:order val="1"/>
          <c:tx>
            <c:v>B Axis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72856517935258"/>
                  <c:y val="8.26450860309128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data!$G$3:$G$9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data!$AQ$3:$AQ$9</c:f>
              <c:numCache>
                <c:formatCode>General</c:formatCode>
                <c:ptCount val="7"/>
                <c:pt idx="0">
                  <c:v>0.48</c:v>
                </c:pt>
                <c:pt idx="1">
                  <c:v>0.76</c:v>
                </c:pt>
                <c:pt idx="2">
                  <c:v>1.8966666666666665</c:v>
                </c:pt>
                <c:pt idx="3">
                  <c:v>0.43</c:v>
                </c:pt>
                <c:pt idx="4">
                  <c:v>1.5249999999999999</c:v>
                </c:pt>
                <c:pt idx="5">
                  <c:v>1.95</c:v>
                </c:pt>
                <c:pt idx="6">
                  <c:v>1.0050000000000001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0A-4F89-8B71-A282E5931997}"/>
            </c:ext>
          </c:extLst>
        </c:ser>
        <c:ser>
          <c:idx val="2"/>
          <c:order val="2"/>
          <c:tx>
            <c:v>C Axis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506342957130363E-2"/>
                  <c:y val="0.13498432487605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data!$G$3:$G$9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data!$AR$3:$AR$9</c:f>
              <c:numCache>
                <c:formatCode>General</c:formatCode>
                <c:ptCount val="7"/>
                <c:pt idx="0">
                  <c:v>0.3</c:v>
                </c:pt>
                <c:pt idx="1">
                  <c:v>0.18</c:v>
                </c:pt>
                <c:pt idx="2">
                  <c:v>0.96666666666666667</c:v>
                </c:pt>
                <c:pt idx="3">
                  <c:v>0.3</c:v>
                </c:pt>
                <c:pt idx="4">
                  <c:v>0.56000000000000005</c:v>
                </c:pt>
                <c:pt idx="5">
                  <c:v>1.3</c:v>
                </c:pt>
                <c:pt idx="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0A-4F89-8B71-A282E5931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38287"/>
        <c:axId val="530540687"/>
      </c:scatterChart>
      <c:valAx>
        <c:axId val="53053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40687"/>
        <c:crosses val="autoZero"/>
        <c:crossBetween val="midCat"/>
      </c:valAx>
      <c:valAx>
        <c:axId val="5305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Length</a:t>
                </a:r>
                <a:r>
                  <a:rPr lang="en-US" baseline="0"/>
                  <a:t> of Boulder Axis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3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data!$G$3:$G$9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data!$AS$3:$AS$9</c:f>
              <c:numCache>
                <c:formatCode>General</c:formatCode>
                <c:ptCount val="7"/>
                <c:pt idx="0">
                  <c:v>0.14255999999999999</c:v>
                </c:pt>
                <c:pt idx="1">
                  <c:v>0.108072</c:v>
                </c:pt>
                <c:pt idx="2">
                  <c:v>5.0297492592592592</c:v>
                </c:pt>
                <c:pt idx="3">
                  <c:v>7.0949999999999999E-2</c:v>
                </c:pt>
                <c:pt idx="4">
                  <c:v>2.37839</c:v>
                </c:pt>
                <c:pt idx="5">
                  <c:v>5.8051499999999994</c:v>
                </c:pt>
                <c:pt idx="6">
                  <c:v>0.42963750000000001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6-4746-9A18-B4F9E16E5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42671"/>
        <c:axId val="536843151"/>
      </c:scatterChart>
      <c:valAx>
        <c:axId val="53684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3151"/>
        <c:crosses val="autoZero"/>
        <c:crossBetween val="midCat"/>
      </c:valAx>
      <c:valAx>
        <c:axId val="536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Volumne</a:t>
                </a:r>
                <a:r>
                  <a:rPr lang="en-US" baseline="0"/>
                  <a:t> of Boulders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</a:t>
            </a:r>
            <a:r>
              <a:rPr lang="en-US" baseline="0"/>
              <a:t> vs a b and c axis length of boulders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data!$AP$3:$AP$9</c:f>
              <c:numCache>
                <c:formatCode>General</c:formatCode>
                <c:ptCount val="7"/>
                <c:pt idx="0">
                  <c:v>0.99</c:v>
                </c:pt>
                <c:pt idx="1">
                  <c:v>0.79</c:v>
                </c:pt>
                <c:pt idx="2">
                  <c:v>2.7433333333333336</c:v>
                </c:pt>
                <c:pt idx="3">
                  <c:v>0.55000000000000004</c:v>
                </c:pt>
                <c:pt idx="4">
                  <c:v>2.7850000000000001</c:v>
                </c:pt>
                <c:pt idx="5">
                  <c:v>2.29</c:v>
                </c:pt>
                <c:pt idx="6">
                  <c:v>1.4249999999999998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B-4441-8056-74459EEB70F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77602799650043"/>
                  <c:y val="3.6290099154272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data!$AQ$3:$AQ$9</c:f>
              <c:numCache>
                <c:formatCode>General</c:formatCode>
                <c:ptCount val="7"/>
                <c:pt idx="0">
                  <c:v>0.48</c:v>
                </c:pt>
                <c:pt idx="1">
                  <c:v>0.76</c:v>
                </c:pt>
                <c:pt idx="2">
                  <c:v>1.8966666666666665</c:v>
                </c:pt>
                <c:pt idx="3">
                  <c:v>0.43</c:v>
                </c:pt>
                <c:pt idx="4">
                  <c:v>1.5249999999999999</c:v>
                </c:pt>
                <c:pt idx="5">
                  <c:v>1.95</c:v>
                </c:pt>
                <c:pt idx="6">
                  <c:v>1.0050000000000001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B-4441-8056-74459EEB70F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data!$AR$3:$AR$9</c:f>
              <c:numCache>
                <c:formatCode>General</c:formatCode>
                <c:ptCount val="7"/>
                <c:pt idx="0">
                  <c:v>0.3</c:v>
                </c:pt>
                <c:pt idx="1">
                  <c:v>0.18</c:v>
                </c:pt>
                <c:pt idx="2">
                  <c:v>0.96666666666666667</c:v>
                </c:pt>
                <c:pt idx="3">
                  <c:v>0.3</c:v>
                </c:pt>
                <c:pt idx="4">
                  <c:v>0.56000000000000005</c:v>
                </c:pt>
                <c:pt idx="5">
                  <c:v>1.3</c:v>
                </c:pt>
                <c:pt idx="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0B-4441-8056-74459EEB7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40015"/>
        <c:axId val="779048655"/>
      </c:scatterChart>
      <c:valAx>
        <c:axId val="77904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48655"/>
        <c:crosses val="autoZero"/>
        <c:crossBetween val="midCat"/>
      </c:valAx>
      <c:valAx>
        <c:axId val="7790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4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 vs avg volume of boulders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data!$H$3:$H$9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data!$AS$3:$AS$9</c:f>
              <c:numCache>
                <c:formatCode>General</c:formatCode>
                <c:ptCount val="7"/>
                <c:pt idx="0">
                  <c:v>0.14255999999999999</c:v>
                </c:pt>
                <c:pt idx="1">
                  <c:v>0.108072</c:v>
                </c:pt>
                <c:pt idx="2">
                  <c:v>5.0297492592592592</c:v>
                </c:pt>
                <c:pt idx="3">
                  <c:v>7.0949999999999999E-2</c:v>
                </c:pt>
                <c:pt idx="4">
                  <c:v>2.37839</c:v>
                </c:pt>
                <c:pt idx="5">
                  <c:v>5.8051499999999994</c:v>
                </c:pt>
                <c:pt idx="6">
                  <c:v>0.42963750000000001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2-4D32-9764-EE3FF7FA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37855"/>
        <c:axId val="1373238335"/>
      </c:scatterChart>
      <c:valAx>
        <c:axId val="137323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38335"/>
        <c:crosses val="autoZero"/>
        <c:crossBetween val="midCat"/>
      </c:valAx>
      <c:valAx>
        <c:axId val="13732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3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373380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C1356-E730-4782-BD18-E457D7EDA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38</xdr:row>
      <xdr:rowOff>0</xdr:rowOff>
    </xdr:from>
    <xdr:to>
      <xdr:col>12</xdr:col>
      <xdr:colOff>289560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6F60A-5C99-4211-818F-6FE7ADE03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23</xdr:row>
      <xdr:rowOff>76200</xdr:rowOff>
    </xdr:from>
    <xdr:to>
      <xdr:col>10</xdr:col>
      <xdr:colOff>457200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CFE22-9D8D-4C86-A24B-223725EB8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36</xdr:row>
      <xdr:rowOff>99060</xdr:rowOff>
    </xdr:from>
    <xdr:to>
      <xdr:col>21</xdr:col>
      <xdr:colOff>342900</xdr:colOff>
      <xdr:row>51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843C23-4465-4E09-8B4A-62AEC8238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</xdr:colOff>
      <xdr:row>21</xdr:row>
      <xdr:rowOff>129540</xdr:rowOff>
    </xdr:from>
    <xdr:to>
      <xdr:col>20</xdr:col>
      <xdr:colOff>327660</xdr:colOff>
      <xdr:row>36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105E54-5992-4401-827B-E9D43E190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5983E0-6852-4389-B64A-30688139D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31</xdr:col>
      <xdr:colOff>304800</xdr:colOff>
      <xdr:row>18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F634F9-264B-4CBD-933E-0768D3CB7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CE26-1999-4220-B58D-4583EA32EC85}">
  <dimension ref="A1:AS9"/>
  <sheetViews>
    <sheetView tabSelected="1" workbookViewId="0">
      <pane xSplit="1" topLeftCell="AK1" activePane="topRight" state="frozen"/>
      <selection pane="topRight" activeCell="AV8" sqref="AV8"/>
    </sheetView>
  </sheetViews>
  <sheetFormatPr defaultRowHeight="14.4" x14ac:dyDescent="0.3"/>
  <cols>
    <col min="1" max="1" width="11.33203125" bestFit="1" customWidth="1"/>
    <col min="2" max="2" width="10.33203125" bestFit="1" customWidth="1"/>
    <col min="3" max="3" width="9.77734375" bestFit="1" customWidth="1"/>
    <col min="4" max="4" width="9.77734375" customWidth="1"/>
    <col min="6" max="6" width="15.5546875" bestFit="1" customWidth="1"/>
    <col min="7" max="7" width="18.6640625" bestFit="1" customWidth="1"/>
    <col min="8" max="8" width="19.33203125" bestFit="1" customWidth="1"/>
    <col min="9" max="9" width="20" bestFit="1" customWidth="1"/>
    <col min="11" max="11" width="8.44140625" bestFit="1" customWidth="1"/>
    <col min="12" max="13" width="6.5546875" bestFit="1" customWidth="1"/>
    <col min="14" max="15" width="7.5546875" bestFit="1" customWidth="1"/>
    <col min="17" max="17" width="19.77734375" bestFit="1" customWidth="1"/>
    <col min="23" max="23" width="20.44140625" bestFit="1" customWidth="1"/>
    <col min="35" max="35" width="16.33203125" bestFit="1" customWidth="1"/>
    <col min="37" max="37" width="13.21875" bestFit="1" customWidth="1"/>
    <col min="39" max="39" width="28.109375" bestFit="1" customWidth="1"/>
    <col min="41" max="41" width="28.109375" bestFit="1" customWidth="1"/>
  </cols>
  <sheetData>
    <row r="1" spans="1:45" x14ac:dyDescent="0.3">
      <c r="B1" t="s">
        <v>25</v>
      </c>
      <c r="F1" t="s">
        <v>2</v>
      </c>
      <c r="K1" t="s">
        <v>5</v>
      </c>
      <c r="Q1" t="s">
        <v>4</v>
      </c>
      <c r="W1" t="s">
        <v>17</v>
      </c>
      <c r="AO1" t="s">
        <v>30</v>
      </c>
    </row>
    <row r="2" spans="1:45" x14ac:dyDescent="0.3">
      <c r="A2" t="s">
        <v>0</v>
      </c>
      <c r="B2" t="s">
        <v>22</v>
      </c>
      <c r="C2" t="s">
        <v>23</v>
      </c>
      <c r="D2" t="s">
        <v>24</v>
      </c>
      <c r="F2" t="s">
        <v>18</v>
      </c>
      <c r="G2" t="s">
        <v>19</v>
      </c>
      <c r="H2" t="s">
        <v>20</v>
      </c>
      <c r="I2" t="s">
        <v>21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Q2" t="s">
        <v>3</v>
      </c>
      <c r="R2" t="s">
        <v>26</v>
      </c>
      <c r="S2" t="s">
        <v>27</v>
      </c>
      <c r="T2" t="s">
        <v>28</v>
      </c>
      <c r="U2" t="s">
        <v>29</v>
      </c>
      <c r="W2" t="s">
        <v>3</v>
      </c>
      <c r="X2" t="s">
        <v>26</v>
      </c>
      <c r="Y2" t="s">
        <v>27</v>
      </c>
      <c r="Z2" t="s">
        <v>28</v>
      </c>
      <c r="AA2" t="s">
        <v>29</v>
      </c>
      <c r="AC2" t="s">
        <v>3</v>
      </c>
      <c r="AD2" t="s">
        <v>26</v>
      </c>
      <c r="AE2" t="s">
        <v>27</v>
      </c>
      <c r="AF2" t="s">
        <v>28</v>
      </c>
      <c r="AG2" t="s">
        <v>29</v>
      </c>
      <c r="AI2" t="s">
        <v>3</v>
      </c>
      <c r="AJ2" t="s">
        <v>26</v>
      </c>
      <c r="AK2" t="s">
        <v>27</v>
      </c>
      <c r="AL2" t="s">
        <v>28</v>
      </c>
      <c r="AM2" t="s">
        <v>29</v>
      </c>
      <c r="AO2" t="s">
        <v>3</v>
      </c>
      <c r="AP2" t="s">
        <v>26</v>
      </c>
      <c r="AQ2" t="s">
        <v>27</v>
      </c>
      <c r="AR2" t="s">
        <v>28</v>
      </c>
      <c r="AS2" t="s">
        <v>29</v>
      </c>
    </row>
    <row r="3" spans="1:45" x14ac:dyDescent="0.3">
      <c r="A3" t="s">
        <v>1</v>
      </c>
      <c r="B3">
        <v>0.67559999999999998</v>
      </c>
      <c r="C3">
        <v>-1.2200000000000001E-2</v>
      </c>
      <c r="D3">
        <v>0.71050000000000002</v>
      </c>
      <c r="F3">
        <v>0.46470420699623521</v>
      </c>
      <c r="G3">
        <v>0.995</v>
      </c>
      <c r="H3">
        <v>1.97</v>
      </c>
      <c r="I3">
        <v>13.93</v>
      </c>
      <c r="K3" s="2">
        <v>123.07707176109511</v>
      </c>
      <c r="L3" s="2">
        <v>132.42279873815161</v>
      </c>
      <c r="M3" s="2">
        <v>198.00281020336416</v>
      </c>
      <c r="N3" s="2">
        <v>377.63947934944144</v>
      </c>
      <c r="O3" s="2">
        <v>474.05996705833724</v>
      </c>
      <c r="Q3">
        <f>T3/(SQRT(R3*S3))</f>
        <v>0.30367808154170889</v>
      </c>
      <c r="R3">
        <v>0.85666666666666658</v>
      </c>
      <c r="S3">
        <v>0.52333333333333332</v>
      </c>
      <c r="T3">
        <v>0.20333333333333334</v>
      </c>
      <c r="U3">
        <v>8.9722666666666674E-4</v>
      </c>
      <c r="W3">
        <f>Z3/(SQRT(X3*Y3))</f>
        <v>0.4351941398892446</v>
      </c>
      <c r="X3">
        <v>0.99</v>
      </c>
      <c r="Y3">
        <v>0.48</v>
      </c>
      <c r="Z3">
        <v>0.3</v>
      </c>
      <c r="AA3">
        <v>1.4256E-3</v>
      </c>
      <c r="AO3">
        <f>AR3/(SQRT(AP3*AQ3))</f>
        <v>0.4351941398892446</v>
      </c>
      <c r="AP3">
        <v>0.99</v>
      </c>
      <c r="AQ3">
        <v>0.48</v>
      </c>
      <c r="AR3">
        <v>0.3</v>
      </c>
      <c r="AS3">
        <f>AP3*AQ3*AR3</f>
        <v>0.14255999999999999</v>
      </c>
    </row>
    <row r="4" spans="1:45" x14ac:dyDescent="0.3">
      <c r="A4" t="s">
        <v>11</v>
      </c>
      <c r="B4" s="1">
        <v>6.0000000000000002E-6</v>
      </c>
      <c r="C4" s="1">
        <v>-2.0000000000000002E-5</v>
      </c>
      <c r="D4">
        <v>5.7599999999999998E-2</v>
      </c>
      <c r="F4">
        <v>1.053451272405769</v>
      </c>
      <c r="G4">
        <v>1.3443750000000001</v>
      </c>
      <c r="H4">
        <v>3.69</v>
      </c>
      <c r="I4">
        <v>21.51</v>
      </c>
      <c r="K4" s="3">
        <v>174.82671071172081</v>
      </c>
      <c r="L4" s="3">
        <v>183.42015519126639</v>
      </c>
      <c r="M4" s="3">
        <v>256.61885915970078</v>
      </c>
      <c r="N4" s="3">
        <v>469.89600257405681</v>
      </c>
      <c r="O4" s="3">
        <v>571.32109231095205</v>
      </c>
      <c r="Q4">
        <f t="shared" ref="Q4:Q9" si="0">T4/(SQRT(R4*S4))</f>
        <v>0.47161746412555045</v>
      </c>
      <c r="R4">
        <v>1.5350000000000001</v>
      </c>
      <c r="S4">
        <v>1.1625000000000001</v>
      </c>
      <c r="T4">
        <v>0.63000000000000012</v>
      </c>
      <c r="U4">
        <v>2.1209447500000003E-2</v>
      </c>
      <c r="W4">
        <f t="shared" ref="W4:W9" si="1">Z4/(SQRT(X4*Y4))</f>
        <v>0.2323015798138503</v>
      </c>
      <c r="X4">
        <v>0.79</v>
      </c>
      <c r="Y4">
        <v>0.76</v>
      </c>
      <c r="Z4">
        <v>0.18</v>
      </c>
      <c r="AA4">
        <v>1.0807200000000001E-3</v>
      </c>
      <c r="AO4">
        <f t="shared" ref="AO4:AO9" si="2">AR4/(SQRT(AP4*AQ4))</f>
        <v>0.2323015798138503</v>
      </c>
      <c r="AP4">
        <v>0.79</v>
      </c>
      <c r="AQ4">
        <v>0.76</v>
      </c>
      <c r="AR4">
        <v>0.18</v>
      </c>
      <c r="AS4">
        <f t="shared" ref="AS4:AS9" si="3">AP4*AQ4*AR4</f>
        <v>0.108072</v>
      </c>
    </row>
    <row r="5" spans="1:45" x14ac:dyDescent="0.3">
      <c r="A5" t="s">
        <v>12</v>
      </c>
      <c r="B5">
        <v>5.6500000000000002E-2</v>
      </c>
      <c r="C5">
        <v>-1.6999999999999999E-3</v>
      </c>
      <c r="D5">
        <v>0.23810000000000001</v>
      </c>
      <c r="F5">
        <v>4.3761055372559987</v>
      </c>
      <c r="G5">
        <v>2.3766666666666669</v>
      </c>
      <c r="H5">
        <v>21.1</v>
      </c>
      <c r="I5">
        <v>42.78</v>
      </c>
      <c r="K5" s="3">
        <v>525.9804697242206</v>
      </c>
      <c r="L5" s="3">
        <v>572.70582144105799</v>
      </c>
      <c r="M5" s="3">
        <v>850.07263091425239</v>
      </c>
      <c r="N5" s="3">
        <v>1415.7109558461329</v>
      </c>
      <c r="O5" s="3">
        <v>1673.1550481102436</v>
      </c>
      <c r="Q5">
        <f t="shared" si="0"/>
        <v>0.5505347932057526</v>
      </c>
      <c r="R5">
        <v>2.5919999999999996</v>
      </c>
      <c r="S5">
        <v>1.8760000000000001</v>
      </c>
      <c r="T5">
        <v>1.214</v>
      </c>
      <c r="U5">
        <v>6.2231656000000003E-2</v>
      </c>
      <c r="W5">
        <f>Z5/(SQRT(Y5*X5))</f>
        <v>0.33017703223995404</v>
      </c>
      <c r="X5">
        <v>4.3899999999999997</v>
      </c>
      <c r="Y5">
        <v>2.2600000000000002</v>
      </c>
      <c r="Z5">
        <v>1.04</v>
      </c>
      <c r="AA5">
        <v>0.10318255999999998</v>
      </c>
      <c r="AC5">
        <f>AF5/(SQRT(AE5*AD5))</f>
        <v>0.75400569637366421</v>
      </c>
      <c r="AD5">
        <v>1.5</v>
      </c>
      <c r="AE5">
        <v>1.22</v>
      </c>
      <c r="AF5">
        <v>1.02</v>
      </c>
      <c r="AG5">
        <v>1.8666000000000002E-2</v>
      </c>
      <c r="AI5">
        <f>AL5/(SQRT(AJ5*AK5))</f>
        <v>0.36938156799924982</v>
      </c>
      <c r="AJ5">
        <v>2.34</v>
      </c>
      <c r="AK5">
        <v>2.21</v>
      </c>
      <c r="AL5">
        <v>0.84</v>
      </c>
      <c r="AM5">
        <v>4.3439760000000008E-2</v>
      </c>
      <c r="AO5">
        <f t="shared" si="2"/>
        <v>0.42378145437819292</v>
      </c>
      <c r="AP5">
        <f>AVERAGE(AJ5,AD5,X5)</f>
        <v>2.7433333333333336</v>
      </c>
      <c r="AQ5">
        <f>AVERAGE(AK5,AE5,Y5)</f>
        <v>1.8966666666666665</v>
      </c>
      <c r="AR5">
        <f>AVERAGE(AL5,AF5,Z5)</f>
        <v>0.96666666666666667</v>
      </c>
      <c r="AS5">
        <f t="shared" si="3"/>
        <v>5.0297492592592592</v>
      </c>
    </row>
    <row r="6" spans="1:45" x14ac:dyDescent="0.3">
      <c r="A6" t="s">
        <v>13</v>
      </c>
      <c r="B6">
        <v>0.253</v>
      </c>
      <c r="C6">
        <v>-1E-3</v>
      </c>
      <c r="D6">
        <v>2.53E-2</v>
      </c>
      <c r="F6">
        <v>1.70339478333086</v>
      </c>
      <c r="G6">
        <v>1.3691666666666666</v>
      </c>
      <c r="H6">
        <v>6.47</v>
      </c>
      <c r="I6">
        <v>16.43</v>
      </c>
      <c r="K6" s="2">
        <v>123.07707176109511</v>
      </c>
      <c r="L6" s="2">
        <v>132.42279873815161</v>
      </c>
      <c r="M6" s="2">
        <v>198.00281020336416</v>
      </c>
      <c r="N6" s="2">
        <v>377.63947934944144</v>
      </c>
      <c r="O6" s="2">
        <v>474.05996705833724</v>
      </c>
      <c r="Q6">
        <f t="shared" si="0"/>
        <v>0.41429035605794307</v>
      </c>
      <c r="R6">
        <v>0.94333333333333336</v>
      </c>
      <c r="S6">
        <v>0.49000000000000005</v>
      </c>
      <c r="T6">
        <v>0.28166666666666668</v>
      </c>
      <c r="U6">
        <v>1.8572066666666671E-3</v>
      </c>
      <c r="W6">
        <f t="shared" si="1"/>
        <v>0.61688709086449867</v>
      </c>
      <c r="X6">
        <v>0.55000000000000004</v>
      </c>
      <c r="Y6">
        <v>0.43</v>
      </c>
      <c r="Z6">
        <v>0.3</v>
      </c>
      <c r="AA6">
        <v>7.0950000000000017E-4</v>
      </c>
      <c r="AO6">
        <f t="shared" si="2"/>
        <v>0.61688709086449867</v>
      </c>
      <c r="AP6">
        <v>0.55000000000000004</v>
      </c>
      <c r="AQ6">
        <v>0.43</v>
      </c>
      <c r="AR6">
        <v>0.3</v>
      </c>
      <c r="AS6">
        <f t="shared" si="3"/>
        <v>7.0949999999999999E-2</v>
      </c>
    </row>
    <row r="7" spans="1:45" x14ac:dyDescent="0.3">
      <c r="A7" t="s">
        <v>14</v>
      </c>
      <c r="B7">
        <v>0.50190000000000001</v>
      </c>
      <c r="C7">
        <v>-8.8999999999999999E-3</v>
      </c>
      <c r="D7">
        <v>0.57420000000000004</v>
      </c>
      <c r="F7">
        <v>1.6089717684021529</v>
      </c>
      <c r="G7">
        <v>2.2358333333333333</v>
      </c>
      <c r="H7">
        <v>6.06</v>
      </c>
      <c r="I7">
        <v>26.830000000000002</v>
      </c>
      <c r="K7" s="3">
        <v>124.20206553821464</v>
      </c>
      <c r="L7" s="3">
        <v>135.16899785956994</v>
      </c>
      <c r="M7" s="3">
        <v>213.4</v>
      </c>
      <c r="N7" s="3">
        <v>390.1</v>
      </c>
      <c r="O7" s="3">
        <v>487.1</v>
      </c>
      <c r="Q7">
        <f t="shared" si="0"/>
        <v>0.31307825399104783</v>
      </c>
      <c r="R7">
        <v>1.8879999999999999</v>
      </c>
      <c r="S7">
        <v>1.1039999999999999</v>
      </c>
      <c r="T7">
        <v>0.45200000000000007</v>
      </c>
      <c r="U7">
        <v>1.6460797999999999E-2</v>
      </c>
      <c r="W7">
        <f t="shared" si="1"/>
        <v>0.30891246310225096</v>
      </c>
      <c r="X7">
        <v>1.56</v>
      </c>
      <c r="Y7">
        <v>0.97</v>
      </c>
      <c r="Z7">
        <v>0.38</v>
      </c>
      <c r="AA7">
        <v>5.7501599999999998E-3</v>
      </c>
      <c r="AC7">
        <f t="shared" ref="AC7:AC9" si="4">AF7/(SQRT(AE7*AD7))</f>
        <v>0.25622875473962547</v>
      </c>
      <c r="AD7">
        <v>4.01</v>
      </c>
      <c r="AE7">
        <v>2.08</v>
      </c>
      <c r="AF7">
        <v>0.74</v>
      </c>
      <c r="AG7">
        <v>6.172192E-2</v>
      </c>
      <c r="AO7">
        <f t="shared" si="2"/>
        <v>0.27173182488314657</v>
      </c>
      <c r="AP7">
        <f>AVERAGE(AD7,X7)</f>
        <v>2.7850000000000001</v>
      </c>
      <c r="AQ7">
        <f>AVERAGE(AE7,Y7)</f>
        <v>1.5249999999999999</v>
      </c>
      <c r="AR7">
        <f>AVERAGE(AF7,Z7)</f>
        <v>0.56000000000000005</v>
      </c>
      <c r="AS7">
        <f t="shared" si="3"/>
        <v>2.37839</v>
      </c>
    </row>
    <row r="8" spans="1:45" x14ac:dyDescent="0.3">
      <c r="A8" t="s">
        <v>15</v>
      </c>
      <c r="B8">
        <v>0.12609999999999999</v>
      </c>
      <c r="C8">
        <v>2.3E-3</v>
      </c>
      <c r="D8">
        <v>0.43809999999999999</v>
      </c>
      <c r="F8">
        <v>3.4355638300589537</v>
      </c>
      <c r="G8">
        <v>2.708947368421053</v>
      </c>
      <c r="H8">
        <v>15.73</v>
      </c>
      <c r="I8">
        <v>51.470000000000006</v>
      </c>
      <c r="K8" s="3">
        <v>171.4960802591504</v>
      </c>
      <c r="L8" s="3">
        <v>182.2026700324831</v>
      </c>
      <c r="M8" s="3">
        <v>247.15755278654058</v>
      </c>
      <c r="N8" s="3">
        <v>433.42530755801687</v>
      </c>
      <c r="O8" s="3">
        <v>532.43948266692178</v>
      </c>
      <c r="Q8">
        <f t="shared" si="0"/>
        <v>0.41064958957495046</v>
      </c>
      <c r="R8">
        <v>2.4649999999999999</v>
      </c>
      <c r="S8">
        <v>1.8</v>
      </c>
      <c r="T8">
        <v>0.86499999999999999</v>
      </c>
      <c r="U8">
        <v>3.8391150000000006E-2</v>
      </c>
      <c r="W8">
        <f t="shared" si="1"/>
        <v>0.61518863747615427</v>
      </c>
      <c r="X8">
        <v>2.29</v>
      </c>
      <c r="Y8">
        <v>1.95</v>
      </c>
      <c r="Z8">
        <v>1.3</v>
      </c>
      <c r="AA8">
        <v>5.8051500000000013E-2</v>
      </c>
      <c r="AO8">
        <f t="shared" si="2"/>
        <v>0.61518863747615427</v>
      </c>
      <c r="AP8">
        <v>2.29</v>
      </c>
      <c r="AQ8">
        <v>1.95</v>
      </c>
      <c r="AR8">
        <v>1.3</v>
      </c>
      <c r="AS8">
        <f t="shared" si="3"/>
        <v>5.8051499999999994</v>
      </c>
    </row>
    <row r="9" spans="1:45" x14ac:dyDescent="0.3">
      <c r="A9" t="s">
        <v>16</v>
      </c>
      <c r="B9">
        <v>0.36609999999999998</v>
      </c>
      <c r="C9">
        <v>-2.0999999999999999E-3</v>
      </c>
      <c r="D9">
        <v>0.24079999999999999</v>
      </c>
      <c r="F9">
        <v>1.4093015182106237</v>
      </c>
      <c r="G9">
        <v>1.9133333333333331</v>
      </c>
      <c r="H9">
        <v>7.14</v>
      </c>
      <c r="I9">
        <v>51.66</v>
      </c>
      <c r="K9" s="3">
        <v>242.10077400943081</v>
      </c>
      <c r="L9" s="3">
        <v>256.53742295392158</v>
      </c>
      <c r="M9" s="3">
        <v>363.00745077680978</v>
      </c>
      <c r="N9" s="3">
        <v>687.52531289068031</v>
      </c>
      <c r="O9" s="3">
        <v>924.53948951473865</v>
      </c>
      <c r="Q9">
        <f t="shared" si="0"/>
        <v>0.25068641039168188</v>
      </c>
      <c r="R9">
        <v>1.4249999999999998</v>
      </c>
      <c r="S9">
        <v>1.0050000000000001</v>
      </c>
      <c r="T9">
        <v>0.3</v>
      </c>
      <c r="U9">
        <v>4.1097600000000005E-3</v>
      </c>
      <c r="W9">
        <f t="shared" si="1"/>
        <v>0.158196298381755</v>
      </c>
      <c r="X9">
        <v>1.68</v>
      </c>
      <c r="Y9">
        <v>1.37</v>
      </c>
      <c r="Z9">
        <v>0.24</v>
      </c>
      <c r="AA9">
        <v>5.5238400000000003E-3</v>
      </c>
      <c r="AC9">
        <f t="shared" si="4"/>
        <v>0.41602514716892181</v>
      </c>
      <c r="AD9">
        <v>1.17</v>
      </c>
      <c r="AE9">
        <v>0.64</v>
      </c>
      <c r="AF9">
        <v>0.36</v>
      </c>
      <c r="AG9">
        <v>2.6956799999999998E-3</v>
      </c>
      <c r="AO9">
        <f t="shared" si="2"/>
        <v>0.25068641039168188</v>
      </c>
      <c r="AP9">
        <f>AVERAGE(AD9,X9)</f>
        <v>1.4249999999999998</v>
      </c>
      <c r="AQ9">
        <f>AVERAGE(AE9,Y9)</f>
        <v>1.0050000000000001</v>
      </c>
      <c r="AR9">
        <f>AVERAGE(AF9,Z9)</f>
        <v>0.3</v>
      </c>
      <c r="AS9">
        <f t="shared" si="3"/>
        <v>0.42963750000000001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2F8E-8BA9-47E2-9018-ACD62A5E1BCC}">
  <dimension ref="A1"/>
  <sheetViews>
    <sheetView topLeftCell="A2" workbookViewId="0">
      <selection activeCell="Z23" sqref="Z2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36144884EC8C4888E07AD880551DC6" ma:contentTypeVersion="7" ma:contentTypeDescription="Create a new document." ma:contentTypeScope="" ma:versionID="965663870335e45c20741058a7f931ce">
  <xsd:schema xmlns:xsd="http://www.w3.org/2001/XMLSchema" xmlns:xs="http://www.w3.org/2001/XMLSchema" xmlns:p="http://schemas.microsoft.com/office/2006/metadata/properties" xmlns:ns3="0953407f-4d00-454a-a90f-6a062c7ded10" xmlns:ns4="180a847e-0b37-4a30-855c-1d34743ac985" targetNamespace="http://schemas.microsoft.com/office/2006/metadata/properties" ma:root="true" ma:fieldsID="5d36fd3cd8020e718e008c8ac3ef9994" ns3:_="" ns4:_="">
    <xsd:import namespace="0953407f-4d00-454a-a90f-6a062c7ded10"/>
    <xsd:import namespace="180a847e-0b37-4a30-855c-1d34743ac9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3407f-4d00-454a-a90f-6a062c7de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a847e-0b37-4a30-855c-1d34743ac9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ACD949-24B9-44EC-9B3A-A4FD0028F1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53407f-4d00-454a-a90f-6a062c7ded10"/>
    <ds:schemaRef ds:uri="180a847e-0b37-4a30-855c-1d34743ac9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378962-226D-48AD-AF54-AF2711771C82}">
  <ds:schemaRefs>
    <ds:schemaRef ds:uri="http://schemas.microsoft.com/office/2006/documentManagement/types"/>
    <ds:schemaRef ds:uri="http://purl.org/dc/elements/1.1/"/>
    <ds:schemaRef ds:uri="0953407f-4d00-454a-a90f-6a062c7ded10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80a847e-0b37-4a30-855c-1d34743ac985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D23B9EF-3D91-4EC8-AD14-C7D22BC873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Anderson, Samuel R</cp:lastModifiedBy>
  <dcterms:created xsi:type="dcterms:W3CDTF">2023-05-11T09:02:27Z</dcterms:created>
  <dcterms:modified xsi:type="dcterms:W3CDTF">2023-10-11T11:31:31Z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0x010100D436144884EC8C4888E07AD880551DC6</vt:lpwstr>
  </property>
</Properties>
</file>