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m\Documents\flood_project\fotosieve\LC3\shallow1\"/>
    </mc:Choice>
  </mc:AlternateContent>
  <xr:revisionPtr revIDLastSave="0" documentId="13_ncr:1_{90F9DE76-5DC9-48B1-896B-29B2D7C8E4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3Master" sheetId="7" r:id="rId1"/>
    <sheet name="LC3_tile_0_4000_PebbleCounts_CS" sheetId="2" r:id="rId2"/>
    <sheet name="LC3_tile_0_6000_PebbleCounts_CS" sheetId="3" r:id="rId3"/>
    <sheet name="LC3_tile_2000_2000_PebbleCounts" sheetId="4" r:id="rId4"/>
    <sheet name="LC3_tile_4000_0_PebbleCounts_CS" sheetId="5" r:id="rId5"/>
    <sheet name="LC3_tile_6000_0_PebbleCounts_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7" l="1"/>
  <c r="Y14" i="7"/>
  <c r="Y13" i="7"/>
  <c r="Y12" i="7"/>
  <c r="Y10" i="7"/>
  <c r="U28" i="7"/>
  <c r="U29" i="7"/>
  <c r="U30" i="7"/>
  <c r="U31" i="7"/>
  <c r="U32" i="7"/>
  <c r="U33" i="7"/>
  <c r="U34" i="7"/>
  <c r="U35" i="7"/>
  <c r="U37" i="7"/>
  <c r="U38" i="7"/>
  <c r="U39" i="7"/>
  <c r="U40" i="7"/>
  <c r="U41" i="7"/>
  <c r="U42" i="7"/>
  <c r="U43" i="7"/>
  <c r="U44" i="7"/>
  <c r="U46" i="7"/>
  <c r="U47" i="7"/>
  <c r="U48" i="7"/>
  <c r="U49" i="7"/>
  <c r="U50" i="7"/>
  <c r="U51" i="7"/>
  <c r="U52" i="7"/>
  <c r="U53" i="7"/>
  <c r="U54" i="7"/>
  <c r="U55" i="7"/>
  <c r="U56" i="7"/>
  <c r="U19" i="7"/>
  <c r="U20" i="7"/>
  <c r="U21" i="7"/>
  <c r="U22" i="7"/>
  <c r="U23" i="7"/>
  <c r="U24" i="7"/>
  <c r="U25" i="7"/>
  <c r="U26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O6" i="7"/>
  <c r="O5" i="7"/>
  <c r="P5" i="7"/>
  <c r="V5" i="7"/>
  <c r="S14" i="7"/>
  <c r="S13" i="7"/>
  <c r="S12" i="7"/>
  <c r="S11" i="7"/>
  <c r="S10" i="7"/>
  <c r="O7" i="7"/>
  <c r="O8" i="7"/>
  <c r="O9" i="7"/>
  <c r="O10" i="7"/>
  <c r="O11" i="7"/>
  <c r="O12" i="7"/>
  <c r="O13" i="7"/>
  <c r="O14" i="7"/>
  <c r="O15" i="7"/>
  <c r="O16" i="7"/>
  <c r="O17" i="7"/>
  <c r="O19" i="7"/>
  <c r="O20" i="7"/>
  <c r="O21" i="7"/>
  <c r="O22" i="7"/>
  <c r="O23" i="7"/>
  <c r="O24" i="7"/>
  <c r="O25" i="7"/>
  <c r="O26" i="7"/>
  <c r="O28" i="7"/>
  <c r="O29" i="7"/>
  <c r="O30" i="7"/>
  <c r="O31" i="7"/>
  <c r="O32" i="7"/>
  <c r="O33" i="7"/>
  <c r="O34" i="7"/>
  <c r="O35" i="7"/>
  <c r="O37" i="7"/>
  <c r="O38" i="7"/>
  <c r="O39" i="7"/>
  <c r="O40" i="7"/>
  <c r="O41" i="7"/>
  <c r="O42" i="7"/>
  <c r="O43" i="7"/>
  <c r="O44" i="7"/>
  <c r="O46" i="7"/>
  <c r="O47" i="7"/>
  <c r="O48" i="7"/>
  <c r="O49" i="7"/>
  <c r="O50" i="7"/>
  <c r="O51" i="7"/>
  <c r="O52" i="7"/>
  <c r="O53" i="7"/>
  <c r="O54" i="7"/>
  <c r="O55" i="7"/>
  <c r="O56" i="7"/>
</calcChain>
</file>

<file path=xl/sharedStrings.xml><?xml version="1.0" encoding="utf-8"?>
<sst xmlns="http://schemas.openxmlformats.org/spreadsheetml/2006/main" count="218" uniqueCount="53">
  <si>
    <t>perc. diff. area</t>
  </si>
  <si>
    <t>ellipse area (px)</t>
  </si>
  <si>
    <t>orientation</t>
  </si>
  <si>
    <t>area (m2)</t>
  </si>
  <si>
    <t>area (px)</t>
  </si>
  <si>
    <t>b (m)</t>
  </si>
  <si>
    <t>a (m)</t>
  </si>
  <si>
    <t>b (px)</t>
  </si>
  <si>
    <t>a (px)</t>
  </si>
  <si>
    <t>UTM Y (m)</t>
  </si>
  <si>
    <t>UTM X (m)</t>
  </si>
  <si>
    <t>Pebble Details</t>
  </si>
  <si>
    <t>perc. background color</t>
  </si>
  <si>
    <t>perc. not meas.</t>
  </si>
  <si>
    <t>Image Details</t>
  </si>
  <si>
    <t>[9, 5, 3]</t>
  </si>
  <si>
    <t>[3, 2, 1]</t>
  </si>
  <si>
    <t>[0.5, 0.3, 0.1]</t>
  </si>
  <si>
    <t>[0.5, 0.5, 0.5]</t>
  </si>
  <si>
    <t>[0.01, 0.1, 0.1]</t>
  </si>
  <si>
    <t>[10, 3, 2]</t>
  </si>
  <si>
    <t>[50, 5, 1]</t>
  </si>
  <si>
    <t>canny_sig</t>
  </si>
  <si>
    <t>sobel_th</t>
  </si>
  <si>
    <t>tophat_th</t>
  </si>
  <si>
    <t>bilat_filt_szs</t>
  </si>
  <si>
    <t>nl_means_chroma_filts</t>
  </si>
  <si>
    <t>first_nl_denoise</t>
  </si>
  <si>
    <t>overlaps</t>
  </si>
  <si>
    <t>coordinate_scales</t>
  </si>
  <si>
    <t>improvement_ths</t>
  </si>
  <si>
    <t>win_sz_factors</t>
  </si>
  <si>
    <t>min_sz_factors</t>
  </si>
  <si>
    <t>cutoff</t>
  </si>
  <si>
    <t>maxGS</t>
  </si>
  <si>
    <t>otsu_threshold</t>
  </si>
  <si>
    <t>PebbleCounts Parameters</t>
  </si>
  <si>
    <t>0_4000</t>
  </si>
  <si>
    <t>0_6000</t>
  </si>
  <si>
    <t>4000_0</t>
  </si>
  <si>
    <t>2000_2000</t>
  </si>
  <si>
    <t>6000_0</t>
  </si>
  <si>
    <t>Conversion:</t>
  </si>
  <si>
    <t>Corrected Area (m^2):</t>
  </si>
  <si>
    <t xml:space="preserve">avg </t>
  </si>
  <si>
    <t xml:space="preserve">median </t>
  </si>
  <si>
    <t>stddev</t>
  </si>
  <si>
    <t>var</t>
  </si>
  <si>
    <t>grain areas (m^2)</t>
  </si>
  <si>
    <t>count</t>
  </si>
  <si>
    <t>corrected diameter (mm)</t>
  </si>
  <si>
    <t>conversion</t>
  </si>
  <si>
    <t>grain diameters aka b axis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</si>
</sst>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8F6C-1B1D-4950-BCDB-88825B3A3632}">
  <dimension ref="A3:Y56"/>
  <sheetViews>
    <sheetView tabSelected="1" topLeftCell="J1" workbookViewId="0">
      <selection activeCell="U5" sqref="U5:U56"/>
    </sheetView>
  </sheetViews>
  <sheetFormatPr defaultRowHeight="14.4" x14ac:dyDescent="0.3"/>
  <cols>
    <col min="15" max="15" width="13.21875" customWidth="1"/>
    <col min="16" max="16" width="10.6640625" bestFit="1" customWidth="1"/>
    <col min="21" max="21" width="21.6640625" bestFit="1" customWidth="1"/>
  </cols>
  <sheetData>
    <row r="3" spans="1:25" x14ac:dyDescent="0.3">
      <c r="C3" t="s">
        <v>11</v>
      </c>
    </row>
    <row r="4" spans="1:25" ht="25.2" customHeight="1" x14ac:dyDescent="0.3">
      <c r="A4" t="s">
        <v>37</v>
      </c>
      <c r="C4" t="s">
        <v>10</v>
      </c>
      <c r="D4" t="s">
        <v>9</v>
      </c>
      <c r="E4" t="s">
        <v>8</v>
      </c>
      <c r="F4" t="s">
        <v>7</v>
      </c>
      <c r="G4" t="s">
        <v>6</v>
      </c>
      <c r="H4" t="s">
        <v>5</v>
      </c>
      <c r="I4" t="s">
        <v>4</v>
      </c>
      <c r="J4" t="s">
        <v>3</v>
      </c>
      <c r="K4" t="s">
        <v>2</v>
      </c>
      <c r="L4" t="s">
        <v>1</v>
      </c>
      <c r="M4" t="s">
        <v>0</v>
      </c>
      <c r="O4" s="2" t="s">
        <v>43</v>
      </c>
      <c r="P4" t="s">
        <v>42</v>
      </c>
      <c r="U4" t="s">
        <v>50</v>
      </c>
      <c r="V4" t="s">
        <v>51</v>
      </c>
    </row>
    <row r="5" spans="1:25" x14ac:dyDescent="0.3">
      <c r="C5">
        <v>-104.709295120752</v>
      </c>
      <c r="D5">
        <v>32.244063514052101</v>
      </c>
      <c r="E5">
        <v>52.340135390498602</v>
      </c>
      <c r="F5">
        <v>41.206321361658802</v>
      </c>
      <c r="G5" s="1">
        <v>6.4055199811183003E-6</v>
      </c>
      <c r="H5" s="1">
        <v>5.0429352706336796E-6</v>
      </c>
      <c r="I5">
        <v>1548</v>
      </c>
      <c r="J5" s="1">
        <v>2.3185157657743701E-11</v>
      </c>
      <c r="K5">
        <v>-1.3219973752721501</v>
      </c>
      <c r="L5">
        <v>1689.26493870691</v>
      </c>
      <c r="M5">
        <v>8.3625093654668099</v>
      </c>
      <c r="O5" s="1">
        <f>I5*$P$5</f>
        <v>0.20575981419360631</v>
      </c>
      <c r="P5" s="1">
        <f>0.011529083945^2</f>
        <v>1.3291977661085679E-4</v>
      </c>
      <c r="U5" s="1">
        <f>F5*$V$5</f>
        <v>475.07113804321102</v>
      </c>
      <c r="V5" s="1">
        <f>SQRT(P5)*1000</f>
        <v>11.529083945</v>
      </c>
    </row>
    <row r="6" spans="1:25" x14ac:dyDescent="0.3">
      <c r="C6">
        <v>-104.709331590754</v>
      </c>
      <c r="D6">
        <v>32.244029491698697</v>
      </c>
      <c r="E6">
        <v>67.622364781042606</v>
      </c>
      <c r="F6">
        <v>35.869292461612901</v>
      </c>
      <c r="G6" s="1">
        <v>8.2757984010501893E-6</v>
      </c>
      <c r="H6" s="1">
        <v>4.3897759884882997E-6</v>
      </c>
      <c r="I6">
        <v>1610</v>
      </c>
      <c r="J6" s="1">
        <v>2.41137621634156E-11</v>
      </c>
      <c r="K6">
        <v>-2.9283676904869802</v>
      </c>
      <c r="L6">
        <v>1899.8190823633199</v>
      </c>
      <c r="M6">
        <v>15.2550885004691</v>
      </c>
      <c r="O6" s="1">
        <f>I6*$P$5</f>
        <v>0.21400084034347944</v>
      </c>
      <c r="U6" s="1">
        <f t="shared" ref="U6:U56" si="0">F6*$V$5</f>
        <v>413.54008383769082</v>
      </c>
    </row>
    <row r="7" spans="1:25" x14ac:dyDescent="0.3">
      <c r="C7">
        <v>-104.709305890417</v>
      </c>
      <c r="D7">
        <v>32.244024841161199</v>
      </c>
      <c r="E7">
        <v>55.523094527627897</v>
      </c>
      <c r="F7">
        <v>31.0875936911767</v>
      </c>
      <c r="G7" s="1">
        <v>6.7950586821524204E-6</v>
      </c>
      <c r="H7" s="1">
        <v>3.8045794315975E-6</v>
      </c>
      <c r="I7">
        <v>1123</v>
      </c>
      <c r="J7" s="1">
        <v>1.6819723546282999E-11</v>
      </c>
      <c r="K7">
        <v>-0.51251918438238098</v>
      </c>
      <c r="L7">
        <v>1351.94757636739</v>
      </c>
      <c r="M7">
        <v>16.934648973783599</v>
      </c>
      <c r="O7" s="3">
        <f t="shared" ref="O6:O56" si="1">I7*$P$5</f>
        <v>0.14926890913399218</v>
      </c>
      <c r="U7" s="1">
        <f t="shared" si="0"/>
        <v>358.41147731362855</v>
      </c>
    </row>
    <row r="8" spans="1:25" x14ac:dyDescent="0.3">
      <c r="C8">
        <v>-104.709289858302</v>
      </c>
      <c r="D8">
        <v>32.244069388415298</v>
      </c>
      <c r="E8">
        <v>40.0533851817274</v>
      </c>
      <c r="F8">
        <v>22.776956141244099</v>
      </c>
      <c r="G8" s="1">
        <v>4.9018359845426901E-6</v>
      </c>
      <c r="H8" s="1">
        <v>2.7875022978691E-6</v>
      </c>
      <c r="I8">
        <v>502</v>
      </c>
      <c r="J8" s="1">
        <v>7.5187009975370504E-12</v>
      </c>
      <c r="K8">
        <v>-3.1376957691958398</v>
      </c>
      <c r="L8">
        <v>714.55225473246003</v>
      </c>
      <c r="M8">
        <v>29.746215665087099</v>
      </c>
      <c r="O8" s="3">
        <f t="shared" si="1"/>
        <v>6.6725727858650108E-2</v>
      </c>
      <c r="U8" s="1">
        <f t="shared" si="0"/>
        <v>262.5974393639865</v>
      </c>
    </row>
    <row r="9" spans="1:25" x14ac:dyDescent="0.3">
      <c r="C9">
        <v>-104.709315069109</v>
      </c>
      <c r="D9">
        <v>32.244040016599399</v>
      </c>
      <c r="E9">
        <v>29.891653726756001</v>
      </c>
      <c r="F9">
        <v>22.7433238637662</v>
      </c>
      <c r="G9" s="1">
        <v>3.6582172320892199E-6</v>
      </c>
      <c r="H9" s="1">
        <v>2.7833862935105301E-6</v>
      </c>
      <c r="I9">
        <v>373</v>
      </c>
      <c r="J9" s="1">
        <v>5.5866045260584E-12</v>
      </c>
      <c r="K9">
        <v>-1.09758768994149</v>
      </c>
      <c r="L9">
        <v>532.47958237738703</v>
      </c>
      <c r="M9">
        <v>29.950365733339702</v>
      </c>
      <c r="O9" s="3">
        <f t="shared" si="1"/>
        <v>4.9579076675849584E-2</v>
      </c>
      <c r="R9" t="s">
        <v>48</v>
      </c>
      <c r="U9" s="1">
        <f t="shared" si="0"/>
        <v>262.20969001368229</v>
      </c>
      <c r="X9" t="s">
        <v>52</v>
      </c>
    </row>
    <row r="10" spans="1:25" x14ac:dyDescent="0.3">
      <c r="C10">
        <v>-104.709324492566</v>
      </c>
      <c r="D10">
        <v>32.244036467504998</v>
      </c>
      <c r="E10">
        <v>37.528261953953901</v>
      </c>
      <c r="F10">
        <v>24.571413445998299</v>
      </c>
      <c r="G10" s="1">
        <v>4.5928049289366401E-6</v>
      </c>
      <c r="H10" s="1">
        <v>3.00711258422218E-6</v>
      </c>
      <c r="I10">
        <v>530</v>
      </c>
      <c r="J10" s="1">
        <v>7.9380707742921006E-12</v>
      </c>
      <c r="K10">
        <v>-2.6999617804925098</v>
      </c>
      <c r="L10">
        <v>722.25020245873804</v>
      </c>
      <c r="M10">
        <v>26.6182275621752</v>
      </c>
      <c r="O10" s="3">
        <f t="shared" si="1"/>
        <v>7.0447481603754095E-2</v>
      </c>
      <c r="R10" t="s">
        <v>44</v>
      </c>
      <c r="S10">
        <f>AVERAGE(O:O)</f>
        <v>0.1347557310252942</v>
      </c>
      <c r="U10" s="1">
        <f t="shared" si="0"/>
        <v>283.28588826621609</v>
      </c>
      <c r="X10" t="s">
        <v>44</v>
      </c>
      <c r="Y10">
        <f>AVERAGE(U:U)</f>
        <v>352.64304428008251</v>
      </c>
    </row>
    <row r="11" spans="1:25" x14ac:dyDescent="0.3">
      <c r="C11">
        <v>-104.709342238037</v>
      </c>
      <c r="D11">
        <v>32.2440292469336</v>
      </c>
      <c r="E11">
        <v>22.3132209789811</v>
      </c>
      <c r="F11">
        <v>20.3470131870071</v>
      </c>
      <c r="G11" s="1">
        <v>2.7307491995887601E-6</v>
      </c>
      <c r="H11" s="1">
        <v>2.49011964820235E-6</v>
      </c>
      <c r="I11">
        <v>229</v>
      </c>
      <c r="J11" s="1">
        <v>3.42984567417526E-12</v>
      </c>
      <c r="K11">
        <v>-1.5931541533382101</v>
      </c>
      <c r="L11">
        <v>355.60021456449601</v>
      </c>
      <c r="M11">
        <v>35.601838632055802</v>
      </c>
      <c r="O11" s="3">
        <f t="shared" si="1"/>
        <v>3.0438628843886206E-2</v>
      </c>
      <c r="R11" t="s">
        <v>45</v>
      </c>
      <c r="S11">
        <f>MEDIAN(O:O)</f>
        <v>0.10593706195885286</v>
      </c>
      <c r="U11" s="1">
        <f t="shared" si="0"/>
        <v>234.58242306302685</v>
      </c>
      <c r="X11" t="s">
        <v>45</v>
      </c>
      <c r="Y11">
        <f>MEDIAN(U:U)</f>
        <v>333.93839480989425</v>
      </c>
    </row>
    <row r="12" spans="1:25" x14ac:dyDescent="0.3">
      <c r="C12">
        <v>-104.70934909146</v>
      </c>
      <c r="D12">
        <v>32.244023862100697</v>
      </c>
      <c r="E12">
        <v>36.591388776840702</v>
      </c>
      <c r="F12">
        <v>20.570538567419501</v>
      </c>
      <c r="G12" s="1">
        <v>4.4781479871653104E-6</v>
      </c>
      <c r="H12" s="1">
        <v>2.5174752574272099E-6</v>
      </c>
      <c r="I12">
        <v>517</v>
      </c>
      <c r="J12" s="1">
        <v>7.7433633779415392E-12</v>
      </c>
      <c r="K12">
        <v>-0.58624675161728201</v>
      </c>
      <c r="L12">
        <v>589.554062678543</v>
      </c>
      <c r="M12">
        <v>12.3066004072477</v>
      </c>
      <c r="O12" s="3">
        <f t="shared" si="1"/>
        <v>6.8719524507812962E-2</v>
      </c>
      <c r="R12" t="s">
        <v>46</v>
      </c>
      <c r="S12">
        <f>STDEV(O:O)</f>
        <v>9.3434509213185593E-2</v>
      </c>
      <c r="U12" s="1">
        <f t="shared" si="0"/>
        <v>237.15946593763945</v>
      </c>
      <c r="X12" t="s">
        <v>46</v>
      </c>
      <c r="Y12">
        <f>STDEV(U:U)</f>
        <v>131.09853434636233</v>
      </c>
    </row>
    <row r="13" spans="1:25" x14ac:dyDescent="0.3">
      <c r="C13">
        <v>-104.709306135182</v>
      </c>
      <c r="D13">
        <v>32.244019823476002</v>
      </c>
      <c r="E13">
        <v>53.201772324387001</v>
      </c>
      <c r="F13">
        <v>22.877407717290801</v>
      </c>
      <c r="G13" s="1">
        <v>6.5109693185209302E-6</v>
      </c>
      <c r="H13" s="1">
        <v>2.7997958193264101E-6</v>
      </c>
      <c r="I13">
        <v>729</v>
      </c>
      <c r="J13" s="1">
        <v>1.09185916876583E-11</v>
      </c>
      <c r="K13">
        <v>-3.1394924661628898</v>
      </c>
      <c r="L13">
        <v>953.30526979107299</v>
      </c>
      <c r="M13">
        <v>23.5292174394706</v>
      </c>
      <c r="O13" s="3">
        <f t="shared" si="1"/>
        <v>9.6898517149314606E-2</v>
      </c>
      <c r="R13" t="s">
        <v>47</v>
      </c>
      <c r="S13">
        <f>VAR(O:O)</f>
        <v>8.730007511908864E-3</v>
      </c>
      <c r="U13" s="1">
        <f t="shared" si="0"/>
        <v>263.75555401663649</v>
      </c>
      <c r="X13" t="s">
        <v>47</v>
      </c>
      <c r="Y13">
        <f>VAR(U:U)</f>
        <v>17186.825707764347</v>
      </c>
    </row>
    <row r="14" spans="1:25" x14ac:dyDescent="0.3">
      <c r="C14">
        <v>-104.709353619615</v>
      </c>
      <c r="D14">
        <v>32.243945904405898</v>
      </c>
      <c r="E14">
        <v>36.752018717358197</v>
      </c>
      <c r="F14">
        <v>31.5460854643113</v>
      </c>
      <c r="G14" s="1">
        <v>4.4978062911776004E-6</v>
      </c>
      <c r="H14" s="1">
        <v>3.8606908304710597E-6</v>
      </c>
      <c r="I14">
        <v>779</v>
      </c>
      <c r="J14" s="1">
        <v>1.16674662890067E-11</v>
      </c>
      <c r="K14">
        <v>-0.46083818001090099</v>
      </c>
      <c r="L14">
        <v>908.083440078698</v>
      </c>
      <c r="M14">
        <v>14.2149316220888</v>
      </c>
      <c r="O14" s="3">
        <f t="shared" si="1"/>
        <v>0.10354450597985744</v>
      </c>
      <c r="R14" t="s">
        <v>49</v>
      </c>
      <c r="S14">
        <f>COUNT(O:O)</f>
        <v>48</v>
      </c>
      <c r="U14" s="1">
        <f t="shared" si="0"/>
        <v>363.69746745418928</v>
      </c>
      <c r="X14" t="s">
        <v>49</v>
      </c>
      <c r="Y14">
        <f>COUNT(U:U)</f>
        <v>48</v>
      </c>
    </row>
    <row r="15" spans="1:25" x14ac:dyDescent="0.3">
      <c r="C15">
        <v>-104.70946963828101</v>
      </c>
      <c r="D15">
        <v>32.243892912754703</v>
      </c>
      <c r="E15">
        <v>27.1794239363592</v>
      </c>
      <c r="F15">
        <v>23.952531153749401</v>
      </c>
      <c r="G15" s="1">
        <v>3.32628759556549E-6</v>
      </c>
      <c r="H15" s="1">
        <v>2.9313721823415899E-6</v>
      </c>
      <c r="I15">
        <v>375</v>
      </c>
      <c r="J15" s="1">
        <v>5.6165595101123397E-12</v>
      </c>
      <c r="K15">
        <v>-2.2328741514627501</v>
      </c>
      <c r="L15">
        <v>509.906728418733</v>
      </c>
      <c r="M15">
        <v>26.4571383156858</v>
      </c>
      <c r="O15" s="3">
        <f t="shared" si="1"/>
        <v>4.98449162290713E-2</v>
      </c>
      <c r="U15" s="1">
        <f t="shared" si="0"/>
        <v>276.15074236680454</v>
      </c>
    </row>
    <row r="16" spans="1:25" x14ac:dyDescent="0.3">
      <c r="C16">
        <v>-104.70948420180601</v>
      </c>
      <c r="D16">
        <v>32.243880674498101</v>
      </c>
      <c r="E16">
        <v>34.648843006484697</v>
      </c>
      <c r="F16">
        <v>30.174631533771102</v>
      </c>
      <c r="G16" s="1">
        <v>4.2404142546593198E-6</v>
      </c>
      <c r="H16" s="1">
        <v>3.6928487817312798E-6</v>
      </c>
      <c r="I16">
        <v>724</v>
      </c>
      <c r="J16" s="1">
        <v>1.08437042275235E-11</v>
      </c>
      <c r="K16">
        <v>-0.99686100072642503</v>
      </c>
      <c r="L16">
        <v>818.89796922418498</v>
      </c>
      <c r="M16">
        <v>11.588497320867701</v>
      </c>
      <c r="O16" s="3">
        <f t="shared" si="1"/>
        <v>9.6233918266260321E-2</v>
      </c>
      <c r="U16" s="1">
        <f t="shared" si="0"/>
        <v>347.88585996229114</v>
      </c>
    </row>
    <row r="17" spans="1:21" x14ac:dyDescent="0.3">
      <c r="C17">
        <v>-104.709484446571</v>
      </c>
      <c r="D17">
        <v>32.243874922517499</v>
      </c>
      <c r="E17">
        <v>58.410499429013498</v>
      </c>
      <c r="F17">
        <v>29.115509423194801</v>
      </c>
      <c r="G17" s="1">
        <v>7.14842669794785E-6</v>
      </c>
      <c r="H17" s="1">
        <v>3.5632307020086201E-6</v>
      </c>
      <c r="I17">
        <v>1166</v>
      </c>
      <c r="J17" s="1">
        <v>1.74637557034426E-11</v>
      </c>
      <c r="K17">
        <v>-0.46283744285744199</v>
      </c>
      <c r="L17">
        <v>1332.0311899880701</v>
      </c>
      <c r="M17">
        <v>12.4645121853008</v>
      </c>
      <c r="O17" s="3">
        <f t="shared" si="1"/>
        <v>0.15498445952825901</v>
      </c>
      <c r="U17" s="1">
        <f t="shared" si="0"/>
        <v>335.67515224145137</v>
      </c>
    </row>
    <row r="18" spans="1:21" x14ac:dyDescent="0.3">
      <c r="O18" s="3"/>
      <c r="U18" s="1"/>
    </row>
    <row r="19" spans="1:21" x14ac:dyDescent="0.3">
      <c r="A19" t="s">
        <v>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1">
        <v>7.1546710973016504E-6</v>
      </c>
      <c r="H19" s="1">
        <v>3.9321448634103E-6</v>
      </c>
      <c r="I19">
        <v>1339</v>
      </c>
      <c r="J19" s="1">
        <v>2.0054861824107701E-11</v>
      </c>
      <c r="K19">
        <v>-1.1592146960455001</v>
      </c>
      <c r="L19">
        <v>1471.2252412893999</v>
      </c>
      <c r="M19">
        <v>8.9874233787289199</v>
      </c>
      <c r="O19" s="3">
        <f t="shared" si="1"/>
        <v>0.17797958088193724</v>
      </c>
      <c r="U19" s="1">
        <f>F19*$V$5</f>
        <v>370.42881475977498</v>
      </c>
    </row>
    <row r="20" spans="1:21" x14ac:dyDescent="0.3">
      <c r="C20">
        <v>-104.709479428886</v>
      </c>
      <c r="D20">
        <v>32.243839803029999</v>
      </c>
      <c r="E20">
        <v>53.352565789160401</v>
      </c>
      <c r="F20">
        <v>31.8027784312481</v>
      </c>
      <c r="G20" s="1">
        <v>6.5294238094086798E-6</v>
      </c>
      <c r="H20" s="1">
        <v>3.8921055739840297E-6</v>
      </c>
      <c r="I20">
        <v>1181</v>
      </c>
      <c r="J20" s="1">
        <v>1.7688418083847098E-11</v>
      </c>
      <c r="K20">
        <v>-1.74867236785889</v>
      </c>
      <c r="L20">
        <v>1328.9830894638001</v>
      </c>
      <c r="M20">
        <v>11.1350618858148</v>
      </c>
      <c r="O20" s="3">
        <f t="shared" si="1"/>
        <v>0.15697825617742187</v>
      </c>
      <c r="U20" s="1">
        <f t="shared" si="0"/>
        <v>366.65690221809479</v>
      </c>
    </row>
    <row r="21" spans="1:21" x14ac:dyDescent="0.3">
      <c r="C21">
        <v>-104.70948407942301</v>
      </c>
      <c r="D21">
        <v>32.243833683901698</v>
      </c>
      <c r="E21">
        <v>86.310245820318698</v>
      </c>
      <c r="F21">
        <v>72.981677926177596</v>
      </c>
      <c r="G21" s="1">
        <v>1.05628692026204E-5</v>
      </c>
      <c r="H21" s="1">
        <v>8.9316848862514392E-6</v>
      </c>
      <c r="I21">
        <v>3029</v>
      </c>
      <c r="J21" s="1">
        <v>4.5366823349680699E-11</v>
      </c>
      <c r="K21">
        <v>-1.9322349159613501</v>
      </c>
      <c r="L21">
        <v>4933.72886356036</v>
      </c>
      <c r="M21">
        <v>38.606273596191002</v>
      </c>
      <c r="O21" s="3">
        <f t="shared" si="1"/>
        <v>0.40261400335428521</v>
      </c>
      <c r="U21" s="1">
        <f t="shared" si="0"/>
        <v>841.41189125785502</v>
      </c>
    </row>
    <row r="22" spans="1:21" x14ac:dyDescent="0.3">
      <c r="C22">
        <v>-104.7094877509</v>
      </c>
      <c r="D22">
        <v>32.243818753228602</v>
      </c>
      <c r="E22">
        <v>70.502414544619498</v>
      </c>
      <c r="F22">
        <v>43.493693793797398</v>
      </c>
      <c r="G22" s="1">
        <v>8.6282662762203396E-6</v>
      </c>
      <c r="H22" s="1">
        <v>5.3228697742227198E-6</v>
      </c>
      <c r="I22">
        <v>1962</v>
      </c>
      <c r="J22" s="1">
        <v>2.93858393569077E-11</v>
      </c>
      <c r="K22">
        <v>-1.82801180479532</v>
      </c>
      <c r="L22">
        <v>2401.7586568253701</v>
      </c>
      <c r="M22">
        <v>18.3098603840007</v>
      </c>
      <c r="O22" s="3">
        <f t="shared" si="1"/>
        <v>0.260788601710501</v>
      </c>
      <c r="U22" s="1">
        <f t="shared" si="0"/>
        <v>501.44244682681574</v>
      </c>
    </row>
    <row r="23" spans="1:21" x14ac:dyDescent="0.3">
      <c r="C23">
        <v>-104.70947918412099</v>
      </c>
      <c r="D23">
        <v>32.243828543833899</v>
      </c>
      <c r="E23">
        <v>91.423159263555505</v>
      </c>
      <c r="F23">
        <v>24.127140674512699</v>
      </c>
      <c r="G23" s="1">
        <v>1.1188600660478399E-5</v>
      </c>
      <c r="H23" s="1">
        <v>2.9527413432311899E-6</v>
      </c>
      <c r="I23">
        <v>1430</v>
      </c>
      <c r="J23" s="1">
        <v>2.1417813598561701E-11</v>
      </c>
      <c r="K23">
        <v>-2.2897515831240298</v>
      </c>
      <c r="L23">
        <v>1727.6714741250701</v>
      </c>
      <c r="M23">
        <v>17.229634139547102</v>
      </c>
      <c r="O23" s="3">
        <f t="shared" si="1"/>
        <v>0.19007528055352521</v>
      </c>
      <c r="U23" s="1">
        <f t="shared" si="0"/>
        <v>278.16383018928082</v>
      </c>
    </row>
    <row r="24" spans="1:21" x14ac:dyDescent="0.3">
      <c r="C24">
        <v>-104.70949852056501</v>
      </c>
      <c r="D24">
        <v>32.243811165509499</v>
      </c>
      <c r="E24">
        <v>47.7686335290961</v>
      </c>
      <c r="F24">
        <v>28.8142266083862</v>
      </c>
      <c r="G24" s="1">
        <v>5.8460478609478104E-6</v>
      </c>
      <c r="H24" s="1">
        <v>3.5263589385745799E-6</v>
      </c>
      <c r="I24">
        <v>937</v>
      </c>
      <c r="J24" s="1">
        <v>1.40339100292673E-11</v>
      </c>
      <c r="K24">
        <v>-2.9837440686167498</v>
      </c>
      <c r="L24">
        <v>1078.07473083476</v>
      </c>
      <c r="M24">
        <v>13.085802570061601</v>
      </c>
      <c r="O24" s="3">
        <f t="shared" si="1"/>
        <v>0.12454583068437282</v>
      </c>
      <c r="U24" s="1">
        <f t="shared" si="0"/>
        <v>332.20163737833713</v>
      </c>
    </row>
    <row r="25" spans="1:21" x14ac:dyDescent="0.3">
      <c r="C25">
        <v>-104.70951051405601</v>
      </c>
      <c r="D25">
        <v>32.243807494032502</v>
      </c>
      <c r="E25">
        <v>37.556387747814199</v>
      </c>
      <c r="F25">
        <v>25.156835167505999</v>
      </c>
      <c r="G25" s="1">
        <v>4.5962470357102098E-6</v>
      </c>
      <c r="H25" s="1">
        <v>3.0787579956549401E-6</v>
      </c>
      <c r="I25">
        <v>677</v>
      </c>
      <c r="J25" s="1">
        <v>1.01397621022561E-11</v>
      </c>
      <c r="K25">
        <v>-3.12430011434442</v>
      </c>
      <c r="L25">
        <v>740.01223421039401</v>
      </c>
      <c r="M25">
        <v>8.5150260086752798</v>
      </c>
      <c r="O25" s="3">
        <f t="shared" si="1"/>
        <v>8.9986688765550049E-2</v>
      </c>
      <c r="U25" s="1">
        <f t="shared" si="0"/>
        <v>290.03526443670478</v>
      </c>
    </row>
    <row r="26" spans="1:21" x14ac:dyDescent="0.3">
      <c r="C26">
        <v>-104.709505618753</v>
      </c>
      <c r="D26">
        <v>32.243807004502301</v>
      </c>
      <c r="E26">
        <v>29.603139488217199</v>
      </c>
      <c r="F26">
        <v>23.293118543978601</v>
      </c>
      <c r="G26" s="1">
        <v>3.6229081197606199E-6</v>
      </c>
      <c r="H26" s="1">
        <v>2.8506715762737101E-6</v>
      </c>
      <c r="I26">
        <v>417</v>
      </c>
      <c r="J26" s="1">
        <v>6.2456141752449198E-12</v>
      </c>
      <c r="K26">
        <v>-3.0929943743670099</v>
      </c>
      <c r="L26">
        <v>540.08795246597799</v>
      </c>
      <c r="M26">
        <v>22.7903532941205</v>
      </c>
      <c r="O26" s="3">
        <f t="shared" si="1"/>
        <v>5.542754684672728E-2</v>
      </c>
      <c r="U26" s="1">
        <f t="shared" si="0"/>
        <v>268.54831903436548</v>
      </c>
    </row>
    <row r="27" spans="1:21" x14ac:dyDescent="0.3">
      <c r="O27" s="3"/>
      <c r="U27" s="1"/>
    </row>
    <row r="28" spans="1:21" x14ac:dyDescent="0.3">
      <c r="A28" t="s">
        <v>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1">
        <v>6.5886312528256701E-6</v>
      </c>
      <c r="H28" s="1">
        <v>4.73944315905671E-6</v>
      </c>
      <c r="I28">
        <v>1227</v>
      </c>
      <c r="J28" s="1">
        <v>1.83773827170875E-11</v>
      </c>
      <c r="K28">
        <v>-1.91678370728081</v>
      </c>
      <c r="L28">
        <v>1632.98616485504</v>
      </c>
      <c r="M28">
        <v>24.861580189264998</v>
      </c>
      <c r="O28" s="3">
        <f t="shared" si="1"/>
        <v>0.1630925659015213</v>
      </c>
      <c r="U28" s="1">
        <f t="shared" si="0"/>
        <v>446.4805781616264</v>
      </c>
    </row>
    <row r="29" spans="1:21" x14ac:dyDescent="0.3">
      <c r="C29">
        <v>-104.70908376606199</v>
      </c>
      <c r="D29">
        <v>32.2443490282702</v>
      </c>
      <c r="E29">
        <v>77.476311636440897</v>
      </c>
      <c r="F29">
        <v>36.576867816271502</v>
      </c>
      <c r="G29" s="1">
        <v>9.4817496849780804E-6</v>
      </c>
      <c r="H29" s="1">
        <v>4.4763708747758001E-6</v>
      </c>
      <c r="I29">
        <v>1240</v>
      </c>
      <c r="J29" s="1">
        <v>1.85720901134381E-11</v>
      </c>
      <c r="K29">
        <v>-2.4233233795681599</v>
      </c>
      <c r="L29">
        <v>2219.5990563232699</v>
      </c>
      <c r="M29">
        <v>44.134054460536802</v>
      </c>
      <c r="O29" s="3">
        <f t="shared" si="1"/>
        <v>0.16482052299746242</v>
      </c>
      <c r="U29" s="1">
        <f t="shared" si="0"/>
        <v>421.69777949896297</v>
      </c>
    </row>
    <row r="30" spans="1:21" x14ac:dyDescent="0.3">
      <c r="C30">
        <v>-104.70912097036</v>
      </c>
      <c r="D30">
        <v>32.244349517800501</v>
      </c>
      <c r="E30">
        <v>34.767447089349297</v>
      </c>
      <c r="F30">
        <v>20.753543476077599</v>
      </c>
      <c r="G30" s="1">
        <v>4.2549293264481698E-6</v>
      </c>
      <c r="H30" s="1">
        <v>2.5398718674150598E-6</v>
      </c>
      <c r="I30">
        <v>396</v>
      </c>
      <c r="J30" s="1">
        <v>5.9310868426786298E-12</v>
      </c>
      <c r="K30">
        <v>-2.4939620185524598</v>
      </c>
      <c r="L30">
        <v>565.15053472559703</v>
      </c>
      <c r="M30">
        <v>29.9301733488983</v>
      </c>
      <c r="O30" s="3">
        <f t="shared" si="1"/>
        <v>5.2636231537899286E-2</v>
      </c>
      <c r="U30" s="1">
        <f t="shared" si="0"/>
        <v>239.26934489190575</v>
      </c>
    </row>
    <row r="31" spans="1:21" x14ac:dyDescent="0.3">
      <c r="C31">
        <v>-104.709222915032</v>
      </c>
      <c r="D31">
        <v>32.244166555863899</v>
      </c>
      <c r="E31">
        <v>47.069486576067703</v>
      </c>
      <c r="F31">
        <v>34.039373576277399</v>
      </c>
      <c r="G31" s="1">
        <v>5.7604844640641497E-6</v>
      </c>
      <c r="H31" s="1">
        <v>4.1658258229720998E-6</v>
      </c>
      <c r="I31">
        <v>877</v>
      </c>
      <c r="J31" s="1">
        <v>1.31352605076493E-11</v>
      </c>
      <c r="K31">
        <v>-2.7191499427765602</v>
      </c>
      <c r="L31">
        <v>1254.93173402926</v>
      </c>
      <c r="M31">
        <v>30.115720543285601</v>
      </c>
      <c r="O31" s="3">
        <f t="shared" si="1"/>
        <v>0.1165706440877214</v>
      </c>
      <c r="U31" s="1">
        <f t="shared" si="0"/>
        <v>392.44279539611699</v>
      </c>
    </row>
    <row r="32" spans="1:21" x14ac:dyDescent="0.3">
      <c r="C32">
        <v>-104.709252042081</v>
      </c>
      <c r="D32">
        <v>32.2441414674378</v>
      </c>
      <c r="E32">
        <v>68.583011509186804</v>
      </c>
      <c r="F32">
        <v>37.267520522866803</v>
      </c>
      <c r="G32" s="1">
        <v>8.3933648109575005E-6</v>
      </c>
      <c r="H32" s="1">
        <v>4.5608947239997897E-6</v>
      </c>
      <c r="I32">
        <v>1420</v>
      </c>
      <c r="J32" s="1">
        <v>2.1268038678291999E-11</v>
      </c>
      <c r="K32">
        <v>-0.54691162409437899</v>
      </c>
      <c r="L32">
        <v>2001.91729638163</v>
      </c>
      <c r="M32">
        <v>29.067998834588099</v>
      </c>
      <c r="O32" s="3">
        <f t="shared" si="1"/>
        <v>0.18874608278741664</v>
      </c>
      <c r="U32" s="1">
        <f t="shared" si="0"/>
        <v>429.66037253014167</v>
      </c>
    </row>
    <row r="33" spans="1:21" x14ac:dyDescent="0.3">
      <c r="C33">
        <v>-104.70920786197701</v>
      </c>
      <c r="D33">
        <v>32.244124456260998</v>
      </c>
      <c r="E33">
        <v>74.567460141939904</v>
      </c>
      <c r="F33">
        <v>47.038346037544201</v>
      </c>
      <c r="G33" s="1">
        <v>9.1257569801232494E-6</v>
      </c>
      <c r="H33" s="1">
        <v>5.7566734051082096E-6</v>
      </c>
      <c r="I33">
        <v>2343</v>
      </c>
      <c r="J33" s="1">
        <v>3.5092263819181898E-11</v>
      </c>
      <c r="K33">
        <v>-3.00939861264124</v>
      </c>
      <c r="L33">
        <v>2747.26450290511</v>
      </c>
      <c r="M33">
        <v>14.715164938709799</v>
      </c>
      <c r="O33" s="3">
        <f t="shared" si="1"/>
        <v>0.31143103659923749</v>
      </c>
      <c r="U33" s="1">
        <f t="shared" si="0"/>
        <v>542.30904010080519</v>
      </c>
    </row>
    <row r="34" spans="1:21" x14ac:dyDescent="0.3">
      <c r="C34">
        <v>-104.709252042081</v>
      </c>
      <c r="D34">
        <v>32.244117358072202</v>
      </c>
      <c r="E34">
        <v>38.656274388848701</v>
      </c>
      <c r="F34">
        <v>31.777693402450701</v>
      </c>
      <c r="G34" s="1">
        <v>4.73085398319989E-6</v>
      </c>
      <c r="H34" s="1">
        <v>3.8890356038360698E-6</v>
      </c>
      <c r="I34">
        <v>808</v>
      </c>
      <c r="J34" s="1">
        <v>1.2101813557788699E-11</v>
      </c>
      <c r="K34">
        <v>-2.21252995394177</v>
      </c>
      <c r="L34">
        <v>962.14703793029605</v>
      </c>
      <c r="M34">
        <v>16.021151846175901</v>
      </c>
      <c r="O34" s="3">
        <f t="shared" si="1"/>
        <v>0.10739917950157229</v>
      </c>
      <c r="U34" s="1">
        <f t="shared" si="0"/>
        <v>366.36769481532679</v>
      </c>
    </row>
    <row r="35" spans="1:21" x14ac:dyDescent="0.3">
      <c r="C35">
        <v>-104.709204068118</v>
      </c>
      <c r="D35">
        <v>32.2441172356896</v>
      </c>
      <c r="E35">
        <v>44.976687436965101</v>
      </c>
      <c r="F35">
        <v>33.7906835485838</v>
      </c>
      <c r="G35" s="1">
        <v>5.5043623390070804E-6</v>
      </c>
      <c r="H35" s="1">
        <v>4.1353904996850902E-6</v>
      </c>
      <c r="I35">
        <v>964</v>
      </c>
      <c r="J35" s="1">
        <v>1.44383023139954E-11</v>
      </c>
      <c r="K35">
        <v>-0.82326130575610001</v>
      </c>
      <c r="L35">
        <v>1190.3742526180699</v>
      </c>
      <c r="M35">
        <v>19.017065609424399</v>
      </c>
      <c r="O35" s="3">
        <f t="shared" si="1"/>
        <v>0.12813466465286594</v>
      </c>
      <c r="U35" s="1">
        <f t="shared" si="0"/>
        <v>389.57562719055312</v>
      </c>
    </row>
    <row r="36" spans="1:21" x14ac:dyDescent="0.3">
      <c r="O36" s="3"/>
      <c r="U36" s="1"/>
    </row>
    <row r="37" spans="1:21" x14ac:dyDescent="0.3">
      <c r="A37" t="s">
        <v>39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1">
        <v>6.4283748351445398E-6</v>
      </c>
      <c r="H37" s="1">
        <v>4.0289637432222701E-6</v>
      </c>
      <c r="I37">
        <v>1154</v>
      </c>
      <c r="J37" s="1">
        <v>1.7284025799118999E-11</v>
      </c>
      <c r="K37">
        <v>-2.88236485993392</v>
      </c>
      <c r="L37">
        <v>1354.4236724535001</v>
      </c>
      <c r="M37">
        <v>14.7977089096829</v>
      </c>
      <c r="O37" s="3">
        <f t="shared" si="1"/>
        <v>0.15338942220892873</v>
      </c>
      <c r="U37" s="1">
        <f t="shared" si="0"/>
        <v>379.54966461168345</v>
      </c>
    </row>
    <row r="38" spans="1:21" x14ac:dyDescent="0.3">
      <c r="C38">
        <v>-104.709010458899</v>
      </c>
      <c r="D38">
        <v>32.244406299002101</v>
      </c>
      <c r="E38">
        <v>48.579825789061402</v>
      </c>
      <c r="F38">
        <v>33.350545372149</v>
      </c>
      <c r="G38" s="1">
        <v>5.9453236498040801E-6</v>
      </c>
      <c r="H38" s="1">
        <v>4.0815252610384501E-6</v>
      </c>
      <c r="I38">
        <v>1064</v>
      </c>
      <c r="J38" s="1">
        <v>1.5936051516692001E-11</v>
      </c>
      <c r="K38">
        <v>-2.61861876221404</v>
      </c>
      <c r="L38">
        <v>1268.98934203402</v>
      </c>
      <c r="M38">
        <v>16.1537481241139</v>
      </c>
      <c r="O38" s="3">
        <f t="shared" si="1"/>
        <v>0.14142664231395163</v>
      </c>
      <c r="U38" s="1">
        <f t="shared" si="0"/>
        <v>384.50123720703709</v>
      </c>
    </row>
    <row r="39" spans="1:21" x14ac:dyDescent="0.3">
      <c r="C39">
        <v>-104.70882162261</v>
      </c>
      <c r="D39">
        <v>32.244493313006799</v>
      </c>
      <c r="E39">
        <v>94.653606414652899</v>
      </c>
      <c r="F39">
        <v>24.3112915592625</v>
      </c>
      <c r="G39" s="1">
        <v>1.15839510664321E-5</v>
      </c>
      <c r="H39" s="1">
        <v>2.9752782007116799E-6</v>
      </c>
      <c r="I39">
        <v>1314</v>
      </c>
      <c r="J39" s="1">
        <v>1.96804245234336E-11</v>
      </c>
      <c r="K39">
        <v>-2.68729940946089</v>
      </c>
      <c r="L39">
        <v>1802.3713643006199</v>
      </c>
      <c r="M39">
        <v>27.096045463978299</v>
      </c>
      <c r="O39" s="3">
        <f t="shared" si="1"/>
        <v>0.17465658646666582</v>
      </c>
      <c r="U39" s="1">
        <f t="shared" si="0"/>
        <v>280.28692119810728</v>
      </c>
    </row>
    <row r="40" spans="1:21" x14ac:dyDescent="0.3">
      <c r="C40">
        <v>-104.708933602652</v>
      </c>
      <c r="D40">
        <v>32.244444727127899</v>
      </c>
      <c r="E40">
        <v>30.3253736717935</v>
      </c>
      <c r="F40">
        <v>23.251862668650499</v>
      </c>
      <c r="G40" s="1">
        <v>3.7112969911196402E-6</v>
      </c>
      <c r="H40" s="1">
        <v>2.8456225764615898E-6</v>
      </c>
      <c r="I40">
        <v>469</v>
      </c>
      <c r="J40" s="1">
        <v>7.0244437606471603E-12</v>
      </c>
      <c r="K40">
        <v>-2.98209958353354</v>
      </c>
      <c r="L40">
        <v>552.28467385112299</v>
      </c>
      <c r="M40">
        <v>15.0800262608001</v>
      </c>
      <c r="O40" s="3">
        <f t="shared" si="1"/>
        <v>6.2339375230491836E-2</v>
      </c>
      <c r="U40" s="1">
        <f t="shared" si="0"/>
        <v>268.0726765844833</v>
      </c>
    </row>
    <row r="41" spans="1:21" x14ac:dyDescent="0.3">
      <c r="C41">
        <v>-104.70894278134401</v>
      </c>
      <c r="D41">
        <v>32.244435426052902</v>
      </c>
      <c r="E41">
        <v>36.012607553983898</v>
      </c>
      <c r="F41">
        <v>24.226177332133101</v>
      </c>
      <c r="G41" s="1">
        <v>4.4073152569851997E-6</v>
      </c>
      <c r="H41" s="1">
        <v>2.9648617033433201E-6</v>
      </c>
      <c r="I41">
        <v>568</v>
      </c>
      <c r="J41" s="1">
        <v>8.5072154713168208E-12</v>
      </c>
      <c r="K41">
        <v>-2.5716380176455198</v>
      </c>
      <c r="L41">
        <v>683.34267199398801</v>
      </c>
      <c r="M41">
        <v>16.8791847372006</v>
      </c>
      <c r="O41" s="3">
        <f t="shared" si="1"/>
        <v>7.5498433114966651E-2</v>
      </c>
      <c r="U41" s="1">
        <f t="shared" si="0"/>
        <v>279.3056321286187</v>
      </c>
    </row>
    <row r="42" spans="1:21" x14ac:dyDescent="0.3">
      <c r="C42">
        <v>-104.708938130806</v>
      </c>
      <c r="D42">
        <v>32.244435303670301</v>
      </c>
      <c r="E42">
        <v>26.1447612844802</v>
      </c>
      <c r="F42">
        <v>24.684997931579499</v>
      </c>
      <c r="G42" s="1">
        <v>3.1996629271178298E-6</v>
      </c>
      <c r="H42" s="1">
        <v>3.0210133448240899E-6</v>
      </c>
      <c r="I42">
        <v>319</v>
      </c>
      <c r="J42" s="1">
        <v>4.7778199566022296E-12</v>
      </c>
      <c r="K42">
        <v>-1.2001129174599099</v>
      </c>
      <c r="L42">
        <v>505.494991963507</v>
      </c>
      <c r="M42">
        <v>36.893538992166903</v>
      </c>
      <c r="O42" s="3">
        <f t="shared" si="1"/>
        <v>4.2401408738863319E-2</v>
      </c>
      <c r="U42" s="1">
        <f t="shared" si="0"/>
        <v>284.59541333533139</v>
      </c>
    </row>
    <row r="43" spans="1:21" x14ac:dyDescent="0.3">
      <c r="C43">
        <v>-104.709026123866</v>
      </c>
      <c r="D43">
        <v>32.244368605171701</v>
      </c>
      <c r="E43">
        <v>53.118822520008202</v>
      </c>
      <c r="F43">
        <v>20.056426317582002</v>
      </c>
      <c r="G43" s="1">
        <v>6.50081770875885E-6</v>
      </c>
      <c r="H43" s="1">
        <v>2.4545568819911898E-6</v>
      </c>
      <c r="I43">
        <v>550</v>
      </c>
      <c r="J43" s="1">
        <v>8.2376206148314293E-12</v>
      </c>
      <c r="K43">
        <v>-2.2019861928759301</v>
      </c>
      <c r="L43">
        <v>834.45144906972996</v>
      </c>
      <c r="M43">
        <v>34.088436108157602</v>
      </c>
      <c r="O43" s="3">
        <f t="shared" si="1"/>
        <v>7.3105877135971234E-2</v>
      </c>
      <c r="U43" s="1">
        <f t="shared" si="0"/>
        <v>231.23222265211012</v>
      </c>
    </row>
    <row r="44" spans="1:21" x14ac:dyDescent="0.3">
      <c r="C44">
        <v>-104.70900984698601</v>
      </c>
      <c r="D44">
        <v>32.244365667990103</v>
      </c>
      <c r="E44">
        <v>26.180342555257798</v>
      </c>
      <c r="F44">
        <v>22.7745863315942</v>
      </c>
      <c r="G44" s="1">
        <v>3.2040174542740801E-6</v>
      </c>
      <c r="H44" s="1">
        <v>2.7872122744874099E-6</v>
      </c>
      <c r="I44">
        <v>323</v>
      </c>
      <c r="J44" s="1">
        <v>4.8377299247100903E-12</v>
      </c>
      <c r="K44">
        <v>-1.4251501541029801</v>
      </c>
      <c r="L44">
        <v>467.008627112645</v>
      </c>
      <c r="M44">
        <v>30.836395465111899</v>
      </c>
      <c r="O44" s="3">
        <f t="shared" si="1"/>
        <v>4.2933087845306743E-2</v>
      </c>
      <c r="U44" s="1">
        <f t="shared" si="0"/>
        <v>262.57011762959917</v>
      </c>
    </row>
    <row r="45" spans="1:21" x14ac:dyDescent="0.3">
      <c r="O45" s="3"/>
      <c r="U45" s="1"/>
    </row>
    <row r="46" spans="1:21" x14ac:dyDescent="0.3">
      <c r="A46" t="s">
        <v>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1">
        <v>1.23406008883743E-5</v>
      </c>
      <c r="H46" s="1">
        <v>3.6596032667100299E-6</v>
      </c>
      <c r="I46">
        <v>1776</v>
      </c>
      <c r="J46" s="1">
        <v>2.6600025839891999E-11</v>
      </c>
      <c r="K46">
        <v>-2.7054446217252601</v>
      </c>
      <c r="L46">
        <v>2361.7302795902001</v>
      </c>
      <c r="M46">
        <v>24.800896387365501</v>
      </c>
      <c r="O46" s="3">
        <f t="shared" si="1"/>
        <v>0.23606552326088165</v>
      </c>
      <c r="U46" s="1">
        <f t="shared" si="0"/>
        <v>344.75395685261765</v>
      </c>
    </row>
    <row r="47" spans="1:21" x14ac:dyDescent="0.3">
      <c r="C47">
        <v>-104.708575633656</v>
      </c>
      <c r="D47">
        <v>32.244583753723298</v>
      </c>
      <c r="E47">
        <v>97.914278795849597</v>
      </c>
      <c r="F47">
        <v>22.132738660628402</v>
      </c>
      <c r="G47" s="1">
        <v>1.19830005135496E-5</v>
      </c>
      <c r="H47" s="1">
        <v>2.7086613106709802E-6</v>
      </c>
      <c r="I47">
        <v>1124</v>
      </c>
      <c r="J47" s="1">
        <v>1.6834701038309999E-11</v>
      </c>
      <c r="K47">
        <v>-2.9765532683548899</v>
      </c>
      <c r="L47">
        <v>1697.3846354566399</v>
      </c>
      <c r="M47">
        <v>33.780477534626897</v>
      </c>
      <c r="O47" s="3">
        <f t="shared" si="1"/>
        <v>0.14940182891060302</v>
      </c>
      <c r="U47" s="1">
        <f t="shared" si="0"/>
        <v>255.1702019511317</v>
      </c>
    </row>
    <row r="48" spans="1:21" x14ac:dyDescent="0.3">
      <c r="C48">
        <v>-104.708546261842</v>
      </c>
      <c r="D48">
        <v>32.244594768154201</v>
      </c>
      <c r="E48">
        <v>28.793582880851002</v>
      </c>
      <c r="F48">
        <v>20.081161919752901</v>
      </c>
      <c r="G48" s="1">
        <v>3.5238325062636E-6</v>
      </c>
      <c r="H48" s="1">
        <v>2.4575840884125701E-6</v>
      </c>
      <c r="I48">
        <v>340</v>
      </c>
      <c r="J48" s="1">
        <v>5.0923472891685197E-12</v>
      </c>
      <c r="K48">
        <v>-0.41944883308609798</v>
      </c>
      <c r="L48">
        <v>452.880507168939</v>
      </c>
      <c r="M48">
        <v>24.925008999521999</v>
      </c>
      <c r="O48" s="3">
        <f t="shared" si="1"/>
        <v>4.5192724047691313E-2</v>
      </c>
      <c r="U48" s="1">
        <f t="shared" si="0"/>
        <v>231.51740148596855</v>
      </c>
    </row>
    <row r="49" spans="3:21" x14ac:dyDescent="0.3">
      <c r="C49">
        <v>-104.708545894694</v>
      </c>
      <c r="D49">
        <v>32.244569312580403</v>
      </c>
      <c r="E49">
        <v>28.6935124769197</v>
      </c>
      <c r="F49">
        <v>23.053761876152301</v>
      </c>
      <c r="G49" s="1">
        <v>3.5115856336271799E-6</v>
      </c>
      <c r="H49" s="1">
        <v>2.8213784935001099E-6</v>
      </c>
      <c r="I49">
        <v>368</v>
      </c>
      <c r="J49" s="1">
        <v>5.5117170659235699E-12</v>
      </c>
      <c r="K49">
        <v>-0.60150056163016796</v>
      </c>
      <c r="L49">
        <v>518.11313125741401</v>
      </c>
      <c r="M49">
        <v>28.973041253191798</v>
      </c>
      <c r="O49" s="3">
        <f t="shared" si="1"/>
        <v>4.89144777927953E-2</v>
      </c>
      <c r="U49" s="1">
        <f t="shared" si="0"/>
        <v>265.78875591820059</v>
      </c>
    </row>
    <row r="50" spans="3:21" x14ac:dyDescent="0.3">
      <c r="C50">
        <v>-104.708686389872</v>
      </c>
      <c r="D50">
        <v>32.244537737878296</v>
      </c>
      <c r="E50">
        <v>55.542917872609102</v>
      </c>
      <c r="F50">
        <v>21.568361209045101</v>
      </c>
      <c r="G50" s="1">
        <v>6.7974847139427897E-6</v>
      </c>
      <c r="H50" s="1">
        <v>2.6395913509538801E-6</v>
      </c>
      <c r="I50">
        <v>628</v>
      </c>
      <c r="J50" s="1">
        <v>9.4058649929347892E-12</v>
      </c>
      <c r="K50">
        <v>-7.0832470717587803E-2</v>
      </c>
      <c r="L50">
        <v>938.30692271636099</v>
      </c>
      <c r="M50">
        <v>33.0709403505235</v>
      </c>
      <c r="O50" s="3">
        <f t="shared" si="1"/>
        <v>8.3473619711618069E-2</v>
      </c>
      <c r="U50" s="1">
        <f t="shared" si="0"/>
        <v>248.66344693516265</v>
      </c>
    </row>
    <row r="51" spans="3:21" x14ac:dyDescent="0.3">
      <c r="C51">
        <v>-104.708661546212</v>
      </c>
      <c r="D51">
        <v>32.244535657374698</v>
      </c>
      <c r="E51">
        <v>45.386382783434698</v>
      </c>
      <c r="F51">
        <v>33.633073234435301</v>
      </c>
      <c r="G51" s="1">
        <v>5.5545019060602197E-6</v>
      </c>
      <c r="H51" s="1">
        <v>4.1161017452908501E-6</v>
      </c>
      <c r="I51">
        <v>741</v>
      </c>
      <c r="J51" s="1">
        <v>1.10983215919819E-11</v>
      </c>
      <c r="K51">
        <v>-2.9452434747915599</v>
      </c>
      <c r="L51">
        <v>1195.61458939465</v>
      </c>
      <c r="M51">
        <v>38.0235063562439</v>
      </c>
      <c r="O51" s="3">
        <f t="shared" si="1"/>
        <v>9.8493554468644884E-2</v>
      </c>
      <c r="U51" s="1">
        <f t="shared" si="0"/>
        <v>387.75852464813727</v>
      </c>
    </row>
    <row r="52" spans="3:21" x14ac:dyDescent="0.3">
      <c r="C52">
        <v>-104.708744276822</v>
      </c>
      <c r="D52">
        <v>32.244518401432899</v>
      </c>
      <c r="E52">
        <v>86.872394122370395</v>
      </c>
      <c r="F52">
        <v>74.2637281891448</v>
      </c>
      <c r="G52" s="1">
        <v>1.06316663533018E-5</v>
      </c>
      <c r="H52" s="1">
        <v>9.0885854849022696E-6</v>
      </c>
      <c r="I52">
        <v>3608</v>
      </c>
      <c r="J52" s="1">
        <v>5.4038791233294099E-11</v>
      </c>
      <c r="K52">
        <v>-1.8470197204691801</v>
      </c>
      <c r="L52">
        <v>5053.0968199672197</v>
      </c>
      <c r="M52">
        <v>28.598241265770799</v>
      </c>
      <c r="O52" s="3">
        <f t="shared" si="1"/>
        <v>0.4795745540119713</v>
      </c>
      <c r="U52" s="1">
        <f t="shared" si="0"/>
        <v>856.19275636131329</v>
      </c>
    </row>
    <row r="53" spans="3:21" x14ac:dyDescent="0.3">
      <c r="C53">
        <v>-104.708753822662</v>
      </c>
      <c r="D53">
        <v>32.244520971466798</v>
      </c>
      <c r="E53">
        <v>34.484658998264102</v>
      </c>
      <c r="F53">
        <v>20.236827419400001</v>
      </c>
      <c r="G53" s="1">
        <v>4.2203209947280797E-6</v>
      </c>
      <c r="H53" s="1">
        <v>2.4766348314211901E-6</v>
      </c>
      <c r="I53">
        <v>370</v>
      </c>
      <c r="J53" s="1">
        <v>5.5416720499774998E-12</v>
      </c>
      <c r="K53">
        <v>-2.4559355142018</v>
      </c>
      <c r="L53">
        <v>546.59725348329505</v>
      </c>
      <c r="M53">
        <v>32.308478017021699</v>
      </c>
      <c r="O53" s="3">
        <f t="shared" si="1"/>
        <v>4.9180317346017015E-2</v>
      </c>
      <c r="U53" s="1">
        <f t="shared" si="0"/>
        <v>233.31208209874032</v>
      </c>
    </row>
    <row r="54" spans="3:21" x14ac:dyDescent="0.3">
      <c r="C54">
        <v>-104.708752354071</v>
      </c>
      <c r="D54">
        <v>32.244511425626598</v>
      </c>
      <c r="E54">
        <v>38.218477371319302</v>
      </c>
      <c r="F54">
        <v>31.878696841026098</v>
      </c>
      <c r="G54" s="1">
        <v>4.6772752615833703E-6</v>
      </c>
      <c r="H54" s="1">
        <v>3.9013966636447402E-6</v>
      </c>
      <c r="I54">
        <v>786</v>
      </c>
      <c r="J54" s="1">
        <v>1.1772308733195399E-11</v>
      </c>
      <c r="K54">
        <v>-1.8879027775544399</v>
      </c>
      <c r="L54">
        <v>954.27384718447297</v>
      </c>
      <c r="M54">
        <v>17.633706265864301</v>
      </c>
      <c r="O54" s="3">
        <f t="shared" si="1"/>
        <v>0.10447494441613343</v>
      </c>
      <c r="U54" s="1">
        <f t="shared" si="0"/>
        <v>367.53217193739619</v>
      </c>
    </row>
    <row r="55" spans="3:21" x14ac:dyDescent="0.3">
      <c r="C55">
        <v>-104.708763490884</v>
      </c>
      <c r="D55">
        <v>32.2445115480091</v>
      </c>
      <c r="E55">
        <v>36.578384068012397</v>
      </c>
      <c r="F55">
        <v>26.056938877793101</v>
      </c>
      <c r="G55" s="1">
        <v>4.4765564375518596E-6</v>
      </c>
      <c r="H55" s="1">
        <v>3.1889149957908098E-6</v>
      </c>
      <c r="I55">
        <v>635</v>
      </c>
      <c r="J55" s="1">
        <v>9.5107074371235598E-12</v>
      </c>
      <c r="K55">
        <v>-2.5389657454119798</v>
      </c>
      <c r="L55">
        <v>746.52952941174397</v>
      </c>
      <c r="M55">
        <v>14.9397344669845</v>
      </c>
      <c r="O55" s="3">
        <f t="shared" si="1"/>
        <v>8.4404058147894062E-2</v>
      </c>
      <c r="U55" s="1">
        <f t="shared" si="0"/>
        <v>300.41263567181073</v>
      </c>
    </row>
    <row r="56" spans="3:21" x14ac:dyDescent="0.3">
      <c r="C56">
        <v>-104.70874415444</v>
      </c>
      <c r="D56">
        <v>32.244509345122999</v>
      </c>
      <c r="E56">
        <v>72.076757169172296</v>
      </c>
      <c r="F56">
        <v>41.194563933708302</v>
      </c>
      <c r="G56" s="1">
        <v>8.82093836358619E-6</v>
      </c>
      <c r="H56" s="1">
        <v>5.0414963664523703E-6</v>
      </c>
      <c r="I56">
        <v>2074</v>
      </c>
      <c r="J56" s="1">
        <v>3.1063318463927901E-11</v>
      </c>
      <c r="K56">
        <v>-2.85540662871718</v>
      </c>
      <c r="L56">
        <v>2325.5957773055902</v>
      </c>
      <c r="M56">
        <v>10.8185515196064</v>
      </c>
      <c r="O56" s="3">
        <f t="shared" si="1"/>
        <v>0.275675616690917</v>
      </c>
      <c r="U56" s="1">
        <f t="shared" si="0"/>
        <v>474.93558566939242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955E-1287-4011-96CD-C977952EC589}">
  <dimension ref="A1:N23"/>
  <sheetViews>
    <sheetView workbookViewId="0">
      <selection activeCell="A11" sqref="A11:K23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80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99.734174999999993</v>
      </c>
      <c r="B7">
        <v>1.145E-2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-104.709295120752</v>
      </c>
      <c r="B11">
        <v>32.244063514052101</v>
      </c>
      <c r="C11">
        <v>52.340135390498602</v>
      </c>
      <c r="D11">
        <v>41.206321361658802</v>
      </c>
      <c r="E11" s="1">
        <v>6.4055199811183003E-6</v>
      </c>
      <c r="F11" s="1">
        <v>5.0429352706336796E-6</v>
      </c>
      <c r="G11">
        <v>1548</v>
      </c>
      <c r="H11" s="1">
        <v>2.3185157657743701E-11</v>
      </c>
      <c r="I11">
        <v>-1.3219973752721501</v>
      </c>
      <c r="J11">
        <v>1689.26493870691</v>
      </c>
      <c r="K11">
        <v>8.3625093654668099</v>
      </c>
    </row>
    <row r="12" spans="1:14" x14ac:dyDescent="0.3">
      <c r="A12">
        <v>-104.709331590754</v>
      </c>
      <c r="B12">
        <v>32.244029491698697</v>
      </c>
      <c r="C12">
        <v>67.622364781042606</v>
      </c>
      <c r="D12">
        <v>35.869292461612901</v>
      </c>
      <c r="E12" s="1">
        <v>8.2757984010501893E-6</v>
      </c>
      <c r="F12" s="1">
        <v>4.3897759884882997E-6</v>
      </c>
      <c r="G12">
        <v>1610</v>
      </c>
      <c r="H12" s="1">
        <v>2.41137621634156E-11</v>
      </c>
      <c r="I12">
        <v>-2.9283676904869802</v>
      </c>
      <c r="J12">
        <v>1899.8190823633199</v>
      </c>
      <c r="K12">
        <v>15.2550885004691</v>
      </c>
    </row>
    <row r="13" spans="1:14" x14ac:dyDescent="0.3">
      <c r="A13">
        <v>-104.709305890417</v>
      </c>
      <c r="B13">
        <v>32.244024841161199</v>
      </c>
      <c r="C13">
        <v>55.523094527627897</v>
      </c>
      <c r="D13">
        <v>31.0875936911767</v>
      </c>
      <c r="E13" s="1">
        <v>6.7950586821524204E-6</v>
      </c>
      <c r="F13" s="1">
        <v>3.8045794315975E-6</v>
      </c>
      <c r="G13">
        <v>1123</v>
      </c>
      <c r="H13" s="1">
        <v>1.6819723546282999E-11</v>
      </c>
      <c r="I13">
        <v>-0.51251918438238098</v>
      </c>
      <c r="J13">
        <v>1351.94757636739</v>
      </c>
      <c r="K13">
        <v>16.934648973783599</v>
      </c>
    </row>
    <row r="14" spans="1:14" x14ac:dyDescent="0.3">
      <c r="A14">
        <v>-104.709289858302</v>
      </c>
      <c r="B14">
        <v>32.244069388415298</v>
      </c>
      <c r="C14">
        <v>40.0533851817274</v>
      </c>
      <c r="D14">
        <v>22.776956141244099</v>
      </c>
      <c r="E14" s="1">
        <v>4.9018359845426901E-6</v>
      </c>
      <c r="F14" s="1">
        <v>2.7875022978691E-6</v>
      </c>
      <c r="G14">
        <v>502</v>
      </c>
      <c r="H14" s="1">
        <v>7.5187009975370504E-12</v>
      </c>
      <c r="I14">
        <v>-3.1376957691958398</v>
      </c>
      <c r="J14">
        <v>714.55225473246003</v>
      </c>
      <c r="K14">
        <v>29.746215665087099</v>
      </c>
    </row>
    <row r="15" spans="1:14" x14ac:dyDescent="0.3">
      <c r="A15">
        <v>-104.709315069109</v>
      </c>
      <c r="B15">
        <v>32.244040016599399</v>
      </c>
      <c r="C15">
        <v>29.891653726756001</v>
      </c>
      <c r="D15">
        <v>22.7433238637662</v>
      </c>
      <c r="E15" s="1">
        <v>3.6582172320892199E-6</v>
      </c>
      <c r="F15" s="1">
        <v>2.7833862935105301E-6</v>
      </c>
      <c r="G15">
        <v>373</v>
      </c>
      <c r="H15" s="1">
        <v>5.5866045260584E-12</v>
      </c>
      <c r="I15">
        <v>-1.09758768994149</v>
      </c>
      <c r="J15">
        <v>532.47958237738703</v>
      </c>
      <c r="K15">
        <v>29.950365733339702</v>
      </c>
    </row>
    <row r="16" spans="1:14" x14ac:dyDescent="0.3">
      <c r="A16">
        <v>-104.709324492566</v>
      </c>
      <c r="B16">
        <v>32.244036467504998</v>
      </c>
      <c r="C16">
        <v>37.528261953953901</v>
      </c>
      <c r="D16">
        <v>24.571413445998299</v>
      </c>
      <c r="E16" s="1">
        <v>4.5928049289366401E-6</v>
      </c>
      <c r="F16" s="1">
        <v>3.00711258422218E-6</v>
      </c>
      <c r="G16">
        <v>530</v>
      </c>
      <c r="H16" s="1">
        <v>7.9380707742921006E-12</v>
      </c>
      <c r="I16">
        <v>-2.6999617804925098</v>
      </c>
      <c r="J16">
        <v>722.25020245873804</v>
      </c>
      <c r="K16">
        <v>26.6182275621752</v>
      </c>
    </row>
    <row r="17" spans="1:11" x14ac:dyDescent="0.3">
      <c r="A17">
        <v>-104.709342238037</v>
      </c>
      <c r="B17">
        <v>32.2440292469336</v>
      </c>
      <c r="C17">
        <v>22.3132209789811</v>
      </c>
      <c r="D17">
        <v>20.3470131870071</v>
      </c>
      <c r="E17" s="1">
        <v>2.7307491995887601E-6</v>
      </c>
      <c r="F17" s="1">
        <v>2.49011964820235E-6</v>
      </c>
      <c r="G17">
        <v>229</v>
      </c>
      <c r="H17" s="1">
        <v>3.42984567417526E-12</v>
      </c>
      <c r="I17">
        <v>-1.5931541533382101</v>
      </c>
      <c r="J17">
        <v>355.60021456449601</v>
      </c>
      <c r="K17">
        <v>35.601838632055802</v>
      </c>
    </row>
    <row r="18" spans="1:11" x14ac:dyDescent="0.3">
      <c r="A18">
        <v>-104.70934909146</v>
      </c>
      <c r="B18">
        <v>32.244023862100697</v>
      </c>
      <c r="C18">
        <v>36.591388776840702</v>
      </c>
      <c r="D18">
        <v>20.570538567419501</v>
      </c>
      <c r="E18" s="1">
        <v>4.4781479871653104E-6</v>
      </c>
      <c r="F18" s="1">
        <v>2.5174752574272099E-6</v>
      </c>
      <c r="G18">
        <v>517</v>
      </c>
      <c r="H18" s="1">
        <v>7.7433633779415392E-12</v>
      </c>
      <c r="I18">
        <v>-0.58624675161728201</v>
      </c>
      <c r="J18">
        <v>589.554062678543</v>
      </c>
      <c r="K18">
        <v>12.3066004072477</v>
      </c>
    </row>
    <row r="19" spans="1:11" x14ac:dyDescent="0.3">
      <c r="A19">
        <v>-104.709306135182</v>
      </c>
      <c r="B19">
        <v>32.244019823476002</v>
      </c>
      <c r="C19">
        <v>53.201772324387001</v>
      </c>
      <c r="D19">
        <v>22.877407717290801</v>
      </c>
      <c r="E19" s="1">
        <v>6.5109693185209302E-6</v>
      </c>
      <c r="F19" s="1">
        <v>2.7997958193264101E-6</v>
      </c>
      <c r="G19">
        <v>729</v>
      </c>
      <c r="H19" s="1">
        <v>1.09185916876583E-11</v>
      </c>
      <c r="I19">
        <v>-3.1394924661628898</v>
      </c>
      <c r="J19">
        <v>953.30526979107299</v>
      </c>
      <c r="K19">
        <v>23.5292174394706</v>
      </c>
    </row>
    <row r="20" spans="1:11" x14ac:dyDescent="0.3">
      <c r="A20">
        <v>-104.709353619615</v>
      </c>
      <c r="B20">
        <v>32.243945904405898</v>
      </c>
      <c r="C20">
        <v>36.752018717358197</v>
      </c>
      <c r="D20">
        <v>31.5460854643113</v>
      </c>
      <c r="E20" s="1">
        <v>4.4978062911776004E-6</v>
      </c>
      <c r="F20" s="1">
        <v>3.8606908304710597E-6</v>
      </c>
      <c r="G20">
        <v>779</v>
      </c>
      <c r="H20" s="1">
        <v>1.16674662890067E-11</v>
      </c>
      <c r="I20">
        <v>-0.46083818001090099</v>
      </c>
      <c r="J20">
        <v>908.083440078698</v>
      </c>
      <c r="K20">
        <v>14.2149316220888</v>
      </c>
    </row>
    <row r="21" spans="1:11" x14ac:dyDescent="0.3">
      <c r="A21">
        <v>-104.70946963828101</v>
      </c>
      <c r="B21">
        <v>32.243892912754703</v>
      </c>
      <c r="C21">
        <v>27.1794239363592</v>
      </c>
      <c r="D21">
        <v>23.952531153749401</v>
      </c>
      <c r="E21" s="1">
        <v>3.32628759556549E-6</v>
      </c>
      <c r="F21" s="1">
        <v>2.9313721823415899E-6</v>
      </c>
      <c r="G21">
        <v>375</v>
      </c>
      <c r="H21" s="1">
        <v>5.6165595101123397E-12</v>
      </c>
      <c r="I21">
        <v>-2.2328741514627501</v>
      </c>
      <c r="J21">
        <v>509.906728418733</v>
      </c>
      <c r="K21">
        <v>26.4571383156858</v>
      </c>
    </row>
    <row r="22" spans="1:11" x14ac:dyDescent="0.3">
      <c r="A22">
        <v>-104.70948420180601</v>
      </c>
      <c r="B22">
        <v>32.243880674498101</v>
      </c>
      <c r="C22">
        <v>34.648843006484697</v>
      </c>
      <c r="D22">
        <v>30.174631533771102</v>
      </c>
      <c r="E22" s="1">
        <v>4.2404142546593198E-6</v>
      </c>
      <c r="F22" s="1">
        <v>3.6928487817312798E-6</v>
      </c>
      <c r="G22">
        <v>724</v>
      </c>
      <c r="H22" s="1">
        <v>1.08437042275235E-11</v>
      </c>
      <c r="I22">
        <v>-0.99686100072642503</v>
      </c>
      <c r="J22">
        <v>818.89796922418498</v>
      </c>
      <c r="K22">
        <v>11.588497320867701</v>
      </c>
    </row>
    <row r="23" spans="1:11" x14ac:dyDescent="0.3">
      <c r="A23">
        <v>-104.709484446571</v>
      </c>
      <c r="B23">
        <v>32.243874922517499</v>
      </c>
      <c r="C23">
        <v>58.410499429013498</v>
      </c>
      <c r="D23">
        <v>29.115509423194801</v>
      </c>
      <c r="E23" s="1">
        <v>7.14842669794785E-6</v>
      </c>
      <c r="F23" s="1">
        <v>3.5632307020086201E-6</v>
      </c>
      <c r="G23">
        <v>1166</v>
      </c>
      <c r="H23" s="1">
        <v>1.74637557034426E-11</v>
      </c>
      <c r="I23">
        <v>-0.46283744285744199</v>
      </c>
      <c r="J23">
        <v>1332.0311899880701</v>
      </c>
      <c r="K23">
        <v>12.4645121853008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C1D5-7B0E-49B1-9B5A-B5F5851DFFEE}">
  <dimension ref="A1:N18"/>
  <sheetViews>
    <sheetView workbookViewId="0">
      <selection activeCell="A11" sqref="A11:K18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70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99.728499999999997</v>
      </c>
      <c r="B7">
        <v>0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-104.709500356303</v>
      </c>
      <c r="B11">
        <v>32.243851429373798</v>
      </c>
      <c r="C11">
        <v>58.461523031870698</v>
      </c>
      <c r="D11">
        <v>32.129943413277402</v>
      </c>
      <c r="E11" s="1">
        <v>7.1546710973016504E-6</v>
      </c>
      <c r="F11" s="1">
        <v>3.9321448634103E-6</v>
      </c>
      <c r="G11">
        <v>1339</v>
      </c>
      <c r="H11" s="1">
        <v>2.0054861824107701E-11</v>
      </c>
      <c r="I11">
        <v>-1.1592146960455001</v>
      </c>
      <c r="J11">
        <v>1471.2252412893999</v>
      </c>
      <c r="K11">
        <v>8.9874233787289199</v>
      </c>
    </row>
    <row r="12" spans="1:14" x14ac:dyDescent="0.3">
      <c r="A12">
        <v>-104.709479428886</v>
      </c>
      <c r="B12">
        <v>32.243839803029999</v>
      </c>
      <c r="C12">
        <v>53.352565789160401</v>
      </c>
      <c r="D12">
        <v>31.8027784312481</v>
      </c>
      <c r="E12" s="1">
        <v>6.5294238094086798E-6</v>
      </c>
      <c r="F12" s="1">
        <v>3.8921055739840297E-6</v>
      </c>
      <c r="G12">
        <v>1181</v>
      </c>
      <c r="H12" s="1">
        <v>1.7688418083847098E-11</v>
      </c>
      <c r="I12">
        <v>-1.74867236785889</v>
      </c>
      <c r="J12">
        <v>1328.9830894638001</v>
      </c>
      <c r="K12">
        <v>11.1350618858148</v>
      </c>
    </row>
    <row r="13" spans="1:14" x14ac:dyDescent="0.3">
      <c r="A13">
        <v>-104.70948407942301</v>
      </c>
      <c r="B13">
        <v>32.243833683901698</v>
      </c>
      <c r="C13">
        <v>86.310245820318698</v>
      </c>
      <c r="D13">
        <v>72.981677926177596</v>
      </c>
      <c r="E13" s="1">
        <v>1.05628692026204E-5</v>
      </c>
      <c r="F13" s="1">
        <v>8.9316848862514392E-6</v>
      </c>
      <c r="G13">
        <v>3029</v>
      </c>
      <c r="H13" s="1">
        <v>4.5366823349680699E-11</v>
      </c>
      <c r="I13">
        <v>-1.9322349159613501</v>
      </c>
      <c r="J13">
        <v>4933.72886356036</v>
      </c>
      <c r="K13">
        <v>38.606273596191002</v>
      </c>
    </row>
    <row r="14" spans="1:14" x14ac:dyDescent="0.3">
      <c r="A14">
        <v>-104.7094877509</v>
      </c>
      <c r="B14">
        <v>32.243818753228602</v>
      </c>
      <c r="C14">
        <v>70.502414544619498</v>
      </c>
      <c r="D14">
        <v>43.493693793797398</v>
      </c>
      <c r="E14" s="1">
        <v>8.6282662762203396E-6</v>
      </c>
      <c r="F14" s="1">
        <v>5.3228697742227198E-6</v>
      </c>
      <c r="G14">
        <v>1962</v>
      </c>
      <c r="H14" s="1">
        <v>2.93858393569077E-11</v>
      </c>
      <c r="I14">
        <v>-1.82801180479532</v>
      </c>
      <c r="J14">
        <v>2401.7586568253701</v>
      </c>
      <c r="K14">
        <v>18.3098603840007</v>
      </c>
    </row>
    <row r="15" spans="1:14" x14ac:dyDescent="0.3">
      <c r="A15">
        <v>-104.70947918412099</v>
      </c>
      <c r="B15">
        <v>32.243828543833899</v>
      </c>
      <c r="C15">
        <v>91.423159263555505</v>
      </c>
      <c r="D15">
        <v>24.127140674512699</v>
      </c>
      <c r="E15" s="1">
        <v>1.1188600660478399E-5</v>
      </c>
      <c r="F15" s="1">
        <v>2.9527413432311899E-6</v>
      </c>
      <c r="G15">
        <v>1430</v>
      </c>
      <c r="H15" s="1">
        <v>2.1417813598561701E-11</v>
      </c>
      <c r="I15">
        <v>-2.2897515831240298</v>
      </c>
      <c r="J15">
        <v>1727.6714741250701</v>
      </c>
      <c r="K15">
        <v>17.229634139547102</v>
      </c>
    </row>
    <row r="16" spans="1:14" x14ac:dyDescent="0.3">
      <c r="A16">
        <v>-104.70949852056501</v>
      </c>
      <c r="B16">
        <v>32.243811165509499</v>
      </c>
      <c r="C16">
        <v>47.7686335290961</v>
      </c>
      <c r="D16">
        <v>28.8142266083862</v>
      </c>
      <c r="E16" s="1">
        <v>5.8460478609478104E-6</v>
      </c>
      <c r="F16" s="1">
        <v>3.5263589385745799E-6</v>
      </c>
      <c r="G16">
        <v>937</v>
      </c>
      <c r="H16" s="1">
        <v>1.40339100292673E-11</v>
      </c>
      <c r="I16">
        <v>-2.9837440686167498</v>
      </c>
      <c r="J16">
        <v>1078.07473083476</v>
      </c>
      <c r="K16">
        <v>13.085802570061601</v>
      </c>
    </row>
    <row r="17" spans="1:11" x14ac:dyDescent="0.3">
      <c r="A17">
        <v>-104.70951051405601</v>
      </c>
      <c r="B17">
        <v>32.243807494032502</v>
      </c>
      <c r="C17">
        <v>37.556387747814199</v>
      </c>
      <c r="D17">
        <v>25.156835167505999</v>
      </c>
      <c r="E17" s="1">
        <v>4.5962470357102098E-6</v>
      </c>
      <c r="F17" s="1">
        <v>3.0787579956549401E-6</v>
      </c>
      <c r="G17">
        <v>677</v>
      </c>
      <c r="H17" s="1">
        <v>1.01397621022561E-11</v>
      </c>
      <c r="I17">
        <v>-3.12430011434442</v>
      </c>
      <c r="J17">
        <v>740.01223421039401</v>
      </c>
      <c r="K17">
        <v>8.5150260086752798</v>
      </c>
    </row>
    <row r="18" spans="1:11" x14ac:dyDescent="0.3">
      <c r="A18">
        <v>-104.709505618753</v>
      </c>
      <c r="B18">
        <v>32.243807004502301</v>
      </c>
      <c r="C18">
        <v>29.603139488217199</v>
      </c>
      <c r="D18">
        <v>23.293118543978601</v>
      </c>
      <c r="E18" s="1">
        <v>3.6229081197606199E-6</v>
      </c>
      <c r="F18" s="1">
        <v>2.8506715762737101E-6</v>
      </c>
      <c r="G18">
        <v>417</v>
      </c>
      <c r="H18" s="1">
        <v>6.2456141752449198E-12</v>
      </c>
      <c r="I18">
        <v>-3.0929943743670099</v>
      </c>
      <c r="J18">
        <v>540.08795246597799</v>
      </c>
      <c r="K18">
        <v>22.7903532941205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4FF9-99C5-4119-82BE-8B165727E671}">
  <dimension ref="A1:N18"/>
  <sheetViews>
    <sheetView workbookViewId="0">
      <selection activeCell="B44" sqref="B44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70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97.9295749999999</v>
      </c>
      <c r="B7">
        <v>1.8385499999999999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-104.709104203949</v>
      </c>
      <c r="B11">
        <v>32.244330058972402</v>
      </c>
      <c r="C11">
        <v>53.836355647548899</v>
      </c>
      <c r="D11">
        <v>38.726457391721802</v>
      </c>
      <c r="E11" s="1">
        <v>6.5886312528256701E-6</v>
      </c>
      <c r="F11" s="1">
        <v>4.73944315905671E-6</v>
      </c>
      <c r="G11">
        <v>1227</v>
      </c>
      <c r="H11" s="1">
        <v>1.83773827170875E-11</v>
      </c>
      <c r="I11">
        <v>-1.91678370728081</v>
      </c>
      <c r="J11">
        <v>1632.98616485504</v>
      </c>
      <c r="K11">
        <v>24.861580189264998</v>
      </c>
    </row>
    <row r="12" spans="1:14" x14ac:dyDescent="0.3">
      <c r="A12">
        <v>-104.70908376606199</v>
      </c>
      <c r="B12">
        <v>32.2443490282702</v>
      </c>
      <c r="C12">
        <v>77.476311636440897</v>
      </c>
      <c r="D12">
        <v>36.576867816271502</v>
      </c>
      <c r="E12" s="1">
        <v>9.4817496849780804E-6</v>
      </c>
      <c r="F12" s="1">
        <v>4.4763708747758001E-6</v>
      </c>
      <c r="G12">
        <v>1240</v>
      </c>
      <c r="H12" s="1">
        <v>1.85720901134381E-11</v>
      </c>
      <c r="I12">
        <v>-2.4233233795681599</v>
      </c>
      <c r="J12">
        <v>2219.5990563232699</v>
      </c>
      <c r="K12">
        <v>44.134054460536802</v>
      </c>
    </row>
    <row r="13" spans="1:14" x14ac:dyDescent="0.3">
      <c r="A13">
        <v>-104.70912097036</v>
      </c>
      <c r="B13">
        <v>32.244349517800501</v>
      </c>
      <c r="C13">
        <v>34.767447089349297</v>
      </c>
      <c r="D13">
        <v>20.753543476077599</v>
      </c>
      <c r="E13" s="1">
        <v>4.2549293264481698E-6</v>
      </c>
      <c r="F13" s="1">
        <v>2.5398718674150598E-6</v>
      </c>
      <c r="G13">
        <v>396</v>
      </c>
      <c r="H13" s="1">
        <v>5.9310868426786298E-12</v>
      </c>
      <c r="I13">
        <v>-2.4939620185524598</v>
      </c>
      <c r="J13">
        <v>565.15053472559703</v>
      </c>
      <c r="K13">
        <v>29.9301733488983</v>
      </c>
    </row>
    <row r="14" spans="1:14" x14ac:dyDescent="0.3">
      <c r="A14">
        <v>-104.709222915032</v>
      </c>
      <c r="B14">
        <v>32.244166555863899</v>
      </c>
      <c r="C14">
        <v>47.069486576067703</v>
      </c>
      <c r="D14">
        <v>34.039373576277399</v>
      </c>
      <c r="E14" s="1">
        <v>5.7604844640641497E-6</v>
      </c>
      <c r="F14" s="1">
        <v>4.1658258229720998E-6</v>
      </c>
      <c r="G14">
        <v>877</v>
      </c>
      <c r="H14" s="1">
        <v>1.31352605076493E-11</v>
      </c>
      <c r="I14">
        <v>-2.7191499427765602</v>
      </c>
      <c r="J14">
        <v>1254.93173402926</v>
      </c>
      <c r="K14">
        <v>30.115720543285601</v>
      </c>
    </row>
    <row r="15" spans="1:14" x14ac:dyDescent="0.3">
      <c r="A15">
        <v>-104.709252042081</v>
      </c>
      <c r="B15">
        <v>32.2441414674378</v>
      </c>
      <c r="C15">
        <v>68.583011509186804</v>
      </c>
      <c r="D15">
        <v>37.267520522866803</v>
      </c>
      <c r="E15" s="1">
        <v>8.3933648109575005E-6</v>
      </c>
      <c r="F15" s="1">
        <v>4.5608947239997897E-6</v>
      </c>
      <c r="G15">
        <v>1420</v>
      </c>
      <c r="H15" s="1">
        <v>2.1268038678291999E-11</v>
      </c>
      <c r="I15">
        <v>-0.54691162409437899</v>
      </c>
      <c r="J15">
        <v>2001.91729638163</v>
      </c>
      <c r="K15">
        <v>29.067998834588099</v>
      </c>
    </row>
    <row r="16" spans="1:14" x14ac:dyDescent="0.3">
      <c r="A16">
        <v>-104.70920786197701</v>
      </c>
      <c r="B16">
        <v>32.244124456260998</v>
      </c>
      <c r="C16">
        <v>74.567460141939904</v>
      </c>
      <c r="D16">
        <v>47.038346037544201</v>
      </c>
      <c r="E16" s="1">
        <v>9.1257569801232494E-6</v>
      </c>
      <c r="F16" s="1">
        <v>5.7566734051082096E-6</v>
      </c>
      <c r="G16">
        <v>2343</v>
      </c>
      <c r="H16" s="1">
        <v>3.5092263819181898E-11</v>
      </c>
      <c r="I16">
        <v>-3.00939861264124</v>
      </c>
      <c r="J16">
        <v>2747.26450290511</v>
      </c>
      <c r="K16">
        <v>14.715164938709799</v>
      </c>
    </row>
    <row r="17" spans="1:11" x14ac:dyDescent="0.3">
      <c r="A17">
        <v>-104.709252042081</v>
      </c>
      <c r="B17">
        <v>32.244117358072202</v>
      </c>
      <c r="C17">
        <v>38.656274388848701</v>
      </c>
      <c r="D17">
        <v>31.777693402450701</v>
      </c>
      <c r="E17" s="1">
        <v>4.73085398319989E-6</v>
      </c>
      <c r="F17" s="1">
        <v>3.8890356038360698E-6</v>
      </c>
      <c r="G17">
        <v>808</v>
      </c>
      <c r="H17" s="1">
        <v>1.2101813557788699E-11</v>
      </c>
      <c r="I17">
        <v>-2.21252995394177</v>
      </c>
      <c r="J17">
        <v>962.14703793029605</v>
      </c>
      <c r="K17">
        <v>16.021151846175901</v>
      </c>
    </row>
    <row r="18" spans="1:11" x14ac:dyDescent="0.3">
      <c r="A18">
        <v>-104.709204068118</v>
      </c>
      <c r="B18">
        <v>32.2441172356896</v>
      </c>
      <c r="C18">
        <v>44.976687436965101</v>
      </c>
      <c r="D18">
        <v>33.7906835485838</v>
      </c>
      <c r="E18" s="1">
        <v>5.5043623390070804E-6</v>
      </c>
      <c r="F18" s="1">
        <v>4.1353904996850902E-6</v>
      </c>
      <c r="G18">
        <v>964</v>
      </c>
      <c r="H18" s="1">
        <v>1.44383023139954E-11</v>
      </c>
      <c r="I18">
        <v>-0.82326130575610001</v>
      </c>
      <c r="J18">
        <v>1190.3742526180699</v>
      </c>
      <c r="K18">
        <v>19.017065609424399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D85F-3045-466E-B280-5A2756629623}">
  <dimension ref="A1:N18"/>
  <sheetViews>
    <sheetView workbookViewId="0">
      <selection activeCell="A11" sqref="A11:K18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70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99.856650000000002</v>
      </c>
      <c r="B7">
        <v>0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-104.70880008328</v>
      </c>
      <c r="B11">
        <v>32.244500900725903</v>
      </c>
      <c r="C11">
        <v>52.526884656380197</v>
      </c>
      <c r="D11">
        <v>32.921060027174903</v>
      </c>
      <c r="E11" s="1">
        <v>6.4283748351445398E-6</v>
      </c>
      <c r="F11" s="1">
        <v>4.0289637432222701E-6</v>
      </c>
      <c r="G11">
        <v>1154</v>
      </c>
      <c r="H11" s="1">
        <v>1.7284025799118999E-11</v>
      </c>
      <c r="I11">
        <v>-2.88236485993392</v>
      </c>
      <c r="J11">
        <v>1354.4236724535001</v>
      </c>
      <c r="K11">
        <v>14.7977089096829</v>
      </c>
    </row>
    <row r="12" spans="1:14" x14ac:dyDescent="0.3">
      <c r="A12">
        <v>-104.709010458899</v>
      </c>
      <c r="B12">
        <v>32.244406299002101</v>
      </c>
      <c r="C12">
        <v>48.579825789061402</v>
      </c>
      <c r="D12">
        <v>33.350545372149</v>
      </c>
      <c r="E12" s="1">
        <v>5.9453236498040801E-6</v>
      </c>
      <c r="F12" s="1">
        <v>4.0815252610384501E-6</v>
      </c>
      <c r="G12">
        <v>1064</v>
      </c>
      <c r="H12" s="1">
        <v>1.5936051516692001E-11</v>
      </c>
      <c r="I12">
        <v>-2.61861876221404</v>
      </c>
      <c r="J12">
        <v>1268.98934203402</v>
      </c>
      <c r="K12">
        <v>16.1537481241139</v>
      </c>
    </row>
    <row r="13" spans="1:14" x14ac:dyDescent="0.3">
      <c r="A13">
        <v>-104.70882162261</v>
      </c>
      <c r="B13">
        <v>32.244493313006799</v>
      </c>
      <c r="C13">
        <v>94.653606414652899</v>
      </c>
      <c r="D13">
        <v>24.3112915592625</v>
      </c>
      <c r="E13" s="1">
        <v>1.15839510664321E-5</v>
      </c>
      <c r="F13" s="1">
        <v>2.9752782007116799E-6</v>
      </c>
      <c r="G13">
        <v>1314</v>
      </c>
      <c r="H13" s="1">
        <v>1.96804245234336E-11</v>
      </c>
      <c r="I13">
        <v>-2.68729940946089</v>
      </c>
      <c r="J13">
        <v>1802.3713643006199</v>
      </c>
      <c r="K13">
        <v>27.096045463978299</v>
      </c>
    </row>
    <row r="14" spans="1:14" x14ac:dyDescent="0.3">
      <c r="A14">
        <v>-104.708933602652</v>
      </c>
      <c r="B14">
        <v>32.244444727127899</v>
      </c>
      <c r="C14">
        <v>30.3253736717935</v>
      </c>
      <c r="D14">
        <v>23.251862668650499</v>
      </c>
      <c r="E14" s="1">
        <v>3.7112969911196402E-6</v>
      </c>
      <c r="F14" s="1">
        <v>2.8456225764615898E-6</v>
      </c>
      <c r="G14">
        <v>469</v>
      </c>
      <c r="H14" s="1">
        <v>7.0244437606471603E-12</v>
      </c>
      <c r="I14">
        <v>-2.98209958353354</v>
      </c>
      <c r="J14">
        <v>552.28467385112299</v>
      </c>
      <c r="K14">
        <v>15.0800262608001</v>
      </c>
    </row>
    <row r="15" spans="1:14" x14ac:dyDescent="0.3">
      <c r="A15">
        <v>-104.70894278134401</v>
      </c>
      <c r="B15">
        <v>32.244435426052902</v>
      </c>
      <c r="C15">
        <v>36.012607553983898</v>
      </c>
      <c r="D15">
        <v>24.226177332133101</v>
      </c>
      <c r="E15" s="1">
        <v>4.4073152569851997E-6</v>
      </c>
      <c r="F15" s="1">
        <v>2.9648617033433201E-6</v>
      </c>
      <c r="G15">
        <v>568</v>
      </c>
      <c r="H15" s="1">
        <v>8.5072154713168208E-12</v>
      </c>
      <c r="I15">
        <v>-2.5716380176455198</v>
      </c>
      <c r="J15">
        <v>683.34267199398801</v>
      </c>
      <c r="K15">
        <v>16.8791847372006</v>
      </c>
    </row>
    <row r="16" spans="1:14" x14ac:dyDescent="0.3">
      <c r="A16">
        <v>-104.708938130806</v>
      </c>
      <c r="B16">
        <v>32.244435303670301</v>
      </c>
      <c r="C16">
        <v>26.1447612844802</v>
      </c>
      <c r="D16">
        <v>24.684997931579499</v>
      </c>
      <c r="E16" s="1">
        <v>3.1996629271178298E-6</v>
      </c>
      <c r="F16" s="1">
        <v>3.0210133448240899E-6</v>
      </c>
      <c r="G16">
        <v>319</v>
      </c>
      <c r="H16" s="1">
        <v>4.7778199566022296E-12</v>
      </c>
      <c r="I16">
        <v>-1.2001129174599099</v>
      </c>
      <c r="J16">
        <v>505.494991963507</v>
      </c>
      <c r="K16">
        <v>36.893538992166903</v>
      </c>
    </row>
    <row r="17" spans="1:11" x14ac:dyDescent="0.3">
      <c r="A17">
        <v>-104.709026123866</v>
      </c>
      <c r="B17">
        <v>32.244368605171701</v>
      </c>
      <c r="C17">
        <v>53.118822520008202</v>
      </c>
      <c r="D17">
        <v>20.056426317582002</v>
      </c>
      <c r="E17" s="1">
        <v>6.50081770875885E-6</v>
      </c>
      <c r="F17" s="1">
        <v>2.4545568819911898E-6</v>
      </c>
      <c r="G17">
        <v>550</v>
      </c>
      <c r="H17" s="1">
        <v>8.2376206148314293E-12</v>
      </c>
      <c r="I17">
        <v>-2.2019861928759301</v>
      </c>
      <c r="J17">
        <v>834.45144906972996</v>
      </c>
      <c r="K17">
        <v>34.088436108157602</v>
      </c>
    </row>
    <row r="18" spans="1:11" x14ac:dyDescent="0.3">
      <c r="A18">
        <v>-104.70900984698601</v>
      </c>
      <c r="B18">
        <v>32.244365667990103</v>
      </c>
      <c r="C18">
        <v>26.180342555257798</v>
      </c>
      <c r="D18">
        <v>22.7745863315942</v>
      </c>
      <c r="E18" s="1">
        <v>3.2040174542740801E-6</v>
      </c>
      <c r="F18" s="1">
        <v>2.7872122744874099E-6</v>
      </c>
      <c r="G18">
        <v>323</v>
      </c>
      <c r="H18" s="1">
        <v>4.8377299247100903E-12</v>
      </c>
      <c r="I18">
        <v>-1.4251501541029801</v>
      </c>
      <c r="J18">
        <v>467.008627112645</v>
      </c>
      <c r="K18">
        <v>30.836395465111899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A522-B508-4063-B889-76E43AA64985}">
  <dimension ref="A1:N21"/>
  <sheetViews>
    <sheetView workbookViewId="0">
      <selection activeCell="A11" sqref="A11:K21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80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99.297150000000002</v>
      </c>
      <c r="B7">
        <v>0.39365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-104.708556541977</v>
      </c>
      <c r="B11">
        <v>32.244588404260803</v>
      </c>
      <c r="C11">
        <v>100.8362667202</v>
      </c>
      <c r="D11">
        <v>29.902979152314401</v>
      </c>
      <c r="E11" s="1">
        <v>1.23406008883743E-5</v>
      </c>
      <c r="F11" s="1">
        <v>3.6596032667100299E-6</v>
      </c>
      <c r="G11">
        <v>1776</v>
      </c>
      <c r="H11" s="1">
        <v>2.6600025839891999E-11</v>
      </c>
      <c r="I11">
        <v>-2.7054446217252601</v>
      </c>
      <c r="J11">
        <v>2361.7302795902001</v>
      </c>
      <c r="K11">
        <v>24.800896387365501</v>
      </c>
    </row>
    <row r="12" spans="1:14" x14ac:dyDescent="0.3">
      <c r="A12">
        <v>-104.708575633656</v>
      </c>
      <c r="B12">
        <v>32.244583753723298</v>
      </c>
      <c r="C12">
        <v>97.914278795849597</v>
      </c>
      <c r="D12">
        <v>22.132738660628402</v>
      </c>
      <c r="E12" s="1">
        <v>1.19830005135496E-5</v>
      </c>
      <c r="F12" s="1">
        <v>2.7086613106709802E-6</v>
      </c>
      <c r="G12">
        <v>1124</v>
      </c>
      <c r="H12" s="1">
        <v>1.6834701038309999E-11</v>
      </c>
      <c r="I12">
        <v>-2.9765532683548899</v>
      </c>
      <c r="J12">
        <v>1697.3846354566399</v>
      </c>
      <c r="K12">
        <v>33.780477534626897</v>
      </c>
    </row>
    <row r="13" spans="1:14" x14ac:dyDescent="0.3">
      <c r="A13">
        <v>-104.708546261842</v>
      </c>
      <c r="B13">
        <v>32.244594768154201</v>
      </c>
      <c r="C13">
        <v>28.793582880851002</v>
      </c>
      <c r="D13">
        <v>20.081161919752901</v>
      </c>
      <c r="E13" s="1">
        <v>3.5238325062636E-6</v>
      </c>
      <c r="F13" s="1">
        <v>2.4575840884125701E-6</v>
      </c>
      <c r="G13">
        <v>340</v>
      </c>
      <c r="H13" s="1">
        <v>5.0923472891685197E-12</v>
      </c>
      <c r="I13">
        <v>-0.41944883308609798</v>
      </c>
      <c r="J13">
        <v>452.880507168939</v>
      </c>
      <c r="K13">
        <v>24.925008999521999</v>
      </c>
    </row>
    <row r="14" spans="1:14" x14ac:dyDescent="0.3">
      <c r="A14">
        <v>-104.708545894694</v>
      </c>
      <c r="B14">
        <v>32.244569312580403</v>
      </c>
      <c r="C14">
        <v>28.6935124769197</v>
      </c>
      <c r="D14">
        <v>23.053761876152301</v>
      </c>
      <c r="E14" s="1">
        <v>3.5115856336271799E-6</v>
      </c>
      <c r="F14" s="1">
        <v>2.8213784935001099E-6</v>
      </c>
      <c r="G14">
        <v>368</v>
      </c>
      <c r="H14" s="1">
        <v>5.5117170659235699E-12</v>
      </c>
      <c r="I14">
        <v>-0.60150056163016796</v>
      </c>
      <c r="J14">
        <v>518.11313125741401</v>
      </c>
      <c r="K14">
        <v>28.973041253191798</v>
      </c>
    </row>
    <row r="15" spans="1:14" x14ac:dyDescent="0.3">
      <c r="A15">
        <v>-104.708686389872</v>
      </c>
      <c r="B15">
        <v>32.244537737878296</v>
      </c>
      <c r="C15">
        <v>55.542917872609102</v>
      </c>
      <c r="D15">
        <v>21.568361209045101</v>
      </c>
      <c r="E15" s="1">
        <v>6.7974847139427897E-6</v>
      </c>
      <c r="F15" s="1">
        <v>2.6395913509538801E-6</v>
      </c>
      <c r="G15">
        <v>628</v>
      </c>
      <c r="H15" s="1">
        <v>9.4058649929347892E-12</v>
      </c>
      <c r="I15">
        <v>-7.0832470717587803E-2</v>
      </c>
      <c r="J15">
        <v>938.30692271636099</v>
      </c>
      <c r="K15">
        <v>33.0709403505235</v>
      </c>
    </row>
    <row r="16" spans="1:14" x14ac:dyDescent="0.3">
      <c r="A16">
        <v>-104.708661546212</v>
      </c>
      <c r="B16">
        <v>32.244535657374698</v>
      </c>
      <c r="C16">
        <v>45.386382783434698</v>
      </c>
      <c r="D16">
        <v>33.633073234435301</v>
      </c>
      <c r="E16" s="1">
        <v>5.5545019060602197E-6</v>
      </c>
      <c r="F16" s="1">
        <v>4.1161017452908501E-6</v>
      </c>
      <c r="G16">
        <v>741</v>
      </c>
      <c r="H16" s="1">
        <v>1.10983215919819E-11</v>
      </c>
      <c r="I16">
        <v>-2.9452434747915599</v>
      </c>
      <c r="J16">
        <v>1195.61458939465</v>
      </c>
      <c r="K16">
        <v>38.0235063562439</v>
      </c>
    </row>
    <row r="17" spans="1:11" x14ac:dyDescent="0.3">
      <c r="A17">
        <v>-104.708744276822</v>
      </c>
      <c r="B17">
        <v>32.244518401432899</v>
      </c>
      <c r="C17">
        <v>86.872394122370395</v>
      </c>
      <c r="D17">
        <v>74.2637281891448</v>
      </c>
      <c r="E17" s="1">
        <v>1.06316663533018E-5</v>
      </c>
      <c r="F17" s="1">
        <v>9.0885854849022696E-6</v>
      </c>
      <c r="G17">
        <v>3608</v>
      </c>
      <c r="H17" s="1">
        <v>5.4038791233294099E-11</v>
      </c>
      <c r="I17">
        <v>-1.8470197204691801</v>
      </c>
      <c r="J17">
        <v>5053.0968199672197</v>
      </c>
      <c r="K17">
        <v>28.598241265770799</v>
      </c>
    </row>
    <row r="18" spans="1:11" x14ac:dyDescent="0.3">
      <c r="A18">
        <v>-104.708753822662</v>
      </c>
      <c r="B18">
        <v>32.244520971466798</v>
      </c>
      <c r="C18">
        <v>34.484658998264102</v>
      </c>
      <c r="D18">
        <v>20.236827419400001</v>
      </c>
      <c r="E18" s="1">
        <v>4.2203209947280797E-6</v>
      </c>
      <c r="F18" s="1">
        <v>2.4766348314211901E-6</v>
      </c>
      <c r="G18">
        <v>370</v>
      </c>
      <c r="H18" s="1">
        <v>5.5416720499774998E-12</v>
      </c>
      <c r="I18">
        <v>-2.4559355142018</v>
      </c>
      <c r="J18">
        <v>546.59725348329505</v>
      </c>
      <c r="K18">
        <v>32.308478017021699</v>
      </c>
    </row>
    <row r="19" spans="1:11" x14ac:dyDescent="0.3">
      <c r="A19">
        <v>-104.708752354071</v>
      </c>
      <c r="B19">
        <v>32.244511425626598</v>
      </c>
      <c r="C19">
        <v>38.218477371319302</v>
      </c>
      <c r="D19">
        <v>31.878696841026098</v>
      </c>
      <c r="E19" s="1">
        <v>4.6772752615833703E-6</v>
      </c>
      <c r="F19" s="1">
        <v>3.9013966636447402E-6</v>
      </c>
      <c r="G19">
        <v>786</v>
      </c>
      <c r="H19" s="1">
        <v>1.1772308733195399E-11</v>
      </c>
      <c r="I19">
        <v>-1.8879027775544399</v>
      </c>
      <c r="J19">
        <v>954.27384718447297</v>
      </c>
      <c r="K19">
        <v>17.633706265864301</v>
      </c>
    </row>
    <row r="20" spans="1:11" x14ac:dyDescent="0.3">
      <c r="A20">
        <v>-104.708763490884</v>
      </c>
      <c r="B20">
        <v>32.2445115480091</v>
      </c>
      <c r="C20">
        <v>36.578384068012397</v>
      </c>
      <c r="D20">
        <v>26.056938877793101</v>
      </c>
      <c r="E20" s="1">
        <v>4.4765564375518596E-6</v>
      </c>
      <c r="F20" s="1">
        <v>3.1889149957908098E-6</v>
      </c>
      <c r="G20">
        <v>635</v>
      </c>
      <c r="H20" s="1">
        <v>9.5107074371235598E-12</v>
      </c>
      <c r="I20">
        <v>-2.5389657454119798</v>
      </c>
      <c r="J20">
        <v>746.52952941174397</v>
      </c>
      <c r="K20">
        <v>14.9397344669845</v>
      </c>
    </row>
    <row r="21" spans="1:11" x14ac:dyDescent="0.3">
      <c r="A21">
        <v>-104.70874415444</v>
      </c>
      <c r="B21">
        <v>32.244509345122999</v>
      </c>
      <c r="C21">
        <v>72.076757169172296</v>
      </c>
      <c r="D21">
        <v>41.194563933708302</v>
      </c>
      <c r="E21" s="1">
        <v>8.82093836358619E-6</v>
      </c>
      <c r="F21" s="1">
        <v>5.0414963664523703E-6</v>
      </c>
      <c r="G21">
        <v>2074</v>
      </c>
      <c r="H21" s="1">
        <v>3.1063318463927901E-11</v>
      </c>
      <c r="I21">
        <v>-2.85540662871718</v>
      </c>
      <c r="J21">
        <v>2325.5957773055902</v>
      </c>
      <c r="K21">
        <v>10.8185515196064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LC3Master</vt:lpstr>
      <vt:lpstr>LC3_tile_0_4000_PebbleCounts_CS</vt:lpstr>
      <vt:lpstr>LC3_tile_0_6000_PebbleCounts_CS</vt:lpstr>
      <vt:lpstr>LC3_tile_2000_2000_PebbleCounts</vt:lpstr>
      <vt:lpstr>LC3_tile_4000_0_PebbleCounts_CS</vt:lpstr>
      <vt:lpstr>LC3_tile_6000_0_PebbleCounts_CS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Sam</cp:lastModifiedBy>
  <dcterms:created xsi:type="dcterms:W3CDTF">2015-06-05T18:17:20Z</dcterms:created>
  <dcterms:modified xsi:type="dcterms:W3CDTF">2022-07-08T01:24:50Z</dcterms:modified>
</cp:coreProperties>
</file>