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11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<sst xmlns="http://schemas.openxmlformats.org/spreadsheetml/2006/main" count="42">
  <si>
    <t>名称</t>
  </si>
  <si>
    <t>单位</t>
  </si>
  <si>
    <t>单价</t>
  </si>
  <si>
    <t>数量</t>
  </si>
  <si>
    <t>金额（￥）</t>
  </si>
  <si>
    <t>折扣（%）</t>
  </si>
  <si>
    <t>百分比</t>
  </si>
  <si>
    <t>折后金额（￥）</t>
  </si>
  <si>
    <t>阿奇霉素注射液</t>
  </si>
  <si>
    <t>支</t>
  </si>
  <si>
    <t>硫酸庆大霉素注射液</t>
  </si>
  <si>
    <t>中草药处方1</t>
  </si>
  <si>
    <t>剂</t>
  </si>
  <si>
    <t>中草药处方2</t>
  </si>
  <si>
    <t>一次性换药包</t>
  </si>
  <si>
    <t>个</t>
  </si>
  <si>
    <t>一次性纱布块</t>
  </si>
  <si>
    <t>包</t>
  </si>
  <si>
    <t>专家异地出诊交通费1</t>
  </si>
  <si>
    <t>次</t>
  </si>
  <si>
    <t>新增哈哈套餐</t>
  </si>
  <si>
    <t>人次</t>
  </si>
  <si>
    <t>专家异地出诊交通费2</t>
  </si>
  <si>
    <t>诊费及体检费</t>
  </si>
  <si>
    <t>纯音测听</t>
  </si>
  <si>
    <t>项</t>
  </si>
  <si>
    <t>耳镜检查</t>
  </si>
  <si>
    <t>ABO血型</t>
  </si>
  <si>
    <t>a-羟丁酸脱氢酶</t>
  </si>
  <si>
    <t>中药涂擦治疗</t>
  </si>
  <si>
    <t>洗牙</t>
  </si>
  <si>
    <t>保险</t>
  </si>
  <si>
    <t>应付</t>
  </si>
  <si>
    <t>智力筛查</t>
  </si>
  <si>
    <t>血压监测</t>
  </si>
  <si>
    <t>D-二聚体</t>
  </si>
  <si>
    <t>中药直肠灌注治疗</t>
  </si>
  <si>
    <t>自付款</t>
  </si>
  <si>
    <t>胆碱酯酶</t>
  </si>
  <si>
    <t>丙肝抗体</t>
  </si>
  <si>
    <t>脐部护理</t>
  </si>
  <si>
    <t>泪道冲洗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</si>
</sst>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.5"/>
      <color rgb="FF333333"/>
      <name val="微软雅黑"/>
      <charset val="134"/>
    </font>
    <font>
      <sz val="10.5"/>
      <color rgb="FF333333"/>
      <name val="微软雅黑"/>
      <charset val="134"/>
    </font>
    <font>
      <sz val="10.5"/>
      <color rgb="FF8C929A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6D6D6"/>
      </left>
      <right/>
      <top style="medium">
        <color rgb="FFD6D6D6"/>
      </top>
      <bottom style="medium">
        <color rgb="FFD6D6D6"/>
      </bottom>
      <diagonal/>
    </border>
    <border>
      <left/>
      <right/>
      <top style="medium">
        <color rgb="FFD6D6D6"/>
      </top>
      <bottom style="medium">
        <color rgb="FFD6D6D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wrapText="1"/>
    </xf>
    <xf numFmtId="176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176" fontId="2" fillId="2" borderId="1" xfId="0" applyNumberFormat="1" applyFont="1" applyFill="1" applyBorder="1" applyAlignment="1">
      <alignment vertical="top" wrapText="1"/>
    </xf>
    <xf numFmtId="176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$A1:$XFD1048576"/>
    </sheetView>
  </sheetViews>
  <sheetFormatPr defaultColWidth="9" defaultRowHeight="14.4"/>
  <cols>
    <col min="1" max="1" width="20" customWidth="1"/>
    <col min="3" max="3" width="10.2222222222222"/>
    <col min="5" max="5" width="10.2222222222222" style="1"/>
    <col min="8" max="8" width="10.2222222222222" style="1"/>
    <col min="9" max="9" width="9" style="1"/>
    <col min="10" max="10" width="9.66666666666667" style="1"/>
    <col min="11" max="17" width="9" style="1"/>
  </cols>
  <sheetData>
    <row r="1" ht="32.4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5.6" spans="1:8">
      <c r="A2" s="4" t="s">
        <v>8</v>
      </c>
      <c r="B2" s="4" t="s">
        <v>9</v>
      </c>
      <c r="C2" s="4">
        <v>23.3</v>
      </c>
      <c r="D2" s="4">
        <v>1</v>
      </c>
      <c r="E2" s="5">
        <f>C2*D2</f>
        <v>23.3</v>
      </c>
      <c r="F2" s="4">
        <v>99</v>
      </c>
      <c r="G2" s="4">
        <v>100</v>
      </c>
      <c r="H2" s="5">
        <f>C2*D2*F2/G2</f>
        <v>23.067</v>
      </c>
    </row>
    <row r="3" ht="15.6" spans="1:8">
      <c r="A3" s="4" t="s">
        <v>10</v>
      </c>
      <c r="B3" s="4" t="s">
        <v>9</v>
      </c>
      <c r="C3" s="4">
        <v>10</v>
      </c>
      <c r="D3" s="4">
        <v>1</v>
      </c>
      <c r="E3" s="5">
        <f t="shared" ref="E3:E16" si="0">C3*D3</f>
        <v>10</v>
      </c>
      <c r="F3" s="4">
        <v>99</v>
      </c>
      <c r="G3" s="4">
        <v>100</v>
      </c>
      <c r="H3" s="5">
        <f t="shared" ref="H3:H16" si="1">C3*D3*F3/G3</f>
        <v>9.9</v>
      </c>
    </row>
    <row r="4" ht="15.6" spans="1:8">
      <c r="A4" s="4" t="s">
        <v>11</v>
      </c>
      <c r="B4" s="4" t="s">
        <v>12</v>
      </c>
      <c r="C4" s="4">
        <v>328.5</v>
      </c>
      <c r="D4" s="4">
        <v>6</v>
      </c>
      <c r="E4" s="5">
        <f t="shared" si="0"/>
        <v>1971</v>
      </c>
      <c r="F4" s="4">
        <v>77</v>
      </c>
      <c r="G4" s="4">
        <v>100</v>
      </c>
      <c r="H4" s="5">
        <f t="shared" si="1"/>
        <v>1517.67</v>
      </c>
    </row>
    <row r="5" ht="15.6" spans="1:8">
      <c r="A5" s="4" t="s">
        <v>13</v>
      </c>
      <c r="B5" s="4" t="s">
        <v>12</v>
      </c>
      <c r="C5" s="4">
        <v>328.5</v>
      </c>
      <c r="D5" s="4">
        <v>3</v>
      </c>
      <c r="E5" s="5">
        <f t="shared" si="0"/>
        <v>985.5</v>
      </c>
      <c r="F5" s="4">
        <v>77</v>
      </c>
      <c r="G5" s="4">
        <v>100</v>
      </c>
      <c r="H5" s="5">
        <f t="shared" si="1"/>
        <v>758.835</v>
      </c>
    </row>
    <row r="6" ht="15.6" spans="1:8">
      <c r="A6" s="4" t="s">
        <v>14</v>
      </c>
      <c r="B6" s="4" t="s">
        <v>15</v>
      </c>
      <c r="C6" s="4">
        <v>35</v>
      </c>
      <c r="D6" s="4">
        <v>1</v>
      </c>
      <c r="E6" s="5">
        <f t="shared" si="0"/>
        <v>35</v>
      </c>
      <c r="F6" s="4">
        <v>66</v>
      </c>
      <c r="G6" s="4">
        <v>100</v>
      </c>
      <c r="H6" s="5">
        <f t="shared" si="1"/>
        <v>23.1</v>
      </c>
    </row>
    <row r="7" ht="15.6" spans="1:8">
      <c r="A7" s="4" t="s">
        <v>16</v>
      </c>
      <c r="B7" s="4" t="s">
        <v>17</v>
      </c>
      <c r="C7" s="4">
        <v>20</v>
      </c>
      <c r="D7" s="4">
        <v>1</v>
      </c>
      <c r="E7" s="5">
        <f t="shared" si="0"/>
        <v>20</v>
      </c>
      <c r="F7" s="4">
        <v>66</v>
      </c>
      <c r="G7" s="4">
        <v>100</v>
      </c>
      <c r="H7" s="5">
        <f t="shared" si="1"/>
        <v>13.2</v>
      </c>
    </row>
    <row r="8" ht="15.6" spans="1:8">
      <c r="A8" s="4" t="s">
        <v>18</v>
      </c>
      <c r="B8" s="4" t="s">
        <v>19</v>
      </c>
      <c r="C8" s="4">
        <v>1000</v>
      </c>
      <c r="D8" s="4">
        <v>1</v>
      </c>
      <c r="E8" s="5">
        <f t="shared" si="0"/>
        <v>1000</v>
      </c>
      <c r="F8" s="4">
        <v>33</v>
      </c>
      <c r="G8" s="4">
        <v>100</v>
      </c>
      <c r="H8" s="5">
        <f t="shared" si="1"/>
        <v>330</v>
      </c>
    </row>
    <row r="9" ht="16.35" spans="1:8">
      <c r="A9" s="4" t="s">
        <v>20</v>
      </c>
      <c r="B9" s="4" t="s">
        <v>21</v>
      </c>
      <c r="C9" s="4">
        <v>1000.99</v>
      </c>
      <c r="D9" s="4">
        <v>1</v>
      </c>
      <c r="E9" s="5">
        <f t="shared" si="0"/>
        <v>1000.99</v>
      </c>
      <c r="F9" s="4">
        <v>33</v>
      </c>
      <c r="G9" s="4">
        <v>100</v>
      </c>
      <c r="H9" s="5">
        <f t="shared" si="1"/>
        <v>330.3267</v>
      </c>
    </row>
    <row r="10" ht="16.35" spans="1:8">
      <c r="A10" s="8" t="s">
        <v>22</v>
      </c>
      <c r="B10" s="9" t="s">
        <v>19</v>
      </c>
      <c r="C10" s="9">
        <v>666.67</v>
      </c>
      <c r="D10" s="9">
        <v>3</v>
      </c>
      <c r="E10" s="5">
        <f>C10*D10</f>
        <v>2000.01</v>
      </c>
      <c r="F10" s="9">
        <v>33</v>
      </c>
      <c r="G10" s="4">
        <v>100</v>
      </c>
      <c r="H10" s="5">
        <f>C10*D10*F10/G10</f>
        <v>660.0033</v>
      </c>
    </row>
    <row r="11" ht="15.6" spans="1:8">
      <c r="A11" s="4" t="s">
        <v>23</v>
      </c>
      <c r="B11" s="4" t="s">
        <v>19</v>
      </c>
      <c r="C11" s="4">
        <v>500</v>
      </c>
      <c r="D11" s="4">
        <v>1</v>
      </c>
      <c r="E11" s="5">
        <f>C11*D11</f>
        <v>500</v>
      </c>
      <c r="F11" s="4">
        <v>22</v>
      </c>
      <c r="G11" s="4">
        <v>100</v>
      </c>
      <c r="H11" s="5">
        <f>C11*D11*F11/G11</f>
        <v>110</v>
      </c>
    </row>
    <row r="12" ht="15.6" spans="1:8">
      <c r="A12" s="4" t="s">
        <v>24</v>
      </c>
      <c r="B12" s="4" t="s">
        <v>25</v>
      </c>
      <c r="C12" s="4">
        <v>400</v>
      </c>
      <c r="D12" s="4">
        <v>1</v>
      </c>
      <c r="E12" s="5">
        <f>C12*D12</f>
        <v>400</v>
      </c>
      <c r="F12" s="4">
        <v>44</v>
      </c>
      <c r="G12" s="4">
        <v>100</v>
      </c>
      <c r="H12" s="5">
        <f>C12*D12*F12/G12</f>
        <v>176</v>
      </c>
    </row>
    <row r="13" ht="15.6" spans="1:8">
      <c r="A13" s="4" t="s">
        <v>26</v>
      </c>
      <c r="B13" s="4" t="s">
        <v>19</v>
      </c>
      <c r="C13" s="4">
        <v>300</v>
      </c>
      <c r="D13" s="4">
        <v>1</v>
      </c>
      <c r="E13" s="5">
        <f>C13*D13</f>
        <v>300</v>
      </c>
      <c r="F13" s="4">
        <v>44</v>
      </c>
      <c r="G13" s="4">
        <v>100</v>
      </c>
      <c r="H13" s="5">
        <f>C13*D13*F13/G13</f>
        <v>132</v>
      </c>
    </row>
    <row r="14" ht="15.6" spans="1:8">
      <c r="A14" s="4" t="s">
        <v>27</v>
      </c>
      <c r="B14" s="4" t="s">
        <v>25</v>
      </c>
      <c r="C14" s="4">
        <v>120</v>
      </c>
      <c r="D14" s="4">
        <v>1</v>
      </c>
      <c r="E14" s="5">
        <f>C14*D14</f>
        <v>120</v>
      </c>
      <c r="F14" s="4">
        <v>55</v>
      </c>
      <c r="G14" s="4">
        <v>100</v>
      </c>
      <c r="H14" s="5">
        <f>C14*D14*F14/G14</f>
        <v>66</v>
      </c>
    </row>
    <row r="15" ht="15.6" spans="1:8">
      <c r="A15" s="4" t="s">
        <v>28</v>
      </c>
      <c r="B15" s="4" t="s">
        <v>25</v>
      </c>
      <c r="C15" s="4">
        <v>112</v>
      </c>
      <c r="D15" s="4">
        <v>1</v>
      </c>
      <c r="E15" s="5">
        <f>C15*D15</f>
        <v>112</v>
      </c>
      <c r="F15" s="4">
        <v>55</v>
      </c>
      <c r="G15" s="4">
        <v>100</v>
      </c>
      <c r="H15" s="5">
        <f>C15*D15*F15/G15</f>
        <v>61.6</v>
      </c>
    </row>
    <row r="16" ht="15.6" spans="1:8">
      <c r="A16" s="4" t="s">
        <v>29</v>
      </c>
      <c r="B16" s="4" t="s">
        <v>21</v>
      </c>
      <c r="C16" s="4">
        <v>150</v>
      </c>
      <c r="D16" s="4">
        <v>3</v>
      </c>
      <c r="E16" s="5">
        <f>C16*D16</f>
        <v>450</v>
      </c>
      <c r="F16" s="4">
        <v>11</v>
      </c>
      <c r="G16" s="4">
        <v>100</v>
      </c>
      <c r="H16" s="5">
        <f>C16*D16*F16/G16</f>
        <v>49.5</v>
      </c>
    </row>
    <row r="17" ht="15.6" spans="1:10">
      <c r="A17" s="4" t="s">
        <v>30</v>
      </c>
      <c r="B17" s="4" t="s">
        <v>19</v>
      </c>
      <c r="C17" s="4">
        <v>630</v>
      </c>
      <c r="D17" s="4">
        <v>1</v>
      </c>
      <c r="E17" s="5">
        <f>C17*D17</f>
        <v>630</v>
      </c>
      <c r="F17" s="4">
        <v>11</v>
      </c>
      <c r="G17" s="4">
        <v>100</v>
      </c>
      <c r="H17" s="5">
        <f>C17*D17*F17/G17</f>
        <v>69.3</v>
      </c>
      <c r="I17" s="1" t="s">
        <v>31</v>
      </c>
      <c r="J17" s="1" t="s">
        <v>32</v>
      </c>
    </row>
    <row r="18" spans="5:10">
      <c r="E18" s="1">
        <f>SUM(E2:E17)</f>
        <v>9557.8</v>
      </c>
      <c r="H18" s="1">
        <f>SUM(H2:H17)</f>
        <v>4330.502</v>
      </c>
      <c r="I18" s="1">
        <f>(H18-99.99)*(1-0.87654321)</f>
        <v>522.28543157648</v>
      </c>
      <c r="J18" s="1">
        <f>H18-I18</f>
        <v>3808.21656842352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J22" sqref="J22:L22"/>
    </sheetView>
  </sheetViews>
  <sheetFormatPr defaultColWidth="9" defaultRowHeight="14.4"/>
  <cols>
    <col min="1" max="1" width="20" customWidth="1"/>
    <col min="3" max="3" width="10.2222222222222"/>
    <col min="5" max="5" width="10.2222222222222" style="1"/>
    <col min="8" max="8" width="10.2222222222222" style="1"/>
    <col min="9" max="9" width="9" style="1"/>
    <col min="10" max="10" width="9.66666666666667" style="1"/>
    <col min="11" max="11" width="9" style="1"/>
    <col min="12" max="12" width="9.66666666666667" style="1"/>
    <col min="13" max="17" width="9" style="1"/>
  </cols>
  <sheetData>
    <row r="1" ht="32.4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5.6" spans="1:8">
      <c r="A2" s="4" t="s">
        <v>8</v>
      </c>
      <c r="B2" s="4" t="s">
        <v>9</v>
      </c>
      <c r="C2" s="4">
        <v>23.3</v>
      </c>
      <c r="D2" s="4">
        <v>1</v>
      </c>
      <c r="E2" s="5">
        <f t="shared" ref="E2:E17" si="0">C2*D2</f>
        <v>23.3</v>
      </c>
      <c r="F2" s="4">
        <v>99</v>
      </c>
      <c r="G2" s="4">
        <v>100</v>
      </c>
      <c r="H2" s="5">
        <f t="shared" ref="H2:H6" si="1">C2*D2*F2/G2</f>
        <v>23.067</v>
      </c>
    </row>
    <row r="3" ht="15.6" spans="1:8">
      <c r="A3" s="4"/>
      <c r="B3" s="4"/>
      <c r="C3" s="4"/>
      <c r="D3" s="4"/>
      <c r="E3" s="5"/>
      <c r="F3" s="4"/>
      <c r="G3" s="4"/>
      <c r="H3" s="5"/>
    </row>
    <row r="4" ht="15.6" spans="1:8">
      <c r="A4" s="4" t="s">
        <v>11</v>
      </c>
      <c r="B4" s="4" t="s">
        <v>12</v>
      </c>
      <c r="C4" s="4">
        <v>328.5</v>
      </c>
      <c r="D4" s="4">
        <v>6</v>
      </c>
      <c r="E4" s="5">
        <f t="shared" si="0"/>
        <v>1971</v>
      </c>
      <c r="F4" s="4">
        <v>77</v>
      </c>
      <c r="G4" s="4">
        <v>100</v>
      </c>
      <c r="H4" s="5">
        <f t="shared" si="1"/>
        <v>1517.67</v>
      </c>
    </row>
    <row r="5" ht="15.6" spans="1:8">
      <c r="A5" s="4"/>
      <c r="B5" s="4"/>
      <c r="C5" s="4"/>
      <c r="D5" s="4"/>
      <c r="E5" s="5"/>
      <c r="F5" s="4"/>
      <c r="G5" s="4"/>
      <c r="H5" s="5"/>
    </row>
    <row r="6" ht="15.6" spans="1:8">
      <c r="A6" s="4" t="s">
        <v>14</v>
      </c>
      <c r="B6" s="4" t="s">
        <v>15</v>
      </c>
      <c r="C6" s="4">
        <v>35</v>
      </c>
      <c r="D6" s="4">
        <v>1</v>
      </c>
      <c r="E6" s="5">
        <f t="shared" si="0"/>
        <v>35</v>
      </c>
      <c r="F6" s="4">
        <v>66</v>
      </c>
      <c r="G6" s="4">
        <v>100</v>
      </c>
      <c r="H6" s="5">
        <f t="shared" si="1"/>
        <v>23.1</v>
      </c>
    </row>
    <row r="7" ht="15.6" spans="1:8">
      <c r="A7" s="4"/>
      <c r="B7" s="4"/>
      <c r="C7" s="4"/>
      <c r="D7" s="4"/>
      <c r="E7" s="5"/>
      <c r="F7" s="4"/>
      <c r="G7" s="4"/>
      <c r="H7" s="5"/>
    </row>
    <row r="8" ht="15.6" spans="1:8">
      <c r="A8" s="4" t="s">
        <v>18</v>
      </c>
      <c r="B8" s="4" t="s">
        <v>19</v>
      </c>
      <c r="C8" s="4">
        <v>1000</v>
      </c>
      <c r="D8" s="4">
        <v>1</v>
      </c>
      <c r="E8" s="5">
        <f t="shared" si="0"/>
        <v>1000</v>
      </c>
      <c r="F8" s="4">
        <v>33</v>
      </c>
      <c r="G8" s="4">
        <v>100</v>
      </c>
      <c r="H8" s="5">
        <f t="shared" ref="H8:H11" si="2">C8*D8*F8/G8</f>
        <v>330</v>
      </c>
    </row>
    <row r="9" ht="16.35" spans="1:8">
      <c r="A9" s="4" t="s">
        <v>20</v>
      </c>
      <c r="B9" s="4" t="s">
        <v>21</v>
      </c>
      <c r="C9" s="4">
        <v>1000.99</v>
      </c>
      <c r="D9" s="4">
        <v>1</v>
      </c>
      <c r="E9" s="5">
        <f t="shared" si="0"/>
        <v>1000.99</v>
      </c>
      <c r="F9" s="4">
        <v>33</v>
      </c>
      <c r="G9" s="4">
        <v>100</v>
      </c>
      <c r="H9" s="5">
        <f t="shared" si="2"/>
        <v>330.3267</v>
      </c>
    </row>
    <row r="10" ht="16.35" spans="1:8">
      <c r="A10" s="8" t="s">
        <v>22</v>
      </c>
      <c r="B10" s="9" t="s">
        <v>19</v>
      </c>
      <c r="C10" s="9">
        <v>666.67</v>
      </c>
      <c r="D10" s="9">
        <v>3</v>
      </c>
      <c r="E10" s="5">
        <f t="shared" si="0"/>
        <v>2000.01</v>
      </c>
      <c r="F10" s="9">
        <v>33</v>
      </c>
      <c r="G10" s="4">
        <v>100</v>
      </c>
      <c r="H10" s="5">
        <f t="shared" si="2"/>
        <v>660.0033</v>
      </c>
    </row>
    <row r="11" ht="15.6" spans="1:8">
      <c r="A11" s="4" t="s">
        <v>23</v>
      </c>
      <c r="B11" s="4" t="s">
        <v>19</v>
      </c>
      <c r="C11" s="4">
        <v>500</v>
      </c>
      <c r="D11" s="4">
        <v>1</v>
      </c>
      <c r="E11" s="5">
        <f t="shared" si="0"/>
        <v>500</v>
      </c>
      <c r="F11" s="4">
        <v>22</v>
      </c>
      <c r="G11" s="4">
        <v>100</v>
      </c>
      <c r="H11" s="5">
        <f t="shared" si="2"/>
        <v>110</v>
      </c>
    </row>
    <row r="12" ht="15.6" spans="1:8">
      <c r="A12" s="4" t="s">
        <v>24</v>
      </c>
      <c r="B12" s="4" t="s">
        <v>25</v>
      </c>
      <c r="C12" s="4">
        <v>400</v>
      </c>
      <c r="D12" s="4">
        <v>1</v>
      </c>
      <c r="E12" s="5">
        <f t="shared" si="0"/>
        <v>400</v>
      </c>
      <c r="F12" s="4">
        <v>44</v>
      </c>
      <c r="G12" s="4">
        <v>100</v>
      </c>
      <c r="H12" s="5">
        <f t="shared" ref="H12:H16" si="3">C12*D12*F12/G12</f>
        <v>176</v>
      </c>
    </row>
    <row r="13" ht="15.6" spans="1:8">
      <c r="A13" s="4" t="s">
        <v>26</v>
      </c>
      <c r="B13" s="4" t="s">
        <v>19</v>
      </c>
      <c r="C13" s="4">
        <v>300</v>
      </c>
      <c r="D13" s="4">
        <v>1</v>
      </c>
      <c r="E13" s="5">
        <f t="shared" si="0"/>
        <v>300</v>
      </c>
      <c r="F13" s="4">
        <v>44</v>
      </c>
      <c r="G13" s="4">
        <v>100</v>
      </c>
      <c r="H13" s="5">
        <f t="shared" si="3"/>
        <v>132</v>
      </c>
    </row>
    <row r="14" ht="15.6" spans="1:8">
      <c r="A14" s="4" t="s">
        <v>27</v>
      </c>
      <c r="B14" s="4" t="s">
        <v>25</v>
      </c>
      <c r="C14" s="4">
        <v>120</v>
      </c>
      <c r="D14" s="4">
        <v>1</v>
      </c>
      <c r="E14" s="5">
        <f t="shared" si="0"/>
        <v>120</v>
      </c>
      <c r="F14" s="4">
        <v>55</v>
      </c>
      <c r="G14" s="4">
        <v>100</v>
      </c>
      <c r="H14" s="5">
        <f t="shared" si="3"/>
        <v>66</v>
      </c>
    </row>
    <row r="15" ht="15.6" spans="1:8">
      <c r="A15" s="4" t="s">
        <v>28</v>
      </c>
      <c r="B15" s="4" t="s">
        <v>25</v>
      </c>
      <c r="C15" s="4">
        <v>112</v>
      </c>
      <c r="D15" s="4">
        <v>1</v>
      </c>
      <c r="E15" s="5">
        <f t="shared" si="0"/>
        <v>112</v>
      </c>
      <c r="F15" s="4">
        <v>55</v>
      </c>
      <c r="G15" s="4">
        <v>100</v>
      </c>
      <c r="H15" s="5">
        <f t="shared" si="3"/>
        <v>61.6</v>
      </c>
    </row>
    <row r="16" ht="15.6" spans="1:8">
      <c r="A16" s="4" t="s">
        <v>29</v>
      </c>
      <c r="B16" s="4" t="s">
        <v>21</v>
      </c>
      <c r="C16" s="4">
        <v>150</v>
      </c>
      <c r="D16" s="4">
        <v>3</v>
      </c>
      <c r="E16" s="5">
        <f t="shared" si="0"/>
        <v>450</v>
      </c>
      <c r="F16" s="4">
        <v>11</v>
      </c>
      <c r="G16" s="4">
        <v>100</v>
      </c>
      <c r="H16" s="5">
        <f t="shared" si="3"/>
        <v>49.5</v>
      </c>
    </row>
    <row r="17" ht="15.6" spans="1:10">
      <c r="A17" s="4"/>
      <c r="B17" s="4"/>
      <c r="C17" s="4"/>
      <c r="D17" s="4"/>
      <c r="E17" s="5"/>
      <c r="F17" s="4"/>
      <c r="G17" s="4"/>
      <c r="H17" s="5"/>
      <c r="I17" s="1" t="s">
        <v>31</v>
      </c>
      <c r="J17" s="1" t="s">
        <v>32</v>
      </c>
    </row>
    <row r="18" spans="5:10">
      <c r="E18" s="1">
        <f>SUM(E2:E17)</f>
        <v>7912.3</v>
      </c>
      <c r="H18" s="1">
        <f>SUM(H2:H17)</f>
        <v>3479.267</v>
      </c>
      <c r="I18" s="1">
        <f>(H18-99.99)*(1-0.87654321)</f>
        <v>417.19469094083</v>
      </c>
      <c r="J18" s="1">
        <f>H18-I18</f>
        <v>3062.07230905917</v>
      </c>
    </row>
    <row r="21" spans="9:9">
      <c r="I21" s="1" t="s">
        <v>31</v>
      </c>
    </row>
    <row r="22" spans="9:12">
      <c r="I22" s="1">
        <v>204.4370368326</v>
      </c>
      <c r="J22" s="1">
        <f>H18-300</f>
        <v>3179.267</v>
      </c>
      <c r="K22" s="1">
        <v>20.66</v>
      </c>
      <c r="L22" s="1">
        <v>-199.93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A1" sqref="$A1:$XFD1048576"/>
    </sheetView>
  </sheetViews>
  <sheetFormatPr defaultColWidth="9" defaultRowHeight="14.4"/>
  <cols>
    <col min="1" max="1" width="20.1111111111111" customWidth="1"/>
    <col min="3" max="3" width="10.2222222222222"/>
    <col min="5" max="5" width="10.7777777777778" style="1"/>
    <col min="8" max="8" width="10.2222222222222" style="1"/>
    <col min="9" max="9" width="9.66666666666667" style="1"/>
    <col min="10" max="10" width="9" style="1"/>
    <col min="11" max="11" width="9.66666666666667" style="1"/>
    <col min="12" max="12" width="9" style="1"/>
    <col min="13" max="13" width="33.7777777777778" style="1" customWidth="1"/>
    <col min="14" max="14" width="9" style="1"/>
  </cols>
  <sheetData>
    <row r="1" ht="32.4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5.6" spans="1:8">
      <c r="A2" s="4" t="s">
        <v>8</v>
      </c>
      <c r="B2" s="4" t="s">
        <v>9</v>
      </c>
      <c r="C2" s="4">
        <v>23.3</v>
      </c>
      <c r="D2" s="4">
        <v>1</v>
      </c>
      <c r="E2" s="5">
        <f>C2*D2</f>
        <v>23.3</v>
      </c>
      <c r="F2" s="4">
        <v>99</v>
      </c>
      <c r="G2" s="4">
        <v>100</v>
      </c>
      <c r="H2" s="5">
        <f>C2*D2*F2/G2</f>
        <v>23.067</v>
      </c>
    </row>
    <row r="3" ht="15.6" spans="1:8">
      <c r="A3" s="4" t="s">
        <v>10</v>
      </c>
      <c r="B3" s="4" t="s">
        <v>9</v>
      </c>
      <c r="C3" s="4">
        <v>10</v>
      </c>
      <c r="D3" s="4">
        <v>1</v>
      </c>
      <c r="E3" s="5">
        <f t="shared" ref="E3:E17" si="0">C3*D3</f>
        <v>10</v>
      </c>
      <c r="F3" s="4">
        <v>99</v>
      </c>
      <c r="G3" s="4">
        <v>100</v>
      </c>
      <c r="H3" s="5">
        <f t="shared" ref="H3:H17" si="1">C3*D3*F3/G3</f>
        <v>9.9</v>
      </c>
    </row>
    <row r="4" ht="15.6" spans="1:13">
      <c r="A4" s="4" t="s">
        <v>11</v>
      </c>
      <c r="B4" s="4" t="s">
        <v>12</v>
      </c>
      <c r="C4" s="4">
        <v>328.5</v>
      </c>
      <c r="D4" s="4">
        <v>6</v>
      </c>
      <c r="E4" s="5">
        <f t="shared" si="0"/>
        <v>1971</v>
      </c>
      <c r="F4" s="4">
        <v>77</v>
      </c>
      <c r="G4" s="4">
        <v>100</v>
      </c>
      <c r="H4" s="5">
        <f t="shared" si="1"/>
        <v>1517.67</v>
      </c>
      <c r="M4" s="6"/>
    </row>
    <row r="5" ht="15.6" spans="1:13">
      <c r="A5" s="4" t="s">
        <v>13</v>
      </c>
      <c r="B5" s="4" t="s">
        <v>12</v>
      </c>
      <c r="C5" s="4">
        <v>328.5</v>
      </c>
      <c r="D5" s="4">
        <v>3</v>
      </c>
      <c r="E5" s="5">
        <f t="shared" si="0"/>
        <v>985.5</v>
      </c>
      <c r="F5" s="4">
        <v>77</v>
      </c>
      <c r="G5" s="4">
        <v>100</v>
      </c>
      <c r="H5" s="5">
        <f t="shared" si="1"/>
        <v>758.835</v>
      </c>
      <c r="M5" s="6"/>
    </row>
    <row r="6" ht="15.6" spans="1:13">
      <c r="A6" s="4" t="s">
        <v>14</v>
      </c>
      <c r="B6" s="4" t="s">
        <v>15</v>
      </c>
      <c r="C6" s="4">
        <v>35</v>
      </c>
      <c r="D6" s="4">
        <v>1</v>
      </c>
      <c r="E6" s="5">
        <f t="shared" si="0"/>
        <v>35</v>
      </c>
      <c r="F6" s="4">
        <v>66</v>
      </c>
      <c r="G6" s="4">
        <v>100</v>
      </c>
      <c r="H6" s="5">
        <f t="shared" si="1"/>
        <v>23.1</v>
      </c>
      <c r="M6" s="6"/>
    </row>
    <row r="7" ht="15.6" spans="1:13">
      <c r="A7" s="4" t="s">
        <v>16</v>
      </c>
      <c r="B7" s="4" t="s">
        <v>17</v>
      </c>
      <c r="C7" s="4">
        <v>20</v>
      </c>
      <c r="D7" s="4">
        <v>1</v>
      </c>
      <c r="E7" s="5">
        <f t="shared" si="0"/>
        <v>20</v>
      </c>
      <c r="F7" s="4">
        <v>66</v>
      </c>
      <c r="G7" s="4">
        <v>100</v>
      </c>
      <c r="H7" s="5">
        <f t="shared" si="1"/>
        <v>13.2</v>
      </c>
      <c r="M7" s="6"/>
    </row>
    <row r="8" ht="15.6" spans="1:8">
      <c r="A8" s="4" t="s">
        <v>18</v>
      </c>
      <c r="B8" s="4" t="s">
        <v>19</v>
      </c>
      <c r="C8" s="4">
        <v>666.67</v>
      </c>
      <c r="D8" s="4">
        <v>3</v>
      </c>
      <c r="E8" s="5">
        <f t="shared" si="0"/>
        <v>2000.01</v>
      </c>
      <c r="F8" s="4">
        <v>33</v>
      </c>
      <c r="G8" s="4">
        <v>100</v>
      </c>
      <c r="H8" s="5">
        <f t="shared" si="1"/>
        <v>660.0033</v>
      </c>
    </row>
    <row r="9" ht="15.6" spans="1:8">
      <c r="A9" s="4" t="s">
        <v>22</v>
      </c>
      <c r="B9" s="4" t="s">
        <v>19</v>
      </c>
      <c r="C9" s="4">
        <v>2000</v>
      </c>
      <c r="D9" s="4">
        <v>1</v>
      </c>
      <c r="E9" s="5">
        <f t="shared" si="0"/>
        <v>2000</v>
      </c>
      <c r="F9" s="4">
        <v>33</v>
      </c>
      <c r="G9" s="4">
        <v>100</v>
      </c>
      <c r="H9" s="5">
        <f t="shared" si="1"/>
        <v>660</v>
      </c>
    </row>
    <row r="10" ht="15.6" spans="1:8">
      <c r="A10" s="4" t="s">
        <v>20</v>
      </c>
      <c r="B10" s="4" t="s">
        <v>21</v>
      </c>
      <c r="C10" s="4">
        <v>1000.99</v>
      </c>
      <c r="D10" s="4">
        <v>1</v>
      </c>
      <c r="E10" s="5">
        <f t="shared" si="0"/>
        <v>1000.99</v>
      </c>
      <c r="F10" s="4">
        <v>33</v>
      </c>
      <c r="G10" s="4">
        <v>100</v>
      </c>
      <c r="H10" s="5">
        <f t="shared" si="1"/>
        <v>330.3267</v>
      </c>
    </row>
    <row r="11" ht="15.6" spans="1:8">
      <c r="A11" s="4" t="s">
        <v>23</v>
      </c>
      <c r="B11" s="4" t="s">
        <v>19</v>
      </c>
      <c r="C11" s="4">
        <v>500</v>
      </c>
      <c r="D11" s="4">
        <v>1</v>
      </c>
      <c r="E11" s="5">
        <f t="shared" si="0"/>
        <v>500</v>
      </c>
      <c r="F11" s="4">
        <v>22</v>
      </c>
      <c r="G11" s="4">
        <v>100</v>
      </c>
      <c r="H11" s="5">
        <f t="shared" si="1"/>
        <v>110</v>
      </c>
    </row>
    <row r="12" ht="15.6" spans="1:8">
      <c r="A12" s="4" t="s">
        <v>33</v>
      </c>
      <c r="B12" s="4" t="s">
        <v>21</v>
      </c>
      <c r="C12" s="4">
        <v>450</v>
      </c>
      <c r="D12" s="4">
        <v>1</v>
      </c>
      <c r="E12" s="5">
        <f t="shared" si="0"/>
        <v>450</v>
      </c>
      <c r="F12" s="4">
        <v>44</v>
      </c>
      <c r="G12" s="4">
        <v>100</v>
      </c>
      <c r="H12" s="5">
        <f t="shared" si="1"/>
        <v>198</v>
      </c>
    </row>
    <row r="13" ht="15.6" spans="1:8">
      <c r="A13" s="4" t="s">
        <v>34</v>
      </c>
      <c r="B13" s="4" t="s">
        <v>19</v>
      </c>
      <c r="C13" s="4">
        <v>100</v>
      </c>
      <c r="D13" s="4">
        <v>1</v>
      </c>
      <c r="E13" s="5">
        <f t="shared" si="0"/>
        <v>100</v>
      </c>
      <c r="F13" s="4">
        <v>44</v>
      </c>
      <c r="G13" s="4">
        <v>100</v>
      </c>
      <c r="H13" s="5">
        <f t="shared" si="1"/>
        <v>44</v>
      </c>
    </row>
    <row r="14" ht="15.6" spans="1:8">
      <c r="A14" s="4" t="s">
        <v>27</v>
      </c>
      <c r="B14" s="4" t="s">
        <v>25</v>
      </c>
      <c r="C14" s="4">
        <v>120</v>
      </c>
      <c r="D14" s="4">
        <v>1</v>
      </c>
      <c r="E14" s="5">
        <f t="shared" si="0"/>
        <v>120</v>
      </c>
      <c r="F14" s="4">
        <v>55</v>
      </c>
      <c r="G14" s="4">
        <v>100</v>
      </c>
      <c r="H14" s="5">
        <f t="shared" si="1"/>
        <v>66</v>
      </c>
    </row>
    <row r="15" ht="15.6" spans="1:8">
      <c r="A15" s="4" t="s">
        <v>35</v>
      </c>
      <c r="B15" s="4" t="s">
        <v>25</v>
      </c>
      <c r="C15" s="4">
        <v>522</v>
      </c>
      <c r="D15" s="4">
        <v>1</v>
      </c>
      <c r="E15" s="5">
        <f t="shared" si="0"/>
        <v>522</v>
      </c>
      <c r="F15" s="4">
        <v>55</v>
      </c>
      <c r="G15" s="4">
        <v>100</v>
      </c>
      <c r="H15" s="5">
        <f t="shared" si="1"/>
        <v>287.1</v>
      </c>
    </row>
    <row r="16" ht="15.6" spans="1:8">
      <c r="A16" s="4" t="s">
        <v>36</v>
      </c>
      <c r="B16" s="4" t="s">
        <v>21</v>
      </c>
      <c r="C16" s="4">
        <v>150</v>
      </c>
      <c r="D16" s="4">
        <v>4</v>
      </c>
      <c r="E16" s="5">
        <f t="shared" si="0"/>
        <v>600</v>
      </c>
      <c r="F16" s="4">
        <v>11</v>
      </c>
      <c r="G16" s="4">
        <v>100</v>
      </c>
      <c r="H16" s="5">
        <f t="shared" si="1"/>
        <v>66</v>
      </c>
    </row>
    <row r="17" ht="15.6" spans="1:11">
      <c r="A17" s="4" t="s">
        <v>30</v>
      </c>
      <c r="B17" s="4" t="s">
        <v>19</v>
      </c>
      <c r="C17" s="4">
        <v>630</v>
      </c>
      <c r="D17" s="4">
        <v>1</v>
      </c>
      <c r="E17" s="5">
        <f t="shared" si="0"/>
        <v>630</v>
      </c>
      <c r="F17" s="4">
        <v>11</v>
      </c>
      <c r="G17" s="4">
        <v>100</v>
      </c>
      <c r="H17" s="5">
        <f t="shared" si="1"/>
        <v>69.3</v>
      </c>
      <c r="I17" s="1" t="s">
        <v>37</v>
      </c>
      <c r="J17" s="1" t="s">
        <v>31</v>
      </c>
      <c r="K17" s="1" t="s">
        <v>32</v>
      </c>
    </row>
    <row r="18" spans="5:11">
      <c r="E18" s="1">
        <f>SUM(E2:E17)</f>
        <v>10967.8</v>
      </c>
      <c r="H18" s="1">
        <f>SUM(H2:H17)</f>
        <v>4836.502</v>
      </c>
      <c r="I18" s="1">
        <f>H18*20.99%</f>
        <v>1015.1817698</v>
      </c>
      <c r="J18" s="1">
        <f>(H18-I18)*(1-0.87654321)</f>
        <v>471.767929182553</v>
      </c>
      <c r="K18" s="1">
        <f>H18-J18</f>
        <v>4364.73407081745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opLeftCell="A16" workbookViewId="0">
      <selection activeCell="M26" sqref="M26:M27"/>
    </sheetView>
  </sheetViews>
  <sheetFormatPr defaultColWidth="9" defaultRowHeight="14.4"/>
  <cols>
    <col min="1" max="1" width="20.1111111111111" customWidth="1"/>
    <col min="3" max="3" width="10.2222222222222"/>
    <col min="5" max="5" width="10.7777777777778" style="1"/>
    <col min="8" max="8" width="10.2222222222222" style="1"/>
    <col min="9" max="9" width="9.66666666666667" style="1"/>
    <col min="10" max="10" width="9" style="1"/>
    <col min="11" max="12" width="9.66666666666667" style="1"/>
    <col min="13" max="13" width="33.7777777777778" style="1" customWidth="1"/>
    <col min="14" max="14" width="10.7777777777778" style="1"/>
  </cols>
  <sheetData>
    <row r="1" ht="32.4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5.6" spans="1:8">
      <c r="A2" s="4" t="s">
        <v>8</v>
      </c>
      <c r="B2" s="4" t="s">
        <v>9</v>
      </c>
      <c r="C2" s="4">
        <v>23.3</v>
      </c>
      <c r="D2" s="4">
        <v>1</v>
      </c>
      <c r="E2" s="5">
        <f t="shared" ref="E2:E17" si="0">C2*D2</f>
        <v>23.3</v>
      </c>
      <c r="F2" s="4">
        <v>99</v>
      </c>
      <c r="G2" s="4">
        <v>100</v>
      </c>
      <c r="H2" s="5">
        <f t="shared" ref="H2:H6" si="1">C2*D2*F2/G2</f>
        <v>23.067</v>
      </c>
    </row>
    <row r="3" ht="15.6" spans="1:8">
      <c r="A3" s="4"/>
      <c r="B3" s="4"/>
      <c r="C3" s="4"/>
      <c r="D3" s="4"/>
      <c r="E3" s="5"/>
      <c r="F3" s="4"/>
      <c r="G3" s="4"/>
      <c r="H3" s="5"/>
    </row>
    <row r="4" ht="15.6" spans="1:13">
      <c r="A4" s="4" t="s">
        <v>11</v>
      </c>
      <c r="B4" s="4" t="s">
        <v>12</v>
      </c>
      <c r="C4" s="4">
        <v>328.5</v>
      </c>
      <c r="D4" s="4">
        <v>6</v>
      </c>
      <c r="E4" s="5">
        <f t="shared" si="0"/>
        <v>1971</v>
      </c>
      <c r="F4" s="4">
        <v>77</v>
      </c>
      <c r="G4" s="4">
        <v>100</v>
      </c>
      <c r="H4" s="5">
        <f t="shared" si="1"/>
        <v>1517.67</v>
      </c>
      <c r="M4" s="6"/>
    </row>
    <row r="5" ht="15.6" spans="1:13">
      <c r="A5" s="4"/>
      <c r="B5" s="4"/>
      <c r="C5" s="4"/>
      <c r="D5" s="4"/>
      <c r="E5" s="5"/>
      <c r="F5" s="4"/>
      <c r="G5" s="4"/>
      <c r="H5" s="5"/>
      <c r="I5" s="1"/>
      <c r="J5" s="1"/>
      <c r="K5" s="1"/>
      <c r="L5" s="1"/>
      <c r="M5" s="6"/>
    </row>
    <row r="6" ht="15.6" spans="1:13">
      <c r="A6" s="4" t="s">
        <v>14</v>
      </c>
      <c r="B6" s="4" t="s">
        <v>15</v>
      </c>
      <c r="C6" s="4">
        <v>35</v>
      </c>
      <c r="D6" s="4">
        <v>1</v>
      </c>
      <c r="E6" s="5">
        <f t="shared" si="0"/>
        <v>35</v>
      </c>
      <c r="F6" s="4">
        <v>66</v>
      </c>
      <c r="G6" s="4">
        <v>100</v>
      </c>
      <c r="H6" s="5">
        <f t="shared" si="1"/>
        <v>23.1</v>
      </c>
      <c r="M6" s="6"/>
    </row>
    <row r="7" ht="15.6" spans="1:13">
      <c r="A7" s="4"/>
      <c r="B7" s="4"/>
      <c r="C7" s="4"/>
      <c r="D7" s="4"/>
      <c r="E7" s="5"/>
      <c r="F7" s="4"/>
      <c r="G7" s="4"/>
      <c r="H7" s="5"/>
      <c r="I7" s="1"/>
      <c r="J7" s="1"/>
      <c r="K7" s="1"/>
      <c r="L7" s="1"/>
      <c r="M7" s="6"/>
    </row>
    <row r="8" ht="15.6" spans="1:8">
      <c r="A8" s="4" t="s">
        <v>18</v>
      </c>
      <c r="B8" s="4" t="s">
        <v>19</v>
      </c>
      <c r="C8" s="4">
        <v>666.67</v>
      </c>
      <c r="D8" s="4">
        <v>3</v>
      </c>
      <c r="E8" s="5">
        <f t="shared" si="0"/>
        <v>2000.01</v>
      </c>
      <c r="F8" s="4">
        <v>33</v>
      </c>
      <c r="G8" s="4">
        <v>100</v>
      </c>
      <c r="H8" s="5">
        <f t="shared" ref="H2:H17" si="2">C8*D8*F8/G8</f>
        <v>660.0033</v>
      </c>
    </row>
    <row r="9" ht="15.6" spans="1:8">
      <c r="A9" s="4" t="s">
        <v>22</v>
      </c>
      <c r="B9" s="4" t="s">
        <v>19</v>
      </c>
      <c r="C9" s="4">
        <v>2000</v>
      </c>
      <c r="D9" s="4">
        <v>1</v>
      </c>
      <c r="E9" s="5">
        <f t="shared" si="0"/>
        <v>2000</v>
      </c>
      <c r="F9" s="4">
        <v>33</v>
      </c>
      <c r="G9" s="4">
        <v>100</v>
      </c>
      <c r="H9" s="5">
        <f t="shared" si="2"/>
        <v>660</v>
      </c>
    </row>
    <row r="10" ht="15.6" spans="1:8">
      <c r="A10" s="4" t="s">
        <v>20</v>
      </c>
      <c r="B10" s="4" t="s">
        <v>21</v>
      </c>
      <c r="C10" s="4">
        <v>1000.99</v>
      </c>
      <c r="D10" s="4">
        <v>1</v>
      </c>
      <c r="E10" s="5">
        <f t="shared" si="0"/>
        <v>1000.99</v>
      </c>
      <c r="F10" s="4">
        <v>33</v>
      </c>
      <c r="G10" s="4">
        <v>100</v>
      </c>
      <c r="H10" s="5">
        <f t="shared" si="2"/>
        <v>330.3267</v>
      </c>
    </row>
    <row r="11" ht="15.6" spans="1:8">
      <c r="A11" s="4" t="s">
        <v>23</v>
      </c>
      <c r="B11" s="4" t="s">
        <v>19</v>
      </c>
      <c r="C11" s="4">
        <v>500</v>
      </c>
      <c r="D11" s="4">
        <v>1</v>
      </c>
      <c r="E11" s="5">
        <f t="shared" si="0"/>
        <v>500</v>
      </c>
      <c r="F11" s="4">
        <v>22</v>
      </c>
      <c r="G11" s="4">
        <v>100</v>
      </c>
      <c r="H11" s="5">
        <f t="shared" si="2"/>
        <v>110</v>
      </c>
    </row>
    <row r="12" ht="15.6" spans="1:8">
      <c r="A12" s="4" t="s">
        <v>33</v>
      </c>
      <c r="B12" s="4" t="s">
        <v>21</v>
      </c>
      <c r="C12" s="4">
        <v>450</v>
      </c>
      <c r="D12" s="4">
        <v>1</v>
      </c>
      <c r="E12" s="5">
        <f t="shared" si="0"/>
        <v>450</v>
      </c>
      <c r="F12" s="4">
        <v>44</v>
      </c>
      <c r="G12" s="4">
        <v>100</v>
      </c>
      <c r="H12" s="5">
        <f t="shared" si="2"/>
        <v>198</v>
      </c>
    </row>
    <row r="13" ht="15.6" spans="1:8">
      <c r="A13" s="4" t="s">
        <v>34</v>
      </c>
      <c r="B13" s="4" t="s">
        <v>19</v>
      </c>
      <c r="C13" s="4">
        <v>100</v>
      </c>
      <c r="D13" s="4">
        <v>1</v>
      </c>
      <c r="E13" s="5">
        <f t="shared" si="0"/>
        <v>100</v>
      </c>
      <c r="F13" s="4">
        <v>44</v>
      </c>
      <c r="G13" s="4">
        <v>100</v>
      </c>
      <c r="H13" s="5">
        <f t="shared" si="2"/>
        <v>44</v>
      </c>
    </row>
    <row r="14" ht="15.6" spans="1:8">
      <c r="A14" s="4" t="s">
        <v>27</v>
      </c>
      <c r="B14" s="4" t="s">
        <v>25</v>
      </c>
      <c r="C14" s="4">
        <v>120</v>
      </c>
      <c r="D14" s="4">
        <v>1</v>
      </c>
      <c r="E14" s="5">
        <f t="shared" si="0"/>
        <v>120</v>
      </c>
      <c r="F14" s="4">
        <v>55</v>
      </c>
      <c r="G14" s="4">
        <v>100</v>
      </c>
      <c r="H14" s="5">
        <f t="shared" si="2"/>
        <v>66</v>
      </c>
    </row>
    <row r="15" ht="15.6" spans="1:8">
      <c r="A15" s="4" t="s">
        <v>35</v>
      </c>
      <c r="B15" s="4" t="s">
        <v>25</v>
      </c>
      <c r="C15" s="4">
        <v>522</v>
      </c>
      <c r="D15" s="4">
        <v>1</v>
      </c>
      <c r="E15" s="5">
        <f t="shared" si="0"/>
        <v>522</v>
      </c>
      <c r="F15" s="4">
        <v>55</v>
      </c>
      <c r="G15" s="4">
        <v>100</v>
      </c>
      <c r="H15" s="5">
        <f t="shared" si="2"/>
        <v>287.1</v>
      </c>
    </row>
    <row r="16" ht="15.6" spans="1:8">
      <c r="A16" s="4"/>
      <c r="B16" s="4"/>
      <c r="C16" s="4"/>
      <c r="D16" s="4"/>
      <c r="E16" s="5"/>
      <c r="F16" s="4"/>
      <c r="G16" s="4"/>
      <c r="H16" s="5"/>
    </row>
    <row r="17" ht="15.6" spans="1:11">
      <c r="A17" s="4" t="s">
        <v>30</v>
      </c>
      <c r="B17" s="4" t="s">
        <v>19</v>
      </c>
      <c r="C17" s="4">
        <v>630</v>
      </c>
      <c r="D17" s="4">
        <v>1</v>
      </c>
      <c r="E17" s="5">
        <f t="shared" si="0"/>
        <v>630</v>
      </c>
      <c r="F17" s="4">
        <v>11</v>
      </c>
      <c r="G17" s="4">
        <v>100</v>
      </c>
      <c r="H17" s="5">
        <f>C17*D17*F17/G17</f>
        <v>69.3</v>
      </c>
      <c r="I17" s="1" t="s">
        <v>37</v>
      </c>
      <c r="J17" s="1" t="s">
        <v>31</v>
      </c>
      <c r="K17" s="1" t="s">
        <v>32</v>
      </c>
    </row>
    <row r="18" spans="5:11">
      <c r="E18" s="1">
        <f>SUM(E2:E17)</f>
        <v>9352.3</v>
      </c>
      <c r="H18" s="1">
        <f>SUM(H2:H17)</f>
        <v>3988.567</v>
      </c>
      <c r="I18" s="1">
        <f>H18*20.99%</f>
        <v>837.2002133</v>
      </c>
      <c r="J18" s="1">
        <f>(H18-I18)*(1-0.87654321)</f>
        <v>389.057627598597</v>
      </c>
      <c r="K18" s="1">
        <f>H18-J18</f>
        <v>3599.5093724014</v>
      </c>
    </row>
    <row r="19" spans="14:14">
      <c r="N19" s="1">
        <v>3000</v>
      </c>
    </row>
    <row r="20" spans="9:14">
      <c r="I20" s="1" t="s">
        <v>37</v>
      </c>
      <c r="J20" s="1" t="s">
        <v>31</v>
      </c>
      <c r="N20" s="1">
        <v>-1436.16</v>
      </c>
    </row>
    <row r="21" spans="9:12">
      <c r="I21" s="1">
        <v>837.2002133</v>
      </c>
      <c r="J21" s="1">
        <v>229.75620260975</v>
      </c>
      <c r="L21" s="1">
        <f>H18-300</f>
        <v>3688.567</v>
      </c>
    </row>
    <row r="26" ht="15.6" spans="13:13">
      <c r="M26" s="7">
        <v>3000</v>
      </c>
    </row>
    <row r="27" ht="15.6" spans="13:13">
      <c r="M27" s="7">
        <v>-1436.16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A1" sqref="$A1:$XFD1048576"/>
    </sheetView>
  </sheetViews>
  <sheetFormatPr defaultColWidth="8.88888888888889" defaultRowHeight="14.4"/>
  <cols>
    <col min="1" max="1" width="24.2222222222222" customWidth="1"/>
    <col min="3" max="3" width="10.2222222222222"/>
    <col min="5" max="5" width="10.7777777777778" style="1"/>
    <col min="8" max="8" width="10.2222222222222" style="1"/>
    <col min="9" max="10" width="8.88888888888889" style="1"/>
    <col min="11" max="11" width="9.66666666666667" style="1"/>
    <col min="12" max="19" width="8.88888888888889" style="1"/>
  </cols>
  <sheetData>
    <row r="1" ht="32.4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5.6" spans="1:8">
      <c r="A2" s="4" t="s">
        <v>8</v>
      </c>
      <c r="B2" s="4" t="s">
        <v>9</v>
      </c>
      <c r="C2" s="4">
        <v>23.3</v>
      </c>
      <c r="D2" s="4">
        <v>1</v>
      </c>
      <c r="E2" s="5">
        <f>C2*D2</f>
        <v>23.3</v>
      </c>
      <c r="F2" s="4">
        <v>99</v>
      </c>
      <c r="G2" s="4">
        <v>100</v>
      </c>
      <c r="H2" s="5">
        <f>C2*D2*F2/G2</f>
        <v>23.067</v>
      </c>
    </row>
    <row r="3" ht="15.6" spans="1:8">
      <c r="A3" s="4" t="s">
        <v>10</v>
      </c>
      <c r="B3" s="4" t="s">
        <v>9</v>
      </c>
      <c r="C3" s="4">
        <v>10</v>
      </c>
      <c r="D3" s="4">
        <v>1</v>
      </c>
      <c r="E3" s="5">
        <f t="shared" ref="E3:E16" si="0">C3*D3</f>
        <v>10</v>
      </c>
      <c r="F3" s="4">
        <v>99</v>
      </c>
      <c r="G3" s="4">
        <v>100</v>
      </c>
      <c r="H3" s="5">
        <f t="shared" ref="H3:H16" si="1">C3*D3*F3/G3</f>
        <v>9.9</v>
      </c>
    </row>
    <row r="4" ht="15.6" spans="1:8">
      <c r="A4" s="4" t="s">
        <v>11</v>
      </c>
      <c r="B4" s="4" t="s">
        <v>12</v>
      </c>
      <c r="C4" s="4">
        <v>328.5</v>
      </c>
      <c r="D4" s="4">
        <v>6</v>
      </c>
      <c r="E4" s="5">
        <f t="shared" si="0"/>
        <v>1971</v>
      </c>
      <c r="F4" s="4">
        <v>77</v>
      </c>
      <c r="G4" s="4">
        <v>100</v>
      </c>
      <c r="H4" s="5">
        <f t="shared" si="1"/>
        <v>1517.67</v>
      </c>
    </row>
    <row r="5" ht="15.6" spans="1:8">
      <c r="A5" s="4" t="s">
        <v>14</v>
      </c>
      <c r="B5" s="4" t="s">
        <v>15</v>
      </c>
      <c r="C5" s="4">
        <v>35</v>
      </c>
      <c r="D5" s="4">
        <v>1</v>
      </c>
      <c r="E5" s="5">
        <f t="shared" si="0"/>
        <v>35</v>
      </c>
      <c r="F5" s="4">
        <v>66</v>
      </c>
      <c r="G5" s="4">
        <v>100</v>
      </c>
      <c r="H5" s="5">
        <f t="shared" si="1"/>
        <v>23.1</v>
      </c>
    </row>
    <row r="6" ht="15.6" spans="1:8">
      <c r="A6" s="4" t="s">
        <v>16</v>
      </c>
      <c r="B6" s="4" t="s">
        <v>17</v>
      </c>
      <c r="C6" s="4">
        <v>20</v>
      </c>
      <c r="D6" s="4">
        <v>1</v>
      </c>
      <c r="E6" s="5">
        <f t="shared" si="0"/>
        <v>20</v>
      </c>
      <c r="F6" s="4">
        <v>66</v>
      </c>
      <c r="G6" s="4">
        <v>100</v>
      </c>
      <c r="H6" s="5">
        <f t="shared" si="1"/>
        <v>13.2</v>
      </c>
    </row>
    <row r="7" ht="15.6" spans="1:8">
      <c r="A7" s="4" t="s">
        <v>18</v>
      </c>
      <c r="B7" s="4" t="s">
        <v>19</v>
      </c>
      <c r="C7" s="4">
        <v>666.67</v>
      </c>
      <c r="D7" s="4">
        <v>3</v>
      </c>
      <c r="E7" s="5">
        <f t="shared" si="0"/>
        <v>2000.01</v>
      </c>
      <c r="F7" s="4">
        <v>33</v>
      </c>
      <c r="G7" s="4">
        <v>100</v>
      </c>
      <c r="H7" s="5">
        <f t="shared" si="1"/>
        <v>660.0033</v>
      </c>
    </row>
    <row r="8" ht="15.6" spans="1:8">
      <c r="A8" s="4" t="s">
        <v>22</v>
      </c>
      <c r="B8" s="4" t="s">
        <v>19</v>
      </c>
      <c r="C8" s="4">
        <v>2000</v>
      </c>
      <c r="D8" s="4">
        <v>1</v>
      </c>
      <c r="E8" s="5">
        <f t="shared" si="0"/>
        <v>2000</v>
      </c>
      <c r="F8" s="4">
        <v>33</v>
      </c>
      <c r="G8" s="4">
        <v>100</v>
      </c>
      <c r="H8" s="5">
        <f t="shared" si="1"/>
        <v>660</v>
      </c>
    </row>
    <row r="9" ht="15.6" spans="1:8">
      <c r="A9" s="4" t="s">
        <v>20</v>
      </c>
      <c r="B9" s="4" t="s">
        <v>21</v>
      </c>
      <c r="C9" s="4">
        <v>1000.99</v>
      </c>
      <c r="D9" s="4">
        <v>1</v>
      </c>
      <c r="E9" s="5">
        <f t="shared" si="0"/>
        <v>1000.99</v>
      </c>
      <c r="F9" s="4">
        <v>33</v>
      </c>
      <c r="G9" s="4">
        <v>100</v>
      </c>
      <c r="H9" s="5">
        <f t="shared" si="1"/>
        <v>330.3267</v>
      </c>
    </row>
    <row r="10" ht="15.6" spans="1:8">
      <c r="A10" s="4" t="s">
        <v>23</v>
      </c>
      <c r="B10" s="4" t="s">
        <v>19</v>
      </c>
      <c r="C10" s="4">
        <v>500</v>
      </c>
      <c r="D10" s="4">
        <v>1</v>
      </c>
      <c r="E10" s="5">
        <f t="shared" si="0"/>
        <v>500</v>
      </c>
      <c r="F10" s="4">
        <v>22</v>
      </c>
      <c r="G10" s="4">
        <v>100</v>
      </c>
      <c r="H10" s="5">
        <f t="shared" si="1"/>
        <v>110</v>
      </c>
    </row>
    <row r="11" ht="15.6" spans="1:8">
      <c r="A11" s="4" t="s">
        <v>33</v>
      </c>
      <c r="B11" s="4" t="s">
        <v>21</v>
      </c>
      <c r="C11" s="4">
        <v>450</v>
      </c>
      <c r="D11" s="4">
        <v>1</v>
      </c>
      <c r="E11" s="5">
        <f t="shared" si="0"/>
        <v>450</v>
      </c>
      <c r="F11" s="4">
        <v>44</v>
      </c>
      <c r="G11" s="4">
        <v>100</v>
      </c>
      <c r="H11" s="5">
        <f t="shared" si="1"/>
        <v>198</v>
      </c>
    </row>
    <row r="12" ht="15.6" spans="1:8">
      <c r="A12" s="4" t="s">
        <v>34</v>
      </c>
      <c r="B12" s="4" t="s">
        <v>19</v>
      </c>
      <c r="C12" s="4">
        <v>100</v>
      </c>
      <c r="D12" s="4">
        <v>1</v>
      </c>
      <c r="E12" s="5">
        <f t="shared" si="0"/>
        <v>100</v>
      </c>
      <c r="F12" s="4">
        <v>44</v>
      </c>
      <c r="G12" s="4">
        <v>100</v>
      </c>
      <c r="H12" s="5">
        <f t="shared" si="1"/>
        <v>44</v>
      </c>
    </row>
    <row r="13" ht="15.6" spans="1:8">
      <c r="A13" s="4" t="s">
        <v>38</v>
      </c>
      <c r="B13" s="4" t="s">
        <v>25</v>
      </c>
      <c r="C13" s="4">
        <v>176</v>
      </c>
      <c r="D13" s="4">
        <v>1</v>
      </c>
      <c r="E13" s="5">
        <f t="shared" si="0"/>
        <v>176</v>
      </c>
      <c r="F13" s="4">
        <v>55</v>
      </c>
      <c r="G13" s="4">
        <v>100</v>
      </c>
      <c r="H13" s="5">
        <f t="shared" si="1"/>
        <v>96.8</v>
      </c>
    </row>
    <row r="14" ht="15.6" spans="1:8">
      <c r="A14" s="4" t="s">
        <v>39</v>
      </c>
      <c r="B14" s="4" t="s">
        <v>25</v>
      </c>
      <c r="C14" s="4">
        <v>464</v>
      </c>
      <c r="D14" s="4">
        <v>1</v>
      </c>
      <c r="E14" s="5">
        <f t="shared" si="0"/>
        <v>464</v>
      </c>
      <c r="F14" s="4">
        <v>55</v>
      </c>
      <c r="G14" s="4">
        <v>100</v>
      </c>
      <c r="H14" s="5">
        <f t="shared" si="1"/>
        <v>255.2</v>
      </c>
    </row>
    <row r="15" ht="15.6" spans="1:8">
      <c r="A15" s="4" t="s">
        <v>40</v>
      </c>
      <c r="B15" s="4" t="s">
        <v>19</v>
      </c>
      <c r="C15" s="4">
        <v>90</v>
      </c>
      <c r="D15" s="4">
        <v>6</v>
      </c>
      <c r="E15" s="5">
        <f t="shared" si="0"/>
        <v>540</v>
      </c>
      <c r="F15" s="4">
        <v>11</v>
      </c>
      <c r="G15" s="4">
        <v>100</v>
      </c>
      <c r="H15" s="5">
        <f t="shared" si="1"/>
        <v>59.4</v>
      </c>
    </row>
    <row r="16" ht="15.6" spans="1:11">
      <c r="A16" s="4" t="s">
        <v>41</v>
      </c>
      <c r="B16" s="4" t="s">
        <v>21</v>
      </c>
      <c r="C16" s="4">
        <v>360</v>
      </c>
      <c r="D16" s="4">
        <v>2</v>
      </c>
      <c r="E16" s="5">
        <f t="shared" si="0"/>
        <v>720</v>
      </c>
      <c r="F16" s="4">
        <v>11</v>
      </c>
      <c r="G16" s="4">
        <v>100</v>
      </c>
      <c r="H16" s="5">
        <f t="shared" si="1"/>
        <v>79.2</v>
      </c>
      <c r="I16" s="1" t="s">
        <v>37</v>
      </c>
      <c r="J16" s="1" t="s">
        <v>31</v>
      </c>
      <c r="K16" s="1" t="s">
        <v>32</v>
      </c>
    </row>
    <row r="17" spans="5:11">
      <c r="E17" s="1">
        <f>SUM(E2:E16)</f>
        <v>10010.3</v>
      </c>
      <c r="H17" s="1">
        <f>SUM(H2:H16)</f>
        <v>4079.867</v>
      </c>
      <c r="I17" s="1">
        <f>H17*20.99%</f>
        <v>856.3640833</v>
      </c>
      <c r="J17" s="1">
        <f>(H17-I17)*(1-0.87654321)</f>
        <v>397.963322651419</v>
      </c>
      <c r="K17" s="1">
        <f>H17-J17</f>
        <v>3681.90367734858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H5" sqref="H5"/>
    </sheetView>
  </sheetViews>
  <sheetFormatPr defaultColWidth="8.88888888888889" defaultRowHeight="14.4"/>
  <cols>
    <col min="1" max="1" width="24.2222222222222" customWidth="1"/>
    <col min="3" max="3" width="10.2222222222222"/>
    <col min="5" max="5" width="10.7777777777778" style="1"/>
    <col min="8" max="8" width="10.2222222222222" style="1"/>
    <col min="9" max="10" width="8.88888888888889" style="1"/>
    <col min="11" max="11" width="9.66666666666667" style="1"/>
    <col min="12" max="19" width="8.88888888888889" style="1"/>
  </cols>
  <sheetData>
    <row r="1" ht="32.4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5.6" spans="1:8">
      <c r="A2" s="4" t="s">
        <v>8</v>
      </c>
      <c r="B2" s="4" t="s">
        <v>9</v>
      </c>
      <c r="C2" s="4">
        <v>23.3</v>
      </c>
      <c r="D2" s="4">
        <v>1</v>
      </c>
      <c r="E2" s="5">
        <f t="shared" ref="E2:E16" si="0">C2*D2</f>
        <v>23.3</v>
      </c>
      <c r="F2" s="4">
        <v>99</v>
      </c>
      <c r="G2" s="4">
        <v>100</v>
      </c>
      <c r="H2" s="5">
        <f>C2*D2*F2/G2</f>
        <v>23.067</v>
      </c>
    </row>
    <row r="3" ht="15.6" spans="1:8">
      <c r="A3" s="4"/>
      <c r="B3" s="4"/>
      <c r="C3" s="4"/>
      <c r="D3" s="4"/>
      <c r="E3" s="5"/>
      <c r="F3" s="4"/>
      <c r="G3" s="4"/>
      <c r="H3" s="5"/>
    </row>
    <row r="4" ht="15.6" spans="1:8">
      <c r="A4" s="4" t="s">
        <v>11</v>
      </c>
      <c r="B4" s="4" t="s">
        <v>12</v>
      </c>
      <c r="C4" s="4">
        <v>328.5</v>
      </c>
      <c r="D4" s="4">
        <v>6</v>
      </c>
      <c r="E4" s="5">
        <f t="shared" si="0"/>
        <v>1971</v>
      </c>
      <c r="F4" s="4">
        <v>77</v>
      </c>
      <c r="G4" s="4">
        <v>100</v>
      </c>
      <c r="H4" s="5">
        <f>C4*D4*F4/G4</f>
        <v>1517.67</v>
      </c>
    </row>
    <row r="5" ht="15.6" spans="1:8">
      <c r="A5" s="4" t="s">
        <v>14</v>
      </c>
      <c r="B5" s="4" t="s">
        <v>15</v>
      </c>
      <c r="C5" s="4">
        <v>35</v>
      </c>
      <c r="D5" s="4">
        <v>1</v>
      </c>
      <c r="E5" s="5">
        <f t="shared" si="0"/>
        <v>35</v>
      </c>
      <c r="F5" s="4">
        <v>66</v>
      </c>
      <c r="G5" s="4">
        <v>100</v>
      </c>
      <c r="H5" s="5">
        <f>C5*D5*F5/G5</f>
        <v>23.1</v>
      </c>
    </row>
    <row r="6" ht="15.6" spans="1:8">
      <c r="A6" s="4"/>
      <c r="B6" s="4"/>
      <c r="C6" s="4"/>
      <c r="D6" s="4"/>
      <c r="E6" s="5"/>
      <c r="F6" s="4"/>
      <c r="G6" s="4"/>
      <c r="H6" s="5"/>
    </row>
    <row r="7" ht="15.6" spans="1:8">
      <c r="A7" s="4" t="s">
        <v>18</v>
      </c>
      <c r="B7" s="4" t="s">
        <v>19</v>
      </c>
      <c r="C7" s="4">
        <v>666.67</v>
      </c>
      <c r="D7" s="4">
        <v>3</v>
      </c>
      <c r="E7" s="5">
        <f t="shared" si="0"/>
        <v>2000.01</v>
      </c>
      <c r="F7" s="4">
        <v>33</v>
      </c>
      <c r="G7" s="4">
        <v>100</v>
      </c>
      <c r="H7" s="5">
        <f t="shared" ref="H2:H16" si="1">C7*D7*F7/G7</f>
        <v>660.0033</v>
      </c>
    </row>
    <row r="8" ht="15.6" spans="1:8">
      <c r="A8" s="4" t="s">
        <v>22</v>
      </c>
      <c r="B8" s="4" t="s">
        <v>19</v>
      </c>
      <c r="C8" s="4">
        <v>2000</v>
      </c>
      <c r="D8" s="4">
        <v>1</v>
      </c>
      <c r="E8" s="5">
        <f t="shared" si="0"/>
        <v>2000</v>
      </c>
      <c r="F8" s="4">
        <v>33</v>
      </c>
      <c r="G8" s="4">
        <v>100</v>
      </c>
      <c r="H8" s="5">
        <f t="shared" si="1"/>
        <v>660</v>
      </c>
    </row>
    <row r="9" ht="15.6" spans="1:8">
      <c r="A9" s="4" t="s">
        <v>20</v>
      </c>
      <c r="B9" s="4" t="s">
        <v>21</v>
      </c>
      <c r="C9" s="4">
        <v>1000.99</v>
      </c>
      <c r="D9" s="4">
        <v>1</v>
      </c>
      <c r="E9" s="5">
        <f t="shared" si="0"/>
        <v>1000.99</v>
      </c>
      <c r="F9" s="4">
        <v>33</v>
      </c>
      <c r="G9" s="4">
        <v>100</v>
      </c>
      <c r="H9" s="5">
        <f t="shared" si="1"/>
        <v>330.3267</v>
      </c>
    </row>
    <row r="10" ht="15.6" spans="1:8">
      <c r="A10" s="4" t="s">
        <v>23</v>
      </c>
      <c r="B10" s="4" t="s">
        <v>19</v>
      </c>
      <c r="C10" s="4">
        <v>500</v>
      </c>
      <c r="D10" s="4">
        <v>1</v>
      </c>
      <c r="E10" s="5">
        <f t="shared" si="0"/>
        <v>500</v>
      </c>
      <c r="F10" s="4">
        <v>22</v>
      </c>
      <c r="G10" s="4">
        <v>100</v>
      </c>
      <c r="H10" s="5"/>
    </row>
    <row r="11" ht="15.6" spans="1:8">
      <c r="A11" s="4" t="s">
        <v>33</v>
      </c>
      <c r="B11" s="4" t="s">
        <v>21</v>
      </c>
      <c r="C11" s="4">
        <v>450</v>
      </c>
      <c r="D11" s="4">
        <v>1</v>
      </c>
      <c r="E11" s="5">
        <f t="shared" si="0"/>
        <v>450</v>
      </c>
      <c r="F11" s="4">
        <v>44</v>
      </c>
      <c r="G11" s="4">
        <v>100</v>
      </c>
      <c r="H11" s="5">
        <f t="shared" si="1"/>
        <v>198</v>
      </c>
    </row>
    <row r="12" ht="15.6" spans="1:8">
      <c r="A12" s="4" t="s">
        <v>34</v>
      </c>
      <c r="B12" s="4" t="s">
        <v>19</v>
      </c>
      <c r="C12" s="4">
        <v>100</v>
      </c>
      <c r="D12" s="4">
        <v>1</v>
      </c>
      <c r="E12" s="5">
        <f t="shared" si="0"/>
        <v>100</v>
      </c>
      <c r="F12" s="4">
        <v>44</v>
      </c>
      <c r="G12" s="4">
        <v>100</v>
      </c>
      <c r="H12" s="5">
        <f t="shared" si="1"/>
        <v>44</v>
      </c>
    </row>
    <row r="13" ht="15.6" spans="1:8">
      <c r="A13" s="4" t="s">
        <v>38</v>
      </c>
      <c r="B13" s="4" t="s">
        <v>25</v>
      </c>
      <c r="C13" s="4">
        <v>176</v>
      </c>
      <c r="D13" s="4">
        <v>1</v>
      </c>
      <c r="E13" s="5">
        <f t="shared" si="0"/>
        <v>176</v>
      </c>
      <c r="F13" s="4">
        <v>55</v>
      </c>
      <c r="G13" s="4">
        <v>100</v>
      </c>
      <c r="H13" s="5">
        <f t="shared" si="1"/>
        <v>96.8</v>
      </c>
    </row>
    <row r="14" ht="15.6" spans="1:8">
      <c r="A14" s="4" t="s">
        <v>39</v>
      </c>
      <c r="B14" s="4" t="s">
        <v>25</v>
      </c>
      <c r="C14" s="4">
        <v>464</v>
      </c>
      <c r="D14" s="4">
        <v>1</v>
      </c>
      <c r="E14" s="5">
        <f t="shared" si="0"/>
        <v>464</v>
      </c>
      <c r="F14" s="4">
        <v>55</v>
      </c>
      <c r="G14" s="4">
        <v>100</v>
      </c>
      <c r="H14" s="5">
        <f t="shared" si="1"/>
        <v>255.2</v>
      </c>
    </row>
    <row r="15" ht="15.6" spans="1:8">
      <c r="A15" s="4" t="s">
        <v>40</v>
      </c>
      <c r="B15" s="4" t="s">
        <v>19</v>
      </c>
      <c r="C15" s="4">
        <v>90</v>
      </c>
      <c r="D15" s="4">
        <v>6</v>
      </c>
      <c r="E15" s="5">
        <f t="shared" si="0"/>
        <v>540</v>
      </c>
      <c r="F15" s="4">
        <v>11</v>
      </c>
      <c r="G15" s="4">
        <v>100</v>
      </c>
      <c r="H15" s="5">
        <f t="shared" si="1"/>
        <v>59.4</v>
      </c>
    </row>
    <row r="16" ht="15.6" spans="1:11">
      <c r="A16" s="4"/>
      <c r="B16" s="4"/>
      <c r="C16" s="4"/>
      <c r="D16" s="4"/>
      <c r="E16" s="5"/>
      <c r="F16" s="4"/>
      <c r="G16" s="4"/>
      <c r="H16" s="5"/>
      <c r="I16" s="1" t="s">
        <v>37</v>
      </c>
      <c r="J16" s="1" t="s">
        <v>31</v>
      </c>
      <c r="K16" s="1" t="s">
        <v>32</v>
      </c>
    </row>
    <row r="17" spans="5:11">
      <c r="E17" s="1">
        <f>SUM(E2:E16)</f>
        <v>9260.3</v>
      </c>
      <c r="H17" s="1">
        <f>SUM(H2:H16)</f>
        <v>3867.567</v>
      </c>
      <c r="I17" s="1">
        <f>H17*20.99%</f>
        <v>811.8023133</v>
      </c>
      <c r="J17" s="1">
        <f>(H17-I17)*(1-0.87654321)</f>
        <v>377.254899215338</v>
      </c>
      <c r="K17" s="1">
        <f>H17-J17</f>
        <v>3490.31210078466</v>
      </c>
    </row>
    <row r="20" spans="10:10">
      <c r="J20" s="1" t="s">
        <v>31</v>
      </c>
    </row>
    <row r="21" spans="10:10">
      <c r="J21" s="1">
        <v>218.919152003303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2018-05-23T02:06:00Z</dcterms:created>
  <dcterms:modified xsi:type="dcterms:W3CDTF">2018-05-30T08:51:27Z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2052-10.1.0.7245</vt:lpwstr>
  </property>
</Properties>
</file>