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9C52E4F4-6F99-1F45-858E-7D4E0AD9A514}" xr6:coauthVersionLast="43" xr6:coauthVersionMax="43" xr10:uidLastSave="{00000000-0000-0000-0000-000000000000}"/>
  <bookViews>
    <workbookView xWindow="0" yWindow="460" windowWidth="33600" windowHeight="20540" xr2:uid="{00000000-000D-0000-FFFF-FFFF00000000}"/>
  </bookViews>
  <sheets>
    <sheet name="总预算" sheetId="7" r:id="rId1"/>
    <sheet name="材料费预算" sheetId="9"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J6" i="7"/>
  <c r="I10" i="7"/>
  <c r="I14" i="7"/>
  <c r="I11" i="7"/>
  <c r="I12" i="7"/>
  <c r="I15" i="7"/>
  <c r="I16" i="7"/>
  <c r="I13" i="7"/>
  <c r="J10" i="7"/>
  <c r="I17" i="7"/>
  <c r="I18" i="7"/>
  <c r="I19" i="7"/>
  <c r="J17" i="7"/>
  <c r="I20" i="7"/>
  <c r="I22" i="7"/>
  <c r="I21" i="7"/>
  <c r="I23" i="7"/>
  <c r="J20" i="7"/>
  <c r="I24" i="7"/>
  <c r="I25" i="7"/>
  <c r="I26" i="7"/>
  <c r="J24" i="7"/>
  <c r="K10" i="7"/>
  <c r="I3" i="7"/>
  <c r="I4" i="7"/>
  <c r="I5" i="7"/>
  <c r="J3" i="7"/>
  <c r="I27" i="7"/>
  <c r="I28" i="7"/>
  <c r="J27" i="7"/>
  <c r="I32" i="7"/>
  <c r="N28" i="7"/>
  <c r="I29" i="7"/>
  <c r="J29" i="7"/>
  <c r="J33" i="7"/>
  <c r="D27" i="9"/>
</calcChain>
</file>

<file path=xl/sharedStrings.xml><?xml version="1.0" encoding="utf-8"?>
<sst xmlns="http://schemas.openxmlformats.org/spreadsheetml/2006/main" count="95" uniqueCount="90">
  <si>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</si>
  <si>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</si>
  <si>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</si>
  <si>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</si>
  <si>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</si>
  <si>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</si>
  <si>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</si>
  <si>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</si>
  <si>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</si>
  <si>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</si>
  <si>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</si>
  <si>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</si>
  <si>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</si>
  <si>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</si>
  <si>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</si>
  <si>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</si>
  <si>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</si>
  <si>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</si>
  <si>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</si>
  <si>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</si>
  <si>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</si>
  <si>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</si>
  <si>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</si>
  <si>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</si>
  <si>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</si>
  <si>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</si>
  <si>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</si>
  <si>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</si>
  <si>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</si>
  <si>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需求分析</t>
    <phoneticPr fontId="1" type="noConversion"/>
  </si>
  <si>
    <t>现场调研</t>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</si>
  <si>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</si>
  <si>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</si>
  <si>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</si>
  <si>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</si>
  <si>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</si>
  <si>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</si>
  <si>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</si>
  <si>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</si>
  <si>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</si>
  <si>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</si>
  <si>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</si>
  <si>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</si>
  <si>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</si>
  <si>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</si>
  <si>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</si>
  <si>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</si>
  <si>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</si>
  <si>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</si>
  <si>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</si>
  <si>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</si>
  <si>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</si>
  <si>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</si>
  <si>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</si>
  <si>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</si>
  <si>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</si>
  <si>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</si>
  <si>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</si>
  <si>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</si>
  <si>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</si>
  <si>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</si>
  <si>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</si>
  <si>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</si>
  <si>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</si>
  <si>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</si>
  <si>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</si>
  <si>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</si>
  <si>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</si>
  <si>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</si>
  <si>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</si>
  <si>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</si>
  <si>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</si>
  <si>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</si>
  <si>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</si>
  <si>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</si>
  <si>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</si>
  <si>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</si>
  <si>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</si>
  <si>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</si>
  <si>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</si>
  <si>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</si>
  <si>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</si>
  <si>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</si>
  <si>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</si>
  <si>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</si>
  <si>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</si>
  <si>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</si>
  <si>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</si>
  <si>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</si>
  <si>
    <r>
      <rPr>
        <sz val="14"/>
        <color rgb="FF000000"/>
        <rFont val="SimSun"/>
        <family val="3"/>
        <charset val="134"/>
      </rPr>
      <t>每人次约10</t>
    </r>
    <r>
      <rPr>
        <sz val="14"/>
        <color indexed="8"/>
        <rFont val="Times New Roman"/>
        <family val="1"/>
      </rPr>
      <t>000</t>
    </r>
    <r>
      <rPr>
        <sz val="14"/>
        <color rgb="FF000000"/>
        <rFont val="SimSun"/>
        <family val="3"/>
        <charset val="134"/>
      </rPr>
      <t>元，共计约13人次</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</si>
</sst>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2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3" fillId="0" borderId="0" xfId="1" applyAlignment="1">
      <alignment vertical="center"/>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6" fillId="0" borderId="0" xfId="1" applyFont="1" applyBorder="1" applyAlignment="1">
      <alignment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15" fillId="3" borderId="5"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9"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4" fillId="3" borderId="10"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2" xfId="1" applyFont="1" applyFill="1" applyBorder="1" applyAlignment="1">
      <alignment horizontal="center" vertical="center"/>
    </xf>
    <xf numFmtId="0" fontId="15"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8"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1" xfId="1" applyFont="1" applyBorder="1" applyAlignment="1">
      <alignment horizontal="center" vertical="center"/>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24" fillId="2" borderId="22" xfId="2" applyBorder="1" applyAlignment="1">
      <alignment horizontal="center" vertical="center"/>
    </xf>
    <xf numFmtId="0" fontId="24" fillId="2" borderId="21" xfId="2" applyBorder="1" applyAlignment="1">
      <alignment horizontal="center" vertical="center"/>
    </xf>
    <xf numFmtId="0" fontId="27" fillId="0" borderId="0" xfId="1" applyFont="1" applyBorder="1" applyAlignment="1">
      <alignment horizontal="center" vertical="center"/>
    </xf>
    <xf numFmtId="0" fontId="12" fillId="0" borderId="16" xfId="1" applyFont="1" applyBorder="1" applyAlignment="1">
      <alignment horizontal="center" vertical="center" wrapText="1"/>
    </xf>
    <xf numFmtId="0" fontId="25"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3" fillId="0" borderId="24" xfId="1" applyBorder="1" applyAlignment="1">
      <alignment horizontal="center" vertical="center"/>
    </xf>
    <xf numFmtId="0" fontId="12" fillId="0" borderId="14" xfId="1" applyFont="1" applyBorder="1" applyAlignment="1">
      <alignment horizontal="center" vertical="center"/>
    </xf>
    <xf numFmtId="0" fontId="12" fillId="0" borderId="26"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7" xfId="1" applyBorder="1" applyAlignment="1">
      <alignment horizontal="center" vertical="center"/>
    </xf>
    <xf numFmtId="0" fontId="3" fillId="0" borderId="25" xfId="1" applyBorder="1" applyAlignment="1">
      <alignment horizontal="center" vertical="center"/>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zoomScale="85" zoomScaleNormal="85" workbookViewId="0">
      <selection activeCell="H40" sqref="H40"/>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87" t="s">
        <v>33</v>
      </c>
      <c r="B1" s="88"/>
      <c r="C1" s="88"/>
      <c r="D1" s="88"/>
      <c r="E1" s="88"/>
      <c r="F1" s="88"/>
      <c r="G1" s="88"/>
      <c r="H1" s="88"/>
      <c r="I1" s="88"/>
      <c r="J1" s="88"/>
      <c r="K1" s="88"/>
    </row>
    <row r="2" spans="1:11" s="3" customFormat="1" ht="32.25" customHeight="1">
      <c r="A2" s="2" t="s">
        <v>0</v>
      </c>
      <c r="B2" s="93" t="s">
        <v>1</v>
      </c>
      <c r="C2" s="94"/>
      <c r="D2" s="94"/>
      <c r="E2" s="95"/>
      <c r="F2" s="2" t="s">
        <v>2</v>
      </c>
      <c r="G2" s="8" t="s">
        <v>4</v>
      </c>
      <c r="H2" s="2" t="s">
        <v>5</v>
      </c>
      <c r="I2" s="2" t="s">
        <v>6</v>
      </c>
      <c r="J2" s="92" t="s">
        <v>7</v>
      </c>
      <c r="K2" s="92"/>
    </row>
    <row r="3" spans="1:11" s="15" customFormat="1" ht="18">
      <c r="A3" s="98" t="s">
        <v>8</v>
      </c>
      <c r="B3" s="97" t="s">
        <v>15</v>
      </c>
      <c r="C3" s="12">
        <v>1</v>
      </c>
      <c r="D3" s="89" t="s">
        <v>30</v>
      </c>
      <c r="E3" s="90"/>
      <c r="F3" s="13"/>
      <c r="G3" s="14">
        <v>4</v>
      </c>
      <c r="H3" s="14">
        <v>1</v>
      </c>
      <c r="I3" s="14">
        <f>G3*H3</f>
        <v>4</v>
      </c>
      <c r="J3" s="100">
        <f>SUM(I3:I5)</f>
        <v>19.5</v>
      </c>
      <c r="K3" s="101"/>
    </row>
    <row r="4" spans="1:11" s="15" customFormat="1" ht="18">
      <c r="A4" s="98"/>
      <c r="B4" s="97"/>
      <c r="C4" s="12">
        <v>2</v>
      </c>
      <c r="D4" s="89" t="s">
        <v>29</v>
      </c>
      <c r="E4" s="90"/>
      <c r="F4" s="13"/>
      <c r="G4" s="29">
        <v>5</v>
      </c>
      <c r="H4" s="29">
        <v>1.5</v>
      </c>
      <c r="I4" s="33">
        <f t="shared" ref="I4:I26" si="0">G4*H4</f>
        <v>7.5</v>
      </c>
      <c r="J4" s="102"/>
      <c r="K4" s="103"/>
    </row>
    <row r="5" spans="1:11" s="15" customFormat="1" ht="18">
      <c r="A5" s="98"/>
      <c r="B5" s="97"/>
      <c r="C5" s="12">
        <v>3</v>
      </c>
      <c r="D5" s="89" t="s">
        <v>18</v>
      </c>
      <c r="E5" s="91"/>
      <c r="F5" s="13"/>
      <c r="G5" s="14">
        <v>4</v>
      </c>
      <c r="H5" s="26">
        <v>2</v>
      </c>
      <c r="I5" s="33">
        <f t="shared" si="0"/>
        <v>8</v>
      </c>
      <c r="J5" s="104"/>
      <c r="K5" s="105"/>
    </row>
    <row r="6" spans="1:11" s="15" customFormat="1" ht="18">
      <c r="A6" s="99" t="s">
        <v>9</v>
      </c>
      <c r="B6" s="96" t="s">
        <v>11</v>
      </c>
      <c r="C6" s="12">
        <v>1</v>
      </c>
      <c r="D6" s="89" t="s">
        <v>17</v>
      </c>
      <c r="E6" s="91"/>
      <c r="F6" s="13"/>
      <c r="G6" s="14">
        <v>3</v>
      </c>
      <c r="H6" s="14">
        <v>1.3</v>
      </c>
      <c r="I6" s="33">
        <f t="shared" si="0"/>
        <v>3.9000000000000004</v>
      </c>
      <c r="J6" s="100">
        <f>SUM(I6:I9)</f>
        <v>26.4</v>
      </c>
      <c r="K6" s="101"/>
    </row>
    <row r="7" spans="1:11" s="15" customFormat="1" ht="18">
      <c r="A7" s="86"/>
      <c r="B7" s="96"/>
      <c r="C7" s="12">
        <v>2</v>
      </c>
      <c r="D7" s="89" t="s">
        <v>13</v>
      </c>
      <c r="E7" s="91"/>
      <c r="F7" s="13"/>
      <c r="G7" s="14">
        <v>5</v>
      </c>
      <c r="H7" s="14">
        <v>1.5</v>
      </c>
      <c r="I7" s="33">
        <f t="shared" si="0"/>
        <v>7.5</v>
      </c>
      <c r="J7" s="102"/>
      <c r="K7" s="103"/>
    </row>
    <row r="8" spans="1:11" s="15" customFormat="1" ht="18">
      <c r="A8" s="86"/>
      <c r="B8" s="96"/>
      <c r="C8" s="12">
        <v>3</v>
      </c>
      <c r="D8" s="89" t="s">
        <v>12</v>
      </c>
      <c r="E8" s="91"/>
      <c r="F8" s="13"/>
      <c r="G8" s="33">
        <v>5</v>
      </c>
      <c r="H8" s="33">
        <v>1.5</v>
      </c>
      <c r="I8" s="33">
        <f t="shared" si="0"/>
        <v>7.5</v>
      </c>
      <c r="J8" s="102"/>
      <c r="K8" s="103"/>
    </row>
    <row r="9" spans="1:11" s="15" customFormat="1" ht="18">
      <c r="A9" s="86"/>
      <c r="B9" s="96"/>
      <c r="C9" s="12">
        <v>4</v>
      </c>
      <c r="D9" s="89" t="s">
        <v>68</v>
      </c>
      <c r="E9" s="91"/>
      <c r="F9" s="13"/>
      <c r="G9" s="14">
        <v>5</v>
      </c>
      <c r="H9" s="26">
        <v>1.5</v>
      </c>
      <c r="I9" s="33">
        <f t="shared" si="0"/>
        <v>7.5</v>
      </c>
      <c r="J9" s="104"/>
      <c r="K9" s="105"/>
    </row>
    <row r="10" spans="1:11" s="20" customFormat="1" ht="18" customHeight="1">
      <c r="A10" s="64" t="s">
        <v>10</v>
      </c>
      <c r="B10" s="60" t="s">
        <v>32</v>
      </c>
      <c r="C10" s="16">
        <v>1</v>
      </c>
      <c r="D10" s="63" t="s">
        <v>69</v>
      </c>
      <c r="E10" s="17" t="s">
        <v>84</v>
      </c>
      <c r="F10" s="18"/>
      <c r="G10" s="19">
        <v>8</v>
      </c>
      <c r="H10" s="28">
        <v>2</v>
      </c>
      <c r="I10" s="33">
        <f t="shared" si="0"/>
        <v>16</v>
      </c>
      <c r="J10" s="66">
        <f>SUM(I10:I16)</f>
        <v>64.800000000000011</v>
      </c>
      <c r="K10" s="57">
        <f>SUM(J10:J26)</f>
        <v>132.95000000000002</v>
      </c>
    </row>
    <row r="11" spans="1:11" s="20" customFormat="1" ht="18">
      <c r="A11" s="64"/>
      <c r="B11" s="61"/>
      <c r="C11" s="16">
        <v>2</v>
      </c>
      <c r="D11" s="64"/>
      <c r="E11" s="17" t="s">
        <v>85</v>
      </c>
      <c r="F11" s="18"/>
      <c r="G11" s="19">
        <v>3</v>
      </c>
      <c r="H11" s="28">
        <v>1.6</v>
      </c>
      <c r="I11" s="33">
        <f t="shared" si="0"/>
        <v>4.8000000000000007</v>
      </c>
      <c r="J11" s="67"/>
      <c r="K11" s="58"/>
    </row>
    <row r="12" spans="1:11" s="20" customFormat="1" ht="18">
      <c r="A12" s="64"/>
      <c r="B12" s="61"/>
      <c r="C12" s="16">
        <v>3</v>
      </c>
      <c r="D12" s="64"/>
      <c r="E12" s="17" t="s">
        <v>86</v>
      </c>
      <c r="F12" s="18"/>
      <c r="G12" s="19">
        <v>3</v>
      </c>
      <c r="H12" s="32">
        <v>1.6</v>
      </c>
      <c r="I12" s="33">
        <f t="shared" si="0"/>
        <v>4.8000000000000007</v>
      </c>
      <c r="J12" s="67"/>
      <c r="K12" s="58"/>
    </row>
    <row r="13" spans="1:11" s="20" customFormat="1" ht="18">
      <c r="A13" s="64"/>
      <c r="B13" s="61"/>
      <c r="C13" s="16">
        <v>4</v>
      </c>
      <c r="D13" s="64"/>
      <c r="E13" s="30" t="s">
        <v>70</v>
      </c>
      <c r="F13" s="31"/>
      <c r="G13" s="31">
        <v>3</v>
      </c>
      <c r="H13" s="32">
        <v>1.6</v>
      </c>
      <c r="I13" s="33">
        <f t="shared" si="0"/>
        <v>4.8000000000000007</v>
      </c>
      <c r="J13" s="67"/>
      <c r="K13" s="58"/>
    </row>
    <row r="14" spans="1:11" s="20" customFormat="1" ht="18">
      <c r="A14" s="64"/>
      <c r="B14" s="61"/>
      <c r="C14" s="16">
        <v>5</v>
      </c>
      <c r="D14" s="64"/>
      <c r="E14" s="30" t="s">
        <v>71</v>
      </c>
      <c r="F14" s="31"/>
      <c r="G14" s="31">
        <v>10</v>
      </c>
      <c r="H14" s="31">
        <v>2</v>
      </c>
      <c r="I14" s="33">
        <f t="shared" si="0"/>
        <v>20</v>
      </c>
      <c r="J14" s="67"/>
      <c r="K14" s="58"/>
    </row>
    <row r="15" spans="1:11" s="20" customFormat="1" ht="18">
      <c r="A15" s="64"/>
      <c r="B15" s="61"/>
      <c r="C15" s="16">
        <v>6</v>
      </c>
      <c r="D15" s="64"/>
      <c r="E15" s="21" t="s">
        <v>88</v>
      </c>
      <c r="F15" s="18"/>
      <c r="G15" s="19">
        <v>4</v>
      </c>
      <c r="H15" s="28">
        <v>1.6</v>
      </c>
      <c r="I15" s="33">
        <f t="shared" si="0"/>
        <v>6.4</v>
      </c>
      <c r="J15" s="67"/>
      <c r="K15" s="58"/>
    </row>
    <row r="16" spans="1:11" s="20" customFormat="1" ht="18">
      <c r="A16" s="64"/>
      <c r="B16" s="61"/>
      <c r="C16" s="16">
        <v>7</v>
      </c>
      <c r="D16" s="65"/>
      <c r="E16" s="21" t="s">
        <v>14</v>
      </c>
      <c r="F16" s="18"/>
      <c r="G16" s="19">
        <v>4</v>
      </c>
      <c r="H16" s="19">
        <v>2</v>
      </c>
      <c r="I16" s="33">
        <f t="shared" si="0"/>
        <v>8</v>
      </c>
      <c r="J16" s="68"/>
      <c r="K16" s="58"/>
    </row>
    <row r="17" spans="1:14" s="20" customFormat="1" ht="18">
      <c r="A17" s="64"/>
      <c r="B17" s="61"/>
      <c r="C17" s="16">
        <v>8</v>
      </c>
      <c r="D17" s="63" t="s">
        <v>72</v>
      </c>
      <c r="E17" s="21" t="s">
        <v>74</v>
      </c>
      <c r="F17" s="18"/>
      <c r="G17" s="19">
        <v>6</v>
      </c>
      <c r="H17" s="28">
        <v>2</v>
      </c>
      <c r="I17" s="33">
        <f t="shared" si="0"/>
        <v>12</v>
      </c>
      <c r="J17" s="66">
        <f>SUM(I17:I19)</f>
        <v>36</v>
      </c>
      <c r="K17" s="58"/>
    </row>
    <row r="18" spans="1:14" s="20" customFormat="1" ht="18">
      <c r="A18" s="64"/>
      <c r="B18" s="61"/>
      <c r="C18" s="16">
        <v>9</v>
      </c>
      <c r="D18" s="64"/>
      <c r="E18" s="21" t="s">
        <v>75</v>
      </c>
      <c r="F18" s="18"/>
      <c r="G18" s="32">
        <v>6</v>
      </c>
      <c r="H18" s="32">
        <v>2</v>
      </c>
      <c r="I18" s="33">
        <f t="shared" si="0"/>
        <v>12</v>
      </c>
      <c r="J18" s="67"/>
      <c r="K18" s="58"/>
    </row>
    <row r="19" spans="1:14" s="20" customFormat="1" ht="18">
      <c r="A19" s="64"/>
      <c r="B19" s="61"/>
      <c r="C19" s="16">
        <v>10</v>
      </c>
      <c r="D19" s="64"/>
      <c r="E19" s="21" t="s">
        <v>73</v>
      </c>
      <c r="F19" s="18"/>
      <c r="G19" s="32">
        <v>6</v>
      </c>
      <c r="H19" s="32">
        <v>2</v>
      </c>
      <c r="I19" s="33">
        <f t="shared" si="0"/>
        <v>12</v>
      </c>
      <c r="J19" s="68"/>
      <c r="K19" s="58"/>
    </row>
    <row r="20" spans="1:14" s="20" customFormat="1" ht="18">
      <c r="A20" s="34"/>
      <c r="B20" s="61"/>
      <c r="C20" s="16">
        <v>11</v>
      </c>
      <c r="D20" s="63" t="s">
        <v>78</v>
      </c>
      <c r="E20" s="21" t="s">
        <v>87</v>
      </c>
      <c r="F20" s="18"/>
      <c r="G20" s="32">
        <v>6</v>
      </c>
      <c r="H20" s="32">
        <v>2</v>
      </c>
      <c r="I20" s="33">
        <f t="shared" si="0"/>
        <v>12</v>
      </c>
      <c r="J20" s="69">
        <f>SUM(I20:I23)</f>
        <v>28.4</v>
      </c>
      <c r="K20" s="58"/>
    </row>
    <row r="21" spans="1:14" s="20" customFormat="1" ht="18">
      <c r="A21" s="34"/>
      <c r="B21" s="61"/>
      <c r="C21" s="16">
        <v>12</v>
      </c>
      <c r="D21" s="64"/>
      <c r="E21" s="21" t="s">
        <v>77</v>
      </c>
      <c r="F21" s="18"/>
      <c r="G21" s="32">
        <v>2</v>
      </c>
      <c r="H21" s="32">
        <v>1.6</v>
      </c>
      <c r="I21" s="33">
        <f t="shared" si="0"/>
        <v>3.2</v>
      </c>
      <c r="J21" s="69"/>
      <c r="K21" s="58"/>
    </row>
    <row r="22" spans="1:14" s="20" customFormat="1" ht="18">
      <c r="A22" s="34"/>
      <c r="B22" s="61"/>
      <c r="C22" s="16">
        <v>13</v>
      </c>
      <c r="D22" s="64"/>
      <c r="E22" s="21" t="s">
        <v>76</v>
      </c>
      <c r="F22" s="18"/>
      <c r="G22" s="32">
        <v>5</v>
      </c>
      <c r="H22" s="32">
        <v>2</v>
      </c>
      <c r="I22" s="33">
        <f t="shared" si="0"/>
        <v>10</v>
      </c>
      <c r="J22" s="69"/>
      <c r="K22" s="58"/>
    </row>
    <row r="23" spans="1:14" s="20" customFormat="1" ht="18">
      <c r="A23" s="34"/>
      <c r="B23" s="61"/>
      <c r="C23" s="16">
        <v>14</v>
      </c>
      <c r="D23" s="65"/>
      <c r="E23" s="21" t="s">
        <v>83</v>
      </c>
      <c r="F23" s="18"/>
      <c r="G23" s="32">
        <v>2</v>
      </c>
      <c r="H23" s="32">
        <v>1.6</v>
      </c>
      <c r="I23" s="33">
        <f t="shared" si="0"/>
        <v>3.2</v>
      </c>
      <c r="J23" s="69"/>
      <c r="K23" s="58"/>
    </row>
    <row r="24" spans="1:14" s="20" customFormat="1" ht="18">
      <c r="A24" s="34"/>
      <c r="B24" s="61"/>
      <c r="C24" s="16">
        <v>15</v>
      </c>
      <c r="D24" s="63" t="s">
        <v>79</v>
      </c>
      <c r="E24" s="21" t="s">
        <v>80</v>
      </c>
      <c r="F24" s="18"/>
      <c r="G24" s="32">
        <v>1.5</v>
      </c>
      <c r="H24" s="32">
        <v>1.5</v>
      </c>
      <c r="I24" s="33">
        <f t="shared" si="0"/>
        <v>2.25</v>
      </c>
      <c r="J24" s="66">
        <f>SUM(I24:I26)</f>
        <v>3.75</v>
      </c>
      <c r="K24" s="58"/>
    </row>
    <row r="25" spans="1:14" s="20" customFormat="1" ht="18">
      <c r="A25" s="34"/>
      <c r="B25" s="61"/>
      <c r="C25" s="16">
        <v>16</v>
      </c>
      <c r="D25" s="64"/>
      <c r="E25" s="21" t="s">
        <v>81</v>
      </c>
      <c r="F25" s="18"/>
      <c r="G25" s="32">
        <v>0.5</v>
      </c>
      <c r="H25" s="32">
        <v>1.5</v>
      </c>
      <c r="I25" s="33">
        <f t="shared" si="0"/>
        <v>0.75</v>
      </c>
      <c r="J25" s="67"/>
      <c r="K25" s="58"/>
    </row>
    <row r="26" spans="1:14" s="20" customFormat="1" ht="18">
      <c r="A26" s="34"/>
      <c r="B26" s="62"/>
      <c r="C26" s="16">
        <v>17</v>
      </c>
      <c r="D26" s="65"/>
      <c r="E26" s="21" t="s">
        <v>82</v>
      </c>
      <c r="F26" s="18"/>
      <c r="G26" s="32">
        <v>0.5</v>
      </c>
      <c r="H26" s="32">
        <v>1.5</v>
      </c>
      <c r="I26" s="33">
        <f t="shared" si="0"/>
        <v>0.75</v>
      </c>
      <c r="J26" s="68"/>
      <c r="K26" s="59"/>
    </row>
    <row r="27" spans="1:14" s="20" customFormat="1" ht="18">
      <c r="A27" s="75" t="s">
        <v>16</v>
      </c>
      <c r="B27" s="73" t="s">
        <v>20</v>
      </c>
      <c r="C27" s="22">
        <v>1</v>
      </c>
      <c r="D27" s="85" t="s">
        <v>21</v>
      </c>
      <c r="E27" s="85"/>
      <c r="F27" s="23"/>
      <c r="G27" s="24">
        <v>3</v>
      </c>
      <c r="H27" s="24">
        <v>1</v>
      </c>
      <c r="I27" s="29">
        <f t="shared" ref="I27" si="1">G27*H27</f>
        <v>3</v>
      </c>
      <c r="J27" s="85">
        <f>SUM(I27:I28)</f>
        <v>9</v>
      </c>
      <c r="K27" s="85"/>
    </row>
    <row r="28" spans="1:14" s="20" customFormat="1" ht="77.5" customHeight="1">
      <c r="A28" s="76"/>
      <c r="B28" s="74"/>
      <c r="C28" s="22">
        <v>2</v>
      </c>
      <c r="D28" s="85" t="s">
        <v>22</v>
      </c>
      <c r="E28" s="85"/>
      <c r="F28" s="23" t="s">
        <v>23</v>
      </c>
      <c r="G28" s="24">
        <v>6</v>
      </c>
      <c r="H28" s="24">
        <v>1</v>
      </c>
      <c r="I28" s="24">
        <f>G28*H28</f>
        <v>6</v>
      </c>
      <c r="J28" s="85"/>
      <c r="K28" s="85"/>
      <c r="N28" s="20">
        <f>SUM(J3,J6,K10,J27,I30,I31,I32)</f>
        <v>240.95000000000002</v>
      </c>
    </row>
    <row r="29" spans="1:14" s="20" customFormat="1" ht="37">
      <c r="A29" s="63" t="s">
        <v>19</v>
      </c>
      <c r="B29" s="77" t="s">
        <v>24</v>
      </c>
      <c r="C29" s="16">
        <v>1</v>
      </c>
      <c r="D29" s="69" t="s">
        <v>25</v>
      </c>
      <c r="E29" s="69"/>
      <c r="F29" s="27" t="s">
        <v>31</v>
      </c>
      <c r="G29" s="19"/>
      <c r="H29" s="19"/>
      <c r="I29" s="19">
        <f>N28*0.149425</f>
        <v>36.003953750000001</v>
      </c>
      <c r="J29" s="82">
        <f>SUM(I29:I32)</f>
        <v>89.103953750000002</v>
      </c>
      <c r="K29" s="57"/>
    </row>
    <row r="30" spans="1:14" s="20" customFormat="1" ht="55">
      <c r="A30" s="67"/>
      <c r="B30" s="78"/>
      <c r="C30" s="16">
        <v>2</v>
      </c>
      <c r="D30" s="69" t="s">
        <v>26</v>
      </c>
      <c r="E30" s="69"/>
      <c r="F30" s="25" t="s">
        <v>89</v>
      </c>
      <c r="G30" s="19"/>
      <c r="H30" s="19"/>
      <c r="I30" s="19">
        <v>13</v>
      </c>
      <c r="J30" s="83"/>
      <c r="K30" s="58"/>
    </row>
    <row r="31" spans="1:14" s="20" customFormat="1" ht="18">
      <c r="A31" s="67"/>
      <c r="B31" s="78"/>
      <c r="C31" s="16">
        <v>3</v>
      </c>
      <c r="D31" s="80" t="s">
        <v>28</v>
      </c>
      <c r="E31" s="81"/>
      <c r="F31" s="25"/>
      <c r="G31" s="28"/>
      <c r="H31" s="28"/>
      <c r="I31" s="28">
        <v>15.1</v>
      </c>
      <c r="J31" s="83"/>
      <c r="K31" s="58"/>
    </row>
    <row r="32" spans="1:14" s="20" customFormat="1" ht="18">
      <c r="A32" s="68"/>
      <c r="B32" s="79"/>
      <c r="C32" s="16">
        <v>4</v>
      </c>
      <c r="D32" s="69" t="s">
        <v>27</v>
      </c>
      <c r="E32" s="69"/>
      <c r="F32" s="18"/>
      <c r="G32" s="19">
        <v>25</v>
      </c>
      <c r="H32" s="19">
        <v>1</v>
      </c>
      <c r="I32" s="19">
        <f>G32*H32</f>
        <v>25</v>
      </c>
      <c r="J32" s="84"/>
      <c r="K32" s="59"/>
    </row>
    <row r="33" spans="1:11" s="15" customFormat="1" ht="18">
      <c r="A33" s="70" t="s">
        <v>3</v>
      </c>
      <c r="B33" s="71"/>
      <c r="C33" s="71"/>
      <c r="D33" s="71"/>
      <c r="E33" s="71"/>
      <c r="F33" s="71"/>
      <c r="G33" s="71"/>
      <c r="H33" s="71"/>
      <c r="I33" s="72"/>
      <c r="J33" s="86">
        <f>SUM(N28,J29)</f>
        <v>330.05395375000001</v>
      </c>
      <c r="K33" s="86"/>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 ref="J29:K32"/>
    <mergeCell ref="J27:K28"/>
    <mergeCell ref="J33:K33"/>
    <mergeCell ref="D27:E27"/>
    <mergeCell ref="D28:E28"/>
    <mergeCell ref="A10:A19"/>
    <mergeCell ref="D17:D19"/>
    <mergeCell ref="D20:D23"/>
    <mergeCell ref="A33:I33"/>
    <mergeCell ref="B27:B28"/>
    <mergeCell ref="A27:A28"/>
    <mergeCell ref="B29:B32"/>
    <mergeCell ref="A29:A32"/>
    <mergeCell ref="D10:D16"/>
    <mergeCell ref="D29:E29"/>
    <mergeCell ref="D30:E30"/>
    <mergeCell ref="D32:E32"/>
    <mergeCell ref="D31:E31"/>
    <mergeCell ref="K10:K26"/>
    <mergeCell ref="B10:B26"/>
    <mergeCell ref="D24:D26"/>
    <mergeCell ref="J10:J16"/>
    <mergeCell ref="J17:J19"/>
    <mergeCell ref="J20:J23"/>
    <mergeCell ref="J24:J26"/>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opLeftCell="A13" workbookViewId="0">
      <selection activeCell="G4" sqref="G4"/>
    </sheetView>
  </sheetViews>
  <sheetFormatPr baseColWidth="10" defaultColWidth="7.83203125" defaultRowHeight="14"/>
  <cols>
    <col min="1" max="1" width="10.83203125" style="35" customWidth="1"/>
    <col min="2" max="2" width="11" style="35" customWidth="1"/>
    <col min="3" max="3" width="57.1640625" style="35" customWidth="1"/>
    <col min="4" max="4" width="11.33203125" style="35" customWidth="1"/>
    <col min="5" max="254" width="9" style="35" customWidth="1"/>
    <col min="255" max="255" width="9" style="35" bestFit="1" customWidth="1"/>
    <col min="256" max="16384" width="7.83203125" style="35"/>
  </cols>
  <sheetData>
    <row r="1" spans="1:11" s="53" customFormat="1" ht="36.75" customHeight="1">
      <c r="A1" s="56" t="s">
        <v>34</v>
      </c>
      <c r="B1" s="55" t="s">
        <v>35</v>
      </c>
      <c r="C1" s="55" t="s">
        <v>36</v>
      </c>
      <c r="D1" s="54" t="s">
        <v>67</v>
      </c>
      <c r="E1" s="108" t="s">
        <v>66</v>
      </c>
      <c r="F1" s="108"/>
      <c r="G1" s="108"/>
      <c r="H1" s="108"/>
      <c r="I1" s="108"/>
      <c r="J1" s="108"/>
      <c r="K1" s="108"/>
    </row>
    <row r="2" spans="1:11" s="49" customFormat="1" ht="45" customHeight="1" thickBot="1">
      <c r="A2" s="109" t="s">
        <v>65</v>
      </c>
      <c r="B2" s="110" t="s">
        <v>64</v>
      </c>
      <c r="C2" s="52" t="s">
        <v>63</v>
      </c>
      <c r="D2" s="112">
        <v>67000</v>
      </c>
    </row>
    <row r="3" spans="1:11" s="49" customFormat="1" ht="38" customHeight="1" thickBot="1">
      <c r="A3" s="109"/>
      <c r="B3" s="111"/>
      <c r="C3" s="44" t="s">
        <v>62</v>
      </c>
      <c r="D3" s="112"/>
    </row>
    <row r="4" spans="1:11" s="49" customFormat="1" ht="63" customHeight="1" thickBot="1">
      <c r="A4" s="109"/>
      <c r="B4" s="111"/>
      <c r="C4" s="46" t="s">
        <v>61</v>
      </c>
      <c r="D4" s="112"/>
    </row>
    <row r="5" spans="1:11" s="49" customFormat="1" ht="46" customHeight="1" thickBot="1">
      <c r="A5" s="109"/>
      <c r="B5" s="111"/>
      <c r="C5" s="46" t="s">
        <v>60</v>
      </c>
      <c r="D5" s="112"/>
    </row>
    <row r="6" spans="1:11" s="49" customFormat="1" ht="41" customHeight="1" thickBot="1">
      <c r="A6" s="109"/>
      <c r="B6" s="111"/>
      <c r="C6" s="46" t="s">
        <v>37</v>
      </c>
      <c r="D6" s="112"/>
    </row>
    <row r="7" spans="1:11" s="49" customFormat="1" ht="57" customHeight="1" thickBot="1">
      <c r="A7" s="109"/>
      <c r="B7" s="111"/>
      <c r="C7" s="45" t="s">
        <v>38</v>
      </c>
      <c r="D7" s="112"/>
    </row>
    <row r="8" spans="1:11" s="49" customFormat="1" ht="57" customHeight="1" thickBot="1">
      <c r="A8" s="109"/>
      <c r="B8" s="111"/>
      <c r="C8" s="51" t="s">
        <v>39</v>
      </c>
      <c r="D8" s="112"/>
    </row>
    <row r="9" spans="1:11" s="49" customFormat="1" ht="60" customHeight="1" thickBot="1">
      <c r="A9" s="109"/>
      <c r="B9" s="111"/>
      <c r="C9" s="50" t="s">
        <v>50</v>
      </c>
      <c r="D9" s="112"/>
    </row>
    <row r="10" spans="1:11" s="49" customFormat="1" ht="58" customHeight="1" thickBot="1">
      <c r="A10" s="109"/>
      <c r="B10" s="111"/>
      <c r="C10" s="50" t="s">
        <v>49</v>
      </c>
      <c r="D10" s="112"/>
    </row>
    <row r="11" spans="1:11" s="49" customFormat="1" ht="45" customHeight="1" thickBot="1">
      <c r="A11" s="109"/>
      <c r="B11" s="111"/>
      <c r="C11" s="43" t="s">
        <v>59</v>
      </c>
      <c r="D11" s="112"/>
    </row>
    <row r="12" spans="1:11" ht="46.25" customHeight="1">
      <c r="A12" s="113" t="s">
        <v>58</v>
      </c>
      <c r="B12" s="116" t="s">
        <v>57</v>
      </c>
      <c r="C12" s="48" t="s">
        <v>56</v>
      </c>
      <c r="D12" s="119">
        <v>160000</v>
      </c>
    </row>
    <row r="13" spans="1:11" ht="49.25" customHeight="1">
      <c r="A13" s="114"/>
      <c r="B13" s="117"/>
      <c r="C13" s="44" t="s">
        <v>55</v>
      </c>
      <c r="D13" s="120"/>
    </row>
    <row r="14" spans="1:11" ht="54.5" customHeight="1">
      <c r="A14" s="114"/>
      <c r="B14" s="117"/>
      <c r="C14" s="47" t="s">
        <v>54</v>
      </c>
      <c r="D14" s="120"/>
    </row>
    <row r="15" spans="1:11" ht="54" customHeight="1">
      <c r="A15" s="114"/>
      <c r="B15" s="117"/>
      <c r="C15" s="47" t="s">
        <v>53</v>
      </c>
      <c r="D15" s="120"/>
    </row>
    <row r="16" spans="1:11" ht="36" customHeight="1">
      <c r="A16" s="114"/>
      <c r="B16" s="117"/>
      <c r="C16" s="47" t="s">
        <v>52</v>
      </c>
      <c r="D16" s="120"/>
    </row>
    <row r="17" spans="1:4" ht="48">
      <c r="A17" s="114"/>
      <c r="B17" s="117"/>
      <c r="C17" s="47" t="s">
        <v>51</v>
      </c>
      <c r="D17" s="120"/>
    </row>
    <row r="18" spans="1:4" ht="45.5" customHeight="1">
      <c r="A18" s="114"/>
      <c r="B18" s="117"/>
      <c r="C18" s="46" t="s">
        <v>37</v>
      </c>
      <c r="D18" s="120"/>
    </row>
    <row r="19" spans="1:4" ht="49.25" customHeight="1">
      <c r="A19" s="114"/>
      <c r="B19" s="117"/>
      <c r="C19" s="45" t="s">
        <v>38</v>
      </c>
      <c r="D19" s="120"/>
    </row>
    <row r="20" spans="1:4" ht="31.25" customHeight="1">
      <c r="A20" s="114"/>
      <c r="B20" s="117"/>
      <c r="C20" s="45" t="s">
        <v>39</v>
      </c>
      <c r="D20" s="120"/>
    </row>
    <row r="21" spans="1:4" ht="73.75" customHeight="1">
      <c r="A21" s="114"/>
      <c r="B21" s="117"/>
      <c r="C21" s="44" t="s">
        <v>50</v>
      </c>
      <c r="D21" s="120"/>
    </row>
    <row r="22" spans="1:4" ht="69" customHeight="1">
      <c r="A22" s="114"/>
      <c r="B22" s="117"/>
      <c r="C22" s="44" t="s">
        <v>49</v>
      </c>
      <c r="D22" s="120"/>
    </row>
    <row r="23" spans="1:4" ht="36" customHeight="1" thickBot="1">
      <c r="A23" s="115"/>
      <c r="B23" s="118"/>
      <c r="C23" s="43" t="s">
        <v>48</v>
      </c>
      <c r="D23" s="112"/>
    </row>
    <row r="24" spans="1:4" ht="46.75" customHeight="1" thickBot="1">
      <c r="A24" s="41" t="s">
        <v>47</v>
      </c>
      <c r="B24" s="42" t="s">
        <v>46</v>
      </c>
      <c r="C24" s="38" t="s">
        <v>45</v>
      </c>
      <c r="D24" s="37">
        <v>3000</v>
      </c>
    </row>
    <row r="25" spans="1:4" ht="46.75" customHeight="1" thickBot="1">
      <c r="A25" s="41" t="s">
        <v>44</v>
      </c>
      <c r="B25" s="39"/>
      <c r="C25" s="38" t="s">
        <v>43</v>
      </c>
      <c r="D25" s="37">
        <v>2000</v>
      </c>
    </row>
    <row r="26" spans="1:4" ht="46.75" customHeight="1" thickBot="1">
      <c r="A26" s="40" t="s">
        <v>42</v>
      </c>
      <c r="B26" s="39"/>
      <c r="C26" s="38" t="s">
        <v>41</v>
      </c>
      <c r="D26" s="37">
        <v>3000</v>
      </c>
    </row>
    <row r="27" spans="1:4" ht="40.25" customHeight="1" thickBot="1">
      <c r="A27" s="106" t="s">
        <v>40</v>
      </c>
      <c r="B27" s="107"/>
      <c r="C27" s="107"/>
      <c r="D27" s="36">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2019-05-08T15:01:31Z</dcterms:modified>
</cp:coreProperties>
</file>