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filterPrivacy="1" defaultThemeVersion="124226"/>
  <xr:revisionPtr revIDLastSave="0" documentId="13_ncr:1_{460A658B-0B29-8B4B-99E2-A4F75E46DB82}" xr6:coauthVersionLast="43" xr6:coauthVersionMax="43" xr10:uidLastSave="{00000000-0000-0000-0000-000000000000}"/>
  <bookViews>
    <workbookView xWindow="0" yWindow="460" windowWidth="33600" windowHeight="20540" xr2:uid="{00000000-000D-0000-FFFF-FFFF00000000}"/>
  </bookViews>
  <sheets>
    <sheet name="软件开发预算" sheetId="7" r:id="rId1"/>
    <sheet name="非矿设备配套预算" sheetId="11" r:id="rId2"/>
  </sheet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0" i="7" l="1"/>
  <c r="J30" i="7"/>
  <c r="J34" i="7"/>
  <c r="I19" i="7"/>
  <c r="F30" i="11"/>
  <c r="I6" i="7"/>
  <c r="I7" i="7"/>
  <c r="I8" i="7"/>
  <c r="I9" i="7"/>
  <c r="J6" i="7"/>
  <c r="I10" i="7"/>
  <c r="I14" i="7"/>
  <c r="I11" i="7"/>
  <c r="I12" i="7"/>
  <c r="I15" i="7"/>
  <c r="I16" i="7"/>
  <c r="I13" i="7"/>
  <c r="J10" i="7"/>
  <c r="I17" i="7"/>
  <c r="I18" i="7"/>
  <c r="I20" i="7"/>
  <c r="J17" i="7"/>
  <c r="I21" i="7"/>
  <c r="I23" i="7"/>
  <c r="I22" i="7"/>
  <c r="I24" i="7"/>
  <c r="J21" i="7"/>
  <c r="I25" i="7"/>
  <c r="I26" i="7"/>
  <c r="I27" i="7"/>
  <c r="J25" i="7"/>
  <c r="K10" i="7"/>
  <c r="I3" i="7"/>
  <c r="I4" i="7"/>
  <c r="I5" i="7"/>
  <c r="J3" i="7"/>
  <c r="I28" i="7"/>
  <c r="I29" i="7"/>
  <c r="J28" i="7"/>
  <c r="I33" i="7"/>
</calcChain>
</file>

<file path=xl/sharedStrings.xml><?xml version="1.0" encoding="utf-8"?>
<sst xmlns="http://schemas.openxmlformats.org/spreadsheetml/2006/main" count="106" uniqueCount="100">
  <si>
    <r>
      <rPr>
        <b/>
        <sz val="12"/>
        <color indexed="8"/>
        <rFont val="黑体"/>
        <family val="3"/>
        <charset val="134"/>
      </rPr>
      <t>序号</t>
    </r>
    <phoneticPr fontId="2" type="noConversion"/>
  </si>
  <si>
    <r>
      <rPr>
        <b/>
        <sz val="12"/>
        <color indexed="8"/>
        <rFont val="黑体"/>
        <family val="3"/>
        <charset val="134"/>
      </rPr>
      <t>项目</t>
    </r>
    <phoneticPr fontId="2" type="noConversion"/>
  </si>
  <si>
    <r>
      <rPr>
        <b/>
        <sz val="12"/>
        <color indexed="8"/>
        <rFont val="黑体"/>
        <family val="3"/>
        <charset val="134"/>
      </rPr>
      <t>项目说明</t>
    </r>
    <phoneticPr fontId="1" type="noConversion"/>
  </si>
  <si>
    <r>
      <rPr>
        <b/>
        <sz val="14"/>
        <color indexed="8"/>
        <rFont val="宋体"/>
        <family val="3"/>
        <charset val="134"/>
      </rPr>
      <t>系统开发总工作量、总价</t>
    </r>
    <phoneticPr fontId="1" type="noConversion"/>
  </si>
  <si>
    <r>
      <rPr>
        <b/>
        <sz val="12"/>
        <color indexed="8"/>
        <rFont val="黑体"/>
        <family val="3"/>
        <charset val="134"/>
      </rPr>
      <t>数量</t>
    </r>
    <r>
      <rPr>
        <b/>
        <sz val="12"/>
        <color indexed="8"/>
        <rFont val="Times New Roman"/>
        <family val="1"/>
      </rPr>
      <t>(</t>
    </r>
    <r>
      <rPr>
        <b/>
        <sz val="12"/>
        <color indexed="8"/>
        <rFont val="黑体"/>
        <family val="3"/>
        <charset val="134"/>
      </rPr>
      <t>人月</t>
    </r>
    <r>
      <rPr>
        <b/>
        <sz val="12"/>
        <color indexed="8"/>
        <rFont val="Times New Roman"/>
        <family val="1"/>
      </rPr>
      <t>)</t>
    </r>
    <phoneticPr fontId="1" type="noConversion"/>
  </si>
  <si>
    <r>
      <rPr>
        <b/>
        <sz val="12"/>
        <color indexed="8"/>
        <rFont val="黑体"/>
        <family val="3"/>
        <charset val="134"/>
      </rPr>
      <t>单价</t>
    </r>
    <r>
      <rPr>
        <b/>
        <sz val="12"/>
        <color indexed="8"/>
        <rFont val="Times New Roman"/>
        <family val="1"/>
      </rPr>
      <t>(</t>
    </r>
    <r>
      <rPr>
        <b/>
        <sz val="12"/>
        <color indexed="8"/>
        <rFont val="黑体"/>
        <family val="3"/>
        <charset val="134"/>
      </rPr>
      <t>万</t>
    </r>
    <r>
      <rPr>
        <b/>
        <sz val="12"/>
        <color indexed="8"/>
        <rFont val="Times New Roman"/>
        <family val="1"/>
      </rPr>
      <t>)</t>
    </r>
    <phoneticPr fontId="1" type="noConversion"/>
  </si>
  <si>
    <r>
      <rPr>
        <b/>
        <sz val="12"/>
        <color indexed="8"/>
        <rFont val="黑体"/>
        <family val="3"/>
        <charset val="134"/>
      </rPr>
      <t>总价</t>
    </r>
    <r>
      <rPr>
        <b/>
        <sz val="12"/>
        <color indexed="8"/>
        <rFont val="Times New Roman"/>
        <family val="1"/>
      </rPr>
      <t>(</t>
    </r>
    <r>
      <rPr>
        <b/>
        <sz val="12"/>
        <color indexed="8"/>
        <rFont val="黑体"/>
        <family val="3"/>
        <charset val="134"/>
      </rPr>
      <t>万</t>
    </r>
    <r>
      <rPr>
        <b/>
        <sz val="12"/>
        <color indexed="8"/>
        <rFont val="Times New Roman"/>
        <family val="1"/>
      </rPr>
      <t>)</t>
    </r>
    <phoneticPr fontId="2" type="noConversion"/>
  </si>
  <si>
    <r>
      <rPr>
        <sz val="12"/>
        <color indexed="8"/>
        <rFont val="宋体"/>
        <family val="3"/>
        <charset val="134"/>
      </rPr>
      <t>模块总价</t>
    </r>
    <r>
      <rPr>
        <sz val="12"/>
        <color indexed="8"/>
        <rFont val="Times New Roman"/>
        <family val="1"/>
      </rPr>
      <t>(</t>
    </r>
    <r>
      <rPr>
        <sz val="12"/>
        <color indexed="8"/>
        <rFont val="宋体"/>
        <family val="3"/>
        <charset val="134"/>
      </rPr>
      <t>万</t>
    </r>
    <r>
      <rPr>
        <sz val="12"/>
        <color indexed="8"/>
        <rFont val="Times New Roman"/>
        <family val="1"/>
      </rPr>
      <t>)</t>
    </r>
    <phoneticPr fontId="2" type="noConversion"/>
  </si>
  <si>
    <t>一</t>
    <phoneticPr fontId="1" type="noConversion"/>
  </si>
  <si>
    <t>三</t>
    <phoneticPr fontId="1" type="noConversion"/>
  </si>
  <si>
    <t>四</t>
    <phoneticPr fontId="1" type="noConversion"/>
  </si>
  <si>
    <t>大数据平台</t>
    <phoneticPr fontId="1" type="noConversion"/>
  </si>
  <si>
    <t>HBase存储模式设计与实现</t>
    <phoneticPr fontId="1" type="noConversion"/>
  </si>
  <si>
    <t>基于spark平台的充填数据评测分析</t>
    <phoneticPr fontId="1" type="noConversion"/>
  </si>
  <si>
    <t>数据监测可视化平台设计与开发</t>
    <phoneticPr fontId="1" type="noConversion"/>
  </si>
  <si>
    <t>设计规划</t>
    <phoneticPr fontId="1" type="noConversion"/>
  </si>
  <si>
    <t>五</t>
    <phoneticPr fontId="1" type="noConversion"/>
  </si>
  <si>
    <t>数据采集接口、控制指令接口设计与实现</t>
    <phoneticPr fontId="1" type="noConversion"/>
  </si>
  <si>
    <t>项目总体设计</t>
    <phoneticPr fontId="1" type="noConversion"/>
  </si>
  <si>
    <t>六</t>
    <phoneticPr fontId="1" type="noConversion"/>
  </si>
  <si>
    <r>
      <rPr>
        <sz val="14"/>
        <color indexed="8"/>
        <rFont val="宋体"/>
        <family val="3"/>
        <charset val="134"/>
      </rPr>
      <t>文档及用户培训</t>
    </r>
  </si>
  <si>
    <r>
      <rPr>
        <sz val="14"/>
        <color indexed="8"/>
        <rFont val="宋体"/>
        <family val="3"/>
        <charset val="134"/>
      </rPr>
      <t>相关人员及管理员的培训</t>
    </r>
  </si>
  <si>
    <r>
      <rPr>
        <sz val="14"/>
        <color indexed="8"/>
        <rFont val="宋体"/>
        <family val="3"/>
        <charset val="134"/>
      </rPr>
      <t>文档编写、整理</t>
    </r>
  </si>
  <si>
    <r>
      <rPr>
        <sz val="14"/>
        <color indexed="8"/>
        <rFont val="宋体"/>
        <family val="3"/>
        <charset val="134"/>
      </rPr>
      <t>包括软件使用说明、开发文档、结题材料</t>
    </r>
    <phoneticPr fontId="1" type="noConversion"/>
  </si>
  <si>
    <r>
      <rPr>
        <sz val="14"/>
        <color indexed="8"/>
        <rFont val="宋体"/>
        <family val="3"/>
        <charset val="134"/>
      </rPr>
      <t>其它</t>
    </r>
  </si>
  <si>
    <r>
      <rPr>
        <sz val="14"/>
        <color indexed="8"/>
        <rFont val="宋体"/>
        <family val="3"/>
        <charset val="134"/>
      </rPr>
      <t>项目管理费及税费</t>
    </r>
    <phoneticPr fontId="1" type="noConversion"/>
  </si>
  <si>
    <r>
      <rPr>
        <sz val="14"/>
        <color indexed="8"/>
        <rFont val="宋体"/>
        <family val="3"/>
        <charset val="134"/>
      </rPr>
      <t>软件测试</t>
    </r>
    <phoneticPr fontId="1" type="noConversion"/>
  </si>
  <si>
    <t>需求分析</t>
    <phoneticPr fontId="1" type="noConversion"/>
  </si>
  <si>
    <t>现场调研</t>
    <phoneticPr fontId="1" type="noConversion"/>
  </si>
  <si>
    <t>智能化精准控制与三维可视化系统</t>
    <phoneticPr fontId="1" type="noConversion"/>
  </si>
  <si>
    <t>谦比希铜矿东南矿体膏体充填智能化精准控制与三维可视化系统软件开发预算</t>
    <phoneticPr fontId="2" type="noConversion"/>
  </si>
  <si>
    <t>名称</t>
  </si>
  <si>
    <t>型号</t>
  </si>
  <si>
    <t>网络：双口万兆光纤网卡/含多模光模块</t>
  </si>
  <si>
    <t>总价(元)</t>
    <phoneticPr fontId="2" type="noConversion"/>
  </si>
  <si>
    <t>显卡：Nvidia V100
显存：32G</t>
    <phoneticPr fontId="2" type="noConversion"/>
  </si>
  <si>
    <t>缓存盘：4TB PCIE接口 数据中心企业级固态硬盘
品牌：英特尔     型号：DC P4600 SSDPEDKE020T701
性能描述：读3290MB/s  写1650MB/s</t>
    <phoneticPr fontId="2" type="noConversion"/>
  </si>
  <si>
    <t>系统盘：240G 企业级固态硬盘（Raid1）品牌：英特尔     
型号：S4510 SSDSC2KB240G801 
性能描述：读560MB/s   写510MB/s</t>
    <phoneticPr fontId="2" type="noConversion"/>
  </si>
  <si>
    <t>内存：2* 32GB R-ECC DDR4 2400MHz 服务器内存 支持高级内存纠错、内存镜像</t>
  </si>
  <si>
    <t>CPU：2* 英特尔 XEON 4100/8核/16线程/2.1GHz-3.0GHz</t>
    <phoneticPr fontId="2" type="noConversion"/>
  </si>
  <si>
    <t>思腾合力
IW4210</t>
    <phoneticPr fontId="2" type="noConversion"/>
  </si>
  <si>
    <t>计算服务器</t>
    <phoneticPr fontId="2" type="noConversion"/>
  </si>
  <si>
    <t>总价(元)</t>
  </si>
  <si>
    <t>数据矫正算法</t>
    <phoneticPr fontId="1" type="noConversion"/>
  </si>
  <si>
    <t>井上实时生产监控系统</t>
    <phoneticPr fontId="1" type="noConversion"/>
  </si>
  <si>
    <t>稀释水添加量控制算法研发</t>
    <phoneticPr fontId="1" type="noConversion"/>
  </si>
  <si>
    <t>搅拌均匀度识别算法</t>
    <phoneticPr fontId="1" type="noConversion"/>
  </si>
  <si>
    <t>井下管道安全管控系统</t>
    <phoneticPr fontId="1" type="noConversion"/>
  </si>
  <si>
    <t>管道堵塞、泄漏识别与预警</t>
    <phoneticPr fontId="1" type="noConversion"/>
  </si>
  <si>
    <t>井下管道三维可视化平台设计与开发</t>
    <phoneticPr fontId="1" type="noConversion"/>
  </si>
  <si>
    <t>管道空气柱测算与可视化</t>
    <phoneticPr fontId="1" type="noConversion"/>
  </si>
  <si>
    <t>基于计算机图形学技术的膏体高度软测量</t>
    <phoneticPr fontId="1" type="noConversion"/>
  </si>
  <si>
    <t>采场充填评测</t>
    <phoneticPr fontId="1" type="noConversion"/>
  </si>
  <si>
    <t>采场充填管理系统</t>
    <phoneticPr fontId="1" type="noConversion"/>
  </si>
  <si>
    <t>日志管理</t>
    <phoneticPr fontId="1" type="noConversion"/>
  </si>
  <si>
    <t>监测数据管理</t>
    <phoneticPr fontId="1" type="noConversion"/>
  </si>
  <si>
    <t>操作日志管理</t>
    <phoneticPr fontId="1" type="noConversion"/>
  </si>
  <si>
    <t>仪器管理</t>
    <phoneticPr fontId="1" type="noConversion"/>
  </si>
  <si>
    <t>采场充填任务调度</t>
    <phoneticPr fontId="1" type="noConversion"/>
  </si>
  <si>
    <t>浓密机底流浓度控制算法研发</t>
    <phoneticPr fontId="1" type="noConversion"/>
  </si>
  <si>
    <t>泥层压强控制算法研发</t>
  </si>
  <si>
    <t>絮凝剂智能添加策略研发</t>
    <phoneticPr fontId="1" type="noConversion"/>
  </si>
  <si>
    <t>采场充填可视化平台设计与开发</t>
    <phoneticPr fontId="1" type="noConversion"/>
  </si>
  <si>
    <t>搅拌机灰砂比智能测算算法研发</t>
    <phoneticPr fontId="1" type="noConversion"/>
  </si>
  <si>
    <t>存储盘：4* 希捷(Seagate)12TB 企业级硬盘
型号：希捷银河Exos 7E8系列
接口：SATA接口</t>
    <phoneticPr fontId="2" type="noConversion"/>
  </si>
  <si>
    <t>材料费（系统开发设备、电子耗材、办公用品）</t>
    <phoneticPr fontId="1" type="noConversion"/>
  </si>
  <si>
    <t>思腾合力缓存服务器</t>
  </si>
  <si>
    <t>IR2200</t>
  </si>
  <si>
    <t>压力变送器</t>
    <phoneticPr fontId="1" type="noConversion"/>
  </si>
  <si>
    <t>个数</t>
    <phoneticPr fontId="1" type="noConversion"/>
  </si>
  <si>
    <t>控制箱</t>
    <phoneticPr fontId="1" type="noConversion"/>
  </si>
  <si>
    <t>其他电缆等材料</t>
    <phoneticPr fontId="1" type="noConversion"/>
  </si>
  <si>
    <t>详细参数</t>
    <phoneticPr fontId="1" type="noConversion"/>
  </si>
  <si>
    <t>备注</t>
    <phoneticPr fontId="1" type="noConversion"/>
  </si>
  <si>
    <t>用于实时录入数据、运行大数据平台</t>
    <phoneticPr fontId="1" type="noConversion"/>
  </si>
  <si>
    <t>计算服务器</t>
    <phoneticPr fontId="1" type="noConversion"/>
  </si>
  <si>
    <t>网线</t>
    <phoneticPr fontId="1" type="noConversion"/>
  </si>
  <si>
    <t>恩菲提供</t>
    <phoneticPr fontId="1" type="noConversion"/>
  </si>
  <si>
    <t>CPU：2* 英特尔 XEON E5-2620V4/8核/16线程/2.1GHz-3.0GHz</t>
  </si>
  <si>
    <t>内存：4* 32GB R-ECC DDR4 2400MHz 服务器内存 支持高级内存纠错、内存镜像</t>
  </si>
  <si>
    <t>系统盘：2* 240G 企业级固态硬盘（Raid1）
品牌：英特尔     型号：S4510 SSDSC2KB240G801
性能描述：读560MB/s   写510MB/s</t>
  </si>
  <si>
    <t>缓存盘：2* 2TB PCIE接口 数据中心企业级固态硬盘
品牌：英特尔     型号：DC P4600 SSDPEDKE020T701
性能描述：读3290MB/s  写1650MB/s</t>
    <phoneticPr fontId="1" type="noConversion"/>
  </si>
  <si>
    <t>阵列卡：LSI 9361-8i 2G大容量缓存 支持Raid0、1、5、6、10、50、60</t>
  </si>
  <si>
    <r>
      <t>IW2200</t>
    </r>
    <r>
      <rPr>
        <sz val="16"/>
        <color indexed="8"/>
        <rFont val="仿宋"/>
        <family val="3"/>
        <charset val="134"/>
      </rPr>
      <t>准系统（C612芯片组双路主板，最大支持1T内存，12盘位热插拔，500W冗余电源，2U机架式）</t>
    </r>
  </si>
  <si>
    <t>网络：双口千兆网卡（支持网络唤醒，网络冗余，负载均衡等网络高级特性，支持I/O AT加速技术），1个IPMI远程管理口（支持远程开关机、温度监测、调整风扇转速、远程桌面、报错log收集等）</t>
  </si>
  <si>
    <t>资质：认证：ISO9001国际质量管理体系，NVIDIA精英级合作伙伴（官网认证），10名NVIDIA认证工程师；
服务：厂家工程师三年免费质保服务；三年免费上门，终身软件维护服务。</t>
  </si>
  <si>
    <t>软件环境:操作系统根据客户要求安装。</t>
  </si>
  <si>
    <t>软件环境:Ubuntu16.04操作系统</t>
    <phoneticPr fontId="2" type="noConversion"/>
  </si>
  <si>
    <t>井下管道视频智能监控系统</t>
    <phoneticPr fontId="1" type="noConversion"/>
  </si>
  <si>
    <t>3000万像素，网口，每秒2帧，价格8万，含镜头、光源和保护罩</t>
    <phoneticPr fontId="1" type="noConversion"/>
  </si>
  <si>
    <t>用于监测搅拌机的膏体均匀度，架设在充填站二段搅拌机上方</t>
    <phoneticPr fontId="1" type="noConversion"/>
  </si>
  <si>
    <t xml:space="preserve">用于监测井下管道压力，安装位置：
（1）井下680ml
区域一：钻孔底部，连接4个钻孔的每条管道安装一块压力变送器，用于监测钻孔内部料浆的高度，确定钻孔是否满管，需要4块压力变送器。
区域二： 680ml-696ml充填钻孔上部水平段2条管路上，每条管路安装个压力变送器，需要2块压力变送器。
区域三： 680-980ml充填钻孔上部水平段2条管路上安装2个压力变送器。
（2）井下980 ml
区域一：钻孔底部，连接2个钻孔的每条管道安装一块压力变送器，用于监测钻孔内部料浆的高度，确定钻孔是否满管，需要2块压力变送器。
区域二： 980ml中段主进风巷与矿体下盘回/进风道交叉处的水平主管，用于监测980ml两个充填主管压力，需要2块压力变送器。
</t>
    <phoneticPr fontId="1" type="noConversion"/>
  </si>
  <si>
    <t>用于井下管道监控
安装位置：
（1）井下680 ml，设1个监测点，监测地表至680ml钻孔底部管道实时状态，需要1个摄像头。
（2）680ml水平管道，设置2个监测点，一个监测北采区方向，一个监测南采区方向，每个监测点2个摄像头，共需4个摄像头。
（3）井下696ml，设1个监测点，监测680ml-696ml钻孔底部管道实时状态，需要1个摄像头。
（4）井下980 ml，设1个监测点，监测680ml-980ml钻孔底部管道实时状态，需要1个摄像头。
（5）井下980 m水平管道，设置1个监测点，设置2个摄像头。
（6）充填站两台二段搅拌机上方，各1个</t>
    <phoneticPr fontId="1" type="noConversion"/>
  </si>
  <si>
    <t>矿井摄像头</t>
    <phoneticPr fontId="1" type="noConversion"/>
  </si>
  <si>
    <t>普通摄像头</t>
    <phoneticPr fontId="1" type="noConversion"/>
  </si>
  <si>
    <t>GEV-B6620M-TF097 </t>
    <phoneticPr fontId="1" type="noConversion"/>
  </si>
  <si>
    <t>Nikon Rayfact IL 40mm</t>
    <phoneticPr fontId="1" type="noConversion"/>
  </si>
  <si>
    <t>差旅费（除机票部分）</t>
    <phoneticPr fontId="1" type="noConversion"/>
  </si>
  <si>
    <t>每人次约1万元，共计约13人次</t>
    <phoneticPr fontId="1" type="noConversion"/>
  </si>
  <si>
    <r>
      <rPr>
        <sz val="12"/>
        <color theme="1"/>
        <rFont val="SimSun"/>
        <family val="3"/>
        <charset val="134"/>
      </rPr>
      <t>首先按合同总额的</t>
    </r>
    <r>
      <rPr>
        <sz val="12"/>
        <color theme="1"/>
        <rFont val="Times New Roman"/>
        <family val="1"/>
      </rPr>
      <t>0.6%</t>
    </r>
    <r>
      <rPr>
        <sz val="12"/>
        <color theme="1"/>
        <rFont val="宋体"/>
        <family val="3"/>
        <charset val="134"/>
        <scheme val="minor"/>
      </rPr>
      <t>计提技术市场服务费，其次再分段计提学校管理费，即：在</t>
    </r>
    <r>
      <rPr>
        <sz val="12"/>
        <color theme="1"/>
        <rFont val="Times New Roman"/>
        <family val="1"/>
      </rPr>
      <t>100</t>
    </r>
    <r>
      <rPr>
        <sz val="12"/>
        <color theme="1"/>
        <rFont val="宋体"/>
        <family val="3"/>
        <charset val="134"/>
        <scheme val="minor"/>
      </rPr>
      <t>万元及以下部分按</t>
    </r>
    <r>
      <rPr>
        <sz val="12"/>
        <color theme="1"/>
        <rFont val="Times New Roman"/>
        <family val="1"/>
      </rPr>
      <t>10%</t>
    </r>
    <r>
      <rPr>
        <sz val="12"/>
        <color theme="1"/>
        <rFont val="宋体"/>
        <family val="3"/>
        <charset val="134"/>
        <scheme val="minor"/>
      </rPr>
      <t>计提，超过</t>
    </r>
    <r>
      <rPr>
        <sz val="12"/>
        <color theme="1"/>
        <rFont val="Times New Roman"/>
        <family val="1"/>
      </rPr>
      <t>100</t>
    </r>
    <r>
      <rPr>
        <sz val="12"/>
        <color theme="1"/>
        <rFont val="宋体"/>
        <family val="3"/>
        <charset val="134"/>
        <scheme val="minor"/>
      </rPr>
      <t>万至</t>
    </r>
    <r>
      <rPr>
        <sz val="12"/>
        <color theme="1"/>
        <rFont val="Times New Roman"/>
        <family val="1"/>
      </rPr>
      <t>500</t>
    </r>
    <r>
      <rPr>
        <sz val="12"/>
        <color theme="1"/>
        <rFont val="宋体"/>
        <family val="3"/>
        <charset val="134"/>
        <scheme val="minor"/>
      </rPr>
      <t>万</t>
    </r>
    <r>
      <rPr>
        <sz val="12"/>
        <color theme="1"/>
        <rFont val="Times New Roman"/>
        <family val="1"/>
      </rPr>
      <t>(</t>
    </r>
    <r>
      <rPr>
        <sz val="12"/>
        <color theme="1"/>
        <rFont val="宋体"/>
        <family val="3"/>
        <charset val="134"/>
        <scheme val="minor"/>
      </rPr>
      <t>含</t>
    </r>
    <r>
      <rPr>
        <sz val="12"/>
        <color theme="1"/>
        <rFont val="Times New Roman"/>
        <family val="1"/>
      </rPr>
      <t>)</t>
    </r>
    <r>
      <rPr>
        <sz val="12"/>
        <color theme="1"/>
        <rFont val="宋体"/>
        <family val="3"/>
        <charset val="134"/>
        <scheme val="minor"/>
      </rPr>
      <t>部分按</t>
    </r>
    <r>
      <rPr>
        <sz val="12"/>
        <color theme="1"/>
        <rFont val="Times New Roman"/>
        <family val="1"/>
      </rPr>
      <t>8%</t>
    </r>
    <r>
      <rPr>
        <sz val="12"/>
        <color theme="1"/>
        <rFont val="宋体"/>
        <family val="3"/>
        <charset val="134"/>
        <scheme val="minor"/>
      </rPr>
      <t>计提，超过</t>
    </r>
    <r>
      <rPr>
        <sz val="12"/>
        <color theme="1"/>
        <rFont val="Times New Roman"/>
        <family val="1"/>
      </rPr>
      <t>500</t>
    </r>
    <r>
      <rPr>
        <sz val="12"/>
        <color theme="1"/>
        <rFont val="宋体"/>
        <family val="3"/>
        <charset val="134"/>
        <scheme val="minor"/>
      </rPr>
      <t>万部分按</t>
    </r>
    <r>
      <rPr>
        <sz val="12"/>
        <color theme="1"/>
        <rFont val="Times New Roman"/>
        <family val="1"/>
      </rPr>
      <t>5%</t>
    </r>
    <r>
      <rPr>
        <sz val="12"/>
        <color theme="1"/>
        <rFont val="宋体"/>
        <family val="3"/>
        <charset val="134"/>
        <scheme val="minor"/>
      </rPr>
      <t>计提。税费为合同总额*3.2621%</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</si>
</sst>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quot;¥&quot;#,##0.00"/>
  </numFmts>
  <fonts count="35">
    <font>
      <sz val="11"/>
      <color theme="1"/>
      <name val="宋体"/>
      <family val="2"/>
      <scheme val="minor"/>
    </font>
    <font>
      <sz val="9"/>
      <name val="宋体"/>
      <family val="3"/>
      <charset val="134"/>
      <scheme val="minor"/>
    </font>
    <font>
      <sz val="9"/>
      <name val="宋体"/>
      <family val="3"/>
      <charset val="134"/>
    </font>
    <font>
      <sz val="11"/>
      <color indexed="8"/>
      <name val="宋体"/>
      <family val="3"/>
      <charset val="134"/>
    </font>
    <font>
      <b/>
      <sz val="14"/>
      <color indexed="8"/>
      <name val="宋体"/>
      <family val="3"/>
      <charset val="134"/>
    </font>
    <font>
      <b/>
      <sz val="12"/>
      <color indexed="8"/>
      <name val="黑体"/>
      <family val="3"/>
      <charset val="134"/>
    </font>
    <font>
      <b/>
      <sz val="18"/>
      <color indexed="8"/>
      <name val="黑体"/>
      <family val="3"/>
      <charset val="134"/>
    </font>
    <font>
      <b/>
      <sz val="18"/>
      <color indexed="8"/>
      <name val="Times New Roman"/>
      <family val="1"/>
    </font>
    <font>
      <sz val="11"/>
      <color indexed="8"/>
      <name val="Times New Roman"/>
      <family val="1"/>
    </font>
    <font>
      <b/>
      <sz val="12"/>
      <color indexed="8"/>
      <name val="Times New Roman"/>
      <family val="1"/>
    </font>
    <font>
      <sz val="12"/>
      <color indexed="8"/>
      <name val="Times New Roman"/>
      <family val="1"/>
    </font>
    <font>
      <b/>
      <sz val="14"/>
      <color indexed="8"/>
      <name val="Times New Roman"/>
      <family val="1"/>
    </font>
    <font>
      <sz val="12"/>
      <color indexed="8"/>
      <name val="宋体"/>
      <family val="3"/>
      <charset val="134"/>
    </font>
    <font>
      <b/>
      <sz val="12"/>
      <color indexed="8"/>
      <name val="Times New Roman"/>
      <family val="3"/>
      <charset val="134"/>
    </font>
    <font>
      <sz val="14"/>
      <color indexed="8"/>
      <name val="宋体"/>
      <family val="3"/>
      <charset val="134"/>
    </font>
    <font>
      <sz val="14"/>
      <color indexed="8"/>
      <name val="Times New Roman"/>
      <family val="1"/>
    </font>
    <font>
      <sz val="14"/>
      <color rgb="FF000000"/>
      <name val="SimSun"/>
      <family val="3"/>
      <charset val="134"/>
    </font>
    <font>
      <sz val="14"/>
      <color rgb="FF000000"/>
      <name val="宋体"/>
      <family val="3"/>
      <charset val="134"/>
    </font>
    <font>
      <sz val="14"/>
      <color indexed="8"/>
      <name val="Times New Roman"/>
      <family val="3"/>
      <charset val="134"/>
    </font>
    <font>
      <sz val="11"/>
      <color theme="0"/>
      <name val="宋体"/>
      <family val="3"/>
      <charset val="134"/>
      <scheme val="minor"/>
    </font>
    <font>
      <sz val="16"/>
      <color theme="1"/>
      <name val="宋体"/>
      <family val="2"/>
      <scheme val="minor"/>
    </font>
    <font>
      <sz val="16"/>
      <color indexed="8"/>
      <name val="仿宋"/>
      <family val="3"/>
      <charset val="134"/>
    </font>
    <font>
      <sz val="16"/>
      <name val="仿宋"/>
      <family val="3"/>
      <charset val="134"/>
    </font>
    <font>
      <sz val="16"/>
      <color rgb="FF000000"/>
      <name val="仿宋"/>
      <family val="3"/>
      <charset val="134"/>
    </font>
    <font>
      <sz val="16"/>
      <color indexed="9"/>
      <name val="仿宋"/>
      <family val="3"/>
      <charset val="134"/>
    </font>
    <font>
      <sz val="16"/>
      <color theme="0"/>
      <name val="仿宋"/>
      <family val="3"/>
      <charset val="134"/>
    </font>
    <font>
      <sz val="20"/>
      <color indexed="9"/>
      <name val="仿宋"/>
      <family val="3"/>
      <charset val="134"/>
    </font>
    <font>
      <sz val="20"/>
      <color indexed="8"/>
      <name val="仿宋"/>
      <family val="3"/>
      <charset val="134"/>
    </font>
    <font>
      <sz val="20"/>
      <color theme="1"/>
      <name val="宋体"/>
      <family val="2"/>
      <scheme val="minor"/>
    </font>
    <font>
      <sz val="20"/>
      <color theme="1"/>
      <name val="仿宋"/>
      <family val="3"/>
      <charset val="134"/>
    </font>
    <font>
      <b/>
      <sz val="12"/>
      <color rgb="FF4D4D4D"/>
      <name val="ＭＳ Ｐゴシック"/>
      <family val="2"/>
      <charset val="128"/>
    </font>
    <font>
      <sz val="12"/>
      <color theme="1"/>
      <name val="SimSun"/>
      <family val="3"/>
      <charset val="134"/>
    </font>
    <font>
      <sz val="12"/>
      <color theme="1"/>
      <name val="Times New Roman"/>
      <family val="3"/>
      <charset val="134"/>
    </font>
    <font>
      <sz val="12"/>
      <color theme="1"/>
      <name val="Times New Roman"/>
      <family val="1"/>
    </font>
    <font>
      <sz val="12"/>
      <color theme="1"/>
      <name val="宋体"/>
      <family val="3"/>
      <charset val="134"/>
      <scheme val="minor"/>
    </font>
  </fonts>
  <fills count="6">
    <fill>
      <patternFill patternType="none"/>
    </fill>
    <fill>
      <patternFill patternType="gray125"/>
    </fill>
    <fill>
      <patternFill patternType="solid">
        <fgColor theme="4"/>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indexed="30"/>
        <bgColor indexed="2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3">
    <xf numFmtId="0" fontId="0" fillId="0" borderId="0"/>
    <xf numFmtId="0" fontId="3" fillId="0" borderId="0">
      <alignment vertical="center"/>
    </xf>
    <xf numFmtId="0" fontId="19" fillId="2" borderId="0" applyNumberFormat="0" applyBorder="0" applyAlignment="0" applyProtection="0">
      <alignment vertical="center"/>
    </xf>
  </cellStyleXfs>
  <cellXfs count="111">
    <xf numFmtId="0" fontId="0" fillId="0" borderId="0" xfId="0"/>
    <xf numFmtId="0" fontId="8" fillId="0" borderId="0" xfId="1" applyFont="1">
      <alignment vertical="center"/>
    </xf>
    <xf numFmtId="0" fontId="9" fillId="2" borderId="1" xfId="1" applyFont="1" applyFill="1" applyBorder="1" applyAlignment="1">
      <alignment horizontal="center" vertical="center"/>
    </xf>
    <xf numFmtId="0" fontId="9" fillId="0" borderId="0" xfId="1" applyFont="1" applyFill="1" applyAlignment="1">
      <alignment horizontal="center" vertical="center"/>
    </xf>
    <xf numFmtId="0" fontId="8" fillId="0" borderId="0" xfId="1" applyFont="1" applyBorder="1">
      <alignment vertical="center"/>
    </xf>
    <xf numFmtId="0" fontId="8" fillId="0" borderId="0" xfId="1" applyFont="1" applyBorder="1" applyAlignment="1">
      <alignment horizontal="center" vertical="center"/>
    </xf>
    <xf numFmtId="0" fontId="8" fillId="0" borderId="0" xfId="1" applyFont="1" applyAlignment="1">
      <alignment horizontal="center" vertical="center"/>
    </xf>
    <xf numFmtId="0" fontId="8" fillId="0" borderId="0" xfId="1" applyFont="1" applyFill="1" applyBorder="1" applyAlignment="1">
      <alignment horizontal="center" vertical="center"/>
    </xf>
    <xf numFmtId="0" fontId="13" fillId="2" borderId="1" xfId="1" applyFont="1" applyFill="1" applyBorder="1" applyAlignment="1">
      <alignment horizontal="center" vertical="center"/>
    </xf>
    <xf numFmtId="0" fontId="10" fillId="0" borderId="0" xfId="1" applyFont="1" applyBorder="1" applyAlignment="1">
      <alignment horizontal="center" vertical="center"/>
    </xf>
    <xf numFmtId="0" fontId="10" fillId="0" borderId="0" xfId="1" applyFont="1" applyAlignment="1">
      <alignment horizontal="center" vertical="center"/>
    </xf>
    <xf numFmtId="0" fontId="10" fillId="0" borderId="0" xfId="1" applyFont="1">
      <alignment vertical="center"/>
    </xf>
    <xf numFmtId="0" fontId="15" fillId="0" borderId="1" xfId="1" applyFont="1" applyBorder="1">
      <alignment vertical="center"/>
    </xf>
    <xf numFmtId="0" fontId="15" fillId="0" borderId="1" xfId="1" applyFont="1" applyBorder="1" applyAlignment="1">
      <alignment vertical="center" wrapText="1"/>
    </xf>
    <xf numFmtId="0" fontId="15" fillId="0" borderId="1" xfId="1" applyFont="1" applyBorder="1" applyAlignment="1">
      <alignment horizontal="center" vertical="center"/>
    </xf>
    <xf numFmtId="0" fontId="15" fillId="0" borderId="0" xfId="1" applyFont="1">
      <alignment vertical="center"/>
    </xf>
    <xf numFmtId="0" fontId="15" fillId="3" borderId="1" xfId="1" applyFont="1" applyFill="1" applyBorder="1">
      <alignment vertical="center"/>
    </xf>
    <xf numFmtId="0" fontId="14" fillId="3" borderId="1" xfId="1" applyFont="1" applyFill="1" applyBorder="1" applyAlignment="1">
      <alignment horizontal="center" vertical="center"/>
    </xf>
    <xf numFmtId="0" fontId="15" fillId="3" borderId="1" xfId="1" applyFont="1" applyFill="1" applyBorder="1" applyAlignment="1">
      <alignment vertical="center" wrapText="1"/>
    </xf>
    <xf numFmtId="0" fontId="15" fillId="3" borderId="1" xfId="1" applyFont="1" applyFill="1" applyBorder="1" applyAlignment="1">
      <alignment horizontal="center" vertical="center"/>
    </xf>
    <xf numFmtId="0" fontId="15" fillId="0" borderId="0" xfId="1" applyFont="1" applyFill="1">
      <alignment vertical="center"/>
    </xf>
    <xf numFmtId="0" fontId="17" fillId="3" borderId="1" xfId="1" applyFont="1" applyFill="1" applyBorder="1" applyAlignment="1">
      <alignment horizontal="center" vertical="center"/>
    </xf>
    <xf numFmtId="0" fontId="15" fillId="0" borderId="1" xfId="1" applyFont="1" applyFill="1" applyBorder="1">
      <alignment vertical="center"/>
    </xf>
    <xf numFmtId="0" fontId="15" fillId="0" borderId="1" xfId="1" applyFont="1" applyFill="1" applyBorder="1" applyAlignment="1">
      <alignment vertical="center" wrapText="1"/>
    </xf>
    <xf numFmtId="0" fontId="15" fillId="0" borderId="1" xfId="1" applyFont="1" applyFill="1" applyBorder="1" applyAlignment="1">
      <alignment horizontal="center" vertical="center"/>
    </xf>
    <xf numFmtId="0" fontId="18" fillId="3" borderId="1" xfId="1" applyFont="1" applyFill="1" applyBorder="1" applyAlignment="1">
      <alignment horizontal="center" vertical="center" wrapText="1"/>
    </xf>
    <xf numFmtId="0" fontId="15" fillId="0" borderId="1" xfId="1" applyFont="1" applyBorder="1" applyAlignment="1">
      <alignment horizontal="center" vertical="center"/>
    </xf>
    <xf numFmtId="0" fontId="15" fillId="3" borderId="1" xfId="1" applyFont="1" applyFill="1" applyBorder="1" applyAlignment="1">
      <alignment horizontal="center" vertical="center"/>
    </xf>
    <xf numFmtId="0" fontId="15" fillId="0" borderId="1" xfId="1" applyFont="1" applyBorder="1" applyAlignment="1">
      <alignment horizontal="center" vertical="center"/>
    </xf>
    <xf numFmtId="0" fontId="14" fillId="4" borderId="1" xfId="1" applyFont="1" applyFill="1" applyBorder="1" applyAlignment="1">
      <alignment horizontal="center" vertical="center"/>
    </xf>
    <xf numFmtId="0" fontId="15" fillId="4" borderId="1" xfId="1" applyFont="1" applyFill="1" applyBorder="1" applyAlignment="1">
      <alignment horizontal="center" vertical="center"/>
    </xf>
    <xf numFmtId="0" fontId="15" fillId="3" borderId="1" xfId="1" applyFont="1" applyFill="1" applyBorder="1" applyAlignment="1">
      <alignment horizontal="center" vertical="center"/>
    </xf>
    <xf numFmtId="0" fontId="15" fillId="0" borderId="1" xfId="1" applyFont="1" applyBorder="1" applyAlignment="1">
      <alignment horizontal="center" vertical="center"/>
    </xf>
    <xf numFmtId="0" fontId="14" fillId="3" borderId="11" xfId="1" applyFont="1" applyFill="1" applyBorder="1" applyAlignment="1">
      <alignment horizontal="center" vertical="center"/>
    </xf>
    <xf numFmtId="0" fontId="15" fillId="0" borderId="1" xfId="1" applyFont="1" applyBorder="1" applyAlignment="1">
      <alignment horizontal="center" vertical="center"/>
    </xf>
    <xf numFmtId="0" fontId="15" fillId="3" borderId="1" xfId="1" applyFont="1" applyFill="1" applyBorder="1" applyAlignment="1">
      <alignment horizontal="center" vertical="center"/>
    </xf>
    <xf numFmtId="0" fontId="20" fillId="0" borderId="0" xfId="0" applyFont="1"/>
    <xf numFmtId="0" fontId="28" fillId="0" borderId="0" xfId="0" applyFont="1"/>
    <xf numFmtId="0" fontId="26" fillId="5" borderId="1" xfId="1" applyFont="1" applyFill="1" applyBorder="1" applyAlignment="1">
      <alignment horizontal="center" vertical="center" wrapText="1"/>
    </xf>
    <xf numFmtId="0" fontId="24" fillId="5" borderId="1" xfId="1" applyFont="1" applyFill="1" applyBorder="1" applyAlignment="1">
      <alignment horizontal="center" vertical="center" wrapText="1"/>
    </xf>
    <xf numFmtId="176" fontId="26" fillId="5" borderId="1" xfId="1" applyNumberFormat="1" applyFont="1" applyFill="1" applyBorder="1" applyAlignment="1">
      <alignment horizontal="center" vertical="center" wrapText="1"/>
    </xf>
    <xf numFmtId="0" fontId="21" fillId="0" borderId="1" xfId="0" applyFont="1" applyBorder="1" applyAlignment="1">
      <alignment horizontal="left" vertical="center" wrapText="1"/>
    </xf>
    <xf numFmtId="0" fontId="22" fillId="0" borderId="1" xfId="0" applyFont="1" applyBorder="1" applyAlignment="1">
      <alignment horizontal="left" vertical="center" wrapText="1"/>
    </xf>
    <xf numFmtId="0" fontId="23" fillId="0" borderId="1" xfId="0" applyFont="1" applyBorder="1" applyAlignment="1">
      <alignment horizontal="left" vertical="center" wrapText="1"/>
    </xf>
    <xf numFmtId="0" fontId="27" fillId="0" borderId="1" xfId="1" applyFont="1" applyBorder="1" applyAlignment="1">
      <alignment horizontal="center" vertical="center" wrapText="1"/>
    </xf>
    <xf numFmtId="0" fontId="21" fillId="0" borderId="1" xfId="1" applyFont="1" applyBorder="1">
      <alignment vertical="center"/>
    </xf>
    <xf numFmtId="0" fontId="21" fillId="0" borderId="1" xfId="1" applyFont="1" applyBorder="1" applyAlignment="1">
      <alignment horizontal="left" vertical="center" wrapText="1"/>
    </xf>
    <xf numFmtId="0" fontId="21" fillId="0" borderId="1" xfId="1" applyFont="1" applyBorder="1" applyAlignment="1">
      <alignment vertical="center" wrapText="1"/>
    </xf>
    <xf numFmtId="0" fontId="22" fillId="0" borderId="1" xfId="1" applyFont="1" applyBorder="1" applyAlignment="1">
      <alignment horizontal="left" vertical="center" wrapText="1"/>
    </xf>
    <xf numFmtId="0" fontId="23" fillId="0" borderId="1" xfId="1" applyFont="1" applyBorder="1" applyAlignment="1">
      <alignment horizontal="left" vertical="center" wrapText="1"/>
    </xf>
    <xf numFmtId="0" fontId="27" fillId="0" borderId="1" xfId="1" applyFont="1" applyBorder="1" applyAlignment="1">
      <alignment horizontal="center" vertical="center"/>
    </xf>
    <xf numFmtId="0" fontId="27" fillId="0" borderId="1" xfId="1" applyFont="1" applyBorder="1">
      <alignment vertical="center"/>
    </xf>
    <xf numFmtId="0" fontId="27" fillId="0" borderId="1" xfId="1" applyFont="1" applyBorder="1" applyAlignment="1">
      <alignment horizontal="left" vertical="center" wrapText="1"/>
    </xf>
    <xf numFmtId="0" fontId="30" fillId="0" borderId="0" xfId="0" applyFont="1"/>
    <xf numFmtId="0" fontId="16" fillId="3" borderId="1" xfId="1" applyFont="1" applyFill="1" applyBorder="1" applyAlignment="1">
      <alignment horizontal="center" vertical="center" wrapText="1"/>
    </xf>
    <xf numFmtId="0" fontId="32" fillId="0" borderId="1" xfId="1" applyFont="1" applyFill="1" applyBorder="1" applyAlignment="1">
      <alignment vertical="center" wrapText="1"/>
    </xf>
    <xf numFmtId="0" fontId="6" fillId="0" borderId="1" xfId="1" applyFont="1" applyBorder="1" applyAlignment="1">
      <alignment horizontal="center" vertical="center"/>
    </xf>
    <xf numFmtId="0" fontId="7" fillId="0" borderId="1" xfId="1" applyFont="1" applyBorder="1" applyAlignment="1">
      <alignment horizontal="center" vertical="center"/>
    </xf>
    <xf numFmtId="0" fontId="14" fillId="0" borderId="2" xfId="1" applyFont="1" applyBorder="1" applyAlignment="1">
      <alignment horizontal="center" vertical="center"/>
    </xf>
    <xf numFmtId="0" fontId="15" fillId="0" borderId="3" xfId="1" applyFont="1" applyBorder="1" applyAlignment="1">
      <alignment horizontal="center" vertical="center"/>
    </xf>
    <xf numFmtId="0" fontId="14" fillId="0" borderId="3" xfId="1" applyFont="1" applyBorder="1" applyAlignment="1">
      <alignment horizontal="center" vertical="center"/>
    </xf>
    <xf numFmtId="0" fontId="10" fillId="2" borderId="1" xfId="1" applyFont="1" applyFill="1" applyBorder="1" applyAlignment="1">
      <alignment horizontal="center" vertical="center"/>
    </xf>
    <xf numFmtId="0" fontId="9" fillId="2" borderId="2" xfId="1" applyFont="1" applyFill="1" applyBorder="1" applyAlignment="1">
      <alignment horizontal="center" vertical="center"/>
    </xf>
    <xf numFmtId="0" fontId="9" fillId="2" borderId="13" xfId="1" applyFont="1" applyFill="1" applyBorder="1" applyAlignment="1">
      <alignment horizontal="center" vertical="center"/>
    </xf>
    <xf numFmtId="0" fontId="9" fillId="2" borderId="3" xfId="1" applyFont="1" applyFill="1" applyBorder="1" applyAlignment="1">
      <alignment horizontal="center" vertical="center"/>
    </xf>
    <xf numFmtId="0" fontId="15" fillId="0" borderId="1" xfId="1" applyFont="1" applyBorder="1" applyAlignment="1">
      <alignment horizontal="center" vertical="center" wrapText="1"/>
    </xf>
    <xf numFmtId="0" fontId="14" fillId="0" borderId="1" xfId="1" applyFont="1" applyBorder="1" applyAlignment="1">
      <alignment horizontal="center" vertical="center" wrapText="1"/>
    </xf>
    <xf numFmtId="0" fontId="14" fillId="0" borderId="1" xfId="1" applyFont="1" applyBorder="1" applyAlignment="1">
      <alignment horizontal="center" vertical="center"/>
    </xf>
    <xf numFmtId="0" fontId="16" fillId="0" borderId="1" xfId="1" applyFont="1" applyBorder="1" applyAlignment="1">
      <alignment horizontal="center" vertical="center"/>
    </xf>
    <xf numFmtId="0" fontId="15" fillId="0" borderId="1" xfId="1" applyFont="1" applyBorder="1" applyAlignment="1">
      <alignment horizontal="center" vertical="center"/>
    </xf>
    <xf numFmtId="0" fontId="15" fillId="0" borderId="4" xfId="1" applyFont="1" applyBorder="1" applyAlignment="1">
      <alignment horizontal="center" vertical="center"/>
    </xf>
    <xf numFmtId="0" fontId="15" fillId="0" borderId="5" xfId="1" applyFont="1" applyBorder="1" applyAlignment="1">
      <alignment horizontal="center" vertical="center"/>
    </xf>
    <xf numFmtId="0" fontId="15" fillId="0" borderId="6" xfId="1" applyFont="1" applyBorder="1" applyAlignment="1">
      <alignment horizontal="center" vertical="center"/>
    </xf>
    <xf numFmtId="0" fontId="15" fillId="0" borderId="7" xfId="1" applyFont="1" applyBorder="1" applyAlignment="1">
      <alignment horizontal="center" vertical="center"/>
    </xf>
    <xf numFmtId="0" fontId="15" fillId="0" borderId="8" xfId="1" applyFont="1" applyBorder="1" applyAlignment="1">
      <alignment horizontal="center" vertical="center"/>
    </xf>
    <xf numFmtId="0" fontId="15" fillId="0" borderId="9" xfId="1" applyFont="1" applyBorder="1" applyAlignment="1">
      <alignment horizontal="center" vertical="center"/>
    </xf>
    <xf numFmtId="0" fontId="15" fillId="3" borderId="4" xfId="1" applyFont="1" applyFill="1" applyBorder="1" applyAlignment="1">
      <alignment horizontal="center" vertical="center"/>
    </xf>
    <xf numFmtId="0" fontId="15" fillId="3" borderId="5" xfId="1" applyFont="1" applyFill="1" applyBorder="1" applyAlignment="1">
      <alignment horizontal="center" vertical="center"/>
    </xf>
    <xf numFmtId="0" fontId="15" fillId="3" borderId="6" xfId="1" applyFont="1" applyFill="1" applyBorder="1" applyAlignment="1">
      <alignment horizontal="center" vertical="center"/>
    </xf>
    <xf numFmtId="0" fontId="15" fillId="3" borderId="7" xfId="1" applyFont="1" applyFill="1" applyBorder="1" applyAlignment="1">
      <alignment horizontal="center" vertical="center"/>
    </xf>
    <xf numFmtId="0" fontId="15" fillId="3" borderId="8" xfId="1" applyFont="1" applyFill="1" applyBorder="1" applyAlignment="1">
      <alignment horizontal="center" vertical="center"/>
    </xf>
    <xf numFmtId="0" fontId="15" fillId="3" borderId="9" xfId="1" applyFont="1" applyFill="1" applyBorder="1" applyAlignment="1">
      <alignment horizontal="center" vertical="center"/>
    </xf>
    <xf numFmtId="0" fontId="15" fillId="0" borderId="1" xfId="1" applyFont="1" applyFill="1" applyBorder="1" applyAlignment="1">
      <alignment horizontal="center" vertical="center"/>
    </xf>
    <xf numFmtId="0" fontId="14" fillId="3" borderId="11" xfId="1" applyFont="1" applyFill="1" applyBorder="1" applyAlignment="1">
      <alignment horizontal="center" vertical="center"/>
    </xf>
    <xf numFmtId="0" fontId="14" fillId="3" borderId="10" xfId="1" applyFont="1" applyFill="1" applyBorder="1" applyAlignment="1">
      <alignment horizontal="center" vertical="center"/>
    </xf>
    <xf numFmtId="0" fontId="14" fillId="3" borderId="12" xfId="1" applyFont="1" applyFill="1" applyBorder="1" applyAlignment="1">
      <alignment horizontal="center" vertical="center"/>
    </xf>
    <xf numFmtId="0" fontId="11" fillId="0" borderId="2" xfId="1" applyFont="1" applyBorder="1" applyAlignment="1">
      <alignment horizontal="center" vertical="center"/>
    </xf>
    <xf numFmtId="0" fontId="11" fillId="0" borderId="13" xfId="1" applyFont="1" applyBorder="1" applyAlignment="1">
      <alignment horizontal="center" vertical="center"/>
    </xf>
    <xf numFmtId="0" fontId="11" fillId="0" borderId="3" xfId="1" applyFont="1" applyBorder="1" applyAlignment="1">
      <alignment horizontal="center" vertical="center"/>
    </xf>
    <xf numFmtId="0" fontId="15" fillId="0" borderId="10" xfId="1" applyFont="1" applyFill="1" applyBorder="1" applyAlignment="1">
      <alignment horizontal="center" vertical="center" wrapText="1"/>
    </xf>
    <xf numFmtId="0" fontId="15" fillId="0" borderId="12" xfId="1" applyFont="1" applyFill="1" applyBorder="1" applyAlignment="1">
      <alignment horizontal="center" vertical="center" wrapText="1"/>
    </xf>
    <xf numFmtId="0" fontId="14" fillId="0" borderId="10" xfId="1" applyFont="1" applyFill="1" applyBorder="1" applyAlignment="1">
      <alignment horizontal="center" vertical="center"/>
    </xf>
    <xf numFmtId="0" fontId="15" fillId="0" borderId="12" xfId="1" applyFont="1" applyFill="1" applyBorder="1" applyAlignment="1">
      <alignment horizontal="center" vertical="center"/>
    </xf>
    <xf numFmtId="0" fontId="15" fillId="3" borderId="10" xfId="1" applyFont="1" applyFill="1" applyBorder="1" applyAlignment="1">
      <alignment horizontal="center" vertical="center" wrapText="1"/>
    </xf>
    <xf numFmtId="0" fontId="15" fillId="3" borderId="11" xfId="1" applyFont="1" applyFill="1" applyBorder="1" applyAlignment="1">
      <alignment horizontal="center" vertical="center" wrapText="1"/>
    </xf>
    <xf numFmtId="0" fontId="15" fillId="3" borderId="12" xfId="1" applyFont="1" applyFill="1" applyBorder="1" applyAlignment="1">
      <alignment horizontal="center" vertical="center" wrapText="1"/>
    </xf>
    <xf numFmtId="0" fontId="15" fillId="3" borderId="11" xfId="1" applyFont="1" applyFill="1" applyBorder="1" applyAlignment="1">
      <alignment horizontal="center" vertical="center"/>
    </xf>
    <xf numFmtId="0" fontId="15" fillId="3" borderId="12" xfId="1" applyFont="1" applyFill="1" applyBorder="1" applyAlignment="1">
      <alignment horizontal="center" vertical="center"/>
    </xf>
    <xf numFmtId="0" fontId="15" fillId="3" borderId="1" xfId="1" applyFont="1" applyFill="1" applyBorder="1" applyAlignment="1">
      <alignment horizontal="center" vertical="center"/>
    </xf>
    <xf numFmtId="0" fontId="14" fillId="3" borderId="1" xfId="1" applyFont="1" applyFill="1" applyBorder="1" applyAlignment="1">
      <alignment horizontal="center" vertical="center"/>
    </xf>
    <xf numFmtId="0" fontId="16" fillId="3" borderId="2" xfId="1" applyFont="1" applyFill="1" applyBorder="1" applyAlignment="1">
      <alignment horizontal="center" vertical="center"/>
    </xf>
    <xf numFmtId="0" fontId="15" fillId="3" borderId="3" xfId="1" applyFont="1" applyFill="1" applyBorder="1" applyAlignment="1">
      <alignment horizontal="center" vertical="center"/>
    </xf>
    <xf numFmtId="0" fontId="16" fillId="3" borderId="10" xfId="1" applyFont="1" applyFill="1" applyBorder="1" applyAlignment="1">
      <alignment horizontal="center" vertical="center" wrapText="1"/>
    </xf>
    <xf numFmtId="0" fontId="16" fillId="3" borderId="11" xfId="1" applyFont="1" applyFill="1" applyBorder="1" applyAlignment="1">
      <alignment horizontal="center" vertical="center" wrapText="1"/>
    </xf>
    <xf numFmtId="0" fontId="16" fillId="3" borderId="12" xfId="1" applyFont="1" applyFill="1" applyBorder="1" applyAlignment="1">
      <alignment horizontal="center" vertical="center" wrapText="1"/>
    </xf>
    <xf numFmtId="0" fontId="15" fillId="3" borderId="10" xfId="1" applyFont="1" applyFill="1" applyBorder="1" applyAlignment="1">
      <alignment horizontal="center" vertical="center"/>
    </xf>
    <xf numFmtId="0" fontId="25" fillId="2" borderId="1" xfId="2" applyFont="1" applyBorder="1" applyAlignment="1">
      <alignment horizontal="center" vertical="center"/>
    </xf>
    <xf numFmtId="0" fontId="27" fillId="0" borderId="1" xfId="0" applyFont="1" applyBorder="1" applyAlignment="1">
      <alignment horizontal="center" vertical="center" wrapText="1"/>
    </xf>
    <xf numFmtId="0" fontId="29" fillId="0" borderId="1" xfId="0" applyFont="1" applyBorder="1" applyAlignment="1">
      <alignment horizontal="center" vertical="center"/>
    </xf>
    <xf numFmtId="0" fontId="27" fillId="0" borderId="1" xfId="1" applyFont="1" applyBorder="1" applyAlignment="1">
      <alignment horizontal="center" vertical="center"/>
    </xf>
    <xf numFmtId="0" fontId="27" fillId="0" borderId="1" xfId="1" applyFont="1" applyBorder="1" applyAlignment="1">
      <alignment horizontal="center" vertical="center" wrapText="1"/>
    </xf>
  </cellXfs>
  <cellStyles count="3">
    <cellStyle name="常规" xfId="0" builtinId="0"/>
    <cellStyle name="常规 2" xfId="1" xr:uid="{00000000-0005-0000-0000-000001000000}"/>
    <cellStyle name="着色 1 2" xfId="2" xr:uid="{D62EAD81-D9EC-491A-BBD7-170C9E84CF4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abSelected="1" zoomScale="85" zoomScaleNormal="85" workbookViewId="0">
      <selection activeCell="U22" sqref="U22"/>
    </sheetView>
  </sheetViews>
  <sheetFormatPr baseColWidth="10" defaultColWidth="9" defaultRowHeight="16"/>
  <cols>
    <col min="1" max="1" width="4.33203125" style="1" bestFit="1" customWidth="1"/>
    <col min="2" max="2" width="24.5" style="1" bestFit="1" customWidth="1"/>
    <col min="3" max="3" width="4.33203125" style="1" bestFit="1" customWidth="1"/>
    <col min="4" max="4" width="27.5" style="10" customWidth="1"/>
    <col min="5" max="5" width="48" style="10" bestFit="1" customWidth="1"/>
    <col min="6" max="6" width="16.5" style="1" bestFit="1" customWidth="1"/>
    <col min="7" max="7" width="11.33203125" style="6" bestFit="1" customWidth="1"/>
    <col min="8" max="9" width="9.33203125" style="6" bestFit="1" customWidth="1"/>
    <col min="10" max="10" width="11.1640625" style="6" bestFit="1" customWidth="1"/>
    <col min="11" max="11" width="13.5" style="1" customWidth="1"/>
    <col min="12" max="13" width="9" style="1"/>
    <col min="14" max="14" width="19.1640625" style="1" customWidth="1"/>
    <col min="15" max="16384" width="9" style="1"/>
  </cols>
  <sheetData>
    <row r="1" spans="1:11" ht="51" customHeight="1">
      <c r="A1" s="56" t="s">
        <v>30</v>
      </c>
      <c r="B1" s="57"/>
      <c r="C1" s="57"/>
      <c r="D1" s="57"/>
      <c r="E1" s="57"/>
      <c r="F1" s="57"/>
      <c r="G1" s="57"/>
      <c r="H1" s="57"/>
      <c r="I1" s="57"/>
      <c r="J1" s="57"/>
      <c r="K1" s="57"/>
    </row>
    <row r="2" spans="1:11" s="3" customFormat="1" ht="32.25" customHeight="1">
      <c r="A2" s="2" t="s">
        <v>0</v>
      </c>
      <c r="B2" s="62" t="s">
        <v>1</v>
      </c>
      <c r="C2" s="63"/>
      <c r="D2" s="63"/>
      <c r="E2" s="64"/>
      <c r="F2" s="2" t="s">
        <v>2</v>
      </c>
      <c r="G2" s="8" t="s">
        <v>4</v>
      </c>
      <c r="H2" s="2" t="s">
        <v>5</v>
      </c>
      <c r="I2" s="2" t="s">
        <v>6</v>
      </c>
      <c r="J2" s="61" t="s">
        <v>7</v>
      </c>
      <c r="K2" s="61"/>
    </row>
    <row r="3" spans="1:11" s="15" customFormat="1" ht="18">
      <c r="A3" s="67" t="s">
        <v>8</v>
      </c>
      <c r="B3" s="66" t="s">
        <v>15</v>
      </c>
      <c r="C3" s="12">
        <v>1</v>
      </c>
      <c r="D3" s="58" t="s">
        <v>28</v>
      </c>
      <c r="E3" s="59"/>
      <c r="F3" s="13"/>
      <c r="G3" s="14">
        <v>4</v>
      </c>
      <c r="H3" s="14">
        <v>1</v>
      </c>
      <c r="I3" s="14">
        <f>G3*H3</f>
        <v>4</v>
      </c>
      <c r="J3" s="70">
        <f>SUM(I3:I5)</f>
        <v>19.5</v>
      </c>
      <c r="K3" s="71"/>
    </row>
    <row r="4" spans="1:11" s="15" customFormat="1" ht="18">
      <c r="A4" s="67"/>
      <c r="B4" s="66"/>
      <c r="C4" s="12">
        <v>2</v>
      </c>
      <c r="D4" s="58" t="s">
        <v>27</v>
      </c>
      <c r="E4" s="59"/>
      <c r="F4" s="13"/>
      <c r="G4" s="28">
        <v>5</v>
      </c>
      <c r="H4" s="28">
        <v>1.5</v>
      </c>
      <c r="I4" s="32">
        <f t="shared" ref="I4:I27" si="0">G4*H4</f>
        <v>7.5</v>
      </c>
      <c r="J4" s="72"/>
      <c r="K4" s="73"/>
    </row>
    <row r="5" spans="1:11" s="15" customFormat="1" ht="18">
      <c r="A5" s="67"/>
      <c r="B5" s="66"/>
      <c r="C5" s="12">
        <v>3</v>
      </c>
      <c r="D5" s="58" t="s">
        <v>18</v>
      </c>
      <c r="E5" s="60"/>
      <c r="F5" s="13"/>
      <c r="G5" s="14">
        <v>4</v>
      </c>
      <c r="H5" s="26">
        <v>2</v>
      </c>
      <c r="I5" s="32">
        <f t="shared" si="0"/>
        <v>8</v>
      </c>
      <c r="J5" s="74"/>
      <c r="K5" s="75"/>
    </row>
    <row r="6" spans="1:11" s="15" customFormat="1" ht="18">
      <c r="A6" s="68" t="s">
        <v>9</v>
      </c>
      <c r="B6" s="65" t="s">
        <v>11</v>
      </c>
      <c r="C6" s="12">
        <v>1</v>
      </c>
      <c r="D6" s="58" t="s">
        <v>17</v>
      </c>
      <c r="E6" s="60"/>
      <c r="F6" s="13"/>
      <c r="G6" s="14">
        <v>3</v>
      </c>
      <c r="H6" s="14">
        <v>1.3</v>
      </c>
      <c r="I6" s="32">
        <f t="shared" si="0"/>
        <v>3.9000000000000004</v>
      </c>
      <c r="J6" s="70">
        <f>SUM(I6:I9)</f>
        <v>26.4</v>
      </c>
      <c r="K6" s="71"/>
    </row>
    <row r="7" spans="1:11" s="15" customFormat="1" ht="18">
      <c r="A7" s="69"/>
      <c r="B7" s="65"/>
      <c r="C7" s="12">
        <v>2</v>
      </c>
      <c r="D7" s="58" t="s">
        <v>13</v>
      </c>
      <c r="E7" s="60"/>
      <c r="F7" s="13"/>
      <c r="G7" s="14">
        <v>5</v>
      </c>
      <c r="H7" s="14">
        <v>1.5</v>
      </c>
      <c r="I7" s="32">
        <f t="shared" si="0"/>
        <v>7.5</v>
      </c>
      <c r="J7" s="72"/>
      <c r="K7" s="73"/>
    </row>
    <row r="8" spans="1:11" s="15" customFormat="1" ht="18">
      <c r="A8" s="69"/>
      <c r="B8" s="65"/>
      <c r="C8" s="12">
        <v>3</v>
      </c>
      <c r="D8" s="58" t="s">
        <v>12</v>
      </c>
      <c r="E8" s="60"/>
      <c r="F8" s="13"/>
      <c r="G8" s="32">
        <v>5</v>
      </c>
      <c r="H8" s="32">
        <v>1.5</v>
      </c>
      <c r="I8" s="32">
        <f t="shared" si="0"/>
        <v>7.5</v>
      </c>
      <c r="J8" s="72"/>
      <c r="K8" s="73"/>
    </row>
    <row r="9" spans="1:11" s="15" customFormat="1" ht="18">
      <c r="A9" s="69"/>
      <c r="B9" s="65"/>
      <c r="C9" s="12">
        <v>4</v>
      </c>
      <c r="D9" s="58" t="s">
        <v>43</v>
      </c>
      <c r="E9" s="60"/>
      <c r="F9" s="13"/>
      <c r="G9" s="14">
        <v>5</v>
      </c>
      <c r="H9" s="26">
        <v>1.5</v>
      </c>
      <c r="I9" s="32">
        <f t="shared" si="0"/>
        <v>7.5</v>
      </c>
      <c r="J9" s="74"/>
      <c r="K9" s="75"/>
    </row>
    <row r="10" spans="1:11" s="20" customFormat="1" ht="18" customHeight="1">
      <c r="A10" s="83" t="s">
        <v>10</v>
      </c>
      <c r="B10" s="102" t="s">
        <v>29</v>
      </c>
      <c r="C10" s="16">
        <v>1</v>
      </c>
      <c r="D10" s="84" t="s">
        <v>44</v>
      </c>
      <c r="E10" s="17" t="s">
        <v>59</v>
      </c>
      <c r="F10" s="18"/>
      <c r="G10" s="19">
        <v>8</v>
      </c>
      <c r="H10" s="27">
        <v>2</v>
      </c>
      <c r="I10" s="32">
        <f t="shared" si="0"/>
        <v>16</v>
      </c>
      <c r="J10" s="105">
        <f>SUM(I10:I16)</f>
        <v>64.800000000000011</v>
      </c>
      <c r="K10" s="77">
        <f>SUM(J10:J27)</f>
        <v>132.95000000000002</v>
      </c>
    </row>
    <row r="11" spans="1:11" s="20" customFormat="1" ht="18">
      <c r="A11" s="83"/>
      <c r="B11" s="103"/>
      <c r="C11" s="16">
        <v>2</v>
      </c>
      <c r="D11" s="83"/>
      <c r="E11" s="17" t="s">
        <v>60</v>
      </c>
      <c r="F11" s="18"/>
      <c r="G11" s="19">
        <v>3</v>
      </c>
      <c r="H11" s="27">
        <v>1.6</v>
      </c>
      <c r="I11" s="32">
        <f t="shared" si="0"/>
        <v>4.8000000000000007</v>
      </c>
      <c r="J11" s="96"/>
      <c r="K11" s="79"/>
    </row>
    <row r="12" spans="1:11" s="20" customFormat="1" ht="18">
      <c r="A12" s="83"/>
      <c r="B12" s="103"/>
      <c r="C12" s="16">
        <v>3</v>
      </c>
      <c r="D12" s="83"/>
      <c r="E12" s="17" t="s">
        <v>61</v>
      </c>
      <c r="F12" s="18"/>
      <c r="G12" s="19">
        <v>3</v>
      </c>
      <c r="H12" s="31">
        <v>1.6</v>
      </c>
      <c r="I12" s="32">
        <f t="shared" si="0"/>
        <v>4.8000000000000007</v>
      </c>
      <c r="J12" s="96"/>
      <c r="K12" s="79"/>
    </row>
    <row r="13" spans="1:11" s="20" customFormat="1" ht="18">
      <c r="A13" s="83"/>
      <c r="B13" s="103"/>
      <c r="C13" s="16">
        <v>4</v>
      </c>
      <c r="D13" s="83"/>
      <c r="E13" s="29" t="s">
        <v>45</v>
      </c>
      <c r="F13" s="30"/>
      <c r="G13" s="30">
        <v>3</v>
      </c>
      <c r="H13" s="31">
        <v>1.6</v>
      </c>
      <c r="I13" s="32">
        <f t="shared" si="0"/>
        <v>4.8000000000000007</v>
      </c>
      <c r="J13" s="96"/>
      <c r="K13" s="79"/>
    </row>
    <row r="14" spans="1:11" s="20" customFormat="1" ht="18">
      <c r="A14" s="83"/>
      <c r="B14" s="103"/>
      <c r="C14" s="16">
        <v>5</v>
      </c>
      <c r="D14" s="83"/>
      <c r="E14" s="29" t="s">
        <v>46</v>
      </c>
      <c r="F14" s="30"/>
      <c r="G14" s="30">
        <v>10</v>
      </c>
      <c r="H14" s="30">
        <v>2</v>
      </c>
      <c r="I14" s="32">
        <f t="shared" si="0"/>
        <v>20</v>
      </c>
      <c r="J14" s="96"/>
      <c r="K14" s="79"/>
    </row>
    <row r="15" spans="1:11" s="20" customFormat="1" ht="18">
      <c r="A15" s="83"/>
      <c r="B15" s="103"/>
      <c r="C15" s="16">
        <v>6</v>
      </c>
      <c r="D15" s="83"/>
      <c r="E15" s="21" t="s">
        <v>63</v>
      </c>
      <c r="F15" s="18"/>
      <c r="G15" s="19">
        <v>4</v>
      </c>
      <c r="H15" s="27">
        <v>1.6</v>
      </c>
      <c r="I15" s="32">
        <f t="shared" si="0"/>
        <v>6.4</v>
      </c>
      <c r="J15" s="96"/>
      <c r="K15" s="79"/>
    </row>
    <row r="16" spans="1:11" s="20" customFormat="1" ht="18">
      <c r="A16" s="83"/>
      <c r="B16" s="103"/>
      <c r="C16" s="16">
        <v>7</v>
      </c>
      <c r="D16" s="85"/>
      <c r="E16" s="21" t="s">
        <v>14</v>
      </c>
      <c r="F16" s="18"/>
      <c r="G16" s="19">
        <v>4</v>
      </c>
      <c r="H16" s="19">
        <v>2</v>
      </c>
      <c r="I16" s="32">
        <f t="shared" si="0"/>
        <v>8</v>
      </c>
      <c r="J16" s="97"/>
      <c r="K16" s="79"/>
    </row>
    <row r="17" spans="1:11" s="20" customFormat="1" ht="18">
      <c r="A17" s="83"/>
      <c r="B17" s="103"/>
      <c r="C17" s="16">
        <v>8</v>
      </c>
      <c r="D17" s="84" t="s">
        <v>47</v>
      </c>
      <c r="E17" s="21" t="s">
        <v>49</v>
      </c>
      <c r="F17" s="18"/>
      <c r="G17" s="19">
        <v>6</v>
      </c>
      <c r="H17" s="27">
        <v>2</v>
      </c>
      <c r="I17" s="32">
        <f t="shared" si="0"/>
        <v>12</v>
      </c>
      <c r="J17" s="105">
        <f>SUM(I17:I20)</f>
        <v>36</v>
      </c>
      <c r="K17" s="79"/>
    </row>
    <row r="18" spans="1:11" s="20" customFormat="1" ht="18">
      <c r="A18" s="83"/>
      <c r="B18" s="103"/>
      <c r="C18" s="16">
        <v>9</v>
      </c>
      <c r="D18" s="83"/>
      <c r="E18" s="21" t="s">
        <v>50</v>
      </c>
      <c r="F18" s="18"/>
      <c r="G18" s="31">
        <v>4</v>
      </c>
      <c r="H18" s="31">
        <v>2</v>
      </c>
      <c r="I18" s="32">
        <f t="shared" si="0"/>
        <v>8</v>
      </c>
      <c r="J18" s="96"/>
      <c r="K18" s="79"/>
    </row>
    <row r="19" spans="1:11" s="20" customFormat="1" ht="18">
      <c r="A19" s="83"/>
      <c r="B19" s="103"/>
      <c r="C19" s="16">
        <v>10</v>
      </c>
      <c r="D19" s="83"/>
      <c r="E19" s="21" t="s">
        <v>88</v>
      </c>
      <c r="F19" s="18"/>
      <c r="G19" s="35">
        <v>4</v>
      </c>
      <c r="H19" s="35">
        <v>2</v>
      </c>
      <c r="I19" s="34">
        <f t="shared" si="0"/>
        <v>8</v>
      </c>
      <c r="J19" s="96"/>
      <c r="K19" s="79"/>
    </row>
    <row r="20" spans="1:11" s="20" customFormat="1" ht="18">
      <c r="A20" s="83"/>
      <c r="B20" s="103"/>
      <c r="C20" s="16">
        <v>11</v>
      </c>
      <c r="D20" s="83"/>
      <c r="E20" s="21" t="s">
        <v>48</v>
      </c>
      <c r="F20" s="18"/>
      <c r="G20" s="31">
        <v>4</v>
      </c>
      <c r="H20" s="31">
        <v>2</v>
      </c>
      <c r="I20" s="32">
        <f t="shared" si="0"/>
        <v>8</v>
      </c>
      <c r="J20" s="97"/>
      <c r="K20" s="79"/>
    </row>
    <row r="21" spans="1:11" s="20" customFormat="1" ht="18">
      <c r="A21" s="33"/>
      <c r="B21" s="103"/>
      <c r="C21" s="16">
        <v>12</v>
      </c>
      <c r="D21" s="84" t="s">
        <v>53</v>
      </c>
      <c r="E21" s="21" t="s">
        <v>62</v>
      </c>
      <c r="F21" s="18"/>
      <c r="G21" s="31">
        <v>6</v>
      </c>
      <c r="H21" s="31">
        <v>2</v>
      </c>
      <c r="I21" s="32">
        <f t="shared" si="0"/>
        <v>12</v>
      </c>
      <c r="J21" s="98">
        <f>SUM(I21:I24)</f>
        <v>28.4</v>
      </c>
      <c r="K21" s="79"/>
    </row>
    <row r="22" spans="1:11" s="20" customFormat="1" ht="18">
      <c r="A22" s="33"/>
      <c r="B22" s="103"/>
      <c r="C22" s="16">
        <v>13</v>
      </c>
      <c r="D22" s="83"/>
      <c r="E22" s="21" t="s">
        <v>52</v>
      </c>
      <c r="F22" s="18"/>
      <c r="G22" s="31">
        <v>2</v>
      </c>
      <c r="H22" s="31">
        <v>1.6</v>
      </c>
      <c r="I22" s="32">
        <f t="shared" si="0"/>
        <v>3.2</v>
      </c>
      <c r="J22" s="98"/>
      <c r="K22" s="79"/>
    </row>
    <row r="23" spans="1:11" s="20" customFormat="1" ht="18">
      <c r="A23" s="33"/>
      <c r="B23" s="103"/>
      <c r="C23" s="16">
        <v>14</v>
      </c>
      <c r="D23" s="83"/>
      <c r="E23" s="21" t="s">
        <v>51</v>
      </c>
      <c r="F23" s="18"/>
      <c r="G23" s="31">
        <v>5</v>
      </c>
      <c r="H23" s="31">
        <v>2</v>
      </c>
      <c r="I23" s="32">
        <f t="shared" si="0"/>
        <v>10</v>
      </c>
      <c r="J23" s="98"/>
      <c r="K23" s="79"/>
    </row>
    <row r="24" spans="1:11" s="20" customFormat="1" ht="18">
      <c r="A24" s="33"/>
      <c r="B24" s="103"/>
      <c r="C24" s="16">
        <v>15</v>
      </c>
      <c r="D24" s="85"/>
      <c r="E24" s="21" t="s">
        <v>58</v>
      </c>
      <c r="F24" s="18"/>
      <c r="G24" s="31">
        <v>2</v>
      </c>
      <c r="H24" s="31">
        <v>1.6</v>
      </c>
      <c r="I24" s="32">
        <f t="shared" si="0"/>
        <v>3.2</v>
      </c>
      <c r="J24" s="98"/>
      <c r="K24" s="79"/>
    </row>
    <row r="25" spans="1:11" s="20" customFormat="1" ht="18">
      <c r="A25" s="33"/>
      <c r="B25" s="103"/>
      <c r="C25" s="16">
        <v>16</v>
      </c>
      <c r="D25" s="84" t="s">
        <v>54</v>
      </c>
      <c r="E25" s="21" t="s">
        <v>55</v>
      </c>
      <c r="F25" s="18"/>
      <c r="G25" s="31">
        <v>1.5</v>
      </c>
      <c r="H25" s="31">
        <v>1.5</v>
      </c>
      <c r="I25" s="32">
        <f t="shared" si="0"/>
        <v>2.25</v>
      </c>
      <c r="J25" s="105">
        <f>SUM(I25:I27)</f>
        <v>3.75</v>
      </c>
      <c r="K25" s="79"/>
    </row>
    <row r="26" spans="1:11" s="20" customFormat="1" ht="18">
      <c r="A26" s="33"/>
      <c r="B26" s="103"/>
      <c r="C26" s="16">
        <v>17</v>
      </c>
      <c r="D26" s="83"/>
      <c r="E26" s="21" t="s">
        <v>56</v>
      </c>
      <c r="F26" s="18"/>
      <c r="G26" s="31">
        <v>0.5</v>
      </c>
      <c r="H26" s="31">
        <v>1.5</v>
      </c>
      <c r="I26" s="32">
        <f t="shared" si="0"/>
        <v>0.75</v>
      </c>
      <c r="J26" s="96"/>
      <c r="K26" s="79"/>
    </row>
    <row r="27" spans="1:11" s="20" customFormat="1" ht="18">
      <c r="A27" s="33"/>
      <c r="B27" s="104"/>
      <c r="C27" s="16">
        <v>18</v>
      </c>
      <c r="D27" s="85"/>
      <c r="E27" s="21" t="s">
        <v>57</v>
      </c>
      <c r="F27" s="18"/>
      <c r="G27" s="31">
        <v>0.5</v>
      </c>
      <c r="H27" s="31">
        <v>1.5</v>
      </c>
      <c r="I27" s="32">
        <f t="shared" si="0"/>
        <v>0.75</v>
      </c>
      <c r="J27" s="97"/>
      <c r="K27" s="81"/>
    </row>
    <row r="28" spans="1:11" s="20" customFormat="1" ht="18">
      <c r="A28" s="91" t="s">
        <v>16</v>
      </c>
      <c r="B28" s="89" t="s">
        <v>20</v>
      </c>
      <c r="C28" s="22">
        <v>1</v>
      </c>
      <c r="D28" s="82" t="s">
        <v>21</v>
      </c>
      <c r="E28" s="82"/>
      <c r="F28" s="23"/>
      <c r="G28" s="24">
        <v>3</v>
      </c>
      <c r="H28" s="24">
        <v>1</v>
      </c>
      <c r="I28" s="28">
        <f t="shared" ref="I28" si="1">G28*H28</f>
        <v>3</v>
      </c>
      <c r="J28" s="82">
        <f>SUM(I28:I29)</f>
        <v>9</v>
      </c>
      <c r="K28" s="82"/>
    </row>
    <row r="29" spans="1:11" s="20" customFormat="1" ht="77.5" customHeight="1">
      <c r="A29" s="92"/>
      <c r="B29" s="90"/>
      <c r="C29" s="22">
        <v>2</v>
      </c>
      <c r="D29" s="82" t="s">
        <v>22</v>
      </c>
      <c r="E29" s="82"/>
      <c r="F29" s="23" t="s">
        <v>23</v>
      </c>
      <c r="G29" s="24">
        <v>6</v>
      </c>
      <c r="H29" s="24">
        <v>1</v>
      </c>
      <c r="I29" s="24">
        <f>G29*H29</f>
        <v>6</v>
      </c>
      <c r="J29" s="82"/>
      <c r="K29" s="82"/>
    </row>
    <row r="30" spans="1:11" s="20" customFormat="1" ht="215">
      <c r="A30" s="84" t="s">
        <v>19</v>
      </c>
      <c r="B30" s="93" t="s">
        <v>24</v>
      </c>
      <c r="C30" s="16">
        <v>1</v>
      </c>
      <c r="D30" s="98" t="s">
        <v>25</v>
      </c>
      <c r="E30" s="98"/>
      <c r="F30" s="55" t="s">
        <v>99</v>
      </c>
      <c r="G30" s="19"/>
      <c r="H30" s="19"/>
      <c r="I30" s="19">
        <f>29.2+10.45</f>
        <v>39.65</v>
      </c>
      <c r="J30" s="76">
        <f>SUM(I30:I33)</f>
        <v>132.15</v>
      </c>
      <c r="K30" s="77"/>
    </row>
    <row r="31" spans="1:11" s="20" customFormat="1" ht="54">
      <c r="A31" s="96"/>
      <c r="B31" s="94"/>
      <c r="C31" s="16">
        <v>2</v>
      </c>
      <c r="D31" s="99" t="s">
        <v>97</v>
      </c>
      <c r="E31" s="98"/>
      <c r="F31" s="54" t="s">
        <v>98</v>
      </c>
      <c r="G31" s="19"/>
      <c r="H31" s="19"/>
      <c r="I31" s="19">
        <v>13</v>
      </c>
      <c r="J31" s="78"/>
      <c r="K31" s="79"/>
    </row>
    <row r="32" spans="1:11" s="20" customFormat="1" ht="18">
      <c r="A32" s="96"/>
      <c r="B32" s="94"/>
      <c r="C32" s="16">
        <v>3</v>
      </c>
      <c r="D32" s="100" t="s">
        <v>65</v>
      </c>
      <c r="E32" s="101"/>
      <c r="F32" s="25"/>
      <c r="G32" s="27"/>
      <c r="H32" s="27"/>
      <c r="I32" s="27">
        <v>54.5</v>
      </c>
      <c r="J32" s="78"/>
      <c r="K32" s="79"/>
    </row>
    <row r="33" spans="1:11" s="20" customFormat="1" ht="18">
      <c r="A33" s="97"/>
      <c r="B33" s="95"/>
      <c r="C33" s="16">
        <v>4</v>
      </c>
      <c r="D33" s="98" t="s">
        <v>26</v>
      </c>
      <c r="E33" s="98"/>
      <c r="F33" s="18"/>
      <c r="G33" s="19">
        <v>25</v>
      </c>
      <c r="H33" s="19">
        <v>1</v>
      </c>
      <c r="I33" s="19">
        <f>G33*H33</f>
        <v>25</v>
      </c>
      <c r="J33" s="80"/>
      <c r="K33" s="81"/>
    </row>
    <row r="34" spans="1:11" s="15" customFormat="1" ht="18">
      <c r="A34" s="86" t="s">
        <v>3</v>
      </c>
      <c r="B34" s="87"/>
      <c r="C34" s="87"/>
      <c r="D34" s="87"/>
      <c r="E34" s="87"/>
      <c r="F34" s="87"/>
      <c r="G34" s="87"/>
      <c r="H34" s="87"/>
      <c r="I34" s="88"/>
      <c r="J34" s="69">
        <f>SUM(J3,J6,K10,J28,J30)</f>
        <v>320</v>
      </c>
      <c r="K34" s="69"/>
    </row>
    <row r="35" spans="1:11">
      <c r="A35" s="4"/>
      <c r="B35" s="4"/>
      <c r="C35" s="4"/>
      <c r="D35" s="9"/>
      <c r="E35" s="9"/>
      <c r="F35" s="4"/>
      <c r="G35" s="5"/>
      <c r="H35" s="5"/>
      <c r="I35" s="5"/>
      <c r="J35" s="5"/>
      <c r="K35" s="4"/>
    </row>
    <row r="36" spans="1:11" s="4" customFormat="1">
      <c r="D36" s="9"/>
      <c r="E36" s="9"/>
      <c r="G36" s="5"/>
      <c r="H36" s="5"/>
      <c r="I36" s="5"/>
      <c r="J36" s="5"/>
    </row>
    <row r="37" spans="1:11" s="4" customFormat="1">
      <c r="D37" s="9"/>
      <c r="E37" s="9"/>
      <c r="G37" s="5"/>
      <c r="H37" s="5"/>
      <c r="I37" s="5"/>
      <c r="J37" s="5"/>
    </row>
    <row r="39" spans="1:11">
      <c r="F39" s="4"/>
      <c r="G39" s="5"/>
      <c r="H39" s="5"/>
      <c r="J39" s="1"/>
    </row>
    <row r="40" spans="1:11">
      <c r="F40" s="4"/>
      <c r="G40" s="5"/>
      <c r="H40" s="5"/>
    </row>
    <row r="41" spans="1:11">
      <c r="F41" s="4"/>
      <c r="G41" s="7"/>
      <c r="H41" s="5"/>
    </row>
    <row r="42" spans="1:11">
      <c r="D42" s="11"/>
      <c r="E42" s="11"/>
      <c r="F42" s="4"/>
      <c r="G42" s="7"/>
      <c r="H42" s="5"/>
      <c r="I42" s="1"/>
      <c r="J42" s="1"/>
      <c r="K42" s="4"/>
    </row>
    <row r="43" spans="1:11">
      <c r="D43" s="11"/>
      <c r="E43" s="11"/>
      <c r="F43" s="4"/>
      <c r="G43" s="7"/>
      <c r="H43" s="5"/>
      <c r="I43" s="1"/>
      <c r="J43" s="1"/>
    </row>
    <row r="44" spans="1:11">
      <c r="D44" s="11"/>
      <c r="E44" s="11"/>
      <c r="F44" s="4"/>
      <c r="G44" s="7"/>
      <c r="H44" s="5"/>
      <c r="I44" s="1"/>
      <c r="J44" s="1"/>
    </row>
    <row r="45" spans="1:11">
      <c r="D45" s="11"/>
      <c r="E45" s="11"/>
      <c r="F45" s="4"/>
      <c r="G45" s="7"/>
      <c r="H45" s="5"/>
      <c r="I45" s="1"/>
      <c r="J45" s="1"/>
    </row>
    <row r="46" spans="1:11">
      <c r="D46" s="11"/>
      <c r="E46" s="11"/>
      <c r="F46" s="4"/>
      <c r="G46" s="7"/>
      <c r="H46" s="5"/>
      <c r="I46" s="1"/>
      <c r="J46" s="1"/>
    </row>
    <row r="47" spans="1:11">
      <c r="D47" s="11"/>
      <c r="E47" s="11"/>
      <c r="F47" s="4"/>
      <c r="G47" s="7"/>
      <c r="H47" s="5"/>
      <c r="I47" s="1"/>
      <c r="J47" s="1"/>
    </row>
    <row r="48" spans="1:11">
      <c r="D48" s="11"/>
      <c r="E48" s="11"/>
      <c r="F48" s="4"/>
      <c r="G48" s="7"/>
      <c r="H48" s="5"/>
      <c r="I48" s="1"/>
      <c r="J48" s="1"/>
    </row>
    <row r="49" spans="4:10">
      <c r="D49" s="11"/>
      <c r="E49" s="11"/>
      <c r="F49" s="4"/>
      <c r="G49" s="7"/>
      <c r="H49" s="5"/>
      <c r="I49" s="1"/>
      <c r="J49" s="1"/>
    </row>
    <row r="50" spans="4:10">
      <c r="D50" s="11"/>
      <c r="E50" s="11"/>
      <c r="F50" s="4"/>
      <c r="G50" s="7"/>
      <c r="H50" s="5"/>
      <c r="I50" s="1"/>
      <c r="J50" s="1"/>
    </row>
    <row r="51" spans="4:10">
      <c r="D51" s="11"/>
      <c r="E51" s="11"/>
      <c r="F51" s="4"/>
      <c r="G51" s="7"/>
      <c r="H51" s="5"/>
      <c r="I51" s="1"/>
      <c r="J51" s="1"/>
    </row>
    <row r="52" spans="4:10">
      <c r="D52" s="11"/>
      <c r="E52" s="11"/>
      <c r="F52" s="4"/>
      <c r="G52" s="7"/>
      <c r="H52" s="5"/>
      <c r="I52" s="1"/>
      <c r="J52" s="1"/>
    </row>
    <row r="53" spans="4:10">
      <c r="D53" s="11"/>
      <c r="E53" s="11"/>
      <c r="F53" s="4"/>
      <c r="G53" s="7"/>
      <c r="H53" s="5"/>
      <c r="I53" s="1"/>
      <c r="J53" s="1"/>
    </row>
    <row r="54" spans="4:10">
      <c r="D54" s="11"/>
      <c r="E54" s="11"/>
      <c r="F54" s="4"/>
      <c r="G54" s="7"/>
      <c r="H54" s="5"/>
      <c r="I54" s="1"/>
      <c r="J54" s="1"/>
    </row>
    <row r="55" spans="4:10">
      <c r="D55" s="11"/>
      <c r="E55" s="11"/>
      <c r="F55" s="4"/>
      <c r="G55" s="5"/>
      <c r="H55" s="5"/>
      <c r="I55" s="1"/>
      <c r="J55" s="1"/>
    </row>
  </sheetData>
  <mergeCells count="41">
    <mergeCell ref="K10:K27"/>
    <mergeCell ref="B10:B27"/>
    <mergeCell ref="D25:D27"/>
    <mergeCell ref="J10:J16"/>
    <mergeCell ref="J17:J20"/>
    <mergeCell ref="J21:J24"/>
    <mergeCell ref="J25:J27"/>
    <mergeCell ref="A10:A20"/>
    <mergeCell ref="D17:D20"/>
    <mergeCell ref="D21:D24"/>
    <mergeCell ref="A34:I34"/>
    <mergeCell ref="B28:B29"/>
    <mergeCell ref="A28:A29"/>
    <mergeCell ref="B30:B33"/>
    <mergeCell ref="A30:A33"/>
    <mergeCell ref="D10:D16"/>
    <mergeCell ref="D30:E30"/>
    <mergeCell ref="D31:E31"/>
    <mergeCell ref="D33:E33"/>
    <mergeCell ref="D32:E32"/>
    <mergeCell ref="J30:K33"/>
    <mergeCell ref="J28:K29"/>
    <mergeCell ref="J34:K34"/>
    <mergeCell ref="D28:E28"/>
    <mergeCell ref="D29:E29"/>
    <mergeCell ref="A1:K1"/>
    <mergeCell ref="D3:E3"/>
    <mergeCell ref="D5:E5"/>
    <mergeCell ref="D6:E6"/>
    <mergeCell ref="D9:E9"/>
    <mergeCell ref="J2:K2"/>
    <mergeCell ref="B2:E2"/>
    <mergeCell ref="B6:B9"/>
    <mergeCell ref="B3:B5"/>
    <mergeCell ref="A3:A5"/>
    <mergeCell ref="A6:A9"/>
    <mergeCell ref="J3:K5"/>
    <mergeCell ref="J6:K9"/>
    <mergeCell ref="D7:E7"/>
    <mergeCell ref="D4:E4"/>
    <mergeCell ref="D8:E8"/>
  </mergeCells>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860B3-CE02-D248-9ED4-DD089F3B5290}">
  <dimension ref="A1:F30"/>
  <sheetViews>
    <sheetView topLeftCell="A21" zoomScale="75" workbookViewId="0">
      <selection activeCell="B29" sqref="B29"/>
    </sheetView>
  </sheetViews>
  <sheetFormatPr baseColWidth="10" defaultRowHeight="26"/>
  <cols>
    <col min="1" max="2" width="26.33203125" style="37" customWidth="1"/>
    <col min="3" max="3" width="42.5" style="37" customWidth="1"/>
    <col min="4" max="4" width="97.83203125" style="36" customWidth="1"/>
    <col min="5" max="5" width="97.83203125" style="37" customWidth="1"/>
    <col min="6" max="6" width="13.5" style="37" bestFit="1" customWidth="1"/>
    <col min="7" max="16384" width="10.83203125" style="36"/>
  </cols>
  <sheetData>
    <row r="1" spans="1:6" ht="54">
      <c r="A1" s="38" t="s">
        <v>31</v>
      </c>
      <c r="B1" s="38" t="s">
        <v>69</v>
      </c>
      <c r="C1" s="38" t="s">
        <v>32</v>
      </c>
      <c r="D1" s="39" t="s">
        <v>72</v>
      </c>
      <c r="E1" s="38" t="s">
        <v>73</v>
      </c>
      <c r="F1" s="40" t="s">
        <v>42</v>
      </c>
    </row>
    <row r="2" spans="1:6" ht="33" customHeight="1">
      <c r="A2" s="107" t="s">
        <v>66</v>
      </c>
      <c r="B2" s="107">
        <v>1</v>
      </c>
      <c r="C2" s="107" t="s">
        <v>67</v>
      </c>
      <c r="D2" s="41" t="s">
        <v>78</v>
      </c>
      <c r="E2" s="107" t="s">
        <v>74</v>
      </c>
      <c r="F2" s="108">
        <v>51000</v>
      </c>
    </row>
    <row r="3" spans="1:6" ht="35" customHeight="1">
      <c r="A3" s="107"/>
      <c r="B3" s="107"/>
      <c r="C3" s="107"/>
      <c r="D3" s="41" t="s">
        <v>79</v>
      </c>
      <c r="E3" s="107"/>
      <c r="F3" s="108"/>
    </row>
    <row r="4" spans="1:6" ht="68" customHeight="1">
      <c r="A4" s="107"/>
      <c r="B4" s="107"/>
      <c r="C4" s="107"/>
      <c r="D4" s="42" t="s">
        <v>80</v>
      </c>
      <c r="E4" s="107"/>
      <c r="F4" s="108"/>
    </row>
    <row r="5" spans="1:6" ht="60">
      <c r="A5" s="107"/>
      <c r="B5" s="107"/>
      <c r="C5" s="107"/>
      <c r="D5" s="42" t="s">
        <v>81</v>
      </c>
      <c r="E5" s="107"/>
      <c r="F5" s="108"/>
    </row>
    <row r="6" spans="1:6" ht="39" customHeight="1">
      <c r="A6" s="107"/>
      <c r="B6" s="107"/>
      <c r="C6" s="107"/>
      <c r="D6" s="42" t="s">
        <v>82</v>
      </c>
      <c r="E6" s="107"/>
      <c r="F6" s="108"/>
    </row>
    <row r="7" spans="1:6" ht="46" customHeight="1">
      <c r="A7" s="107"/>
      <c r="B7" s="107"/>
      <c r="C7" s="107"/>
      <c r="D7" s="43" t="s">
        <v>83</v>
      </c>
      <c r="E7" s="107"/>
      <c r="F7" s="108"/>
    </row>
    <row r="8" spans="1:6" ht="37" customHeight="1">
      <c r="A8" s="107"/>
      <c r="B8" s="107"/>
      <c r="C8" s="107"/>
      <c r="D8" s="43" t="s">
        <v>33</v>
      </c>
      <c r="E8" s="107"/>
      <c r="F8" s="108"/>
    </row>
    <row r="9" spans="1:6" ht="71" customHeight="1">
      <c r="A9" s="107"/>
      <c r="B9" s="107"/>
      <c r="C9" s="107"/>
      <c r="D9" s="41" t="s">
        <v>84</v>
      </c>
      <c r="E9" s="107"/>
      <c r="F9" s="108"/>
    </row>
    <row r="10" spans="1:6" ht="76" customHeight="1">
      <c r="A10" s="107"/>
      <c r="B10" s="107"/>
      <c r="C10" s="107"/>
      <c r="D10" s="41" t="s">
        <v>85</v>
      </c>
      <c r="E10" s="107"/>
      <c r="F10" s="108"/>
    </row>
    <row r="11" spans="1:6" ht="37" customHeight="1">
      <c r="A11" s="107"/>
      <c r="B11" s="107"/>
      <c r="C11" s="107"/>
      <c r="D11" s="41" t="s">
        <v>86</v>
      </c>
      <c r="E11" s="107"/>
      <c r="F11" s="108"/>
    </row>
    <row r="12" spans="1:6" ht="15" customHeight="1">
      <c r="A12" s="109" t="s">
        <v>41</v>
      </c>
      <c r="B12" s="109">
        <v>1</v>
      </c>
      <c r="C12" s="110" t="s">
        <v>40</v>
      </c>
      <c r="D12" s="45" t="s">
        <v>39</v>
      </c>
      <c r="E12" s="109" t="s">
        <v>75</v>
      </c>
      <c r="F12" s="109">
        <v>136000</v>
      </c>
    </row>
    <row r="13" spans="1:6" ht="20">
      <c r="A13" s="109"/>
      <c r="B13" s="109"/>
      <c r="C13" s="110"/>
      <c r="D13" s="46" t="s">
        <v>38</v>
      </c>
      <c r="E13" s="109"/>
      <c r="F13" s="109"/>
    </row>
    <row r="14" spans="1:6" ht="60">
      <c r="A14" s="109"/>
      <c r="B14" s="109"/>
      <c r="C14" s="110"/>
      <c r="D14" s="47" t="s">
        <v>37</v>
      </c>
      <c r="E14" s="109"/>
      <c r="F14" s="109"/>
    </row>
    <row r="15" spans="1:6" ht="60">
      <c r="A15" s="109"/>
      <c r="B15" s="109"/>
      <c r="C15" s="110"/>
      <c r="D15" s="47" t="s">
        <v>36</v>
      </c>
      <c r="E15" s="109"/>
      <c r="F15" s="109"/>
    </row>
    <row r="16" spans="1:6" ht="40">
      <c r="A16" s="109"/>
      <c r="B16" s="109"/>
      <c r="C16" s="110"/>
      <c r="D16" s="47" t="s">
        <v>35</v>
      </c>
      <c r="E16" s="109"/>
      <c r="F16" s="109"/>
    </row>
    <row r="17" spans="1:6" ht="60">
      <c r="A17" s="109"/>
      <c r="B17" s="109"/>
      <c r="C17" s="110"/>
      <c r="D17" s="47" t="s">
        <v>64</v>
      </c>
      <c r="E17" s="109"/>
      <c r="F17" s="109"/>
    </row>
    <row r="18" spans="1:6" ht="20">
      <c r="A18" s="109"/>
      <c r="B18" s="109"/>
      <c r="C18" s="110"/>
      <c r="D18" s="48" t="s">
        <v>82</v>
      </c>
      <c r="E18" s="109"/>
      <c r="F18" s="109"/>
    </row>
    <row r="19" spans="1:6" ht="40">
      <c r="A19" s="109"/>
      <c r="B19" s="109"/>
      <c r="C19" s="110"/>
      <c r="D19" s="49" t="s">
        <v>83</v>
      </c>
      <c r="E19" s="109"/>
      <c r="F19" s="109"/>
    </row>
    <row r="20" spans="1:6" ht="20">
      <c r="A20" s="109"/>
      <c r="B20" s="109"/>
      <c r="C20" s="110"/>
      <c r="D20" s="49" t="s">
        <v>33</v>
      </c>
      <c r="E20" s="109"/>
      <c r="F20" s="109"/>
    </row>
    <row r="21" spans="1:6" ht="60">
      <c r="A21" s="109"/>
      <c r="B21" s="109"/>
      <c r="C21" s="110"/>
      <c r="D21" s="46" t="s">
        <v>84</v>
      </c>
      <c r="E21" s="109"/>
      <c r="F21" s="109"/>
    </row>
    <row r="22" spans="1:6" ht="60">
      <c r="A22" s="109"/>
      <c r="B22" s="109"/>
      <c r="C22" s="110"/>
      <c r="D22" s="46" t="s">
        <v>85</v>
      </c>
      <c r="E22" s="109"/>
      <c r="F22" s="109"/>
    </row>
    <row r="23" spans="1:6" ht="20">
      <c r="A23" s="109"/>
      <c r="B23" s="109"/>
      <c r="C23" s="110"/>
      <c r="D23" s="46" t="s">
        <v>87</v>
      </c>
      <c r="E23" s="109"/>
      <c r="F23" s="109"/>
    </row>
    <row r="24" spans="1:6" ht="27">
      <c r="A24" s="50" t="s">
        <v>94</v>
      </c>
      <c r="B24" s="50">
        <v>2</v>
      </c>
      <c r="C24" s="44" t="s">
        <v>96</v>
      </c>
      <c r="D24" s="53"/>
      <c r="E24" s="50" t="s">
        <v>90</v>
      </c>
      <c r="F24" s="50">
        <v>20000</v>
      </c>
    </row>
    <row r="25" spans="1:6" ht="324">
      <c r="A25" s="50" t="s">
        <v>93</v>
      </c>
      <c r="B25" s="50">
        <v>9</v>
      </c>
      <c r="C25" s="44" t="s">
        <v>95</v>
      </c>
      <c r="D25" s="46" t="s">
        <v>89</v>
      </c>
      <c r="E25" s="52" t="s">
        <v>92</v>
      </c>
      <c r="F25" s="50">
        <v>720000</v>
      </c>
    </row>
    <row r="26" spans="1:6" ht="81" customHeight="1">
      <c r="A26" s="50" t="s">
        <v>70</v>
      </c>
      <c r="B26" s="50">
        <v>5</v>
      </c>
      <c r="C26" s="50" t="s">
        <v>77</v>
      </c>
      <c r="D26" s="46"/>
      <c r="E26" s="50"/>
      <c r="F26" s="50">
        <v>100000</v>
      </c>
    </row>
    <row r="27" spans="1:6" ht="409" customHeight="1">
      <c r="A27" s="50" t="s">
        <v>68</v>
      </c>
      <c r="B27" s="50">
        <v>12</v>
      </c>
      <c r="C27" s="50" t="s">
        <v>77</v>
      </c>
      <c r="D27" s="46"/>
      <c r="E27" s="52" t="s">
        <v>91</v>
      </c>
      <c r="F27" s="50">
        <v>120000</v>
      </c>
    </row>
    <row r="28" spans="1:6">
      <c r="A28" s="50" t="s">
        <v>76</v>
      </c>
      <c r="B28" s="50"/>
      <c r="C28" s="50"/>
      <c r="D28" s="46"/>
      <c r="E28" s="50"/>
      <c r="F28" s="50">
        <v>1000</v>
      </c>
    </row>
    <row r="29" spans="1:6">
      <c r="A29" s="50" t="s">
        <v>71</v>
      </c>
      <c r="B29" s="50"/>
      <c r="C29" s="50"/>
      <c r="D29" s="46"/>
      <c r="E29" s="50"/>
      <c r="F29" s="50">
        <v>100000</v>
      </c>
    </row>
    <row r="30" spans="1:6">
      <c r="A30" s="106" t="s">
        <v>34</v>
      </c>
      <c r="B30" s="106"/>
      <c r="C30" s="106"/>
      <c r="D30" s="106"/>
      <c r="E30" s="106"/>
      <c r="F30" s="51">
        <f>SUM(F2:F29)</f>
        <v>1248000</v>
      </c>
    </row>
  </sheetData>
  <mergeCells count="11">
    <mergeCell ref="A30:E30"/>
    <mergeCell ref="A2:A11"/>
    <mergeCell ref="C2:C11"/>
    <mergeCell ref="F2:F11"/>
    <mergeCell ref="B2:B11"/>
    <mergeCell ref="A12:A23"/>
    <mergeCell ref="B12:B23"/>
    <mergeCell ref="C12:C23"/>
    <mergeCell ref="F12:F23"/>
    <mergeCell ref="E2:E11"/>
    <mergeCell ref="E12:E2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软件开发预算</vt:lpstr>
      <vt:lpstr>非矿设备配套预算</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2019-05-23T03:43:11Z</dcterms:modified>
</cp:coreProperties>
</file>