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2"/>
  </bookViews>
  <sheets>
    <sheet name="Плановое размещение культур" sheetId="1" state="hidden" r:id="rId2"/>
    <sheet name="Условия" sheetId="2" state="visible" r:id="rId3"/>
    <sheet name="Датасет" sheetId="3" state="visible" r:id="rId4"/>
    <sheet name="Зав-ть от предшественника" sheetId="4" state="visible" r:id="rId5"/>
    <sheet name="Зав-ть от плодородаия" sheetId="5" state="visible" r:id="rId6"/>
    <sheet name="Гербициды" sheetId="6" state="hidden" r:id="rId7"/>
    <sheet name="Цена продукции" sheetId="7" state="visible" r:id="rId8"/>
  </sheets>
  <definedNames>
    <definedName function="false" hidden="false" localSheetId="2" name="_xlnm._FilterDatabase" vbProcedure="false">Датасет!$A$3:$O$62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<sst xmlns="http://schemas.openxmlformats.org/spreadsheetml/2006/main" count="621" uniqueCount="91">
  <si>
    <t xml:space="preserve">20 баллов</t>
  </si>
  <si>
    <t xml:space="preserve">15 баллов</t>
  </si>
  <si>
    <t xml:space="preserve">10 баллов</t>
  </si>
  <si>
    <t xml:space="preserve">5 баллов</t>
  </si>
  <si>
    <t xml:space="preserve">Культура</t>
  </si>
  <si>
    <t xml:space="preserve">Целевая площадь, га</t>
  </si>
  <si>
    <t xml:space="preserve">S+10%</t>
  </si>
  <si>
    <t xml:space="preserve">S-10%</t>
  </si>
  <si>
    <t xml:space="preserve">S+20%</t>
  </si>
  <si>
    <t xml:space="preserve">S-20%</t>
  </si>
  <si>
    <t xml:space="preserve">S+30%</t>
  </si>
  <si>
    <t xml:space="preserve">S-30%</t>
  </si>
  <si>
    <t xml:space="preserve">S+40%</t>
  </si>
  <si>
    <t xml:space="preserve">S-40%</t>
  </si>
  <si>
    <t xml:space="preserve">S+50%</t>
  </si>
  <si>
    <t xml:space="preserve">S-50%</t>
  </si>
  <si>
    <t xml:space="preserve">от</t>
  </si>
  <si>
    <t xml:space="preserve">до</t>
  </si>
  <si>
    <t xml:space="preserve">менее</t>
  </si>
  <si>
    <t xml:space="preserve">более</t>
  </si>
  <si>
    <t xml:space="preserve">Свекла сах</t>
  </si>
  <si>
    <t xml:space="preserve">Соя</t>
  </si>
  <si>
    <t xml:space="preserve">Ячмень пив</t>
  </si>
  <si>
    <t xml:space="preserve">Пшен оз</t>
  </si>
  <si>
    <t xml:space="preserve">Пар*</t>
  </si>
  <si>
    <t xml:space="preserve">Всего:</t>
  </si>
  <si>
    <t xml:space="preserve">* Весь сезон идет обработка почвы для уничтожения сорняков (культурное растнение не возделывается).</t>
  </si>
  <si>
    <r>
      <rPr>
        <b val="true"/>
        <u val="single"/>
        <sz val="11"/>
        <color rgb="FF000000"/>
        <rFont val="Calibri"/>
        <family val="2"/>
        <charset val="204"/>
      </rPr>
      <t xml:space="preserve">Цель:</t>
    </r>
    <r>
      <rPr>
        <b val="true"/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1"/>
      </rPr>
      <t xml:space="preserve">максимально корректно распределить культуры по полям хозяйства. Корректность измеряется получением максимальной прибыли в хозяйстве и соблюдением всех ограничений.</t>
    </r>
  </si>
  <si>
    <t xml:space="preserve">Цена выращенной продукции приведена во вкладке "Цена продукции"</t>
  </si>
  <si>
    <t xml:space="preserve">Условия:</t>
  </si>
  <si>
    <t xml:space="preserve">1. Урожайность культур сильно зависит от культурного растения, возделываемого в предыдущем году (таблица зависимости прилагается)</t>
  </si>
  <si>
    <t xml:space="preserve">2. Урожайность культуры сильно зависит от уровня плодородия почв (таблица зависимости прилагается)</t>
  </si>
  <si>
    <t xml:space="preserve">3. Многолетние сорняки снижают урожайность всех культур в задаче приводится снижение на 30% в случае, если есть многолетние сорняки.</t>
  </si>
  <si>
    <t xml:space="preserve">4. Есть риск возделывания культур на полях, у которых заканчивается аренда. Культуру может убрать хозяин земли). Заложено в качестве оценки риска снижение урожайности на 30% на таких полях.</t>
  </si>
  <si>
    <t xml:space="preserve">5. В случае, если поля со свеклой расположены далеко от асфальтированной дороги, ее можно не успеть вывезти всю во время уборки. Заложены потери при уборке 20%.</t>
  </si>
  <si>
    <t xml:space="preserve">6. Существуют гербицыды (химические вещества, убивающие сорняки), которые в дальнейшем мешают расти части культур. Например, гербицид "Серп" мешает развитию сои и свеклы. Если культуры сеить на следующий год после использования гербицида - потери будут 80%, если это было в позапрошлом году, то потери - 50%, если это было 3 года назад, то потери - 0% (можно спокойно сеять).</t>
  </si>
  <si>
    <t xml:space="preserve">7. Крутые склоны на полях вызывают активную водную эрозию и снижают урожайность части культур. По урожайности свеклы в случае планирования ее на поле со склоном более 3 градусов заложено снижение урожайности на 20%.</t>
  </si>
  <si>
    <t xml:space="preserve">Ограничения:</t>
  </si>
  <si>
    <t xml:space="preserve">Культуры можно размещать на любых полях при этом существуют ограничения:</t>
  </si>
  <si>
    <r>
      <rPr>
        <sz val="11"/>
        <color rgb="FF000000"/>
        <rFont val="Calibri"/>
        <family val="2"/>
        <charset val="1"/>
      </rPr>
      <t xml:space="preserve">С целью </t>
    </r>
    <r>
      <rPr>
        <b val="true"/>
        <sz val="11"/>
        <color rgb="FF000000"/>
        <rFont val="Calibri"/>
        <family val="2"/>
        <charset val="204"/>
      </rPr>
      <t xml:space="preserve">соблюдения севооборота</t>
    </r>
    <r>
      <rPr>
        <sz val="11"/>
        <color rgb="FF000000"/>
        <rFont val="Calibri"/>
        <family val="2"/>
        <charset val="1"/>
      </rPr>
      <t xml:space="preserve"> отклонение от средней за три последних года суммарной площади возделывания культуры в хозяйстве не может быть более 30% по какой-либо из каждой культур.</t>
    </r>
  </si>
  <si>
    <r>
      <rPr>
        <b val="true"/>
        <sz val="11"/>
        <color rgb="FF000000"/>
        <rFont val="Calibri"/>
        <family val="2"/>
        <charset val="204"/>
      </rPr>
      <t xml:space="preserve">Расположение в кластерах.</t>
    </r>
    <r>
      <rPr>
        <sz val="11"/>
        <color rgb="FF000000"/>
        <rFont val="Calibri"/>
        <family val="2"/>
        <charset val="1"/>
      </rPr>
      <t xml:space="preserve"> Культуры должны находится на близких полях друг к другу для удобство выполнения всех полевых работ. Поэтому не допускается возделывание на одном кластере (приведены в dataset-е) более, чем трех культур</t>
    </r>
  </si>
  <si>
    <t xml:space="preserve">№ поля</t>
  </si>
  <si>
    <t xml:space="preserve">Площать, гектары</t>
  </si>
  <si>
    <t xml:space="preserve">Крутизна склона, градусы</t>
  </si>
  <si>
    <t xml:space="preserve">Уровень плодородия почв</t>
  </si>
  <si>
    <t xml:space="preserve">Наличие многолетних сорняков в 2020г</t>
  </si>
  <si>
    <t xml:space="preserve">Статус собственности на 2020 г</t>
  </si>
  <si>
    <t xml:space="preserve">Расстоние до асфальта, км</t>
  </si>
  <si>
    <t xml:space="preserve">Массив полей</t>
  </si>
  <si>
    <t xml:space="preserve">Культура 2021</t>
  </si>
  <si>
    <t xml:space="preserve">Гербицид</t>
  </si>
  <si>
    <t xml:space="preserve">Средний</t>
  </si>
  <si>
    <t xml:space="preserve">-</t>
  </si>
  <si>
    <t xml:space="preserve">Истекает срок</t>
  </si>
  <si>
    <t xml:space="preserve">Центр</t>
  </si>
  <si>
    <t xml:space="preserve">Озимая Пшеница</t>
  </si>
  <si>
    <t xml:space="preserve">+</t>
  </si>
  <si>
    <t xml:space="preserve">Собственность</t>
  </si>
  <si>
    <t xml:space="preserve">Пар</t>
  </si>
  <si>
    <t xml:space="preserve">Ячмень</t>
  </si>
  <si>
    <t xml:space="preserve">Высокий</t>
  </si>
  <si>
    <t xml:space="preserve">Серп</t>
  </si>
  <si>
    <t xml:space="preserve">Низкий</t>
  </si>
  <si>
    <t xml:space="preserve">Восток</t>
  </si>
  <si>
    <t xml:space="preserve">Свеклы сах</t>
  </si>
  <si>
    <t xml:space="preserve">Слободка</t>
  </si>
  <si>
    <t xml:space="preserve">Сахарная свекла</t>
  </si>
  <si>
    <t xml:space="preserve">Дальний</t>
  </si>
  <si>
    <t xml:space="preserve">Урожайность культур, тонны с гектара</t>
  </si>
  <si>
    <t xml:space="preserve">Возделываемые культуры</t>
  </si>
  <si>
    <t xml:space="preserve">Культуры, возделываемые в предыдущем году</t>
  </si>
  <si>
    <t xml:space="preserve">Черный пар*</t>
  </si>
  <si>
    <t xml:space="preserve">Озимая пшеница**</t>
  </si>
  <si>
    <t xml:space="preserve">Свекла</t>
  </si>
  <si>
    <t xml:space="preserve"> -</t>
  </si>
  <si>
    <t xml:space="preserve">** Сорта пшеницы, которые высеваются осенью, чтобы быстрее развиться весной.</t>
  </si>
  <si>
    <t xml:space="preserve">Коэффициент снижения урожайности</t>
  </si>
  <si>
    <t xml:space="preserve">Уровень плодородия</t>
  </si>
  <si>
    <t xml:space="preserve">Озимая пшеница</t>
  </si>
  <si>
    <t xml:space="preserve">1,2</t>
  </si>
  <si>
    <t xml:space="preserve">0,8</t>
  </si>
  <si>
    <t xml:space="preserve">Гербициды имеющие огранчения по размещению следующей культуры</t>
  </si>
  <si>
    <t xml:space="preserve">Нельзя сеять</t>
  </si>
  <si>
    <t xml:space="preserve">Сколько лет</t>
  </si>
  <si>
    <t xml:space="preserve">Серп, ВРК</t>
  </si>
  <si>
    <t xml:space="preserve">Свекла, Соя</t>
  </si>
  <si>
    <t xml:space="preserve">Балл за посев по полю на следующий год: </t>
  </si>
  <si>
    <t xml:space="preserve">"- 10 баллов"</t>
  </si>
  <si>
    <t xml:space="preserve">Балл за посев по полю через год: </t>
  </si>
  <si>
    <t xml:space="preserve">Культурное растение</t>
  </si>
  <si>
    <t xml:space="preserve">Цена продукции, рублей за тонну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</si>
</sst>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%"/>
    <numFmt numFmtId="167" formatCode="#,##0.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BFBFBF"/>
      <name val="Calibri"/>
      <family val="2"/>
      <charset val="1"/>
    </font>
    <font>
      <b val="true"/>
      <u val="single"/>
      <sz val="11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D0D0D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EB9C"/>
      </patternFill>
    </fill>
    <fill>
      <patternFill patternType="solid">
        <fgColor rgb="FF92D050"/>
        <bgColor rgb="FFBFBFBF"/>
      </patternFill>
    </fill>
    <fill>
      <patternFill patternType="solid">
        <fgColor rgb="FFDEEBF7"/>
        <bgColor rgb="FFCCFFFF"/>
      </patternFill>
    </fill>
    <fill>
      <patternFill patternType="solid">
        <fgColor rgb="FFBDD7EE"/>
        <bgColor rgb="FFC6EFCE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5">
    <dxf>
      <font>
        <color rgb="FFFFFF00"/>
      </font>
      <fill>
        <patternFill>
          <bgColor rgb="FF00B0F0"/>
        </patternFill>
      </fill>
    </dxf>
    <dxf>
      <font>
        <color rgb="FFFFFF00"/>
      </font>
      <fill>
        <patternFill>
          <bgColor rgb="FF2F55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rgb="FF00B0F0"/>
        </patternFill>
      </fill>
    </dxf>
    <dxf>
      <font>
        <color rgb="FFFFFF00"/>
      </font>
      <fill>
        <patternFill>
          <bgColor rgb="FF2F55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rgb="FF00B0F0"/>
        </patternFill>
      </fill>
    </dxf>
    <dxf>
      <font>
        <color rgb="FFFFFF00"/>
      </font>
      <fill>
        <patternFill>
          <bgColor rgb="FF2F55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BFBFBF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17" activeCellId="0" sqref="S17"/>
    </sheetView>
  </sheetViews>
  <sheetFormatPr defaultColWidth="8.578125" defaultRowHeight="14.4" zeroHeight="false" outlineLevelRow="0" outlineLevelCol="0"/>
  <cols>
    <col collapsed="false" customWidth="true" hidden="false" outlineLevel="0" max="1" min="1" style="0" width="3.66"/>
    <col collapsed="false" customWidth="true" hidden="false" outlineLevel="0" max="2" min="2" style="0" width="11.56"/>
    <col collapsed="false" customWidth="true" hidden="false" outlineLevel="0" max="3" min="3" style="1" width="20.66"/>
    <col collapsed="false" customWidth="true" hidden="true" outlineLevel="0" max="18" min="4" style="0" width="11.52"/>
  </cols>
  <sheetData>
    <row r="1" customFormat="false" ht="14.4" hidden="false" customHeight="false" outlineLevel="0" collapsed="false">
      <c r="I1" s="2" t="n">
        <v>20</v>
      </c>
      <c r="J1" s="2"/>
      <c r="K1" s="2" t="n">
        <v>15</v>
      </c>
      <c r="L1" s="2"/>
      <c r="M1" s="2" t="n">
        <v>10</v>
      </c>
      <c r="N1" s="2"/>
      <c r="O1" s="2" t="n">
        <v>5</v>
      </c>
      <c r="P1" s="2"/>
      <c r="Q1" s="2" t="n">
        <v>0</v>
      </c>
      <c r="R1" s="2"/>
      <c r="S1" s="3" t="s">
        <v>0</v>
      </c>
      <c r="T1" s="3"/>
      <c r="U1" s="3" t="s">
        <v>1</v>
      </c>
      <c r="V1" s="3"/>
      <c r="W1" s="3"/>
      <c r="X1" s="3"/>
      <c r="Y1" s="3" t="s">
        <v>2</v>
      </c>
      <c r="Z1" s="3"/>
      <c r="AA1" s="3"/>
      <c r="AB1" s="3"/>
      <c r="AC1" s="3" t="s">
        <v>3</v>
      </c>
      <c r="AD1" s="3"/>
      <c r="AE1" s="3"/>
      <c r="AF1" s="3"/>
      <c r="AG1" s="3" t="n">
        <v>0</v>
      </c>
      <c r="AH1" s="3"/>
    </row>
    <row r="2" customFormat="false" ht="14.4" hidden="false" customHeight="false" outlineLevel="0" collapsed="false">
      <c r="B2" s="4" t="s">
        <v>4</v>
      </c>
      <c r="C2" s="5" t="s">
        <v>5</v>
      </c>
      <c r="D2" s="6" t="n">
        <v>0.1</v>
      </c>
      <c r="E2" s="6" t="n">
        <v>0.2</v>
      </c>
      <c r="F2" s="6" t="n">
        <v>0.3</v>
      </c>
      <c r="G2" s="6" t="n">
        <v>0.4</v>
      </c>
      <c r="H2" s="6" t="n">
        <v>0.5</v>
      </c>
      <c r="I2" s="0" t="s">
        <v>6</v>
      </c>
      <c r="J2" s="0" t="s">
        <v>7</v>
      </c>
      <c r="K2" s="0" t="s">
        <v>8</v>
      </c>
      <c r="L2" s="0" t="s">
        <v>9</v>
      </c>
      <c r="M2" s="0" t="s">
        <v>10</v>
      </c>
      <c r="N2" s="0" t="s">
        <v>11</v>
      </c>
      <c r="O2" s="0" t="s">
        <v>12</v>
      </c>
      <c r="P2" s="0" t="s">
        <v>13</v>
      </c>
      <c r="Q2" s="0" t="s">
        <v>14</v>
      </c>
      <c r="R2" s="0" t="s">
        <v>15</v>
      </c>
      <c r="S2" s="7" t="s">
        <v>16</v>
      </c>
      <c r="T2" s="7" t="s">
        <v>17</v>
      </c>
      <c r="U2" s="7" t="s">
        <v>16</v>
      </c>
      <c r="V2" s="7" t="s">
        <v>17</v>
      </c>
      <c r="W2" s="7" t="s">
        <v>16</v>
      </c>
      <c r="X2" s="7" t="s">
        <v>17</v>
      </c>
      <c r="Y2" s="7" t="s">
        <v>16</v>
      </c>
      <c r="Z2" s="7" t="s">
        <v>17</v>
      </c>
      <c r="AA2" s="7" t="s">
        <v>16</v>
      </c>
      <c r="AB2" s="7" t="s">
        <v>17</v>
      </c>
      <c r="AC2" s="7" t="s">
        <v>16</v>
      </c>
      <c r="AD2" s="7" t="s">
        <v>17</v>
      </c>
      <c r="AE2" s="7" t="s">
        <v>16</v>
      </c>
      <c r="AF2" s="7" t="s">
        <v>17</v>
      </c>
      <c r="AG2" s="7" t="s">
        <v>18</v>
      </c>
      <c r="AH2" s="7" t="s">
        <v>19</v>
      </c>
    </row>
    <row r="3" customFormat="false" ht="14.4" hidden="false" customHeight="false" outlineLevel="0" collapsed="false">
      <c r="B3" s="8" t="s">
        <v>20</v>
      </c>
      <c r="C3" s="9" t="n">
        <v>813.283333333333</v>
      </c>
      <c r="D3" s="0" t="n">
        <f aca="false">($C3/100)*10</f>
        <v>81.3283333333333</v>
      </c>
      <c r="E3" s="0" t="n">
        <f aca="false">($C3/100)*20</f>
        <v>162.656666666667</v>
      </c>
      <c r="F3" s="0" t="n">
        <f aca="false">($C3/100)*30</f>
        <v>243.985</v>
      </c>
      <c r="G3" s="0" t="n">
        <f aca="false">($C3/100)*40</f>
        <v>325.313333333333</v>
      </c>
      <c r="H3" s="0" t="n">
        <f aca="false">($C3/100)*50</f>
        <v>406.641666666667</v>
      </c>
      <c r="I3" s="1" t="n">
        <f aca="false">$C3+$D3</f>
        <v>894.611666666667</v>
      </c>
      <c r="J3" s="1" t="n">
        <f aca="false">$C3-$D3</f>
        <v>731.955</v>
      </c>
      <c r="K3" s="1" t="n">
        <f aca="false">$C3+$E3</f>
        <v>975.94</v>
      </c>
      <c r="L3" s="1" t="n">
        <f aca="false">C3-E3</f>
        <v>650.626666666667</v>
      </c>
      <c r="M3" s="1" t="n">
        <f aca="false">$C3+$F3</f>
        <v>1057.26833333333</v>
      </c>
      <c r="N3" s="1" t="n">
        <f aca="false">$C3-$F3</f>
        <v>569.298333333333</v>
      </c>
      <c r="O3" s="1" t="n">
        <f aca="false">$C3+$G3</f>
        <v>1138.59666666667</v>
      </c>
      <c r="P3" s="1" t="n">
        <f aca="false">$C3-$G3</f>
        <v>487.97</v>
      </c>
      <c r="Q3" s="1" t="n">
        <f aca="false">$C3+$H3</f>
        <v>1219.925</v>
      </c>
      <c r="R3" s="1" t="n">
        <f aca="false">$C3-$H3</f>
        <v>406.641666666667</v>
      </c>
      <c r="S3" s="1" t="n">
        <f aca="false">J3</f>
        <v>731.955</v>
      </c>
      <c r="T3" s="1" t="n">
        <f aca="false">I3</f>
        <v>894.611666666667</v>
      </c>
      <c r="U3" s="1" t="n">
        <f aca="false">L3</f>
        <v>650.626666666667</v>
      </c>
      <c r="V3" s="1" t="n">
        <f aca="false">J3-1</f>
        <v>730.955</v>
      </c>
      <c r="W3" s="1" t="n">
        <f aca="false">I3+1</f>
        <v>895.611666666667</v>
      </c>
      <c r="X3" s="1" t="n">
        <f aca="false">K3</f>
        <v>975.94</v>
      </c>
      <c r="Y3" s="1" t="n">
        <f aca="false">N3</f>
        <v>569.298333333333</v>
      </c>
      <c r="Z3" s="1" t="n">
        <f aca="false">L3-1</f>
        <v>649.626666666667</v>
      </c>
      <c r="AA3" s="1" t="n">
        <f aca="false">K3+1</f>
        <v>976.94</v>
      </c>
      <c r="AB3" s="1" t="n">
        <f aca="false">M3</f>
        <v>1057.26833333333</v>
      </c>
      <c r="AC3" s="1" t="n">
        <f aca="false">P3</f>
        <v>487.97</v>
      </c>
      <c r="AD3" s="1" t="n">
        <f aca="false">N3-1</f>
        <v>568.298333333333</v>
      </c>
      <c r="AE3" s="1" t="n">
        <f aca="false">M3+1</f>
        <v>1058.26833333333</v>
      </c>
      <c r="AF3" s="1" t="n">
        <f aca="false">O3</f>
        <v>1138.59666666667</v>
      </c>
      <c r="AG3" s="1" t="n">
        <f aca="false">P3</f>
        <v>487.97</v>
      </c>
      <c r="AH3" s="1" t="n">
        <f aca="false">O3</f>
        <v>1138.59666666667</v>
      </c>
    </row>
    <row r="4" customFormat="false" ht="14.4" hidden="false" customHeight="false" outlineLevel="0" collapsed="false">
      <c r="B4" s="8" t="s">
        <v>21</v>
      </c>
      <c r="C4" s="9" t="n">
        <v>1346.15833333333</v>
      </c>
      <c r="D4" s="0" t="n">
        <f aca="false">($C4/100)*10</f>
        <v>134.615833333333</v>
      </c>
      <c r="E4" s="0" t="n">
        <f aca="false">($C4/100)*20</f>
        <v>269.231666666667</v>
      </c>
      <c r="F4" s="0" t="n">
        <f aca="false">($C4/100)*30</f>
        <v>403.8475</v>
      </c>
      <c r="G4" s="0" t="n">
        <f aca="false">($C4/100)*40</f>
        <v>538.463333333333</v>
      </c>
      <c r="H4" s="0" t="n">
        <f aca="false">($C4/100)*50</f>
        <v>673.079166666667</v>
      </c>
      <c r="I4" s="1" t="n">
        <f aca="false">$C4+$D4</f>
        <v>1480.77416666667</v>
      </c>
      <c r="J4" s="1" t="n">
        <f aca="false">$C4-$D4</f>
        <v>1211.5425</v>
      </c>
      <c r="K4" s="1" t="n">
        <f aca="false">$C4+$E4</f>
        <v>1615.39</v>
      </c>
      <c r="L4" s="1" t="n">
        <f aca="false">C4-E4</f>
        <v>1076.92666666667</v>
      </c>
      <c r="M4" s="1" t="n">
        <f aca="false">$C4+$F4</f>
        <v>1750.00583333333</v>
      </c>
      <c r="N4" s="1" t="n">
        <f aca="false">$C4-$F4</f>
        <v>942.310833333334</v>
      </c>
      <c r="O4" s="1" t="n">
        <f aca="false">$C4+$G4</f>
        <v>1884.62166666667</v>
      </c>
      <c r="P4" s="1" t="n">
        <f aca="false">$C4-$G4</f>
        <v>807.695</v>
      </c>
      <c r="Q4" s="1" t="n">
        <f aca="false">$C4+$H4</f>
        <v>2019.2375</v>
      </c>
      <c r="R4" s="1" t="n">
        <f aca="false">$C4-$H4</f>
        <v>673.079166666667</v>
      </c>
      <c r="S4" s="1" t="n">
        <f aca="false">J4</f>
        <v>1211.5425</v>
      </c>
      <c r="T4" s="1" t="n">
        <f aca="false">I4</f>
        <v>1480.77416666667</v>
      </c>
      <c r="U4" s="1" t="n">
        <f aca="false">L4</f>
        <v>1076.92666666667</v>
      </c>
      <c r="V4" s="1" t="n">
        <f aca="false">J4-1</f>
        <v>1210.5425</v>
      </c>
      <c r="W4" s="1" t="n">
        <f aca="false">I4+1</f>
        <v>1481.77416666667</v>
      </c>
      <c r="X4" s="1" t="n">
        <f aca="false">K4</f>
        <v>1615.39</v>
      </c>
      <c r="Y4" s="1" t="n">
        <f aca="false">N4</f>
        <v>942.310833333334</v>
      </c>
      <c r="Z4" s="1" t="n">
        <f aca="false">L4-1</f>
        <v>1075.92666666667</v>
      </c>
      <c r="AA4" s="1" t="n">
        <f aca="false">K4+1</f>
        <v>1616.39</v>
      </c>
      <c r="AB4" s="1" t="n">
        <f aca="false">M4</f>
        <v>1750.00583333333</v>
      </c>
      <c r="AC4" s="1" t="n">
        <f aca="false">P4</f>
        <v>807.695</v>
      </c>
      <c r="AD4" s="1" t="n">
        <f aca="false">N4-1</f>
        <v>941.310833333333</v>
      </c>
      <c r="AE4" s="1" t="n">
        <f aca="false">M4+1</f>
        <v>1751.00583333333</v>
      </c>
      <c r="AF4" s="1" t="n">
        <f aca="false">O4</f>
        <v>1884.62166666667</v>
      </c>
      <c r="AG4" s="1" t="n">
        <f aca="false">P4</f>
        <v>807.695</v>
      </c>
      <c r="AH4" s="1" t="n">
        <f aca="false">O4</f>
        <v>1884.62166666667</v>
      </c>
    </row>
    <row r="5" customFormat="false" ht="14.4" hidden="false" customHeight="false" outlineLevel="0" collapsed="false">
      <c r="B5" s="8" t="s">
        <v>22</v>
      </c>
      <c r="C5" s="9" t="n">
        <v>1694.74833333333</v>
      </c>
      <c r="D5" s="0" t="n">
        <f aca="false">($C5/100)*10</f>
        <v>169.474833333333</v>
      </c>
      <c r="E5" s="0" t="n">
        <f aca="false">($C5/100)*20</f>
        <v>338.949666666667</v>
      </c>
      <c r="F5" s="0" t="n">
        <f aca="false">($C5/100)*30</f>
        <v>508.4245</v>
      </c>
      <c r="G5" s="0" t="n">
        <f aca="false">($C5/100)*40</f>
        <v>677.899333333334</v>
      </c>
      <c r="H5" s="0" t="n">
        <f aca="false">($C5/100)*50</f>
        <v>847.374166666667</v>
      </c>
      <c r="I5" s="1" t="n">
        <f aca="false">$C5+$D5</f>
        <v>1864.22316666667</v>
      </c>
      <c r="J5" s="1" t="n">
        <f aca="false">$C5-$D5</f>
        <v>1525.2735</v>
      </c>
      <c r="K5" s="1" t="n">
        <f aca="false">$C5+$E5</f>
        <v>2033.698</v>
      </c>
      <c r="L5" s="1" t="n">
        <f aca="false">C5-E5</f>
        <v>1355.79866666667</v>
      </c>
      <c r="M5" s="1" t="n">
        <f aca="false">$C5+$F5</f>
        <v>2203.17283333333</v>
      </c>
      <c r="N5" s="1" t="n">
        <f aca="false">$C5-$F5</f>
        <v>1186.32383333333</v>
      </c>
      <c r="O5" s="1" t="n">
        <f aca="false">$C5+$G5</f>
        <v>2372.64766666667</v>
      </c>
      <c r="P5" s="1" t="n">
        <f aca="false">$C5-$G5</f>
        <v>1016.849</v>
      </c>
      <c r="Q5" s="1" t="n">
        <f aca="false">$C5+$H5</f>
        <v>2542.1225</v>
      </c>
      <c r="R5" s="1" t="n">
        <f aca="false">$C5-$H5</f>
        <v>847.374166666667</v>
      </c>
      <c r="S5" s="1" t="n">
        <f aca="false">J5</f>
        <v>1525.2735</v>
      </c>
      <c r="T5" s="1" t="n">
        <f aca="false">I5</f>
        <v>1864.22316666667</v>
      </c>
      <c r="U5" s="1" t="n">
        <f aca="false">L5</f>
        <v>1355.79866666667</v>
      </c>
      <c r="V5" s="1" t="n">
        <f aca="false">J5-1</f>
        <v>1524.2735</v>
      </c>
      <c r="W5" s="1" t="n">
        <f aca="false">I5+1</f>
        <v>1865.22316666667</v>
      </c>
      <c r="X5" s="1" t="n">
        <f aca="false">K5</f>
        <v>2033.698</v>
      </c>
      <c r="Y5" s="1" t="n">
        <f aca="false">N5</f>
        <v>1186.32383333333</v>
      </c>
      <c r="Z5" s="1" t="n">
        <f aca="false">L5-1</f>
        <v>1354.79866666667</v>
      </c>
      <c r="AA5" s="1" t="n">
        <f aca="false">K5+1</f>
        <v>2034.698</v>
      </c>
      <c r="AB5" s="1" t="n">
        <f aca="false">M5</f>
        <v>2203.17283333333</v>
      </c>
      <c r="AC5" s="1" t="n">
        <f aca="false">P5</f>
        <v>1016.849</v>
      </c>
      <c r="AD5" s="1" t="n">
        <f aca="false">N5-1</f>
        <v>1185.32383333333</v>
      </c>
      <c r="AE5" s="1" t="n">
        <f aca="false">M5+1</f>
        <v>2204.17283333333</v>
      </c>
      <c r="AF5" s="1" t="n">
        <f aca="false">O5</f>
        <v>2372.64766666667</v>
      </c>
      <c r="AG5" s="1" t="n">
        <f aca="false">P5</f>
        <v>1016.849</v>
      </c>
      <c r="AH5" s="1" t="n">
        <f aca="false">O5</f>
        <v>2372.64766666667</v>
      </c>
    </row>
    <row r="6" customFormat="false" ht="14.4" hidden="false" customHeight="false" outlineLevel="0" collapsed="false">
      <c r="B6" s="8" t="s">
        <v>23</v>
      </c>
      <c r="C6" s="9" t="n">
        <v>1590.62333333333</v>
      </c>
      <c r="D6" s="0" t="n">
        <f aca="false">($C6/100)*10</f>
        <v>159.062333333333</v>
      </c>
      <c r="E6" s="0" t="n">
        <f aca="false">($C6/100)*20</f>
        <v>318.124666666667</v>
      </c>
      <c r="F6" s="0" t="n">
        <f aca="false">($C6/100)*30</f>
        <v>477.187</v>
      </c>
      <c r="G6" s="0" t="n">
        <f aca="false">($C6/100)*40</f>
        <v>636.249333333333</v>
      </c>
      <c r="H6" s="0" t="n">
        <f aca="false">($C6/100)*50</f>
        <v>795.311666666667</v>
      </c>
      <c r="I6" s="1" t="n">
        <f aca="false">$C6+$D6</f>
        <v>1749.68566666667</v>
      </c>
      <c r="J6" s="1" t="n">
        <f aca="false">$C6-$D6</f>
        <v>1431.561</v>
      </c>
      <c r="K6" s="1" t="n">
        <f aca="false">$C6+$E6</f>
        <v>1908.748</v>
      </c>
      <c r="L6" s="1" t="n">
        <f aca="false">C6-E6</f>
        <v>1272.49866666667</v>
      </c>
      <c r="M6" s="1" t="n">
        <f aca="false">$C6+$F6</f>
        <v>2067.81033333333</v>
      </c>
      <c r="N6" s="1" t="n">
        <f aca="false">$C6-$F6</f>
        <v>1113.43633333333</v>
      </c>
      <c r="O6" s="1" t="n">
        <f aca="false">$C6+$G6</f>
        <v>2226.87266666667</v>
      </c>
      <c r="P6" s="1" t="n">
        <f aca="false">$C6-$G6</f>
        <v>954.374</v>
      </c>
      <c r="Q6" s="1" t="n">
        <f aca="false">$C6+$H6</f>
        <v>2385.935</v>
      </c>
      <c r="R6" s="1" t="n">
        <f aca="false">$C6-$H6</f>
        <v>795.311666666667</v>
      </c>
      <c r="S6" s="1" t="n">
        <f aca="false">J6</f>
        <v>1431.561</v>
      </c>
      <c r="T6" s="1" t="n">
        <f aca="false">I6</f>
        <v>1749.68566666667</v>
      </c>
      <c r="U6" s="1" t="n">
        <f aca="false">L6</f>
        <v>1272.49866666667</v>
      </c>
      <c r="V6" s="1" t="n">
        <f aca="false">J6-1</f>
        <v>1430.561</v>
      </c>
      <c r="W6" s="1" t="n">
        <f aca="false">I6+1</f>
        <v>1750.68566666667</v>
      </c>
      <c r="X6" s="1" t="n">
        <f aca="false">K6</f>
        <v>1908.748</v>
      </c>
      <c r="Y6" s="1" t="n">
        <f aca="false">N6</f>
        <v>1113.43633333333</v>
      </c>
      <c r="Z6" s="1" t="n">
        <f aca="false">L6-1</f>
        <v>1271.49866666667</v>
      </c>
      <c r="AA6" s="1" t="n">
        <f aca="false">K6+1</f>
        <v>1909.748</v>
      </c>
      <c r="AB6" s="1" t="n">
        <f aca="false">M6</f>
        <v>2067.81033333333</v>
      </c>
      <c r="AC6" s="1" t="n">
        <f aca="false">P6</f>
        <v>954.374</v>
      </c>
      <c r="AD6" s="1" t="n">
        <f aca="false">N6-1</f>
        <v>1112.43633333333</v>
      </c>
      <c r="AE6" s="1" t="n">
        <f aca="false">M6+1</f>
        <v>2068.81033333333</v>
      </c>
      <c r="AF6" s="1" t="n">
        <f aca="false">O6</f>
        <v>2226.87266666667</v>
      </c>
      <c r="AG6" s="1" t="n">
        <f aca="false">P6</f>
        <v>954.374</v>
      </c>
      <c r="AH6" s="1" t="n">
        <f aca="false">O6</f>
        <v>2226.87266666667</v>
      </c>
    </row>
    <row r="7" customFormat="false" ht="14.4" hidden="false" customHeight="false" outlineLevel="0" collapsed="false">
      <c r="B7" s="8" t="s">
        <v>24</v>
      </c>
      <c r="C7" s="9" t="n">
        <v>1394.98166666667</v>
      </c>
      <c r="D7" s="0" t="n">
        <f aca="false">($C7/100)*10</f>
        <v>139.498166666667</v>
      </c>
      <c r="E7" s="0" t="n">
        <f aca="false">($C7/100)*20</f>
        <v>278.996333333333</v>
      </c>
      <c r="F7" s="0" t="n">
        <f aca="false">($C7/100)*30</f>
        <v>418.4945</v>
      </c>
      <c r="G7" s="0" t="n">
        <f aca="false">($C7/100)*40</f>
        <v>557.992666666667</v>
      </c>
      <c r="H7" s="0" t="n">
        <f aca="false">($C7/100)*50</f>
        <v>697.490833333333</v>
      </c>
      <c r="I7" s="1" t="n">
        <f aca="false">$C7+$D7</f>
        <v>1534.47983333333</v>
      </c>
      <c r="J7" s="1" t="n">
        <f aca="false">$C7-$D7</f>
        <v>1255.4835</v>
      </c>
      <c r="K7" s="1" t="n">
        <f aca="false">$C7+$E7</f>
        <v>1673.978</v>
      </c>
      <c r="L7" s="1" t="n">
        <f aca="false">C7-E7</f>
        <v>1115.98533333333</v>
      </c>
      <c r="M7" s="1" t="n">
        <f aca="false">$C7+$F7</f>
        <v>1813.47616666667</v>
      </c>
      <c r="N7" s="1" t="n">
        <f aca="false">$C7-$F7</f>
        <v>976.487166666667</v>
      </c>
      <c r="O7" s="1" t="n">
        <f aca="false">$C7+$G7</f>
        <v>1952.97433333333</v>
      </c>
      <c r="P7" s="1" t="n">
        <f aca="false">$C7-$G7</f>
        <v>836.989</v>
      </c>
      <c r="Q7" s="1" t="n">
        <f aca="false">$C7+$H7</f>
        <v>2092.4725</v>
      </c>
      <c r="R7" s="1" t="n">
        <f aca="false">$C7-$H7</f>
        <v>697.490833333333</v>
      </c>
      <c r="S7" s="1" t="n">
        <f aca="false">J7</f>
        <v>1255.4835</v>
      </c>
      <c r="T7" s="1" t="n">
        <f aca="false">I7</f>
        <v>1534.47983333333</v>
      </c>
      <c r="U7" s="1" t="n">
        <f aca="false">L7</f>
        <v>1115.98533333333</v>
      </c>
      <c r="V7" s="1" t="n">
        <f aca="false">J7-1</f>
        <v>1254.4835</v>
      </c>
      <c r="W7" s="1" t="n">
        <f aca="false">I7+1</f>
        <v>1535.47983333333</v>
      </c>
      <c r="X7" s="1" t="n">
        <f aca="false">K7</f>
        <v>1673.978</v>
      </c>
      <c r="Y7" s="1" t="n">
        <f aca="false">N7</f>
        <v>976.487166666667</v>
      </c>
      <c r="Z7" s="1" t="n">
        <f aca="false">L7-1</f>
        <v>1114.98533333333</v>
      </c>
      <c r="AA7" s="1" t="n">
        <f aca="false">K7+1</f>
        <v>1674.978</v>
      </c>
      <c r="AB7" s="1" t="n">
        <f aca="false">M7</f>
        <v>1813.47616666667</v>
      </c>
      <c r="AC7" s="1" t="n">
        <f aca="false">P7</f>
        <v>836.989</v>
      </c>
      <c r="AD7" s="1" t="n">
        <f aca="false">N7-1</f>
        <v>975.487166666667</v>
      </c>
      <c r="AE7" s="1" t="n">
        <f aca="false">M7+1</f>
        <v>1814.47616666667</v>
      </c>
      <c r="AF7" s="1" t="n">
        <f aca="false">O7</f>
        <v>1952.97433333333</v>
      </c>
      <c r="AG7" s="1" t="n">
        <f aca="false">P7</f>
        <v>836.989</v>
      </c>
      <c r="AH7" s="1" t="n">
        <f aca="false">O7</f>
        <v>1952.97433333333</v>
      </c>
    </row>
    <row r="8" customFormat="false" ht="14.4" hidden="false" customHeight="false" outlineLevel="0" collapsed="false">
      <c r="B8" s="8" t="s">
        <v>25</v>
      </c>
      <c r="C8" s="9" t="n">
        <v>6839.795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="10" customFormat="true" ht="74.25" hidden="false" customHeight="true" outlineLevel="0" collapsed="false">
      <c r="B9" s="11" t="s">
        <v>26</v>
      </c>
      <c r="C9" s="11"/>
    </row>
  </sheetData>
  <mergeCells count="11">
    <mergeCell ref="I1:J1"/>
    <mergeCell ref="K1:L1"/>
    <mergeCell ref="M1:N1"/>
    <mergeCell ref="O1:P1"/>
    <mergeCell ref="Q1:R1"/>
    <mergeCell ref="S1:T1"/>
    <mergeCell ref="U1:X1"/>
    <mergeCell ref="Y1:AB1"/>
    <mergeCell ref="AC1:AF1"/>
    <mergeCell ref="AG1:AH1"/>
    <mergeCell ref="B9:C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B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ColWidth="8.578125" defaultRowHeight="14.4" zeroHeight="false" outlineLevelRow="0" outlineLevelCol="0"/>
  <cols>
    <col collapsed="false" customWidth="true" hidden="false" outlineLevel="0" max="2" min="2" style="12" width="146.11"/>
  </cols>
  <sheetData>
    <row r="2" customFormat="false" ht="28.8" hidden="false" customHeight="false" outlineLevel="0" collapsed="false">
      <c r="B2" s="13" t="s">
        <v>27</v>
      </c>
    </row>
    <row r="3" customFormat="false" ht="14.4" hidden="false" customHeight="false" outlineLevel="0" collapsed="false">
      <c r="B3" s="12" t="s">
        <v>28</v>
      </c>
    </row>
    <row r="5" customFormat="false" ht="14.4" hidden="false" customHeight="false" outlineLevel="0" collapsed="false">
      <c r="B5" s="13" t="s">
        <v>29</v>
      </c>
    </row>
    <row r="6" customFormat="false" ht="14.4" hidden="false" customHeight="false" outlineLevel="0" collapsed="false">
      <c r="B6" s="12" t="s">
        <v>30</v>
      </c>
    </row>
    <row r="7" customFormat="false" ht="14.4" hidden="false" customHeight="false" outlineLevel="0" collapsed="false">
      <c r="B7" s="12" t="s">
        <v>31</v>
      </c>
    </row>
    <row r="8" customFormat="false" ht="14.4" hidden="false" customHeight="false" outlineLevel="0" collapsed="false">
      <c r="B8" s="12" t="s">
        <v>32</v>
      </c>
    </row>
    <row r="9" customFormat="false" ht="28.8" hidden="false" customHeight="false" outlineLevel="0" collapsed="false">
      <c r="B9" s="12" t="s">
        <v>33</v>
      </c>
    </row>
    <row r="10" customFormat="false" ht="28.8" hidden="false" customHeight="false" outlineLevel="0" collapsed="false">
      <c r="B10" s="12" t="s">
        <v>34</v>
      </c>
    </row>
    <row r="11" customFormat="false" ht="43.2" hidden="false" customHeight="false" outlineLevel="0" collapsed="false">
      <c r="B11" s="12" t="s">
        <v>35</v>
      </c>
    </row>
    <row r="12" customFormat="false" ht="28.8" hidden="false" customHeight="false" outlineLevel="0" collapsed="false">
      <c r="B12" s="12" t="s">
        <v>36</v>
      </c>
    </row>
    <row r="14" customFormat="false" ht="14.4" hidden="false" customHeight="false" outlineLevel="0" collapsed="false">
      <c r="B14" s="13" t="s">
        <v>37</v>
      </c>
    </row>
    <row r="15" customFormat="false" ht="14.4" hidden="false" customHeight="false" outlineLevel="0" collapsed="false">
      <c r="B15" s="14" t="s">
        <v>38</v>
      </c>
    </row>
    <row r="16" customFormat="false" ht="28.8" hidden="false" customHeight="false" outlineLevel="0" collapsed="false">
      <c r="B16" s="12" t="s">
        <v>39</v>
      </c>
    </row>
    <row r="17" customFormat="false" ht="28.8" hidden="false" customHeight="false" outlineLevel="0" collapsed="false">
      <c r="B17" s="15" t="s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63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2" ySplit="3" topLeftCell="F47" activePane="bottomRight" state="frozen"/>
      <selection pane="topLeft" activeCell="A1" activeCellId="0" sqref="A1"/>
      <selection pane="topRight" activeCell="F1" activeCellId="0" sqref="F1"/>
      <selection pane="bottomLeft" activeCell="A47" activeCellId="0" sqref="A47"/>
      <selection pane="bottomRight" activeCell="L11" activeCellId="0" sqref="L11"/>
    </sheetView>
  </sheetViews>
  <sheetFormatPr defaultColWidth="8.578125" defaultRowHeight="14.4" zeroHeight="false" outlineLevelRow="0" outlineLevelCol="0"/>
  <cols>
    <col collapsed="false" customWidth="true" hidden="false" outlineLevel="0" max="1" min="1" style="0" width="10.11"/>
    <col collapsed="false" customWidth="true" hidden="false" outlineLevel="0" max="2" min="2" style="16" width="11.22"/>
    <col collapsed="false" customWidth="true" hidden="false" outlineLevel="0" max="4" min="4" style="0" width="11.99"/>
    <col collapsed="false" customWidth="true" hidden="false" outlineLevel="0" max="5" min="5" style="0" width="13.78"/>
    <col collapsed="false" customWidth="true" hidden="false" outlineLevel="0" max="6" min="6" style="0" width="18"/>
    <col collapsed="false" customWidth="true" hidden="false" outlineLevel="0" max="7" min="7" style="0" width="15.56"/>
    <col collapsed="false" customWidth="true" hidden="false" outlineLevel="0" max="8" min="8" style="0" width="10.56"/>
    <col collapsed="false" customWidth="true" hidden="false" outlineLevel="0" max="9" min="9" style="0" width="15.34"/>
    <col collapsed="false" customWidth="true" hidden="false" outlineLevel="0" max="10" min="10" style="0" width="10.33"/>
    <col collapsed="false" customWidth="true" hidden="false" outlineLevel="0" max="11" min="11" style="0" width="15.34"/>
    <col collapsed="false" customWidth="true" hidden="false" outlineLevel="0" max="12" min="12" style="0" width="10.22"/>
    <col collapsed="false" customWidth="true" hidden="false" outlineLevel="0" max="13" min="13" style="0" width="15.34"/>
    <col collapsed="false" customWidth="true" hidden="false" outlineLevel="0" max="14" min="14" style="0" width="9.89"/>
    <col collapsed="false" customWidth="true" hidden="false" outlineLevel="0" max="15" min="15" style="0" width="21.29"/>
  </cols>
  <sheetData>
    <row r="1" customFormat="false" ht="15" hidden="false" customHeight="false" outlineLevel="0" collapsed="false"/>
    <row r="2" customFormat="false" ht="13.8" hidden="false" customHeight="true" outlineLevel="0" collapsed="false">
      <c r="A2" s="17" t="s">
        <v>41</v>
      </c>
      <c r="B2" s="18" t="s">
        <v>42</v>
      </c>
      <c r="C2" s="19" t="s">
        <v>43</v>
      </c>
      <c r="D2" s="19" t="s">
        <v>44</v>
      </c>
      <c r="E2" s="19" t="s">
        <v>45</v>
      </c>
      <c r="F2" s="19" t="s">
        <v>46</v>
      </c>
      <c r="G2" s="19" t="s">
        <v>47</v>
      </c>
      <c r="H2" s="20" t="s">
        <v>48</v>
      </c>
      <c r="I2" s="21" t="n">
        <v>2018</v>
      </c>
      <c r="J2" s="21"/>
      <c r="K2" s="22" t="n">
        <v>2019</v>
      </c>
      <c r="L2" s="22"/>
      <c r="M2" s="23" t="n">
        <v>2020</v>
      </c>
      <c r="N2" s="23"/>
      <c r="O2" s="24" t="s">
        <v>49</v>
      </c>
    </row>
    <row r="3" customFormat="false" ht="50.4" hidden="false" customHeight="true" outlineLevel="0" collapsed="false">
      <c r="A3" s="17"/>
      <c r="B3" s="18"/>
      <c r="C3" s="19"/>
      <c r="D3" s="19"/>
      <c r="E3" s="19"/>
      <c r="F3" s="19"/>
      <c r="G3" s="19"/>
      <c r="H3" s="20"/>
      <c r="I3" s="25" t="s">
        <v>4</v>
      </c>
      <c r="J3" s="26" t="s">
        <v>50</v>
      </c>
      <c r="K3" s="26" t="s">
        <v>4</v>
      </c>
      <c r="L3" s="26" t="s">
        <v>50</v>
      </c>
      <c r="M3" s="26" t="s">
        <v>4</v>
      </c>
      <c r="N3" s="27" t="s">
        <v>50</v>
      </c>
      <c r="O3" s="24"/>
    </row>
    <row r="4" customFormat="false" ht="14.4" hidden="false" customHeight="false" outlineLevel="0" collapsed="false">
      <c r="A4" s="28" t="n">
        <v>1</v>
      </c>
      <c r="B4" s="29" t="n">
        <v>125.36</v>
      </c>
      <c r="C4" s="30" t="n">
        <v>1</v>
      </c>
      <c r="D4" s="31" t="s">
        <v>51</v>
      </c>
      <c r="E4" s="32" t="s">
        <v>52</v>
      </c>
      <c r="F4" s="33" t="s">
        <v>53</v>
      </c>
      <c r="G4" s="30" t="n">
        <v>0</v>
      </c>
      <c r="H4" s="34" t="s">
        <v>54</v>
      </c>
      <c r="I4" s="35" t="s">
        <v>20</v>
      </c>
      <c r="J4" s="36"/>
      <c r="K4" s="36" t="s">
        <v>22</v>
      </c>
      <c r="L4" s="36"/>
      <c r="M4" s="36" t="s">
        <v>23</v>
      </c>
      <c r="N4" s="37"/>
      <c r="O4" s="38" t="s">
        <v>55</v>
      </c>
    </row>
    <row r="5" customFormat="false" ht="14.4" hidden="false" customHeight="false" outlineLevel="0" collapsed="false">
      <c r="A5" s="39" t="n">
        <v>2</v>
      </c>
      <c r="B5" s="40" t="n">
        <v>154.23</v>
      </c>
      <c r="C5" s="41" t="n">
        <v>7</v>
      </c>
      <c r="D5" s="42" t="s">
        <v>51</v>
      </c>
      <c r="E5" s="43" t="s">
        <v>56</v>
      </c>
      <c r="F5" s="8" t="s">
        <v>57</v>
      </c>
      <c r="G5" s="41" t="n">
        <v>0.5</v>
      </c>
      <c r="H5" s="44" t="s">
        <v>54</v>
      </c>
      <c r="I5" s="45" t="s">
        <v>22</v>
      </c>
      <c r="J5" s="46"/>
      <c r="K5" s="46" t="s">
        <v>58</v>
      </c>
      <c r="L5" s="46"/>
      <c r="M5" s="46" t="s">
        <v>23</v>
      </c>
      <c r="N5" s="47"/>
      <c r="O5" s="48" t="s">
        <v>59</v>
      </c>
    </row>
    <row r="6" customFormat="false" ht="14.4" hidden="false" customHeight="false" outlineLevel="0" collapsed="false">
      <c r="A6" s="39" t="n">
        <v>3</v>
      </c>
      <c r="B6" s="40" t="n">
        <v>205.6</v>
      </c>
      <c r="C6" s="41" t="n">
        <v>0</v>
      </c>
      <c r="D6" s="42" t="s">
        <v>51</v>
      </c>
      <c r="E6" s="43" t="s">
        <v>52</v>
      </c>
      <c r="F6" s="8" t="s">
        <v>57</v>
      </c>
      <c r="G6" s="41" t="n">
        <v>0</v>
      </c>
      <c r="H6" s="44" t="s">
        <v>54</v>
      </c>
      <c r="I6" s="45" t="s">
        <v>20</v>
      </c>
      <c r="J6" s="46"/>
      <c r="K6" s="46" t="s">
        <v>22</v>
      </c>
      <c r="L6" s="46"/>
      <c r="M6" s="46" t="s">
        <v>23</v>
      </c>
      <c r="N6" s="47"/>
      <c r="O6" s="48" t="s">
        <v>59</v>
      </c>
    </row>
    <row r="7" customFormat="false" ht="14.4" hidden="false" customHeight="false" outlineLevel="0" collapsed="false">
      <c r="A7" s="39" t="n">
        <v>4</v>
      </c>
      <c r="B7" s="40" t="n">
        <v>23.5</v>
      </c>
      <c r="C7" s="41" t="n">
        <v>6</v>
      </c>
      <c r="D7" s="42" t="s">
        <v>60</v>
      </c>
      <c r="E7" s="43" t="s">
        <v>52</v>
      </c>
      <c r="F7" s="8" t="s">
        <v>57</v>
      </c>
      <c r="G7" s="41" t="n">
        <v>0.7</v>
      </c>
      <c r="H7" s="44" t="s">
        <v>54</v>
      </c>
      <c r="I7" s="45" t="s">
        <v>22</v>
      </c>
      <c r="J7" s="46"/>
      <c r="K7" s="46" t="s">
        <v>58</v>
      </c>
      <c r="L7" s="46"/>
      <c r="M7" s="46" t="s">
        <v>23</v>
      </c>
      <c r="N7" s="47"/>
      <c r="O7" s="48" t="s">
        <v>55</v>
      </c>
    </row>
    <row r="8" customFormat="false" ht="14.4" hidden="false" customHeight="false" outlineLevel="0" collapsed="false">
      <c r="A8" s="39" t="n">
        <v>5</v>
      </c>
      <c r="B8" s="40" t="n">
        <v>245.36</v>
      </c>
      <c r="C8" s="41" t="n">
        <v>1</v>
      </c>
      <c r="D8" s="42" t="s">
        <v>51</v>
      </c>
      <c r="E8" s="43" t="s">
        <v>52</v>
      </c>
      <c r="F8" s="8" t="s">
        <v>53</v>
      </c>
      <c r="G8" s="41" t="n">
        <v>0</v>
      </c>
      <c r="H8" s="44" t="s">
        <v>54</v>
      </c>
      <c r="I8" s="45" t="s">
        <v>20</v>
      </c>
      <c r="J8" s="46"/>
      <c r="K8" s="46" t="s">
        <v>22</v>
      </c>
      <c r="L8" s="46"/>
      <c r="M8" s="46" t="s">
        <v>23</v>
      </c>
      <c r="N8" s="47"/>
      <c r="O8" s="38" t="s">
        <v>58</v>
      </c>
    </row>
    <row r="9" customFormat="false" ht="14.4" hidden="false" customHeight="false" outlineLevel="0" collapsed="false">
      <c r="A9" s="39" t="n">
        <v>6</v>
      </c>
      <c r="B9" s="40" t="n">
        <v>154.2</v>
      </c>
      <c r="C9" s="41" t="n">
        <v>2</v>
      </c>
      <c r="D9" s="42" t="s">
        <v>51</v>
      </c>
      <c r="E9" s="43" t="s">
        <v>52</v>
      </c>
      <c r="F9" s="8" t="s">
        <v>53</v>
      </c>
      <c r="G9" s="41" t="n">
        <v>0</v>
      </c>
      <c r="H9" s="44" t="s">
        <v>54</v>
      </c>
      <c r="I9" s="45" t="s">
        <v>20</v>
      </c>
      <c r="J9" s="46" t="s">
        <v>61</v>
      </c>
      <c r="K9" s="46" t="s">
        <v>22</v>
      </c>
      <c r="L9" s="46"/>
      <c r="M9" s="46" t="s">
        <v>23</v>
      </c>
      <c r="N9" s="47"/>
      <c r="O9" s="48" t="s">
        <v>59</v>
      </c>
    </row>
    <row r="10" customFormat="false" ht="14.4" hidden="false" customHeight="false" outlineLevel="0" collapsed="false">
      <c r="A10" s="39" t="n">
        <v>7</v>
      </c>
      <c r="B10" s="40" t="n">
        <v>15.4</v>
      </c>
      <c r="C10" s="41" t="n">
        <v>8</v>
      </c>
      <c r="D10" s="42" t="s">
        <v>51</v>
      </c>
      <c r="E10" s="43" t="s">
        <v>52</v>
      </c>
      <c r="F10" s="8" t="s">
        <v>57</v>
      </c>
      <c r="G10" s="41" t="n">
        <v>0.9</v>
      </c>
      <c r="H10" s="44" t="s">
        <v>54</v>
      </c>
      <c r="I10" s="45" t="s">
        <v>22</v>
      </c>
      <c r="J10" s="46" t="s">
        <v>61</v>
      </c>
      <c r="K10" s="46" t="s">
        <v>58</v>
      </c>
      <c r="L10" s="46"/>
      <c r="M10" s="46" t="s">
        <v>23</v>
      </c>
      <c r="N10" s="47"/>
      <c r="O10" s="48" t="s">
        <v>59</v>
      </c>
    </row>
    <row r="11" customFormat="false" ht="14.4" hidden="false" customHeight="false" outlineLevel="0" collapsed="false">
      <c r="A11" s="39" t="n">
        <v>8</v>
      </c>
      <c r="B11" s="40" t="n">
        <v>12.98</v>
      </c>
      <c r="C11" s="41" t="n">
        <v>7</v>
      </c>
      <c r="D11" s="42" t="s">
        <v>51</v>
      </c>
      <c r="E11" s="43" t="s">
        <v>52</v>
      </c>
      <c r="F11" s="8" t="s">
        <v>57</v>
      </c>
      <c r="G11" s="41" t="n">
        <v>0.8</v>
      </c>
      <c r="H11" s="44" t="s">
        <v>54</v>
      </c>
      <c r="I11" s="45" t="s">
        <v>22</v>
      </c>
      <c r="J11" s="46" t="s">
        <v>61</v>
      </c>
      <c r="K11" s="46" t="s">
        <v>58</v>
      </c>
      <c r="L11" s="46"/>
      <c r="M11" s="46" t="s">
        <v>23</v>
      </c>
      <c r="N11" s="47"/>
      <c r="O11" s="48" t="s">
        <v>59</v>
      </c>
    </row>
    <row r="12" customFormat="false" ht="14.4" hidden="false" customHeight="false" outlineLevel="0" collapsed="false">
      <c r="A12" s="39" t="n">
        <v>9</v>
      </c>
      <c r="B12" s="40" t="n">
        <v>140.52</v>
      </c>
      <c r="C12" s="41" t="n">
        <v>4</v>
      </c>
      <c r="D12" s="42" t="s">
        <v>62</v>
      </c>
      <c r="E12" s="43" t="s">
        <v>52</v>
      </c>
      <c r="F12" s="8" t="s">
        <v>57</v>
      </c>
      <c r="G12" s="41" t="n">
        <v>1.8</v>
      </c>
      <c r="H12" s="44" t="s">
        <v>63</v>
      </c>
      <c r="I12" s="45" t="s">
        <v>21</v>
      </c>
      <c r="J12" s="46" t="s">
        <v>61</v>
      </c>
      <c r="K12" s="46" t="s">
        <v>22</v>
      </c>
      <c r="L12" s="46"/>
      <c r="M12" s="46" t="s">
        <v>58</v>
      </c>
      <c r="N12" s="47"/>
      <c r="O12" s="38" t="s">
        <v>21</v>
      </c>
    </row>
    <row r="13" customFormat="false" ht="14.4" hidden="false" customHeight="false" outlineLevel="0" collapsed="false">
      <c r="A13" s="39" t="n">
        <v>10</v>
      </c>
      <c r="B13" s="40" t="n">
        <v>165.3</v>
      </c>
      <c r="C13" s="41" t="n">
        <v>5</v>
      </c>
      <c r="D13" s="42" t="s">
        <v>62</v>
      </c>
      <c r="E13" s="43" t="s">
        <v>52</v>
      </c>
      <c r="F13" s="8" t="s">
        <v>57</v>
      </c>
      <c r="G13" s="41" t="n">
        <v>1.2</v>
      </c>
      <c r="H13" s="44" t="s">
        <v>63</v>
      </c>
      <c r="I13" s="45" t="s">
        <v>21</v>
      </c>
      <c r="J13" s="46"/>
      <c r="K13" s="46" t="s">
        <v>22</v>
      </c>
      <c r="L13" s="46"/>
      <c r="M13" s="46" t="s">
        <v>58</v>
      </c>
      <c r="N13" s="47"/>
      <c r="O13" s="48" t="s">
        <v>21</v>
      </c>
    </row>
    <row r="14" customFormat="false" ht="13.8" hidden="false" customHeight="false" outlineLevel="0" collapsed="false">
      <c r="A14" s="39" t="n">
        <v>11</v>
      </c>
      <c r="B14" s="40" t="n">
        <v>110.23</v>
      </c>
      <c r="C14" s="41" t="n">
        <v>4</v>
      </c>
      <c r="D14" s="42" t="s">
        <v>62</v>
      </c>
      <c r="E14" s="43" t="s">
        <v>52</v>
      </c>
      <c r="F14" s="8" t="s">
        <v>57</v>
      </c>
      <c r="G14" s="41" t="n">
        <v>1.5</v>
      </c>
      <c r="H14" s="44" t="s">
        <v>63</v>
      </c>
      <c r="I14" s="45" t="s">
        <v>21</v>
      </c>
      <c r="J14" s="46"/>
      <c r="K14" s="46" t="s">
        <v>22</v>
      </c>
      <c r="L14" s="46"/>
      <c r="M14" s="46" t="s">
        <v>58</v>
      </c>
      <c r="N14" s="47"/>
      <c r="O14" s="49" t="s">
        <v>55</v>
      </c>
    </row>
    <row r="15" customFormat="false" ht="13.8" hidden="false" customHeight="false" outlineLevel="0" collapsed="false">
      <c r="A15" s="39" t="n">
        <v>12</v>
      </c>
      <c r="B15" s="40" t="n">
        <v>18.75</v>
      </c>
      <c r="C15" s="41" t="n">
        <v>1.5</v>
      </c>
      <c r="D15" s="42" t="s">
        <v>60</v>
      </c>
      <c r="E15" s="43" t="s">
        <v>52</v>
      </c>
      <c r="F15" s="8" t="s">
        <v>57</v>
      </c>
      <c r="G15" s="41" t="n">
        <v>0</v>
      </c>
      <c r="H15" s="44" t="s">
        <v>63</v>
      </c>
      <c r="I15" s="45" t="s">
        <v>20</v>
      </c>
      <c r="J15" s="46"/>
      <c r="K15" s="46" t="s">
        <v>22</v>
      </c>
      <c r="L15" s="46"/>
      <c r="M15" s="46" t="s">
        <v>58</v>
      </c>
      <c r="N15" s="47"/>
      <c r="O15" s="49" t="s">
        <v>55</v>
      </c>
    </row>
    <row r="16" customFormat="false" ht="13.8" hidden="false" customHeight="false" outlineLevel="0" collapsed="false">
      <c r="A16" s="39" t="n">
        <v>13</v>
      </c>
      <c r="B16" s="40" t="n">
        <v>90.56</v>
      </c>
      <c r="C16" s="41" t="n">
        <v>2</v>
      </c>
      <c r="D16" s="42" t="s">
        <v>51</v>
      </c>
      <c r="E16" s="43" t="s">
        <v>52</v>
      </c>
      <c r="F16" s="8" t="s">
        <v>57</v>
      </c>
      <c r="G16" s="41" t="n">
        <v>0</v>
      </c>
      <c r="H16" s="44" t="s">
        <v>63</v>
      </c>
      <c r="I16" s="45" t="s">
        <v>64</v>
      </c>
      <c r="J16" s="46"/>
      <c r="K16" s="46" t="s">
        <v>22</v>
      </c>
      <c r="L16" s="46"/>
      <c r="M16" s="46" t="s">
        <v>58</v>
      </c>
      <c r="N16" s="47"/>
      <c r="O16" s="50" t="s">
        <v>21</v>
      </c>
    </row>
    <row r="17" customFormat="false" ht="13.8" hidden="false" customHeight="false" outlineLevel="0" collapsed="false">
      <c r="A17" s="39" t="n">
        <v>14</v>
      </c>
      <c r="B17" s="40" t="n">
        <v>68.5</v>
      </c>
      <c r="C17" s="41" t="n">
        <v>2</v>
      </c>
      <c r="D17" s="42" t="s">
        <v>51</v>
      </c>
      <c r="E17" s="43" t="s">
        <v>52</v>
      </c>
      <c r="F17" s="8" t="s">
        <v>57</v>
      </c>
      <c r="G17" s="41" t="n">
        <v>0</v>
      </c>
      <c r="H17" s="44" t="s">
        <v>65</v>
      </c>
      <c r="I17" s="45" t="s">
        <v>23</v>
      </c>
      <c r="J17" s="46"/>
      <c r="K17" s="46" t="s">
        <v>20</v>
      </c>
      <c r="L17" s="46"/>
      <c r="M17" s="46" t="s">
        <v>22</v>
      </c>
      <c r="N17" s="47"/>
      <c r="O17" s="51" t="s">
        <v>66</v>
      </c>
    </row>
    <row r="18" customFormat="false" ht="13.8" hidden="false" customHeight="false" outlineLevel="0" collapsed="false">
      <c r="A18" s="39" t="n">
        <v>15</v>
      </c>
      <c r="B18" s="40" t="n">
        <v>55.4</v>
      </c>
      <c r="C18" s="41" t="n">
        <v>1</v>
      </c>
      <c r="D18" s="42" t="s">
        <v>51</v>
      </c>
      <c r="E18" s="43" t="s">
        <v>52</v>
      </c>
      <c r="F18" s="8" t="s">
        <v>57</v>
      </c>
      <c r="G18" s="41" t="n">
        <v>0</v>
      </c>
      <c r="H18" s="44" t="s">
        <v>65</v>
      </c>
      <c r="I18" s="45" t="s">
        <v>23</v>
      </c>
      <c r="J18" s="46"/>
      <c r="K18" s="46" t="s">
        <v>20</v>
      </c>
      <c r="L18" s="46"/>
      <c r="M18" s="46" t="s">
        <v>22</v>
      </c>
      <c r="N18" s="47"/>
      <c r="O18" s="51" t="s">
        <v>66</v>
      </c>
    </row>
    <row r="19" customFormat="false" ht="13.8" hidden="false" customHeight="false" outlineLevel="0" collapsed="false">
      <c r="A19" s="39" t="n">
        <v>16</v>
      </c>
      <c r="B19" s="40" t="n">
        <v>54.78</v>
      </c>
      <c r="C19" s="41" t="n">
        <v>1</v>
      </c>
      <c r="D19" s="42" t="s">
        <v>51</v>
      </c>
      <c r="E19" s="43" t="s">
        <v>52</v>
      </c>
      <c r="F19" s="8" t="s">
        <v>57</v>
      </c>
      <c r="G19" s="41" t="n">
        <v>0</v>
      </c>
      <c r="H19" s="44" t="s">
        <v>65</v>
      </c>
      <c r="I19" s="45" t="s">
        <v>23</v>
      </c>
      <c r="J19" s="46"/>
      <c r="K19" s="46" t="s">
        <v>20</v>
      </c>
      <c r="L19" s="46"/>
      <c r="M19" s="46" t="s">
        <v>22</v>
      </c>
      <c r="N19" s="47"/>
      <c r="O19" s="49" t="s">
        <v>21</v>
      </c>
    </row>
    <row r="20" customFormat="false" ht="13.8" hidden="false" customHeight="false" outlineLevel="0" collapsed="false">
      <c r="A20" s="39" t="n">
        <v>17</v>
      </c>
      <c r="B20" s="40" t="n">
        <v>19.89</v>
      </c>
      <c r="C20" s="41" t="n">
        <v>5</v>
      </c>
      <c r="D20" s="42" t="s">
        <v>51</v>
      </c>
      <c r="E20" s="43" t="s">
        <v>56</v>
      </c>
      <c r="F20" s="8" t="s">
        <v>57</v>
      </c>
      <c r="G20" s="41" t="n">
        <v>3.2</v>
      </c>
      <c r="H20" s="44" t="s">
        <v>65</v>
      </c>
      <c r="I20" s="45" t="s">
        <v>23</v>
      </c>
      <c r="J20" s="46"/>
      <c r="K20" s="46" t="s">
        <v>21</v>
      </c>
      <c r="L20" s="46"/>
      <c r="M20" s="46" t="s">
        <v>22</v>
      </c>
      <c r="N20" s="47"/>
      <c r="O20" s="50" t="s">
        <v>21</v>
      </c>
    </row>
    <row r="21" customFormat="false" ht="13.8" hidden="false" customHeight="false" outlineLevel="0" collapsed="false">
      <c r="A21" s="39" t="n">
        <v>18</v>
      </c>
      <c r="B21" s="40" t="n">
        <v>121.36</v>
      </c>
      <c r="C21" s="41" t="n">
        <v>0</v>
      </c>
      <c r="D21" s="42" t="s">
        <v>51</v>
      </c>
      <c r="E21" s="43" t="s">
        <v>52</v>
      </c>
      <c r="F21" s="8" t="s">
        <v>53</v>
      </c>
      <c r="G21" s="41" t="n">
        <v>2.5</v>
      </c>
      <c r="H21" s="44" t="s">
        <v>65</v>
      </c>
      <c r="I21" s="45" t="s">
        <v>23</v>
      </c>
      <c r="J21" s="46"/>
      <c r="K21" s="46" t="s">
        <v>21</v>
      </c>
      <c r="L21" s="46"/>
      <c r="M21" s="46" t="s">
        <v>22</v>
      </c>
      <c r="N21" s="47"/>
      <c r="O21" s="49" t="s">
        <v>58</v>
      </c>
    </row>
    <row r="22" customFormat="false" ht="13.8" hidden="false" customHeight="false" outlineLevel="0" collapsed="false">
      <c r="A22" s="39" t="n">
        <v>19</v>
      </c>
      <c r="B22" s="40" t="n">
        <v>98.78</v>
      </c>
      <c r="C22" s="41" t="n">
        <v>1</v>
      </c>
      <c r="D22" s="42" t="s">
        <v>51</v>
      </c>
      <c r="E22" s="43" t="s">
        <v>52</v>
      </c>
      <c r="F22" s="8" t="s">
        <v>57</v>
      </c>
      <c r="G22" s="41" t="n">
        <v>0.3</v>
      </c>
      <c r="H22" s="44" t="s">
        <v>65</v>
      </c>
      <c r="I22" s="45" t="s">
        <v>23</v>
      </c>
      <c r="J22" s="46"/>
      <c r="K22" s="46" t="s">
        <v>21</v>
      </c>
      <c r="L22" s="46"/>
      <c r="M22" s="46" t="s">
        <v>22</v>
      </c>
      <c r="N22" s="47"/>
      <c r="O22" s="49" t="s">
        <v>21</v>
      </c>
    </row>
    <row r="23" customFormat="false" ht="13.8" hidden="false" customHeight="false" outlineLevel="0" collapsed="false">
      <c r="A23" s="39" t="n">
        <v>20</v>
      </c>
      <c r="B23" s="40" t="n">
        <v>80.09</v>
      </c>
      <c r="C23" s="41" t="n">
        <v>1</v>
      </c>
      <c r="D23" s="42" t="s">
        <v>60</v>
      </c>
      <c r="E23" s="43" t="s">
        <v>52</v>
      </c>
      <c r="F23" s="8" t="s">
        <v>57</v>
      </c>
      <c r="G23" s="41" t="n">
        <v>0.9</v>
      </c>
      <c r="H23" s="44" t="s">
        <v>65</v>
      </c>
      <c r="I23" s="45" t="s">
        <v>23</v>
      </c>
      <c r="J23" s="46"/>
      <c r="K23" s="46" t="s">
        <v>21</v>
      </c>
      <c r="L23" s="46"/>
      <c r="M23" s="46" t="s">
        <v>22</v>
      </c>
      <c r="N23" s="47"/>
      <c r="O23" s="51" t="s">
        <v>66</v>
      </c>
    </row>
    <row r="24" customFormat="false" ht="13.8" hidden="false" customHeight="false" outlineLevel="0" collapsed="false">
      <c r="A24" s="39" t="n">
        <v>21</v>
      </c>
      <c r="B24" s="40" t="n">
        <v>254.78</v>
      </c>
      <c r="C24" s="41" t="n">
        <v>5</v>
      </c>
      <c r="D24" s="42" t="s">
        <v>51</v>
      </c>
      <c r="E24" s="43" t="s">
        <v>52</v>
      </c>
      <c r="F24" s="8" t="s">
        <v>57</v>
      </c>
      <c r="G24" s="41" t="n">
        <v>11.7</v>
      </c>
      <c r="H24" s="44" t="s">
        <v>67</v>
      </c>
      <c r="I24" s="45" t="s">
        <v>58</v>
      </c>
      <c r="J24" s="46"/>
      <c r="K24" s="46" t="s">
        <v>23</v>
      </c>
      <c r="L24" s="46"/>
      <c r="M24" s="46" t="s">
        <v>21</v>
      </c>
      <c r="N24" s="47" t="s">
        <v>61</v>
      </c>
      <c r="O24" s="50" t="s">
        <v>55</v>
      </c>
    </row>
    <row r="25" customFormat="false" ht="13.8" hidden="false" customHeight="false" outlineLevel="0" collapsed="false">
      <c r="A25" s="39" t="n">
        <v>22</v>
      </c>
      <c r="B25" s="40" t="n">
        <v>154.23</v>
      </c>
      <c r="C25" s="41" t="n">
        <v>4</v>
      </c>
      <c r="D25" s="42" t="s">
        <v>51</v>
      </c>
      <c r="E25" s="43" t="s">
        <v>52</v>
      </c>
      <c r="F25" s="8" t="s">
        <v>57</v>
      </c>
      <c r="G25" s="41" t="n">
        <v>12</v>
      </c>
      <c r="H25" s="44" t="s">
        <v>67</v>
      </c>
      <c r="I25" s="45" t="s">
        <v>58</v>
      </c>
      <c r="J25" s="46"/>
      <c r="K25" s="46" t="s">
        <v>23</v>
      </c>
      <c r="L25" s="46"/>
      <c r="M25" s="46" t="s">
        <v>21</v>
      </c>
      <c r="N25" s="47" t="s">
        <v>61</v>
      </c>
      <c r="O25" s="49" t="s">
        <v>55</v>
      </c>
    </row>
    <row r="26" customFormat="false" ht="13.8" hidden="false" customHeight="false" outlineLevel="0" collapsed="false">
      <c r="A26" s="39" t="n">
        <v>23</v>
      </c>
      <c r="B26" s="40" t="n">
        <v>65.3</v>
      </c>
      <c r="C26" s="41" t="n">
        <v>2</v>
      </c>
      <c r="D26" s="42" t="s">
        <v>51</v>
      </c>
      <c r="E26" s="43" t="s">
        <v>52</v>
      </c>
      <c r="F26" s="8" t="s">
        <v>57</v>
      </c>
      <c r="G26" s="41" t="n">
        <v>11.5</v>
      </c>
      <c r="H26" s="44" t="s">
        <v>67</v>
      </c>
      <c r="I26" s="45" t="s">
        <v>58</v>
      </c>
      <c r="J26" s="46"/>
      <c r="K26" s="46" t="s">
        <v>23</v>
      </c>
      <c r="L26" s="46"/>
      <c r="M26" s="46" t="s">
        <v>21</v>
      </c>
      <c r="N26" s="47" t="s">
        <v>61</v>
      </c>
      <c r="O26" s="49" t="s">
        <v>59</v>
      </c>
    </row>
    <row r="27" customFormat="false" ht="13.8" hidden="false" customHeight="false" outlineLevel="0" collapsed="false">
      <c r="A27" s="39" t="n">
        <v>24</v>
      </c>
      <c r="B27" s="40" t="n">
        <v>45.89</v>
      </c>
      <c r="C27" s="41" t="n">
        <v>2</v>
      </c>
      <c r="D27" s="42" t="s">
        <v>51</v>
      </c>
      <c r="E27" s="43" t="s">
        <v>52</v>
      </c>
      <c r="F27" s="8" t="s">
        <v>57</v>
      </c>
      <c r="G27" s="41" t="n">
        <v>0.3</v>
      </c>
      <c r="H27" s="44" t="s">
        <v>63</v>
      </c>
      <c r="I27" s="45" t="s">
        <v>20</v>
      </c>
      <c r="J27" s="46"/>
      <c r="K27" s="46" t="s">
        <v>22</v>
      </c>
      <c r="L27" s="46"/>
      <c r="M27" s="46" t="s">
        <v>58</v>
      </c>
      <c r="N27" s="47"/>
      <c r="O27" s="49" t="s">
        <v>21</v>
      </c>
    </row>
    <row r="28" customFormat="false" ht="13.8" hidden="false" customHeight="false" outlineLevel="0" collapsed="false">
      <c r="A28" s="39" t="n">
        <v>26</v>
      </c>
      <c r="B28" s="40" t="n">
        <v>89.98</v>
      </c>
      <c r="C28" s="41" t="n">
        <v>5</v>
      </c>
      <c r="D28" s="42" t="s">
        <v>51</v>
      </c>
      <c r="E28" s="43" t="s">
        <v>52</v>
      </c>
      <c r="F28" s="8" t="s">
        <v>57</v>
      </c>
      <c r="G28" s="41" t="n">
        <v>9.8</v>
      </c>
      <c r="H28" s="44" t="s">
        <v>67</v>
      </c>
      <c r="I28" s="45" t="s">
        <v>58</v>
      </c>
      <c r="J28" s="46"/>
      <c r="K28" s="46" t="s">
        <v>23</v>
      </c>
      <c r="L28" s="46"/>
      <c r="M28" s="46" t="s">
        <v>21</v>
      </c>
      <c r="N28" s="47" t="s">
        <v>61</v>
      </c>
      <c r="O28" s="50" t="s">
        <v>59</v>
      </c>
    </row>
    <row r="29" customFormat="false" ht="13.8" hidden="false" customHeight="false" outlineLevel="0" collapsed="false">
      <c r="A29" s="39" t="n">
        <v>27</v>
      </c>
      <c r="B29" s="40" t="n">
        <v>125.36</v>
      </c>
      <c r="C29" s="41" t="n">
        <v>5</v>
      </c>
      <c r="D29" s="42" t="s">
        <v>51</v>
      </c>
      <c r="E29" s="43" t="s">
        <v>52</v>
      </c>
      <c r="F29" s="8" t="s">
        <v>57</v>
      </c>
      <c r="G29" s="41" t="n">
        <v>6.8</v>
      </c>
      <c r="H29" s="44" t="s">
        <v>67</v>
      </c>
      <c r="I29" s="45" t="s">
        <v>58</v>
      </c>
      <c r="J29" s="46"/>
      <c r="K29" s="46" t="s">
        <v>23</v>
      </c>
      <c r="L29" s="46"/>
      <c r="M29" s="46" t="s">
        <v>21</v>
      </c>
      <c r="N29" s="47" t="s">
        <v>61</v>
      </c>
      <c r="O29" s="49" t="s">
        <v>58</v>
      </c>
    </row>
    <row r="30" customFormat="false" ht="13.8" hidden="false" customHeight="false" outlineLevel="0" collapsed="false">
      <c r="A30" s="39" t="n">
        <v>28</v>
      </c>
      <c r="B30" s="40" t="n">
        <v>65.35</v>
      </c>
      <c r="C30" s="41" t="n">
        <v>2</v>
      </c>
      <c r="D30" s="42" t="s">
        <v>51</v>
      </c>
      <c r="E30" s="43" t="s">
        <v>52</v>
      </c>
      <c r="F30" s="8" t="s">
        <v>57</v>
      </c>
      <c r="G30" s="41" t="n">
        <v>7.2</v>
      </c>
      <c r="H30" s="44" t="s">
        <v>67</v>
      </c>
      <c r="I30" s="45" t="s">
        <v>58</v>
      </c>
      <c r="J30" s="46"/>
      <c r="K30" s="46" t="s">
        <v>23</v>
      </c>
      <c r="L30" s="46"/>
      <c r="M30" s="46" t="s">
        <v>21</v>
      </c>
      <c r="N30" s="47" t="s">
        <v>61</v>
      </c>
      <c r="O30" s="49" t="s">
        <v>59</v>
      </c>
    </row>
    <row r="31" customFormat="false" ht="13.8" hidden="false" customHeight="false" outlineLevel="0" collapsed="false">
      <c r="A31" s="39" t="n">
        <v>29</v>
      </c>
      <c r="B31" s="40" t="n">
        <v>187.49</v>
      </c>
      <c r="C31" s="41" t="n">
        <v>3</v>
      </c>
      <c r="D31" s="42" t="s">
        <v>51</v>
      </c>
      <c r="E31" s="43" t="s">
        <v>52</v>
      </c>
      <c r="F31" s="8" t="s">
        <v>57</v>
      </c>
      <c r="G31" s="41" t="n">
        <v>6.8</v>
      </c>
      <c r="H31" s="44" t="s">
        <v>67</v>
      </c>
      <c r="I31" s="45" t="s">
        <v>58</v>
      </c>
      <c r="J31" s="46"/>
      <c r="K31" s="46" t="s">
        <v>23</v>
      </c>
      <c r="L31" s="46"/>
      <c r="M31" s="46" t="s">
        <v>21</v>
      </c>
      <c r="N31" s="47" t="s">
        <v>61</v>
      </c>
      <c r="O31" s="49" t="s">
        <v>55</v>
      </c>
    </row>
    <row r="32" customFormat="false" ht="13.8" hidden="false" customHeight="false" outlineLevel="0" collapsed="false">
      <c r="A32" s="39" t="n">
        <v>30</v>
      </c>
      <c r="B32" s="40" t="n">
        <v>187.56</v>
      </c>
      <c r="C32" s="41" t="n">
        <v>3</v>
      </c>
      <c r="D32" s="42" t="s">
        <v>51</v>
      </c>
      <c r="E32" s="43" t="s">
        <v>52</v>
      </c>
      <c r="F32" s="8" t="s">
        <v>57</v>
      </c>
      <c r="G32" s="41" t="n">
        <v>6.5</v>
      </c>
      <c r="H32" s="44" t="s">
        <v>67</v>
      </c>
      <c r="I32" s="45" t="s">
        <v>58</v>
      </c>
      <c r="J32" s="46"/>
      <c r="K32" s="46" t="s">
        <v>23</v>
      </c>
      <c r="L32" s="46"/>
      <c r="M32" s="46" t="s">
        <v>21</v>
      </c>
      <c r="N32" s="47" t="s">
        <v>61</v>
      </c>
      <c r="O32" s="50" t="s">
        <v>55</v>
      </c>
    </row>
    <row r="33" customFormat="false" ht="13.8" hidden="false" customHeight="false" outlineLevel="0" collapsed="false">
      <c r="A33" s="39" t="n">
        <v>31</v>
      </c>
      <c r="B33" s="40" t="n">
        <v>190.52</v>
      </c>
      <c r="C33" s="41" t="n">
        <v>5</v>
      </c>
      <c r="D33" s="42" t="s">
        <v>51</v>
      </c>
      <c r="E33" s="43" t="s">
        <v>52</v>
      </c>
      <c r="F33" s="8" t="s">
        <v>57</v>
      </c>
      <c r="G33" s="41" t="n">
        <v>1.3</v>
      </c>
      <c r="H33" s="44" t="s">
        <v>63</v>
      </c>
      <c r="I33" s="45" t="s">
        <v>21</v>
      </c>
      <c r="J33" s="46"/>
      <c r="K33" s="46" t="s">
        <v>22</v>
      </c>
      <c r="L33" s="46"/>
      <c r="M33" s="46" t="s">
        <v>58</v>
      </c>
      <c r="N33" s="47"/>
      <c r="O33" s="49" t="s">
        <v>21</v>
      </c>
    </row>
    <row r="34" customFormat="false" ht="13.8" hidden="false" customHeight="false" outlineLevel="0" collapsed="false">
      <c r="A34" s="39" t="n">
        <v>32</v>
      </c>
      <c r="B34" s="40" t="n">
        <v>220.31</v>
      </c>
      <c r="C34" s="41" t="n">
        <v>6</v>
      </c>
      <c r="D34" s="42" t="s">
        <v>51</v>
      </c>
      <c r="E34" s="43" t="s">
        <v>52</v>
      </c>
      <c r="F34" s="8" t="s">
        <v>57</v>
      </c>
      <c r="G34" s="41" t="n">
        <v>2.3</v>
      </c>
      <c r="H34" s="44" t="s">
        <v>63</v>
      </c>
      <c r="I34" s="45" t="s">
        <v>21</v>
      </c>
      <c r="J34" s="46"/>
      <c r="K34" s="46" t="s">
        <v>22</v>
      </c>
      <c r="L34" s="46"/>
      <c r="M34" s="46" t="s">
        <v>58</v>
      </c>
      <c r="N34" s="47"/>
      <c r="O34" s="49" t="s">
        <v>21</v>
      </c>
    </row>
    <row r="35" customFormat="false" ht="13.8" hidden="false" customHeight="false" outlineLevel="0" collapsed="false">
      <c r="A35" s="39" t="n">
        <v>33</v>
      </c>
      <c r="B35" s="40" t="n">
        <v>19.23</v>
      </c>
      <c r="C35" s="41" t="n">
        <v>4</v>
      </c>
      <c r="D35" s="42" t="s">
        <v>51</v>
      </c>
      <c r="E35" s="43" t="s">
        <v>52</v>
      </c>
      <c r="F35" s="8" t="s">
        <v>57</v>
      </c>
      <c r="G35" s="41" t="n">
        <v>2.4</v>
      </c>
      <c r="H35" s="44" t="s">
        <v>63</v>
      </c>
      <c r="I35" s="45" t="s">
        <v>21</v>
      </c>
      <c r="J35" s="46"/>
      <c r="K35" s="46" t="s">
        <v>22</v>
      </c>
      <c r="L35" s="46"/>
      <c r="M35" s="46" t="s">
        <v>58</v>
      </c>
      <c r="N35" s="47"/>
      <c r="O35" s="49" t="s">
        <v>21</v>
      </c>
    </row>
    <row r="36" customFormat="false" ht="13.8" hidden="false" customHeight="false" outlineLevel="0" collapsed="false">
      <c r="A36" s="39" t="n">
        <v>34</v>
      </c>
      <c r="B36" s="40" t="n">
        <v>151.23</v>
      </c>
      <c r="C36" s="41" t="n">
        <v>7</v>
      </c>
      <c r="D36" s="42" t="s">
        <v>51</v>
      </c>
      <c r="E36" s="43" t="s">
        <v>52</v>
      </c>
      <c r="F36" s="8" t="s">
        <v>57</v>
      </c>
      <c r="G36" s="41" t="n">
        <v>0.3</v>
      </c>
      <c r="H36" s="44" t="s">
        <v>63</v>
      </c>
      <c r="I36" s="45" t="s">
        <v>21</v>
      </c>
      <c r="J36" s="46"/>
      <c r="K36" s="46" t="s">
        <v>22</v>
      </c>
      <c r="L36" s="46"/>
      <c r="M36" s="46" t="s">
        <v>58</v>
      </c>
      <c r="N36" s="47"/>
      <c r="O36" s="50" t="s">
        <v>21</v>
      </c>
    </row>
    <row r="37" customFormat="false" ht="13.8" hidden="false" customHeight="false" outlineLevel="0" collapsed="false">
      <c r="A37" s="39" t="n">
        <v>35</v>
      </c>
      <c r="B37" s="40" t="n">
        <v>56.56</v>
      </c>
      <c r="C37" s="41" t="n">
        <v>8</v>
      </c>
      <c r="D37" s="42" t="s">
        <v>62</v>
      </c>
      <c r="E37" s="43" t="s">
        <v>52</v>
      </c>
      <c r="F37" s="8" t="s">
        <v>57</v>
      </c>
      <c r="G37" s="41" t="n">
        <v>2.3</v>
      </c>
      <c r="H37" s="44" t="s">
        <v>63</v>
      </c>
      <c r="I37" s="45" t="s">
        <v>21</v>
      </c>
      <c r="J37" s="46"/>
      <c r="K37" s="46" t="s">
        <v>22</v>
      </c>
      <c r="L37" s="46"/>
      <c r="M37" s="46" t="s">
        <v>58</v>
      </c>
      <c r="N37" s="47"/>
      <c r="O37" s="49" t="s">
        <v>55</v>
      </c>
    </row>
    <row r="38" customFormat="false" ht="13.8" hidden="false" customHeight="false" outlineLevel="0" collapsed="false">
      <c r="A38" s="39" t="n">
        <v>36</v>
      </c>
      <c r="B38" s="40" t="n">
        <v>14.575</v>
      </c>
      <c r="C38" s="41" t="n">
        <v>4</v>
      </c>
      <c r="D38" s="42" t="s">
        <v>62</v>
      </c>
      <c r="E38" s="43" t="s">
        <v>52</v>
      </c>
      <c r="F38" s="8" t="s">
        <v>57</v>
      </c>
      <c r="G38" s="41" t="n">
        <v>0.6</v>
      </c>
      <c r="H38" s="44" t="s">
        <v>63</v>
      </c>
      <c r="I38" s="45" t="s">
        <v>21</v>
      </c>
      <c r="J38" s="46"/>
      <c r="K38" s="46" t="s">
        <v>22</v>
      </c>
      <c r="L38" s="46"/>
      <c r="M38" s="46" t="s">
        <v>58</v>
      </c>
      <c r="N38" s="47"/>
      <c r="O38" s="49" t="s">
        <v>55</v>
      </c>
    </row>
    <row r="39" customFormat="false" ht="13.8" hidden="false" customHeight="false" outlineLevel="0" collapsed="false">
      <c r="A39" s="39" t="n">
        <v>37</v>
      </c>
      <c r="B39" s="40" t="n">
        <v>154.3</v>
      </c>
      <c r="C39" s="41" t="n">
        <v>3</v>
      </c>
      <c r="D39" s="42" t="s">
        <v>60</v>
      </c>
      <c r="E39" s="43" t="s">
        <v>52</v>
      </c>
      <c r="F39" s="8" t="s">
        <v>57</v>
      </c>
      <c r="G39" s="41" t="n">
        <v>9.8</v>
      </c>
      <c r="H39" s="44" t="s">
        <v>67</v>
      </c>
      <c r="I39" s="45" t="s">
        <v>58</v>
      </c>
      <c r="J39" s="46"/>
      <c r="K39" s="46" t="s">
        <v>23</v>
      </c>
      <c r="L39" s="46"/>
      <c r="M39" s="46" t="s">
        <v>21</v>
      </c>
      <c r="N39" s="47" t="s">
        <v>61</v>
      </c>
      <c r="O39" s="49" t="s">
        <v>59</v>
      </c>
    </row>
    <row r="40" customFormat="false" ht="13.8" hidden="false" customHeight="false" outlineLevel="0" collapsed="false">
      <c r="A40" s="39" t="n">
        <v>38</v>
      </c>
      <c r="B40" s="40" t="n">
        <v>23.56</v>
      </c>
      <c r="C40" s="41" t="n">
        <v>4</v>
      </c>
      <c r="D40" s="42" t="s">
        <v>60</v>
      </c>
      <c r="E40" s="43" t="s">
        <v>52</v>
      </c>
      <c r="F40" s="8" t="s">
        <v>57</v>
      </c>
      <c r="G40" s="41" t="n">
        <v>6.8</v>
      </c>
      <c r="H40" s="44" t="s">
        <v>67</v>
      </c>
      <c r="I40" s="45" t="s">
        <v>58</v>
      </c>
      <c r="J40" s="46"/>
      <c r="K40" s="46" t="s">
        <v>23</v>
      </c>
      <c r="L40" s="46"/>
      <c r="M40" s="46" t="s">
        <v>21</v>
      </c>
      <c r="N40" s="47" t="s">
        <v>61</v>
      </c>
      <c r="O40" s="50" t="s">
        <v>59</v>
      </c>
    </row>
    <row r="41" customFormat="false" ht="13.8" hidden="false" customHeight="false" outlineLevel="0" collapsed="false">
      <c r="A41" s="39" t="n">
        <v>39</v>
      </c>
      <c r="B41" s="40" t="n">
        <v>29.65</v>
      </c>
      <c r="C41" s="41" t="n">
        <v>1</v>
      </c>
      <c r="D41" s="42" t="s">
        <v>60</v>
      </c>
      <c r="E41" s="43" t="s">
        <v>52</v>
      </c>
      <c r="F41" s="8" t="s">
        <v>57</v>
      </c>
      <c r="G41" s="41" t="n">
        <v>7.5</v>
      </c>
      <c r="H41" s="44" t="s">
        <v>67</v>
      </c>
      <c r="I41" s="45" t="s">
        <v>58</v>
      </c>
      <c r="J41" s="46"/>
      <c r="K41" s="46" t="s">
        <v>23</v>
      </c>
      <c r="L41" s="46"/>
      <c r="M41" s="46" t="s">
        <v>21</v>
      </c>
      <c r="N41" s="47" t="s">
        <v>61</v>
      </c>
      <c r="O41" s="49" t="s">
        <v>55</v>
      </c>
    </row>
    <row r="42" customFormat="false" ht="13.8" hidden="false" customHeight="false" outlineLevel="0" collapsed="false">
      <c r="A42" s="39" t="n">
        <v>40</v>
      </c>
      <c r="B42" s="40" t="n">
        <v>125.34</v>
      </c>
      <c r="C42" s="41" t="n">
        <v>1</v>
      </c>
      <c r="D42" s="42" t="s">
        <v>62</v>
      </c>
      <c r="E42" s="43" t="s">
        <v>52</v>
      </c>
      <c r="F42" s="8" t="s">
        <v>57</v>
      </c>
      <c r="G42" s="41" t="n">
        <v>6.8</v>
      </c>
      <c r="H42" s="44" t="s">
        <v>67</v>
      </c>
      <c r="I42" s="45" t="s">
        <v>58</v>
      </c>
      <c r="J42" s="46"/>
      <c r="K42" s="46" t="s">
        <v>23</v>
      </c>
      <c r="L42" s="46"/>
      <c r="M42" s="46" t="s">
        <v>21</v>
      </c>
      <c r="N42" s="47" t="s">
        <v>61</v>
      </c>
      <c r="O42" s="49" t="s">
        <v>59</v>
      </c>
    </row>
    <row r="43" customFormat="false" ht="13.8" hidden="false" customHeight="false" outlineLevel="0" collapsed="false">
      <c r="A43" s="39" t="n">
        <v>41</v>
      </c>
      <c r="B43" s="40" t="n">
        <v>187</v>
      </c>
      <c r="C43" s="41" t="n">
        <v>2</v>
      </c>
      <c r="D43" s="42" t="s">
        <v>62</v>
      </c>
      <c r="E43" s="43" t="s">
        <v>52</v>
      </c>
      <c r="F43" s="8" t="s">
        <v>57</v>
      </c>
      <c r="G43" s="41" t="n">
        <v>6.9</v>
      </c>
      <c r="H43" s="44" t="s">
        <v>67</v>
      </c>
      <c r="I43" s="45" t="s">
        <v>58</v>
      </c>
      <c r="J43" s="46"/>
      <c r="K43" s="46" t="s">
        <v>23</v>
      </c>
      <c r="L43" s="46"/>
      <c r="M43" s="46" t="s">
        <v>21</v>
      </c>
      <c r="N43" s="47" t="s">
        <v>61</v>
      </c>
      <c r="O43" s="49" t="s">
        <v>55</v>
      </c>
    </row>
    <row r="44" customFormat="false" ht="13.8" hidden="false" customHeight="false" outlineLevel="0" collapsed="false">
      <c r="A44" s="39" t="n">
        <v>42</v>
      </c>
      <c r="B44" s="40" t="n">
        <v>105.65</v>
      </c>
      <c r="C44" s="41" t="n">
        <v>2</v>
      </c>
      <c r="D44" s="42" t="s">
        <v>51</v>
      </c>
      <c r="E44" s="43" t="s">
        <v>52</v>
      </c>
      <c r="F44" s="8" t="s">
        <v>57</v>
      </c>
      <c r="G44" s="41" t="n">
        <v>6.7</v>
      </c>
      <c r="H44" s="44" t="s">
        <v>67</v>
      </c>
      <c r="I44" s="45" t="s">
        <v>58</v>
      </c>
      <c r="J44" s="46"/>
      <c r="K44" s="46" t="s">
        <v>23</v>
      </c>
      <c r="L44" s="46"/>
      <c r="M44" s="46" t="s">
        <v>21</v>
      </c>
      <c r="N44" s="47" t="s">
        <v>61</v>
      </c>
      <c r="O44" s="50" t="s">
        <v>55</v>
      </c>
    </row>
    <row r="45" customFormat="false" ht="13.8" hidden="false" customHeight="false" outlineLevel="0" collapsed="false">
      <c r="A45" s="39" t="n">
        <v>43</v>
      </c>
      <c r="B45" s="40" t="n">
        <v>155.36</v>
      </c>
      <c r="C45" s="41" t="n">
        <v>7</v>
      </c>
      <c r="D45" s="42" t="s">
        <v>51</v>
      </c>
      <c r="E45" s="43" t="s">
        <v>52</v>
      </c>
      <c r="F45" s="8" t="s">
        <v>57</v>
      </c>
      <c r="G45" s="41" t="n">
        <v>0.5</v>
      </c>
      <c r="H45" s="44" t="s">
        <v>54</v>
      </c>
      <c r="I45" s="45" t="s">
        <v>22</v>
      </c>
      <c r="J45" s="46"/>
      <c r="K45" s="46" t="s">
        <v>58</v>
      </c>
      <c r="L45" s="46"/>
      <c r="M45" s="46" t="s">
        <v>23</v>
      </c>
      <c r="N45" s="47"/>
      <c r="O45" s="49" t="s">
        <v>59</v>
      </c>
    </row>
    <row r="46" customFormat="false" ht="13.8" hidden="false" customHeight="false" outlineLevel="0" collapsed="false">
      <c r="A46" s="39" t="n">
        <v>44</v>
      </c>
      <c r="B46" s="40" t="n">
        <v>54.23</v>
      </c>
      <c r="C46" s="41" t="n">
        <v>2</v>
      </c>
      <c r="D46" s="42" t="s">
        <v>51</v>
      </c>
      <c r="E46" s="43" t="s">
        <v>52</v>
      </c>
      <c r="F46" s="8" t="s">
        <v>57</v>
      </c>
      <c r="G46" s="41" t="n">
        <v>0.6</v>
      </c>
      <c r="H46" s="44" t="s">
        <v>54</v>
      </c>
      <c r="I46" s="45" t="s">
        <v>22</v>
      </c>
      <c r="J46" s="46"/>
      <c r="K46" s="46" t="s">
        <v>58</v>
      </c>
      <c r="L46" s="46"/>
      <c r="M46" s="46" t="s">
        <v>20</v>
      </c>
      <c r="N46" s="47"/>
      <c r="O46" s="49" t="s">
        <v>55</v>
      </c>
    </row>
    <row r="47" customFormat="false" ht="13.8" hidden="false" customHeight="false" outlineLevel="0" collapsed="false">
      <c r="A47" s="39" t="n">
        <v>45</v>
      </c>
      <c r="B47" s="40" t="n">
        <v>155.6</v>
      </c>
      <c r="C47" s="41" t="n">
        <v>3</v>
      </c>
      <c r="D47" s="42" t="s">
        <v>51</v>
      </c>
      <c r="E47" s="43" t="s">
        <v>52</v>
      </c>
      <c r="F47" s="8" t="s">
        <v>57</v>
      </c>
      <c r="G47" s="41" t="n">
        <v>0.32</v>
      </c>
      <c r="H47" s="44" t="s">
        <v>54</v>
      </c>
      <c r="I47" s="45" t="s">
        <v>22</v>
      </c>
      <c r="J47" s="46"/>
      <c r="K47" s="46" t="s">
        <v>58</v>
      </c>
      <c r="L47" s="46"/>
      <c r="M47" s="46" t="s">
        <v>20</v>
      </c>
      <c r="N47" s="47"/>
      <c r="O47" s="49" t="s">
        <v>55</v>
      </c>
    </row>
    <row r="48" customFormat="false" ht="13.8" hidden="false" customHeight="false" outlineLevel="0" collapsed="false">
      <c r="A48" s="39" t="n">
        <v>46</v>
      </c>
      <c r="B48" s="40" t="n">
        <v>83.5</v>
      </c>
      <c r="C48" s="41" t="n">
        <v>1</v>
      </c>
      <c r="D48" s="42" t="s">
        <v>60</v>
      </c>
      <c r="E48" s="43" t="s">
        <v>52</v>
      </c>
      <c r="F48" s="8" t="s">
        <v>57</v>
      </c>
      <c r="G48" s="41" t="n">
        <v>0.5</v>
      </c>
      <c r="H48" s="44" t="s">
        <v>54</v>
      </c>
      <c r="I48" s="45" t="s">
        <v>22</v>
      </c>
      <c r="J48" s="46"/>
      <c r="K48" s="46" t="s">
        <v>58</v>
      </c>
      <c r="L48" s="46"/>
      <c r="M48" s="46" t="s">
        <v>20</v>
      </c>
      <c r="N48" s="47"/>
      <c r="O48" s="50" t="s">
        <v>59</v>
      </c>
    </row>
    <row r="49" customFormat="false" ht="13.8" hidden="false" customHeight="false" outlineLevel="0" collapsed="false">
      <c r="A49" s="39" t="n">
        <v>47</v>
      </c>
      <c r="B49" s="40" t="n">
        <v>145.36</v>
      </c>
      <c r="C49" s="41" t="n">
        <v>2</v>
      </c>
      <c r="D49" s="42" t="s">
        <v>60</v>
      </c>
      <c r="E49" s="43" t="s">
        <v>52</v>
      </c>
      <c r="F49" s="8" t="s">
        <v>57</v>
      </c>
      <c r="G49" s="41" t="n">
        <v>0.8</v>
      </c>
      <c r="H49" s="44" t="s">
        <v>54</v>
      </c>
      <c r="I49" s="45" t="s">
        <v>22</v>
      </c>
      <c r="J49" s="46"/>
      <c r="K49" s="46" t="s">
        <v>58</v>
      </c>
      <c r="L49" s="46"/>
      <c r="M49" s="46" t="s">
        <v>20</v>
      </c>
      <c r="N49" s="47"/>
      <c r="O49" s="49" t="s">
        <v>55</v>
      </c>
    </row>
    <row r="50" customFormat="false" ht="13.8" hidden="false" customHeight="false" outlineLevel="0" collapsed="false">
      <c r="A50" s="39" t="n">
        <v>48</v>
      </c>
      <c r="B50" s="40" t="n">
        <v>184.28</v>
      </c>
      <c r="C50" s="41" t="n">
        <v>1</v>
      </c>
      <c r="D50" s="42" t="s">
        <v>60</v>
      </c>
      <c r="E50" s="43" t="s">
        <v>52</v>
      </c>
      <c r="F50" s="8" t="s">
        <v>57</v>
      </c>
      <c r="G50" s="41" t="n">
        <v>0.7</v>
      </c>
      <c r="H50" s="44" t="s">
        <v>54</v>
      </c>
      <c r="I50" s="45" t="s">
        <v>22</v>
      </c>
      <c r="J50" s="46"/>
      <c r="K50" s="46" t="s">
        <v>58</v>
      </c>
      <c r="L50" s="46"/>
      <c r="M50" s="46" t="s">
        <v>20</v>
      </c>
      <c r="N50" s="47"/>
      <c r="O50" s="49" t="s">
        <v>58</v>
      </c>
    </row>
    <row r="51" customFormat="false" ht="13.8" hidden="false" customHeight="false" outlineLevel="0" collapsed="false">
      <c r="A51" s="39" t="n">
        <v>49</v>
      </c>
      <c r="B51" s="40" t="n">
        <v>100.4</v>
      </c>
      <c r="C51" s="41" t="n">
        <v>2</v>
      </c>
      <c r="D51" s="42" t="s">
        <v>51</v>
      </c>
      <c r="E51" s="43" t="s">
        <v>52</v>
      </c>
      <c r="F51" s="8" t="s">
        <v>57</v>
      </c>
      <c r="G51" s="41" t="n">
        <v>0.8</v>
      </c>
      <c r="H51" s="44" t="s">
        <v>54</v>
      </c>
      <c r="I51" s="45" t="s">
        <v>22</v>
      </c>
      <c r="J51" s="46"/>
      <c r="K51" s="46" t="s">
        <v>58</v>
      </c>
      <c r="L51" s="46"/>
      <c r="M51" s="46" t="s">
        <v>20</v>
      </c>
      <c r="N51" s="47"/>
      <c r="O51" s="49" t="s">
        <v>58</v>
      </c>
    </row>
    <row r="52" customFormat="false" ht="13.8" hidden="false" customHeight="false" outlineLevel="0" collapsed="false">
      <c r="A52" s="39" t="n">
        <v>50</v>
      </c>
      <c r="B52" s="40" t="n">
        <v>120.88</v>
      </c>
      <c r="C52" s="41" t="n">
        <v>2</v>
      </c>
      <c r="D52" s="42" t="s">
        <v>62</v>
      </c>
      <c r="E52" s="43" t="s">
        <v>52</v>
      </c>
      <c r="F52" s="8" t="s">
        <v>57</v>
      </c>
      <c r="G52" s="41" t="n">
        <v>0.9</v>
      </c>
      <c r="H52" s="44" t="s">
        <v>54</v>
      </c>
      <c r="I52" s="45" t="s">
        <v>22</v>
      </c>
      <c r="J52" s="46"/>
      <c r="K52" s="46" t="s">
        <v>58</v>
      </c>
      <c r="L52" s="46"/>
      <c r="M52" s="46" t="s">
        <v>20</v>
      </c>
      <c r="N52" s="47"/>
      <c r="O52" s="50" t="s">
        <v>59</v>
      </c>
    </row>
    <row r="53" customFormat="false" ht="13.8" hidden="false" customHeight="false" outlineLevel="0" collapsed="false">
      <c r="A53" s="39" t="n">
        <v>51</v>
      </c>
      <c r="B53" s="40" t="n">
        <v>175.36</v>
      </c>
      <c r="C53" s="41" t="n">
        <v>1</v>
      </c>
      <c r="D53" s="42" t="s">
        <v>60</v>
      </c>
      <c r="E53" s="43" t="s">
        <v>52</v>
      </c>
      <c r="F53" s="8" t="s">
        <v>57</v>
      </c>
      <c r="G53" s="41" t="n">
        <v>0.3</v>
      </c>
      <c r="H53" s="44" t="s">
        <v>65</v>
      </c>
      <c r="I53" s="45" t="s">
        <v>23</v>
      </c>
      <c r="J53" s="46"/>
      <c r="K53" s="46" t="s">
        <v>21</v>
      </c>
      <c r="L53" s="46"/>
      <c r="M53" s="46" t="s">
        <v>22</v>
      </c>
      <c r="N53" s="47"/>
      <c r="O53" s="51" t="s">
        <v>66</v>
      </c>
    </row>
    <row r="54" customFormat="false" ht="13.8" hidden="false" customHeight="false" outlineLevel="0" collapsed="false">
      <c r="A54" s="39" t="n">
        <v>52</v>
      </c>
      <c r="B54" s="40" t="n">
        <v>150.23</v>
      </c>
      <c r="C54" s="41" t="n">
        <v>6</v>
      </c>
      <c r="D54" s="42" t="s">
        <v>60</v>
      </c>
      <c r="E54" s="43" t="s">
        <v>52</v>
      </c>
      <c r="F54" s="8" t="s">
        <v>57</v>
      </c>
      <c r="G54" s="41" t="n">
        <v>0.3</v>
      </c>
      <c r="H54" s="44" t="s">
        <v>65</v>
      </c>
      <c r="I54" s="45" t="s">
        <v>23</v>
      </c>
      <c r="J54" s="46"/>
      <c r="K54" s="46" t="s">
        <v>21</v>
      </c>
      <c r="L54" s="46" t="s">
        <v>61</v>
      </c>
      <c r="M54" s="46" t="s">
        <v>22</v>
      </c>
      <c r="N54" s="47"/>
      <c r="O54" s="49" t="s">
        <v>21</v>
      </c>
    </row>
    <row r="55" customFormat="false" ht="13.8" hidden="false" customHeight="false" outlineLevel="0" collapsed="false">
      <c r="A55" s="39" t="n">
        <v>53</v>
      </c>
      <c r="B55" s="40" t="n">
        <v>155.6</v>
      </c>
      <c r="C55" s="41" t="n">
        <v>2</v>
      </c>
      <c r="D55" s="42" t="s">
        <v>51</v>
      </c>
      <c r="E55" s="43" t="s">
        <v>56</v>
      </c>
      <c r="F55" s="8" t="s">
        <v>57</v>
      </c>
      <c r="G55" s="41" t="n">
        <v>2.5</v>
      </c>
      <c r="H55" s="44" t="s">
        <v>65</v>
      </c>
      <c r="I55" s="45" t="s">
        <v>23</v>
      </c>
      <c r="J55" s="46"/>
      <c r="K55" s="46" t="s">
        <v>21</v>
      </c>
      <c r="L55" s="46" t="s">
        <v>61</v>
      </c>
      <c r="M55" s="46" t="s">
        <v>22</v>
      </c>
      <c r="N55" s="47"/>
      <c r="O55" s="49" t="s">
        <v>58</v>
      </c>
    </row>
    <row r="56" customFormat="false" ht="13.8" hidden="false" customHeight="false" outlineLevel="0" collapsed="false">
      <c r="A56" s="39" t="n">
        <v>54</v>
      </c>
      <c r="B56" s="40" t="n">
        <v>83.5</v>
      </c>
      <c r="C56" s="41" t="n">
        <v>2</v>
      </c>
      <c r="D56" s="42" t="s">
        <v>62</v>
      </c>
      <c r="E56" s="43" t="s">
        <v>56</v>
      </c>
      <c r="F56" s="8" t="s">
        <v>53</v>
      </c>
      <c r="G56" s="41" t="n">
        <v>2.1</v>
      </c>
      <c r="H56" s="44" t="s">
        <v>65</v>
      </c>
      <c r="I56" s="45" t="s">
        <v>23</v>
      </c>
      <c r="J56" s="46"/>
      <c r="K56" s="46" t="s">
        <v>21</v>
      </c>
      <c r="L56" s="46"/>
      <c r="M56" s="46" t="s">
        <v>22</v>
      </c>
      <c r="N56" s="47"/>
      <c r="O56" s="50" t="s">
        <v>21</v>
      </c>
    </row>
    <row r="57" customFormat="false" ht="13.8" hidden="false" customHeight="false" outlineLevel="0" collapsed="false">
      <c r="A57" s="39" t="n">
        <v>55</v>
      </c>
      <c r="B57" s="40" t="n">
        <v>145.36</v>
      </c>
      <c r="C57" s="41" t="n">
        <v>2</v>
      </c>
      <c r="D57" s="42" t="s">
        <v>62</v>
      </c>
      <c r="E57" s="43" t="s">
        <v>52</v>
      </c>
      <c r="F57" s="8" t="s">
        <v>57</v>
      </c>
      <c r="G57" s="41" t="n">
        <v>0.8</v>
      </c>
      <c r="H57" s="44" t="s">
        <v>65</v>
      </c>
      <c r="I57" s="45" t="s">
        <v>23</v>
      </c>
      <c r="J57" s="46"/>
      <c r="K57" s="46" t="s">
        <v>21</v>
      </c>
      <c r="L57" s="46"/>
      <c r="M57" s="46" t="s">
        <v>22</v>
      </c>
      <c r="N57" s="47"/>
      <c r="O57" s="49" t="s">
        <v>58</v>
      </c>
    </row>
    <row r="58" customFormat="false" ht="13.8" hidden="false" customHeight="false" outlineLevel="0" collapsed="false">
      <c r="A58" s="39" t="n">
        <v>56</v>
      </c>
      <c r="B58" s="40" t="n">
        <v>184.28</v>
      </c>
      <c r="C58" s="41" t="n">
        <v>1</v>
      </c>
      <c r="D58" s="42" t="s">
        <v>51</v>
      </c>
      <c r="E58" s="43" t="s">
        <v>52</v>
      </c>
      <c r="F58" s="8" t="s">
        <v>57</v>
      </c>
      <c r="G58" s="41" t="n">
        <v>0.9</v>
      </c>
      <c r="H58" s="44" t="s">
        <v>65</v>
      </c>
      <c r="I58" s="45" t="s">
        <v>23</v>
      </c>
      <c r="J58" s="46"/>
      <c r="K58" s="46" t="s">
        <v>21</v>
      </c>
      <c r="L58" s="46"/>
      <c r="M58" s="46" t="s">
        <v>22</v>
      </c>
      <c r="N58" s="47"/>
      <c r="O58" s="51" t="s">
        <v>66</v>
      </c>
    </row>
    <row r="59" customFormat="false" ht="13.8" hidden="false" customHeight="false" outlineLevel="0" collapsed="false">
      <c r="A59" s="39" t="n">
        <v>57</v>
      </c>
      <c r="B59" s="40" t="n">
        <v>100.4</v>
      </c>
      <c r="C59" s="41" t="n">
        <v>2</v>
      </c>
      <c r="D59" s="42" t="s">
        <v>51</v>
      </c>
      <c r="E59" s="43" t="s">
        <v>52</v>
      </c>
      <c r="F59" s="8" t="s">
        <v>57</v>
      </c>
      <c r="G59" s="41" t="n">
        <v>0.5</v>
      </c>
      <c r="H59" s="44" t="s">
        <v>65</v>
      </c>
      <c r="I59" s="45" t="s">
        <v>23</v>
      </c>
      <c r="J59" s="46"/>
      <c r="K59" s="46" t="s">
        <v>20</v>
      </c>
      <c r="L59" s="46"/>
      <c r="M59" s="46" t="s">
        <v>22</v>
      </c>
      <c r="N59" s="47"/>
      <c r="O59" s="51" t="s">
        <v>66</v>
      </c>
    </row>
    <row r="60" customFormat="false" ht="13.8" hidden="false" customHeight="false" outlineLevel="0" collapsed="false">
      <c r="A60" s="39" t="n">
        <v>58</v>
      </c>
      <c r="B60" s="40" t="n">
        <v>120.88</v>
      </c>
      <c r="C60" s="41" t="n">
        <v>1</v>
      </c>
      <c r="D60" s="42" t="s">
        <v>51</v>
      </c>
      <c r="E60" s="43" t="s">
        <v>52</v>
      </c>
      <c r="F60" s="8" t="s">
        <v>57</v>
      </c>
      <c r="G60" s="41" t="n">
        <v>0.1</v>
      </c>
      <c r="H60" s="44" t="s">
        <v>65</v>
      </c>
      <c r="I60" s="45" t="s">
        <v>23</v>
      </c>
      <c r="J60" s="46"/>
      <c r="K60" s="46" t="s">
        <v>20</v>
      </c>
      <c r="L60" s="46"/>
      <c r="M60" s="46" t="s">
        <v>22</v>
      </c>
      <c r="N60" s="47"/>
      <c r="O60" s="52" t="s">
        <v>66</v>
      </c>
    </row>
    <row r="61" customFormat="false" ht="13.8" hidden="false" customHeight="false" outlineLevel="0" collapsed="false">
      <c r="A61" s="39" t="n">
        <v>59</v>
      </c>
      <c r="B61" s="40" t="n">
        <v>89.56</v>
      </c>
      <c r="C61" s="41" t="n">
        <v>0</v>
      </c>
      <c r="D61" s="42" t="s">
        <v>51</v>
      </c>
      <c r="E61" s="43" t="s">
        <v>52</v>
      </c>
      <c r="F61" s="8" t="s">
        <v>57</v>
      </c>
      <c r="G61" s="41" t="n">
        <v>0.1</v>
      </c>
      <c r="H61" s="44" t="s">
        <v>65</v>
      </c>
      <c r="I61" s="45" t="s">
        <v>23</v>
      </c>
      <c r="J61" s="46"/>
      <c r="K61" s="46" t="s">
        <v>20</v>
      </c>
      <c r="L61" s="46"/>
      <c r="M61" s="46" t="s">
        <v>22</v>
      </c>
      <c r="N61" s="47"/>
      <c r="O61" s="49" t="s">
        <v>21</v>
      </c>
    </row>
    <row r="62" customFormat="false" ht="13.8" hidden="false" customHeight="false" outlineLevel="0" collapsed="false">
      <c r="A62" s="53" t="n">
        <v>60</v>
      </c>
      <c r="B62" s="54" t="n">
        <v>220.36</v>
      </c>
      <c r="C62" s="55" t="n">
        <v>0</v>
      </c>
      <c r="D62" s="56" t="s">
        <v>51</v>
      </c>
      <c r="E62" s="57" t="s">
        <v>52</v>
      </c>
      <c r="F62" s="58" t="s">
        <v>57</v>
      </c>
      <c r="G62" s="55" t="n">
        <v>0.2</v>
      </c>
      <c r="H62" s="59" t="s">
        <v>65</v>
      </c>
      <c r="I62" s="60" t="s">
        <v>23</v>
      </c>
      <c r="J62" s="61"/>
      <c r="K62" s="61" t="s">
        <v>20</v>
      </c>
      <c r="L62" s="61"/>
      <c r="M62" s="61" t="s">
        <v>22</v>
      </c>
      <c r="N62" s="62"/>
      <c r="O62" s="63" t="s">
        <v>66</v>
      </c>
    </row>
    <row r="63" customFormat="false" ht="13.8" hidden="false" customHeight="false" outlineLevel="0" collapsed="false">
      <c r="B63" s="64" t="n">
        <f aca="false">SUM(B4:B62)</f>
        <v>6839.795</v>
      </c>
      <c r="O63" s="0" t="n">
        <v>620849229.8</v>
      </c>
    </row>
  </sheetData>
  <mergeCells count="12">
    <mergeCell ref="A2:A3"/>
    <mergeCell ref="B2:B3"/>
    <mergeCell ref="C2:C3"/>
    <mergeCell ref="D2:D3"/>
    <mergeCell ref="E2:E3"/>
    <mergeCell ref="F2:F3"/>
    <mergeCell ref="G2:G3"/>
    <mergeCell ref="H2:H3"/>
    <mergeCell ref="I2:J2"/>
    <mergeCell ref="K2:L2"/>
    <mergeCell ref="M2:N2"/>
    <mergeCell ref="O2:O3"/>
  </mergeCells>
  <conditionalFormatting sqref="E33">
    <cfRule type="containsText" priority="2" operator="containsText" aboveAverage="0" equalAverage="0" bottom="0" percent="0" rank="0" text="Пшен" dxfId="0">
      <formula>NOT(ISERROR(SEARCH("Пшен",E33)))</formula>
    </cfRule>
    <cfRule type="containsText" priority="3" operator="containsText" aboveAverage="0" equalAverage="0" bottom="0" percent="0" rank="0" text="Пшеница" dxfId="1">
      <formula>NOT(ISERROR(SEARCH("Пшеница",E33)))</formula>
    </cfRule>
    <cfRule type="containsText" priority="4" operator="containsText" aboveAverage="0" equalAverage="0" bottom="0" percent="0" rank="0" text="Пар" dxfId="2">
      <formula>NOT(ISERROR(SEARCH("Пар",E33)))</formula>
    </cfRule>
    <cfRule type="containsText" priority="5" operator="containsText" aboveAverage="0" equalAverage="0" bottom="0" percent="0" rank="0" text="Ячмень" dxfId="3">
      <formula>NOT(ISERROR(SEARCH("Ячмень",E33)))</formula>
    </cfRule>
    <cfRule type="containsText" priority="6" operator="containsText" aboveAverage="0" equalAverage="0" bottom="0" percent="0" rank="0" text="Соя" dxfId="4">
      <formula>NOT(ISERROR(SEARCH("Соя",E33)))</formula>
    </cfRule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39:E40 I4:N8 I41:N47 I33:M40 I56:N62 I48:M55 E34:F34 I13:N32 I9:I12 K9:N12 O4:O62">
    <cfRule type="containsText" priority="8" operator="containsText" aboveAverage="0" equalAverage="0" bottom="0" percent="0" rank="0" text="Пшен" dxfId="5">
      <formula>NOT(ISERROR(SEARCH("Пшен",E4)))</formula>
    </cfRule>
    <cfRule type="containsText" priority="9" operator="containsText" aboveAverage="0" equalAverage="0" bottom="0" percent="0" rank="0" text="Пшеница" dxfId="6">
      <formula>NOT(ISERROR(SEARCH("Пшеница",E4)))</formula>
    </cfRule>
    <cfRule type="containsText" priority="10" operator="containsText" aboveAverage="0" equalAverage="0" bottom="0" percent="0" rank="0" text="Пар" dxfId="7">
      <formula>NOT(ISERROR(SEARCH("Пар",E4)))</formula>
    </cfRule>
    <cfRule type="containsText" priority="11" operator="containsText" aboveAverage="0" equalAverage="0" bottom="0" percent="0" rank="0" text="Ячмень" dxfId="8">
      <formula>NOT(ISERROR(SEARCH("Ячмень",E4)))</formula>
    </cfRule>
    <cfRule type="containsText" priority="12" operator="containsText" aboveAverage="0" equalAverage="0" bottom="0" percent="0" rank="0" text="Соя" dxfId="9">
      <formula>NOT(ISERROR(SEARCH("Соя",E4)))</formula>
    </cfRule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1:J12">
    <cfRule type="containsText" priority="14" operator="containsText" aboveAverage="0" equalAverage="0" bottom="0" percent="0" rank="0" text="Пшен" dxfId="10">
      <formula>NOT(ISERROR(SEARCH("Пшен",J11)))</formula>
    </cfRule>
    <cfRule type="containsText" priority="15" operator="containsText" aboveAverage="0" equalAverage="0" bottom="0" percent="0" rank="0" text="Пшеница" dxfId="11">
      <formula>NOT(ISERROR(SEARCH("Пшеница",J11)))</formula>
    </cfRule>
    <cfRule type="containsText" priority="16" operator="containsText" aboveAverage="0" equalAverage="0" bottom="0" percent="0" rank="0" text="Пар" dxfId="12">
      <formula>NOT(ISERROR(SEARCH("Пар",J11)))</formula>
    </cfRule>
    <cfRule type="containsText" priority="17" operator="containsText" aboveAverage="0" equalAverage="0" bottom="0" percent="0" rank="0" text="Ячмень" dxfId="13">
      <formula>NOT(ISERROR(SEARCH("Ячмень",J11)))</formula>
    </cfRule>
    <cfRule type="containsText" priority="18" operator="containsText" aboveAverage="0" equalAverage="0" bottom="0" percent="0" rank="0" text="Соя" dxfId="14">
      <formula>NOT(ISERROR(SEARCH("Соя",J11)))</formula>
    </cfRule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578125" defaultRowHeight="14.4" zeroHeight="false" outlineLevelRow="0" outlineLevelCol="0"/>
  <cols>
    <col collapsed="false" customWidth="true" hidden="false" outlineLevel="0" max="3" min="2" style="0" width="18.11"/>
    <col collapsed="false" customWidth="true" hidden="false" outlineLevel="0" max="4" min="4" style="0" width="15.88"/>
    <col collapsed="false" customWidth="true" hidden="false" outlineLevel="0" max="5" min="5" style="0" width="16.78"/>
    <col collapsed="false" customWidth="true" hidden="false" outlineLevel="0" max="7" min="6" style="0" width="16.67"/>
    <col collapsed="false" customWidth="true" hidden="false" outlineLevel="0" max="9" min="8" style="0" width="12.33"/>
    <col collapsed="false" customWidth="true" hidden="false" outlineLevel="0" max="10" min="10" style="0" width="15.66"/>
  </cols>
  <sheetData>
    <row r="1" customFormat="false" ht="15" hidden="false" customHeight="false" outlineLevel="0" collapsed="false">
      <c r="B1" s="65" t="s">
        <v>68</v>
      </c>
      <c r="C1" s="65"/>
      <c r="D1" s="65"/>
      <c r="E1" s="65"/>
      <c r="F1" s="65"/>
      <c r="G1" s="65"/>
    </row>
    <row r="2" customFormat="false" ht="14.4" hidden="false" customHeight="true" outlineLevel="0" collapsed="false">
      <c r="B2" s="66" t="s">
        <v>69</v>
      </c>
      <c r="C2" s="67" t="s">
        <v>70</v>
      </c>
      <c r="D2" s="67"/>
      <c r="E2" s="67"/>
      <c r="F2" s="67"/>
      <c r="G2" s="67"/>
    </row>
    <row r="3" customFormat="false" ht="15" hidden="false" customHeight="false" outlineLevel="0" collapsed="false">
      <c r="B3" s="66"/>
      <c r="C3" s="68" t="s">
        <v>71</v>
      </c>
      <c r="D3" s="69" t="s">
        <v>21</v>
      </c>
      <c r="E3" s="69" t="s">
        <v>72</v>
      </c>
      <c r="F3" s="69" t="s">
        <v>59</v>
      </c>
      <c r="G3" s="70" t="s">
        <v>73</v>
      </c>
    </row>
    <row r="4" customFormat="false" ht="14.4" hidden="false" customHeight="false" outlineLevel="0" collapsed="false">
      <c r="B4" s="71" t="s">
        <v>71</v>
      </c>
      <c r="C4" s="72" t="s">
        <v>74</v>
      </c>
      <c r="D4" s="33" t="s">
        <v>74</v>
      </c>
      <c r="E4" s="33" t="s">
        <v>74</v>
      </c>
      <c r="F4" s="33" t="s">
        <v>74</v>
      </c>
      <c r="G4" s="73" t="s">
        <v>74</v>
      </c>
    </row>
    <row r="5" customFormat="false" ht="14.4" hidden="false" customHeight="false" outlineLevel="0" collapsed="false">
      <c r="B5" s="74" t="s">
        <v>21</v>
      </c>
      <c r="C5" s="75" t="n">
        <v>4</v>
      </c>
      <c r="D5" s="76" t="n">
        <v>2</v>
      </c>
      <c r="E5" s="76" t="n">
        <v>3</v>
      </c>
      <c r="F5" s="76" t="n">
        <v>4</v>
      </c>
      <c r="G5" s="77" t="n">
        <v>2</v>
      </c>
    </row>
    <row r="6" customFormat="false" ht="14.4" hidden="false" customHeight="false" outlineLevel="0" collapsed="false">
      <c r="B6" s="74" t="s">
        <v>72</v>
      </c>
      <c r="C6" s="75" t="n">
        <v>6</v>
      </c>
      <c r="D6" s="76" t="n">
        <v>6</v>
      </c>
      <c r="E6" s="76" t="n">
        <v>3</v>
      </c>
      <c r="F6" s="76" t="n">
        <v>4</v>
      </c>
      <c r="G6" s="77" t="n">
        <v>5</v>
      </c>
    </row>
    <row r="7" customFormat="false" ht="14.4" hidden="false" customHeight="false" outlineLevel="0" collapsed="false">
      <c r="B7" s="74" t="s">
        <v>59</v>
      </c>
      <c r="C7" s="75" t="n">
        <v>4</v>
      </c>
      <c r="D7" s="76" t="n">
        <v>5</v>
      </c>
      <c r="E7" s="76" t="n">
        <v>4</v>
      </c>
      <c r="F7" s="76" t="n">
        <v>3</v>
      </c>
      <c r="G7" s="77" t="n">
        <v>5</v>
      </c>
    </row>
    <row r="8" customFormat="false" ht="15" hidden="false" customHeight="false" outlineLevel="0" collapsed="false">
      <c r="B8" s="78" t="s">
        <v>73</v>
      </c>
      <c r="C8" s="79" t="n">
        <v>40</v>
      </c>
      <c r="D8" s="80" t="n">
        <v>50</v>
      </c>
      <c r="E8" s="80" t="n">
        <v>60</v>
      </c>
      <c r="F8" s="80" t="n">
        <v>60</v>
      </c>
      <c r="G8" s="81" t="n">
        <v>30</v>
      </c>
    </row>
    <row r="11" customFormat="false" ht="14.4" hidden="false" customHeight="false" outlineLevel="0" collapsed="false">
      <c r="B11" s="0" t="s">
        <v>26</v>
      </c>
    </row>
    <row r="12" customFormat="false" ht="14.4" hidden="false" customHeight="false" outlineLevel="0" collapsed="false">
      <c r="B12" s="0" t="s">
        <v>75</v>
      </c>
    </row>
  </sheetData>
  <mergeCells count="3">
    <mergeCell ref="B1:G1"/>
    <mergeCell ref="B2:B3"/>
    <mergeCell ref="C2:G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2" activeCellId="0" sqref="E32"/>
    </sheetView>
  </sheetViews>
  <sheetFormatPr defaultColWidth="8.578125" defaultRowHeight="14.4" zeroHeight="false" outlineLevelRow="0" outlineLevelCol="0"/>
  <cols>
    <col collapsed="false" customWidth="true" hidden="false" outlineLevel="0" max="2" min="2" style="0" width="18"/>
    <col collapsed="false" customWidth="true" hidden="false" outlineLevel="0" max="5" min="3" style="0" width="9"/>
  </cols>
  <sheetData>
    <row r="2" customFormat="false" ht="14.4" hidden="false" customHeight="true" outlineLevel="0" collapsed="false">
      <c r="B2" s="82" t="s">
        <v>76</v>
      </c>
      <c r="C2" s="82"/>
      <c r="D2" s="82"/>
      <c r="E2" s="82"/>
    </row>
    <row r="3" customFormat="false" ht="14.4" hidden="false" customHeight="true" outlineLevel="0" collapsed="false">
      <c r="B3" s="83" t="s">
        <v>4</v>
      </c>
      <c r="C3" s="84" t="s">
        <v>77</v>
      </c>
      <c r="D3" s="84"/>
      <c r="E3" s="84"/>
    </row>
    <row r="4" customFormat="false" ht="14.4" hidden="false" customHeight="false" outlineLevel="0" collapsed="false">
      <c r="B4" s="83"/>
      <c r="C4" s="85" t="s">
        <v>60</v>
      </c>
      <c r="D4" s="85" t="s">
        <v>51</v>
      </c>
      <c r="E4" s="85" t="s">
        <v>62</v>
      </c>
    </row>
    <row r="5" customFormat="false" ht="14.4" hidden="false" customHeight="false" outlineLevel="0" collapsed="false">
      <c r="B5" s="86" t="s">
        <v>58</v>
      </c>
      <c r="C5" s="87" t="s">
        <v>74</v>
      </c>
      <c r="D5" s="87" t="s">
        <v>74</v>
      </c>
      <c r="E5" s="87" t="s">
        <v>74</v>
      </c>
    </row>
    <row r="6" customFormat="false" ht="14.4" hidden="false" customHeight="false" outlineLevel="0" collapsed="false">
      <c r="B6" s="86" t="s">
        <v>78</v>
      </c>
      <c r="C6" s="87" t="s">
        <v>79</v>
      </c>
      <c r="D6" s="87" t="n">
        <v>1</v>
      </c>
      <c r="E6" s="87" t="s">
        <v>80</v>
      </c>
    </row>
    <row r="7" customFormat="false" ht="14.4" hidden="false" customHeight="false" outlineLevel="0" collapsed="false">
      <c r="B7" s="86" t="s">
        <v>21</v>
      </c>
      <c r="C7" s="87" t="s">
        <v>79</v>
      </c>
      <c r="D7" s="87" t="n">
        <v>1</v>
      </c>
      <c r="E7" s="87" t="s">
        <v>80</v>
      </c>
    </row>
    <row r="8" customFormat="false" ht="14.4" hidden="false" customHeight="false" outlineLevel="0" collapsed="false">
      <c r="B8" s="86" t="s">
        <v>59</v>
      </c>
      <c r="C8" s="87" t="s">
        <v>79</v>
      </c>
      <c r="D8" s="87" t="n">
        <v>1</v>
      </c>
      <c r="E8" s="87" t="s">
        <v>80</v>
      </c>
    </row>
    <row r="9" customFormat="false" ht="14.4" hidden="false" customHeight="false" outlineLevel="0" collapsed="false">
      <c r="B9" s="86" t="s">
        <v>66</v>
      </c>
      <c r="C9" s="87" t="s">
        <v>79</v>
      </c>
      <c r="D9" s="87" t="n">
        <v>1</v>
      </c>
      <c r="E9" s="87" t="s">
        <v>80</v>
      </c>
    </row>
  </sheetData>
  <mergeCells count="3">
    <mergeCell ref="B2:E2"/>
    <mergeCell ref="B3:B4"/>
    <mergeCell ref="C3:E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8.578125" defaultRowHeight="14.4" zeroHeight="false" outlineLevelRow="0" outlineLevelCol="0"/>
  <cols>
    <col collapsed="false" customWidth="true" hidden="false" outlineLevel="0" max="2" min="2" style="0" width="42.33"/>
    <col collapsed="false" customWidth="true" hidden="false" outlineLevel="0" max="3" min="3" style="0" width="12.66"/>
    <col collapsed="false" customWidth="true" hidden="false" outlineLevel="0" max="4" min="4" style="0" width="12.1"/>
  </cols>
  <sheetData>
    <row r="2" customFormat="false" ht="14.4" hidden="false" customHeight="false" outlineLevel="0" collapsed="false">
      <c r="B2" s="88" t="s">
        <v>81</v>
      </c>
      <c r="C2" s="88"/>
      <c r="D2" s="88"/>
    </row>
    <row r="3" customFormat="false" ht="14.4" hidden="false" customHeight="false" outlineLevel="0" collapsed="false">
      <c r="B3" s="4" t="s">
        <v>50</v>
      </c>
      <c r="C3" s="4" t="s">
        <v>82</v>
      </c>
      <c r="D3" s="4" t="s">
        <v>83</v>
      </c>
    </row>
    <row r="4" customFormat="false" ht="14.4" hidden="false" customHeight="false" outlineLevel="0" collapsed="false">
      <c r="B4" s="8" t="s">
        <v>84</v>
      </c>
      <c r="C4" s="8" t="s">
        <v>85</v>
      </c>
      <c r="D4" s="8" t="n">
        <v>2</v>
      </c>
    </row>
    <row r="5" customFormat="false" ht="14.4" hidden="false" customHeight="false" outlineLevel="0" collapsed="false">
      <c r="B5" s="0" t="s">
        <v>86</v>
      </c>
      <c r="C5" s="8" t="s">
        <v>85</v>
      </c>
      <c r="D5" s="0" t="s">
        <v>87</v>
      </c>
    </row>
    <row r="6" customFormat="false" ht="14.4" hidden="false" customHeight="false" outlineLevel="0" collapsed="false">
      <c r="B6" s="0" t="s">
        <v>88</v>
      </c>
      <c r="C6" s="8" t="s">
        <v>85</v>
      </c>
      <c r="D6" s="0" t="s">
        <v>87</v>
      </c>
    </row>
  </sheetData>
  <mergeCells count="1">
    <mergeCell ref="B2:D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ColWidth="8.578125" defaultRowHeight="14.4" zeroHeight="false" outlineLevelRow="0" outlineLevelCol="0"/>
  <cols>
    <col collapsed="false" customWidth="true" hidden="false" outlineLevel="0" max="2" min="2" style="0" width="17.11"/>
    <col collapsed="false" customWidth="true" hidden="false" outlineLevel="0" max="3" min="3" style="0" width="15.66"/>
  </cols>
  <sheetData>
    <row r="2" customFormat="false" ht="28.2" hidden="false" customHeight="true" outlineLevel="0" collapsed="false">
      <c r="B2" s="85" t="s">
        <v>89</v>
      </c>
      <c r="C2" s="85" t="s">
        <v>90</v>
      </c>
    </row>
    <row r="3" customFormat="false" ht="14.4" hidden="false" customHeight="false" outlineLevel="0" collapsed="false">
      <c r="B3" s="86" t="s">
        <v>58</v>
      </c>
      <c r="C3" s="89" t="n">
        <v>0</v>
      </c>
    </row>
    <row r="4" customFormat="false" ht="14.4" hidden="false" customHeight="false" outlineLevel="0" collapsed="false">
      <c r="B4" s="86" t="s">
        <v>78</v>
      </c>
      <c r="C4" s="89" t="n">
        <v>16000</v>
      </c>
    </row>
    <row r="5" customFormat="false" ht="14.4" hidden="false" customHeight="false" outlineLevel="0" collapsed="false">
      <c r="B5" s="86" t="s">
        <v>21</v>
      </c>
      <c r="C5" s="89" t="n">
        <v>30000</v>
      </c>
    </row>
    <row r="6" customFormat="false" ht="14.4" hidden="false" customHeight="false" outlineLevel="0" collapsed="false">
      <c r="B6" s="86" t="s">
        <v>59</v>
      </c>
      <c r="C6" s="89" t="n">
        <v>12000</v>
      </c>
    </row>
    <row r="7" customFormat="false" ht="14.4" hidden="false" customHeight="false" outlineLevel="0" collapsed="false">
      <c r="B7" s="86" t="s">
        <v>66</v>
      </c>
      <c r="C7" s="89" t="n">
        <v>3500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LibreOffice/7.0.3.1$MacOSX_X86_64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2020-12-13T12:18:30Z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