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Qi Haodi\Desktop\"/>
    </mc:Choice>
  </mc:AlternateContent>
  <xr:revisionPtr revIDLastSave="0" documentId="13_ncr:1_{BA9CD92F-43DB-4E41-A528-181630EC9762}" xr6:coauthVersionLast="44" xr6:coauthVersionMax="44" xr10:uidLastSave="{00000000-0000-0000-0000-000000000000}"/>
  <bookViews>
    <workbookView xWindow="-120" yWindow="-120" windowWidth="20730" windowHeight="11760" activeTab="1" xr2:uid="{00000000-000D-0000-FFFF-FFFF00000000}"/>
  </bookViews>
  <sheets>
    <sheet name="PM Review Planned" sheetId="2" r:id="rId1"/>
    <sheet name="PM Review Actu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4" i="2" l="1"/>
  <c r="AK41" i="2"/>
  <c r="I22" i="2"/>
  <c r="E19" i="2"/>
  <c r="G17" i="2"/>
  <c r="I17" i="2" s="1"/>
  <c r="K11" i="2" s="1"/>
  <c r="M11" i="2" s="1"/>
  <c r="O17" i="2" s="1"/>
  <c r="E11" i="2"/>
  <c r="P6" i="2"/>
  <c r="AM41" i="1"/>
  <c r="P6" i="1"/>
  <c r="I22" i="1"/>
  <c r="E19" i="1"/>
  <c r="E11" i="1"/>
  <c r="G17" i="1" s="1"/>
  <c r="I17" i="1" s="1"/>
  <c r="K11" i="1" s="1"/>
  <c r="M11" i="1" s="1"/>
  <c r="O17" i="1" s="1"/>
  <c r="O22" i="2" l="1"/>
  <c r="Q22" i="2" s="1"/>
  <c r="Q17" i="2"/>
  <c r="R6" i="2" s="1"/>
  <c r="T6" i="2" s="1"/>
  <c r="Q17" i="1"/>
  <c r="R6" i="1" s="1"/>
  <c r="T6" i="1" s="1"/>
  <c r="V6" i="1" s="1"/>
  <c r="X6" i="1" s="1"/>
  <c r="O22" i="1"/>
  <c r="Q22" i="1" s="1"/>
  <c r="S17" i="2" l="1"/>
  <c r="U17" i="2" s="1"/>
  <c r="S11" i="2"/>
  <c r="U11" i="2" s="1"/>
  <c r="S11" i="1"/>
  <c r="U11" i="1" s="1"/>
  <c r="S17" i="1"/>
  <c r="U17" i="1" s="1"/>
  <c r="W14" i="1" s="1"/>
  <c r="Y14" i="1" s="1"/>
  <c r="AA14" i="1" s="1"/>
  <c r="Y14" i="2" l="1"/>
  <c r="AB14" i="2" s="1"/>
  <c r="AC14" i="1"/>
  <c r="AE14" i="1"/>
  <c r="AG14" i="1" l="1"/>
  <c r="AB7" i="1"/>
  <c r="AD7" i="1" s="1"/>
  <c r="AK11" i="1" s="1"/>
  <c r="AB7" i="2" l="1"/>
  <c r="AD7" i="2" s="1"/>
  <c r="AD14" i="2"/>
  <c r="AK36" i="1"/>
  <c r="AM36" i="1" s="1"/>
  <c r="AM11" i="1"/>
  <c r="AK19" i="1"/>
  <c r="AK31" i="1"/>
  <c r="AM31" i="1" s="1"/>
  <c r="AI11" i="2" l="1"/>
  <c r="AK11" i="2" s="1"/>
  <c r="AM19" i="1"/>
  <c r="AK24" i="1"/>
  <c r="AM24" i="1" s="1"/>
  <c r="AP24" i="1" s="1"/>
  <c r="AR24" i="1" s="1"/>
  <c r="AI19" i="2" l="1"/>
  <c r="AK19" i="2" s="1"/>
  <c r="AI31" i="2"/>
  <c r="AK31" i="2" s="1"/>
  <c r="AI36" i="2"/>
  <c r="AK36" i="2" s="1"/>
  <c r="AU24" i="1"/>
  <c r="AW24" i="1" s="1"/>
  <c r="AZ24" i="1" s="1"/>
  <c r="BB24" i="1" s="1"/>
  <c r="AI24" i="2" l="1"/>
  <c r="AK24" i="2" s="1"/>
  <c r="AN24" i="2" s="1"/>
  <c r="AP24" i="2" s="1"/>
  <c r="AS24" i="2" s="1"/>
  <c r="AU24" i="2" s="1"/>
  <c r="AX24" i="2" s="1"/>
  <c r="AZ24" i="2" s="1"/>
  <c r="AU8" i="1"/>
  <c r="AS8" i="2" l="1"/>
  <c r="AU8" i="2" s="1"/>
  <c r="AS40" i="2" s="1"/>
  <c r="AU40" i="2" s="1"/>
  <c r="AW8" i="1"/>
  <c r="AU40" i="1" s="1"/>
  <c r="AW40" i="1" s="1"/>
  <c r="AS47" i="2" l="1"/>
  <c r="AU47" i="2" s="1"/>
  <c r="BD24" i="2" s="1"/>
  <c r="BF24" i="2" s="1"/>
  <c r="AU47" i="1"/>
  <c r="AW47" i="1" s="1"/>
  <c r="BF24" i="1" s="1"/>
  <c r="BH24" i="1" s="1"/>
  <c r="BD34" i="2" l="1"/>
  <c r="BF34" i="2" s="1"/>
  <c r="BH28" i="2" s="1"/>
  <c r="BJ28" i="2" s="1"/>
  <c r="BM28" i="2" s="1"/>
  <c r="BO28" i="2" s="1"/>
  <c r="BF34" i="1"/>
  <c r="BH34" i="1" s="1"/>
  <c r="BJ28" i="1" s="1"/>
  <c r="BL28" i="1" s="1"/>
  <c r="BO28" i="1" s="1"/>
  <c r="BQ28" i="1" s="1"/>
  <c r="BM35" i="2" l="1"/>
  <c r="BO35" i="2" s="1"/>
  <c r="BR32" i="2" s="1"/>
  <c r="BT32" i="2" s="1"/>
  <c r="BR38" i="2" s="1"/>
  <c r="BT38" i="2" s="1"/>
  <c r="BO35" i="1"/>
  <c r="BQ35" i="1" s="1"/>
  <c r="BT32" i="1" s="1"/>
  <c r="BV32" i="1" s="1"/>
  <c r="BT38" i="1" s="1"/>
  <c r="BV38" i="1" s="1"/>
  <c r="BX32" i="2" l="1"/>
  <c r="BZ32" i="2" s="1"/>
  <c r="BZ32" i="1"/>
  <c r="CB32" i="1" s="1"/>
  <c r="BZ38" i="1"/>
  <c r="CB38" i="1" s="1"/>
  <c r="BX38" i="2" l="1"/>
  <c r="BZ38" i="2" s="1"/>
  <c r="BZ44" i="1"/>
  <c r="CB44" i="1" s="1"/>
  <c r="CE40" i="1" s="1"/>
  <c r="CG40" i="1" s="1"/>
  <c r="CG42" i="1" s="1"/>
  <c r="CE42" i="1" s="1"/>
  <c r="CB46" i="1" s="1"/>
  <c r="BZ46" i="1" s="1"/>
  <c r="CB40" i="1" s="1"/>
  <c r="BZ40" i="1" s="1"/>
  <c r="BX44" i="2" l="1"/>
  <c r="BZ44" i="2" s="1"/>
  <c r="CC40" i="2" s="1"/>
  <c r="CE40" i="2" s="1"/>
  <c r="CE42" i="2" s="1"/>
  <c r="CC42" i="2" s="1"/>
  <c r="BZ46" i="2" s="1"/>
  <c r="BX46" i="2" s="1"/>
  <c r="BZ40" i="2" s="1"/>
  <c r="BX40" i="2" s="1"/>
  <c r="CB34" i="1"/>
  <c r="BZ34" i="1" s="1"/>
  <c r="BV40" i="1" s="1"/>
  <c r="BZ34" i="2" l="1"/>
  <c r="BX34" i="2" s="1"/>
  <c r="BT40" i="2" s="1"/>
  <c r="BV34" i="1"/>
  <c r="BT34" i="1" s="1"/>
  <c r="BQ37" i="1" s="1"/>
  <c r="BT40" i="1"/>
  <c r="BR40" i="2" l="1"/>
  <c r="BT34" i="2"/>
  <c r="BR34" i="2" s="1"/>
  <c r="BO37" i="2" s="1"/>
  <c r="BQ30" i="1"/>
  <c r="BO30" i="1" s="1"/>
  <c r="BO37" i="1"/>
  <c r="BM37" i="2" l="1"/>
  <c r="BO30" i="2"/>
  <c r="BM30" i="2" s="1"/>
  <c r="BL30" i="1"/>
  <c r="BJ30" i="1" s="1"/>
  <c r="BH36" i="1" s="1"/>
  <c r="BJ30" i="2" l="1"/>
  <c r="BH30" i="2" s="1"/>
  <c r="BF36" i="2" s="1"/>
  <c r="BD36" i="2" s="1"/>
  <c r="BF36" i="1"/>
  <c r="BH26" i="1"/>
  <c r="BF26" i="1" s="1"/>
  <c r="AW49" i="1" s="1"/>
  <c r="BF26" i="2" l="1"/>
  <c r="BD26" i="2" s="1"/>
  <c r="AU49" i="2" s="1"/>
  <c r="AU42" i="2" s="1"/>
  <c r="AS42" i="2" s="1"/>
  <c r="AU49" i="1"/>
  <c r="AW42" i="1"/>
  <c r="AU42" i="1" s="1"/>
  <c r="BB26" i="1" l="1"/>
  <c r="AZ26" i="1" s="1"/>
  <c r="AW10" i="1"/>
  <c r="AU10" i="1" s="1"/>
  <c r="AS49" i="2"/>
  <c r="AZ26" i="2"/>
  <c r="AX26" i="2" s="1"/>
  <c r="AU10" i="2"/>
  <c r="AS10" i="2" s="1"/>
  <c r="AW26" i="1" l="1"/>
  <c r="AU26" i="1" s="1"/>
  <c r="AR26" i="1" s="1"/>
  <c r="AP26" i="1" s="1"/>
  <c r="AU26" i="2"/>
  <c r="AS26" i="2" s="1"/>
  <c r="AP26" i="2" s="1"/>
  <c r="AN26" i="2" s="1"/>
  <c r="AM43" i="1" l="1"/>
  <c r="AK43" i="1" s="1"/>
  <c r="AM26" i="1"/>
  <c r="AM38" i="1"/>
  <c r="AK38" i="1" s="1"/>
  <c r="AK43" i="2"/>
  <c r="AI43" i="2" s="1"/>
  <c r="AK38" i="2"/>
  <c r="AI38" i="2" s="1"/>
  <c r="AK26" i="2"/>
  <c r="AM33" i="1" l="1"/>
  <c r="AK33" i="1" s="1"/>
  <c r="AM21" i="1"/>
  <c r="AK21" i="1" s="1"/>
  <c r="AK26" i="1"/>
  <c r="AI26" i="2"/>
  <c r="AK21" i="2"/>
  <c r="AI21" i="2" s="1"/>
  <c r="AK33" i="2"/>
  <c r="AI33" i="2" s="1"/>
  <c r="AM13" i="1" l="1"/>
  <c r="AK13" i="1" s="1"/>
  <c r="AD9" i="1" s="1"/>
  <c r="AB9" i="1" s="1"/>
  <c r="AG16" i="1" s="1"/>
  <c r="AE16" i="1" s="1"/>
  <c r="AK13" i="2"/>
  <c r="AI13" i="2" s="1"/>
  <c r="AD9" i="2" s="1"/>
  <c r="AB9" i="2" s="1"/>
  <c r="AD16" i="2" s="1"/>
  <c r="AB16" i="2" s="1"/>
  <c r="Y16" i="2" s="1"/>
  <c r="AC16" i="1" l="1"/>
  <c r="AA16" i="1" s="1"/>
  <c r="Y16" i="1" s="1"/>
  <c r="W16" i="1" s="1"/>
  <c r="Q24" i="1"/>
  <c r="O24" i="1" s="1"/>
  <c r="Q24" i="2"/>
  <c r="O24" i="2" s="1"/>
  <c r="W16" i="2"/>
  <c r="U13" i="1" l="1"/>
  <c r="S13" i="1" s="1"/>
  <c r="X8" i="1"/>
  <c r="V8" i="1" s="1"/>
  <c r="T8" i="1" s="1"/>
  <c r="R8" i="1" s="1"/>
  <c r="P8" i="1" s="1"/>
  <c r="N8" i="1" s="1"/>
  <c r="U19" i="1"/>
  <c r="S19" i="1" s="1"/>
  <c r="U19" i="2"/>
  <c r="S19" i="2" s="1"/>
  <c r="T8" i="2"/>
  <c r="R8" i="2" s="1"/>
  <c r="P8" i="2" s="1"/>
  <c r="N8" i="2" s="1"/>
  <c r="U13" i="2"/>
  <c r="S13" i="2" s="1"/>
  <c r="Q19" i="1" l="1"/>
  <c r="O19" i="1" s="1"/>
  <c r="I24" i="1" s="1"/>
  <c r="G24" i="1" s="1"/>
  <c r="Q19" i="2"/>
  <c r="O19" i="2" s="1"/>
  <c r="I24" i="2" s="1"/>
  <c r="G24" i="2" s="1"/>
  <c r="M13" i="1" l="1"/>
  <c r="K13" i="1" s="1"/>
  <c r="I19" i="1" s="1"/>
  <c r="G19" i="1" s="1"/>
  <c r="E13" i="1" s="1"/>
  <c r="C13" i="1" s="1"/>
  <c r="M13" i="2"/>
  <c r="K13" i="2" s="1"/>
  <c r="I19" i="2" s="1"/>
  <c r="G19" i="2" s="1"/>
  <c r="E13" i="2" s="1"/>
  <c r="C13" i="2" s="1"/>
  <c r="E21" i="1" l="1"/>
  <c r="E21" i="2"/>
</calcChain>
</file>

<file path=xl/sharedStrings.xml><?xml version="1.0" encoding="utf-8"?>
<sst xmlns="http://schemas.openxmlformats.org/spreadsheetml/2006/main" count="76" uniqueCount="37">
  <si>
    <t>classes</t>
  </si>
  <si>
    <t>dao</t>
  </si>
  <si>
    <t>login</t>
  </si>
  <si>
    <t>protection</t>
  </si>
  <si>
    <t>week 5 test</t>
  </si>
  <si>
    <t>process bid</t>
  </si>
  <si>
    <t>common val</t>
  </si>
  <si>
    <t>logic val</t>
  </si>
  <si>
    <t>complete logic val</t>
  </si>
  <si>
    <t>bootstrap</t>
  </si>
  <si>
    <t>integration</t>
  </si>
  <si>
    <t>debug</t>
  </si>
  <si>
    <t>week 6 testing</t>
  </si>
  <si>
    <t>schedule</t>
  </si>
  <si>
    <t xml:space="preserve">update </t>
  </si>
  <si>
    <t>drop bid</t>
  </si>
  <si>
    <t>dump</t>
  </si>
  <si>
    <t>round 1 logic</t>
  </si>
  <si>
    <t>round ctrl UI</t>
  </si>
  <si>
    <t>drop sect</t>
  </si>
  <si>
    <t>wk7 testing</t>
  </si>
  <si>
    <t>wk8 testing</t>
  </si>
  <si>
    <t>stud home page info</t>
  </si>
  <si>
    <t>update schedule</t>
  </si>
  <si>
    <t>PM Review</t>
  </si>
  <si>
    <t>Progress</t>
  </si>
  <si>
    <t>Round 2 Logic</t>
  </si>
  <si>
    <t>wk9 testing</t>
  </si>
  <si>
    <t>improve ui</t>
  </si>
  <si>
    <t>integrate with UI</t>
  </si>
  <si>
    <t>wek10 test</t>
  </si>
  <si>
    <t>UAT</t>
  </si>
  <si>
    <t>Fix bugs</t>
  </si>
  <si>
    <t>document</t>
  </si>
  <si>
    <t>final prez</t>
  </si>
  <si>
    <t>sql</t>
  </si>
  <si>
    <t>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</si>
</sst>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0" xfId="0" applyFill="1"/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415637</xdr:colOff>
      <xdr:row>13</xdr:row>
      <xdr:rowOff>103909</xdr:rowOff>
    </xdr:from>
    <xdr:to>
      <xdr:col>5</xdr:col>
      <xdr:colOff>550002</xdr:colOff>
      <xdr:row>16</xdr:row>
      <xdr:rowOff>152281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47EE86B-D132-4587-A3D8-E0ECCDB10E6A}"/>
            </a:ext>
          </a:extLst>
        </xdr:cNvPr>
        <xdr:cNvCxnSpPr/>
      </xdr:nvCxnSpPr>
      <xdr:spPr>
        <a:xfrm>
          <a:off x="2854037" y="2580409"/>
          <a:ext cx="743965" cy="61987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52551</xdr:colOff>
      <xdr:row>17</xdr:row>
      <xdr:rowOff>139262</xdr:rowOff>
    </xdr:from>
    <xdr:to>
      <xdr:col>5</xdr:col>
      <xdr:colOff>605658</xdr:colOff>
      <xdr:row>19</xdr:row>
      <xdr:rowOff>164224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710AF576-6FEB-43C7-BBA0-285741DCC998}"/>
            </a:ext>
          </a:extLst>
        </xdr:cNvPr>
        <xdr:cNvCxnSpPr/>
      </xdr:nvCxnSpPr>
      <xdr:spPr>
        <a:xfrm flipV="1">
          <a:off x="3100551" y="3377762"/>
          <a:ext cx="553107" cy="4059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197069</xdr:colOff>
      <xdr:row>11</xdr:row>
      <xdr:rowOff>137948</xdr:rowOff>
    </xdr:from>
    <xdr:to>
      <xdr:col>9</xdr:col>
      <xdr:colOff>564931</xdr:colOff>
      <xdr:row>15</xdr:row>
      <xdr:rowOff>143204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27A788FD-C84A-4726-8703-17CF1DC699A1}"/>
            </a:ext>
          </a:extLst>
        </xdr:cNvPr>
        <xdr:cNvCxnSpPr/>
      </xdr:nvCxnSpPr>
      <xdr:spPr>
        <a:xfrm flipV="1">
          <a:off x="5073869" y="2233448"/>
          <a:ext cx="977462" cy="76725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59120</xdr:colOff>
      <xdr:row>17</xdr:row>
      <xdr:rowOff>6569</xdr:rowOff>
    </xdr:from>
    <xdr:to>
      <xdr:col>13</xdr:col>
      <xdr:colOff>532086</xdr:colOff>
      <xdr:row>17</xdr:row>
      <xdr:rowOff>18394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3D823BEC-A99A-4A0F-962D-8130144B8279}"/>
            </a:ext>
          </a:extLst>
        </xdr:cNvPr>
        <xdr:cNvCxnSpPr/>
      </xdr:nvCxnSpPr>
      <xdr:spPr>
        <a:xfrm flipV="1">
          <a:off x="5545520" y="3245069"/>
          <a:ext cx="2911366" cy="118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72259</xdr:colOff>
      <xdr:row>19</xdr:row>
      <xdr:rowOff>0</xdr:rowOff>
    </xdr:from>
    <xdr:to>
      <xdr:col>13</xdr:col>
      <xdr:colOff>564931</xdr:colOff>
      <xdr:row>22</xdr:row>
      <xdr:rowOff>162911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4DA244D5-E80F-4A3A-9E41-01C2BEDD37B4}"/>
            </a:ext>
          </a:extLst>
        </xdr:cNvPr>
        <xdr:cNvCxnSpPr/>
      </xdr:nvCxnSpPr>
      <xdr:spPr>
        <a:xfrm flipV="1">
          <a:off x="5558659" y="3619500"/>
          <a:ext cx="2931072" cy="73441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91966</xdr:colOff>
      <xdr:row>18</xdr:row>
      <xdr:rowOff>72260</xdr:rowOff>
    </xdr:from>
    <xdr:to>
      <xdr:col>13</xdr:col>
      <xdr:colOff>545224</xdr:colOff>
      <xdr:row>20</xdr:row>
      <xdr:rowOff>45983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24AAD3F-9932-4C57-BD3F-6D46883E041F}"/>
            </a:ext>
          </a:extLst>
        </xdr:cNvPr>
        <xdr:cNvCxnSpPr/>
      </xdr:nvCxnSpPr>
      <xdr:spPr>
        <a:xfrm flipV="1">
          <a:off x="3139966" y="3501260"/>
          <a:ext cx="5330058" cy="35472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584638</xdr:colOff>
      <xdr:row>13</xdr:row>
      <xdr:rowOff>77514</xdr:rowOff>
    </xdr:from>
    <xdr:to>
      <xdr:col>13</xdr:col>
      <xdr:colOff>512379</xdr:colOff>
      <xdr:row>15</xdr:row>
      <xdr:rowOff>118241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716D941F-CB79-4A64-83F3-F91886709085}"/>
            </a:ext>
          </a:extLst>
        </xdr:cNvPr>
        <xdr:cNvCxnSpPr/>
      </xdr:nvCxnSpPr>
      <xdr:spPr>
        <a:xfrm>
          <a:off x="7899838" y="2554014"/>
          <a:ext cx="537341" cy="4217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285750</xdr:colOff>
      <xdr:row>18</xdr:row>
      <xdr:rowOff>183931</xdr:rowOff>
    </xdr:from>
    <xdr:to>
      <xdr:col>15</xdr:col>
      <xdr:colOff>289035</xdr:colOff>
      <xdr:row>21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FAD4CFFC-1690-400D-84CE-B7ADC86EA26B}"/>
            </a:ext>
          </a:extLst>
        </xdr:cNvPr>
        <xdr:cNvCxnSpPr/>
      </xdr:nvCxnSpPr>
      <xdr:spPr>
        <a:xfrm flipH="1">
          <a:off x="9429750" y="3612931"/>
          <a:ext cx="3285" cy="40661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12</xdr:row>
      <xdr:rowOff>28576</xdr:rowOff>
    </xdr:from>
    <xdr:to>
      <xdr:col>17</xdr:col>
      <xdr:colOff>581025</xdr:colOff>
      <xdr:row>15</xdr:row>
      <xdr:rowOff>19050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185B694-8E6F-4909-96A4-2A2D27093DE6}"/>
            </a:ext>
          </a:extLst>
        </xdr:cNvPr>
        <xdr:cNvCxnSpPr/>
      </xdr:nvCxnSpPr>
      <xdr:spPr>
        <a:xfrm flipV="1">
          <a:off x="10410825" y="2314576"/>
          <a:ext cx="533400" cy="56197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6</xdr:row>
      <xdr:rowOff>123825</xdr:rowOff>
    </xdr:from>
    <xdr:to>
      <xdr:col>16</xdr:col>
      <xdr:colOff>552450</xdr:colOff>
      <xdr:row>6</xdr:row>
      <xdr:rowOff>133350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AD1998E8-D1BD-4AA7-9421-CF8E8D5ADF39}"/>
            </a:ext>
          </a:extLst>
        </xdr:cNvPr>
        <xdr:cNvCxnSpPr/>
      </xdr:nvCxnSpPr>
      <xdr:spPr>
        <a:xfrm>
          <a:off x="9782175" y="1266825"/>
          <a:ext cx="523875" cy="9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8</xdr:row>
      <xdr:rowOff>95251</xdr:rowOff>
    </xdr:from>
    <xdr:to>
      <xdr:col>16</xdr:col>
      <xdr:colOff>561975</xdr:colOff>
      <xdr:row>15</xdr:row>
      <xdr:rowOff>95250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21A5B8A5-943C-4098-ABB5-60E7A26EB164}"/>
            </a:ext>
          </a:extLst>
        </xdr:cNvPr>
        <xdr:cNvCxnSpPr/>
      </xdr:nvCxnSpPr>
      <xdr:spPr>
        <a:xfrm flipV="1">
          <a:off x="9315450" y="1619251"/>
          <a:ext cx="1000125" cy="133349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110687</xdr:colOff>
      <xdr:row>17</xdr:row>
      <xdr:rowOff>133350</xdr:rowOff>
    </xdr:from>
    <xdr:to>
      <xdr:col>17</xdr:col>
      <xdr:colOff>542925</xdr:colOff>
      <xdr:row>17</xdr:row>
      <xdr:rowOff>142876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21430A31-08B2-4048-ADDC-5CCB690C6689}"/>
            </a:ext>
          </a:extLst>
        </xdr:cNvPr>
        <xdr:cNvCxnSpPr/>
      </xdr:nvCxnSpPr>
      <xdr:spPr>
        <a:xfrm flipV="1">
          <a:off x="10473887" y="3371850"/>
          <a:ext cx="432238" cy="95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10</xdr:row>
      <xdr:rowOff>180975</xdr:rowOff>
    </xdr:from>
    <xdr:to>
      <xdr:col>22</xdr:col>
      <xdr:colOff>85725</xdr:colOff>
      <xdr:row>12</xdr:row>
      <xdr:rowOff>142875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A3FDE1-BA82-4820-A353-186EBB8405A6}"/>
            </a:ext>
          </a:extLst>
        </xdr:cNvPr>
        <xdr:cNvCxnSpPr/>
      </xdr:nvCxnSpPr>
      <xdr:spPr>
        <a:xfrm>
          <a:off x="12868275" y="2085975"/>
          <a:ext cx="628650" cy="342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16</xdr:row>
      <xdr:rowOff>104775</xdr:rowOff>
    </xdr:from>
    <xdr:to>
      <xdr:col>22</xdr:col>
      <xdr:colOff>28575</xdr:colOff>
      <xdr:row>18</xdr:row>
      <xdr:rowOff>95250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83FB529-DA8E-4CDA-BF73-95F3D7799670}"/>
            </a:ext>
          </a:extLst>
        </xdr:cNvPr>
        <xdr:cNvCxnSpPr/>
      </xdr:nvCxnSpPr>
      <xdr:spPr>
        <a:xfrm flipV="1">
          <a:off x="12896850" y="3152775"/>
          <a:ext cx="542925" cy="3714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329046</xdr:colOff>
      <xdr:row>6</xdr:row>
      <xdr:rowOff>155864</xdr:rowOff>
    </xdr:from>
    <xdr:to>
      <xdr:col>23</xdr:col>
      <xdr:colOff>400050</xdr:colOff>
      <xdr:row>12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590EE34-25C6-488E-BBB6-B87795AEC7E1}"/>
            </a:ext>
          </a:extLst>
        </xdr:cNvPr>
        <xdr:cNvCxnSpPr/>
      </xdr:nvCxnSpPr>
      <xdr:spPr>
        <a:xfrm>
          <a:off x="12451773" y="1298864"/>
          <a:ext cx="1889413" cy="106333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142875</xdr:colOff>
      <xdr:row>14</xdr:row>
      <xdr:rowOff>114301</xdr:rowOff>
    </xdr:from>
    <xdr:to>
      <xdr:col>26</xdr:col>
      <xdr:colOff>450273</xdr:colOff>
      <xdr:row>14</xdr:row>
      <xdr:rowOff>138545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2402774A-7F05-4ED0-B16B-A297F28F0F2F}"/>
            </a:ext>
          </a:extLst>
        </xdr:cNvPr>
        <xdr:cNvCxnSpPr/>
      </xdr:nvCxnSpPr>
      <xdr:spPr>
        <a:xfrm>
          <a:off x="15296284" y="2781301"/>
          <a:ext cx="913534" cy="2424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484909</xdr:colOff>
      <xdr:row>14</xdr:row>
      <xdr:rowOff>0</xdr:rowOff>
    </xdr:from>
    <xdr:to>
      <xdr:col>33</xdr:col>
      <xdr:colOff>495300</xdr:colOff>
      <xdr:row>18</xdr:row>
      <xdr:rowOff>133350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B417123-7891-4514-9678-767FBAE1A359}"/>
            </a:ext>
          </a:extLst>
        </xdr:cNvPr>
        <xdr:cNvCxnSpPr/>
      </xdr:nvCxnSpPr>
      <xdr:spPr>
        <a:xfrm>
          <a:off x="18669000" y="2667000"/>
          <a:ext cx="1828800" cy="8953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467591</xdr:colOff>
      <xdr:row>15</xdr:row>
      <xdr:rowOff>17318</xdr:rowOff>
    </xdr:from>
    <xdr:to>
      <xdr:col>33</xdr:col>
      <xdr:colOff>542925</xdr:colOff>
      <xdr:row>23</xdr:row>
      <xdr:rowOff>9525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9B255AFE-5435-49BC-909C-8877D9948B7D}"/>
            </a:ext>
          </a:extLst>
        </xdr:cNvPr>
        <xdr:cNvCxnSpPr/>
      </xdr:nvCxnSpPr>
      <xdr:spPr>
        <a:xfrm>
          <a:off x="18651682" y="2874818"/>
          <a:ext cx="1893743" cy="151620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266700</xdr:colOff>
      <xdr:row>26</xdr:row>
      <xdr:rowOff>104775</xdr:rowOff>
    </xdr:from>
    <xdr:to>
      <xdr:col>35</xdr:col>
      <xdr:colOff>276225</xdr:colOff>
      <xdr:row>29</xdr:row>
      <xdr:rowOff>66675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5C6A68F-1463-428F-91BF-D96EC87B964C}"/>
            </a:ext>
          </a:extLst>
        </xdr:cNvPr>
        <xdr:cNvCxnSpPr/>
      </xdr:nvCxnSpPr>
      <xdr:spPr>
        <a:xfrm flipV="1">
          <a:off x="21602700" y="5057775"/>
          <a:ext cx="9525" cy="5334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207818</xdr:colOff>
      <xdr:row>15</xdr:row>
      <xdr:rowOff>86591</xdr:rowOff>
    </xdr:from>
    <xdr:to>
      <xdr:col>33</xdr:col>
      <xdr:colOff>561975</xdr:colOff>
      <xdr:row>30</xdr:row>
      <xdr:rowOff>38100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5D88371-183E-4850-A992-FB5FA23B1213}"/>
            </a:ext>
          </a:extLst>
        </xdr:cNvPr>
        <xdr:cNvCxnSpPr/>
      </xdr:nvCxnSpPr>
      <xdr:spPr>
        <a:xfrm>
          <a:off x="18391909" y="2944091"/>
          <a:ext cx="2172566" cy="280900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323850</xdr:colOff>
      <xdr:row>21</xdr:row>
      <xdr:rowOff>19050</xdr:rowOff>
    </xdr:from>
    <xdr:to>
      <xdr:col>35</xdr:col>
      <xdr:colOff>323851</xdr:colOff>
      <xdr:row>23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87E9B37-05F4-4149-886F-9A5163818A9A}"/>
            </a:ext>
          </a:extLst>
        </xdr:cNvPr>
        <xdr:cNvCxnSpPr/>
      </xdr:nvCxnSpPr>
      <xdr:spPr>
        <a:xfrm flipH="1">
          <a:off x="21659850" y="4019550"/>
          <a:ext cx="1" cy="3619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103909</xdr:colOff>
      <xdr:row>16</xdr:row>
      <xdr:rowOff>155864</xdr:rowOff>
    </xdr:from>
    <xdr:to>
      <xdr:col>33</xdr:col>
      <xdr:colOff>495300</xdr:colOff>
      <xdr:row>36</xdr:row>
      <xdr:rowOff>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74AE2325-CFBC-48C3-B549-461DDC39401C}"/>
            </a:ext>
          </a:extLst>
        </xdr:cNvPr>
        <xdr:cNvCxnSpPr/>
      </xdr:nvCxnSpPr>
      <xdr:spPr>
        <a:xfrm>
          <a:off x="18288000" y="3203864"/>
          <a:ext cx="2209800" cy="365413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117765</xdr:colOff>
      <xdr:row>24</xdr:row>
      <xdr:rowOff>65811</xdr:rowOff>
    </xdr:from>
    <xdr:to>
      <xdr:col>38</xdr:col>
      <xdr:colOff>432955</xdr:colOff>
      <xdr:row>24</xdr:row>
      <xdr:rowOff>69273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1A129C9-3682-45DE-BDE5-D4DA1818C462}"/>
            </a:ext>
          </a:extLst>
        </xdr:cNvPr>
        <xdr:cNvCxnSpPr/>
      </xdr:nvCxnSpPr>
      <xdr:spPr>
        <a:xfrm>
          <a:off x="22672965" y="4637811"/>
          <a:ext cx="924790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225137</xdr:colOff>
      <xdr:row>27</xdr:row>
      <xdr:rowOff>86591</xdr:rowOff>
    </xdr:from>
    <xdr:to>
      <xdr:col>39</xdr:col>
      <xdr:colOff>155864</xdr:colOff>
      <xdr:row>31</xdr:row>
      <xdr:rowOff>155863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29D516F-53B9-4482-89F0-8C83B10FCCAE}"/>
            </a:ext>
          </a:extLst>
        </xdr:cNvPr>
        <xdr:cNvCxnSpPr/>
      </xdr:nvCxnSpPr>
      <xdr:spPr>
        <a:xfrm flipV="1">
          <a:off x="22780337" y="5230091"/>
          <a:ext cx="1149927" cy="83127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242456</xdr:colOff>
      <xdr:row>27</xdr:row>
      <xdr:rowOff>51955</xdr:rowOff>
    </xdr:from>
    <xdr:to>
      <xdr:col>40</xdr:col>
      <xdr:colOff>190500</xdr:colOff>
      <xdr:row>36</xdr:row>
      <xdr:rowOff>155864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F5ADFC83-EB4D-4A6A-8D97-B814342F7088}"/>
            </a:ext>
          </a:extLst>
        </xdr:cNvPr>
        <xdr:cNvCxnSpPr/>
      </xdr:nvCxnSpPr>
      <xdr:spPr>
        <a:xfrm flipV="1">
          <a:off x="22797656" y="5195455"/>
          <a:ext cx="1776844" cy="181840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190500</xdr:colOff>
      <xdr:row>24</xdr:row>
      <xdr:rowOff>173182</xdr:rowOff>
    </xdr:from>
    <xdr:to>
      <xdr:col>43</xdr:col>
      <xdr:colOff>505690</xdr:colOff>
      <xdr:row>24</xdr:row>
      <xdr:rowOff>176644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35BF8AF7-AD04-4AB2-AA5C-6802171005B9}"/>
            </a:ext>
          </a:extLst>
        </xdr:cNvPr>
        <xdr:cNvCxnSpPr/>
      </xdr:nvCxnSpPr>
      <xdr:spPr>
        <a:xfrm>
          <a:off x="25793700" y="4745182"/>
          <a:ext cx="924790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294409</xdr:colOff>
      <xdr:row>11</xdr:row>
      <xdr:rowOff>103910</xdr:rowOff>
    </xdr:from>
    <xdr:to>
      <xdr:col>45</xdr:col>
      <xdr:colOff>303934</xdr:colOff>
      <xdr:row>22</xdr:row>
      <xdr:rowOff>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78ADC66B-D70D-4C1A-9966-12D2E4AC2584}"/>
            </a:ext>
          </a:extLst>
        </xdr:cNvPr>
        <xdr:cNvCxnSpPr/>
      </xdr:nvCxnSpPr>
      <xdr:spPr>
        <a:xfrm flipV="1">
          <a:off x="27726409" y="2199410"/>
          <a:ext cx="9525" cy="199159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467591</xdr:colOff>
      <xdr:row>10</xdr:row>
      <xdr:rowOff>173182</xdr:rowOff>
    </xdr:from>
    <xdr:to>
      <xdr:col>44</xdr:col>
      <xdr:colOff>398318</xdr:colOff>
      <xdr:row>22</xdr:row>
      <xdr:rowOff>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207A6985-AA7F-4850-8A7C-54098B5CF377}"/>
            </a:ext>
          </a:extLst>
        </xdr:cNvPr>
        <xdr:cNvCxnSpPr/>
      </xdr:nvCxnSpPr>
      <xdr:spPr>
        <a:xfrm flipV="1">
          <a:off x="25461191" y="2078182"/>
          <a:ext cx="1759527" cy="211281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207818</xdr:colOff>
      <xdr:row>24</xdr:row>
      <xdr:rowOff>155864</xdr:rowOff>
    </xdr:from>
    <xdr:to>
      <xdr:col>48</xdr:col>
      <xdr:colOff>523009</xdr:colOff>
      <xdr:row>24</xdr:row>
      <xdr:rowOff>159326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F0EB412-B7E4-4DCB-8523-8512CAC776D5}"/>
            </a:ext>
          </a:extLst>
        </xdr:cNvPr>
        <xdr:cNvCxnSpPr/>
      </xdr:nvCxnSpPr>
      <xdr:spPr>
        <a:xfrm>
          <a:off x="28859018" y="4727864"/>
          <a:ext cx="924791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329045</xdr:colOff>
      <xdr:row>17</xdr:row>
      <xdr:rowOff>0</xdr:rowOff>
    </xdr:from>
    <xdr:to>
      <xdr:col>33</xdr:col>
      <xdr:colOff>311727</xdr:colOff>
      <xdr:row>41</xdr:row>
      <xdr:rowOff>17319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8F3F8981-FB90-4DD1-A10B-53668029D17E}"/>
            </a:ext>
          </a:extLst>
        </xdr:cNvPr>
        <xdr:cNvCxnSpPr/>
      </xdr:nvCxnSpPr>
      <xdr:spPr>
        <a:xfrm>
          <a:off x="17907000" y="3238500"/>
          <a:ext cx="2407227" cy="458931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236343</xdr:colOff>
      <xdr:row>40</xdr:row>
      <xdr:rowOff>50935</xdr:rowOff>
    </xdr:from>
    <xdr:to>
      <xdr:col>43</xdr:col>
      <xdr:colOff>374887</xdr:colOff>
      <xdr:row>42</xdr:row>
      <xdr:rowOff>68255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5285FA1-5088-48C6-B85E-6FB7C2C5CA36}"/>
            </a:ext>
          </a:extLst>
        </xdr:cNvPr>
        <xdr:cNvCxnSpPr/>
      </xdr:nvCxnSpPr>
      <xdr:spPr>
        <a:xfrm flipV="1">
          <a:off x="22791543" y="7670935"/>
          <a:ext cx="3796144" cy="398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277091</xdr:colOff>
      <xdr:row>27</xdr:row>
      <xdr:rowOff>31172</xdr:rowOff>
    </xdr:from>
    <xdr:to>
      <xdr:col>45</xdr:col>
      <xdr:colOff>360219</xdr:colOff>
      <xdr:row>37</xdr:row>
      <xdr:rowOff>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58B1CDA-18D9-4983-8B53-9D72FBBFD5E8}"/>
            </a:ext>
          </a:extLst>
        </xdr:cNvPr>
        <xdr:cNvCxnSpPr/>
      </xdr:nvCxnSpPr>
      <xdr:spPr>
        <a:xfrm flipH="1">
          <a:off x="27709091" y="5174672"/>
          <a:ext cx="83128" cy="187382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432956</xdr:colOff>
      <xdr:row>27</xdr:row>
      <xdr:rowOff>34634</xdr:rowOff>
    </xdr:from>
    <xdr:to>
      <xdr:col>49</xdr:col>
      <xdr:colOff>51957</xdr:colOff>
      <xdr:row>37</xdr:row>
      <xdr:rowOff>51954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8D317C5-2886-465C-B641-950D4F0152E1}"/>
            </a:ext>
          </a:extLst>
        </xdr:cNvPr>
        <xdr:cNvCxnSpPr/>
      </xdr:nvCxnSpPr>
      <xdr:spPr>
        <a:xfrm flipH="1">
          <a:off x="28474556" y="5178134"/>
          <a:ext cx="1447801" cy="1922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334200</xdr:colOff>
      <xdr:row>12</xdr:row>
      <xdr:rowOff>51955</xdr:rowOff>
    </xdr:from>
    <xdr:to>
      <xdr:col>44</xdr:col>
      <xdr:colOff>571500</xdr:colOff>
      <xdr:row>38</xdr:row>
      <xdr:rowOff>17318</xdr:rowOff>
    </xdr:to>
    <xdr:sp macro="" textlink="">
      <xdr:nvSpPr>
        <xdr:cNvPr id="37" name="Freeform: Shape 36">
          <a:extLst>
            <a:ext uri="{FF2B5EF4-FFF2-40B4-BE49-F238E27FC236}">
              <a16:creationId xmlns:a16="http://schemas.microsoft.com/office/drawing/2014/main" id="{A09BE4B1-4DCF-4607-998A-87F0B17467A9}"/>
            </a:ext>
          </a:extLst>
        </xdr:cNvPr>
        <xdr:cNvSpPr/>
      </xdr:nvSpPr>
      <xdr:spPr>
        <a:xfrm>
          <a:off x="25937400" y="2337955"/>
          <a:ext cx="1456500" cy="4918363"/>
        </a:xfrm>
        <a:custGeom>
          <a:avLst/>
          <a:gdLst>
            <a:gd name="connsiteX0" fmla="*/ 1449573 w 1449573"/>
            <a:gd name="connsiteY0" fmla="*/ 0 h 4918363"/>
            <a:gd name="connsiteX1" fmla="*/ 12164 w 1449573"/>
            <a:gd name="connsiteY1" fmla="*/ 3480954 h 4918363"/>
            <a:gd name="connsiteX2" fmla="*/ 878073 w 1449573"/>
            <a:gd name="connsiteY2" fmla="*/ 4918363 h 49183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49573" h="4918363">
              <a:moveTo>
                <a:pt x="1449573" y="0"/>
              </a:moveTo>
              <a:cubicBezTo>
                <a:pt x="778493" y="1330613"/>
                <a:pt x="107414" y="2661227"/>
                <a:pt x="12164" y="3480954"/>
              </a:cubicBezTo>
              <a:cubicBezTo>
                <a:pt x="-83086" y="4300681"/>
                <a:pt x="397493" y="4609522"/>
                <a:pt x="878073" y="4918363"/>
              </a:cubicBezTo>
            </a:path>
          </a:pathLst>
        </a:custGeom>
        <a:noFill/>
        <a:ln w="1270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294410</xdr:colOff>
      <xdr:row>9</xdr:row>
      <xdr:rowOff>121228</xdr:rowOff>
    </xdr:from>
    <xdr:to>
      <xdr:col>28</xdr:col>
      <xdr:colOff>311728</xdr:colOff>
      <xdr:row>12</xdr:row>
      <xdr:rowOff>103909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0DB8A22-8525-41B9-BD71-13F6F522ECBB}"/>
            </a:ext>
          </a:extLst>
        </xdr:cNvPr>
        <xdr:cNvCxnSpPr/>
      </xdr:nvCxnSpPr>
      <xdr:spPr>
        <a:xfrm flipH="1" flipV="1">
          <a:off x="19192010" y="1835728"/>
          <a:ext cx="17318" cy="55418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381000</xdr:colOff>
      <xdr:row>42</xdr:row>
      <xdr:rowOff>138546</xdr:rowOff>
    </xdr:from>
    <xdr:to>
      <xdr:col>45</xdr:col>
      <xdr:colOff>398318</xdr:colOff>
      <xdr:row>45</xdr:row>
      <xdr:rowOff>86591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50D1227D-CCE2-46EC-9B51-7870F41D2BFF}"/>
            </a:ext>
          </a:extLst>
        </xdr:cNvPr>
        <xdr:cNvCxnSpPr/>
      </xdr:nvCxnSpPr>
      <xdr:spPr>
        <a:xfrm flipH="1">
          <a:off x="27813000" y="8139546"/>
          <a:ext cx="17318" cy="51954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244928</xdr:colOff>
      <xdr:row>26</xdr:row>
      <xdr:rowOff>91539</xdr:rowOff>
    </xdr:from>
    <xdr:to>
      <xdr:col>54</xdr:col>
      <xdr:colOff>378528</xdr:colOff>
      <xdr:row>45</xdr:row>
      <xdr:rowOff>54428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B5DFEC54-F041-426D-8D14-677D51258A45}"/>
            </a:ext>
          </a:extLst>
        </xdr:cNvPr>
        <xdr:cNvCxnSpPr/>
      </xdr:nvCxnSpPr>
      <xdr:spPr>
        <a:xfrm flipV="1">
          <a:off x="28896128" y="5044539"/>
          <a:ext cx="3791200" cy="358238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285750</xdr:colOff>
      <xdr:row>34</xdr:row>
      <xdr:rowOff>173182</xdr:rowOff>
    </xdr:from>
    <xdr:to>
      <xdr:col>54</xdr:col>
      <xdr:colOff>294409</xdr:colOff>
      <xdr:row>40</xdr:row>
      <xdr:rowOff>81643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636EDA8B-7F7A-4CC9-8CFB-617BC0B9C5E8}"/>
            </a:ext>
          </a:extLst>
        </xdr:cNvPr>
        <xdr:cNvCxnSpPr/>
      </xdr:nvCxnSpPr>
      <xdr:spPr>
        <a:xfrm flipV="1">
          <a:off x="28936950" y="6650182"/>
          <a:ext cx="3666259" cy="105146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270164</xdr:colOff>
      <xdr:row>31</xdr:row>
      <xdr:rowOff>1</xdr:rowOff>
    </xdr:from>
    <xdr:to>
      <xdr:col>60</xdr:col>
      <xdr:colOff>69274</xdr:colOff>
      <xdr:row>34</xdr:row>
      <xdr:rowOff>79667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F53A586-E869-4B49-B3AA-DC9C1068C65B}"/>
            </a:ext>
          </a:extLst>
        </xdr:cNvPr>
        <xdr:cNvCxnSpPr/>
      </xdr:nvCxnSpPr>
      <xdr:spPr>
        <a:xfrm flipV="1">
          <a:off x="35017364" y="5905501"/>
          <a:ext cx="1018310" cy="65116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155864</xdr:colOff>
      <xdr:row>28</xdr:row>
      <xdr:rowOff>173183</xdr:rowOff>
    </xdr:from>
    <xdr:to>
      <xdr:col>63</xdr:col>
      <xdr:colOff>471054</xdr:colOff>
      <xdr:row>28</xdr:row>
      <xdr:rowOff>176645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A3494490-71D9-4C41-9335-55ABC173726C}"/>
            </a:ext>
          </a:extLst>
        </xdr:cNvPr>
        <xdr:cNvCxnSpPr/>
      </xdr:nvCxnSpPr>
      <xdr:spPr>
        <a:xfrm>
          <a:off x="37341464" y="5507183"/>
          <a:ext cx="924790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65</xdr:col>
      <xdr:colOff>294409</xdr:colOff>
      <xdr:row>31</xdr:row>
      <xdr:rowOff>0</xdr:rowOff>
    </xdr:from>
    <xdr:to>
      <xdr:col>65</xdr:col>
      <xdr:colOff>294409</xdr:colOff>
      <xdr:row>33</xdr:row>
      <xdr:rowOff>69273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0443C6E-1D5A-4BAC-84E8-46F66689B06B}"/>
            </a:ext>
          </a:extLst>
        </xdr:cNvPr>
        <xdr:cNvCxnSpPr/>
      </xdr:nvCxnSpPr>
      <xdr:spPr>
        <a:xfrm>
          <a:off x="39308809" y="5905500"/>
          <a:ext cx="0" cy="4502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103909</xdr:colOff>
      <xdr:row>31</xdr:row>
      <xdr:rowOff>51954</xdr:rowOff>
    </xdr:from>
    <xdr:to>
      <xdr:col>63</xdr:col>
      <xdr:colOff>294408</xdr:colOff>
      <xdr:row>34</xdr:row>
      <xdr:rowOff>138545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7EA91CC-A808-4F47-95FE-998F16E5263D}"/>
            </a:ext>
          </a:extLst>
        </xdr:cNvPr>
        <xdr:cNvCxnSpPr/>
      </xdr:nvCxnSpPr>
      <xdr:spPr>
        <a:xfrm>
          <a:off x="37289509" y="5957454"/>
          <a:ext cx="800099" cy="65809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221673</xdr:colOff>
      <xdr:row>28</xdr:row>
      <xdr:rowOff>187038</xdr:rowOff>
    </xdr:from>
    <xdr:to>
      <xdr:col>68</xdr:col>
      <xdr:colOff>415637</xdr:colOff>
      <xdr:row>31</xdr:row>
      <xdr:rowOff>34636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2C11A6D8-D4AD-4394-838A-C74AF1DEC10D}"/>
            </a:ext>
          </a:extLst>
        </xdr:cNvPr>
        <xdr:cNvCxnSpPr/>
      </xdr:nvCxnSpPr>
      <xdr:spPr>
        <a:xfrm>
          <a:off x="40455273" y="5521038"/>
          <a:ext cx="803564" cy="41909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204354</xdr:colOff>
      <xdr:row>33</xdr:row>
      <xdr:rowOff>51955</xdr:rowOff>
    </xdr:from>
    <xdr:to>
      <xdr:col>68</xdr:col>
      <xdr:colOff>484909</xdr:colOff>
      <xdr:row>35</xdr:row>
      <xdr:rowOff>100445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9BE81D62-C716-401D-B955-0D593A9EBEEF}"/>
            </a:ext>
          </a:extLst>
        </xdr:cNvPr>
        <xdr:cNvCxnSpPr/>
      </xdr:nvCxnSpPr>
      <xdr:spPr>
        <a:xfrm flipV="1">
          <a:off x="40437954" y="6338455"/>
          <a:ext cx="890155" cy="42949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294409</xdr:colOff>
      <xdr:row>8</xdr:row>
      <xdr:rowOff>155864</xdr:rowOff>
    </xdr:from>
    <xdr:to>
      <xdr:col>21</xdr:col>
      <xdr:colOff>450272</xdr:colOff>
      <xdr:row>15</xdr:row>
      <xdr:rowOff>93785</xdr:rowOff>
    </xdr:to>
    <xdr:sp macro="" textlink="">
      <xdr:nvSpPr>
        <xdr:cNvPr id="48" name="Freeform: Shape 47">
          <a:extLst>
            <a:ext uri="{FF2B5EF4-FFF2-40B4-BE49-F238E27FC236}">
              <a16:creationId xmlns:a16="http://schemas.microsoft.com/office/drawing/2014/main" id="{4B90E79B-4D5B-455A-9EA2-D4652454A42A}"/>
            </a:ext>
          </a:extLst>
        </xdr:cNvPr>
        <xdr:cNvSpPr/>
      </xdr:nvSpPr>
      <xdr:spPr>
        <a:xfrm>
          <a:off x="8828809" y="1679864"/>
          <a:ext cx="4423063" cy="1271421"/>
        </a:xfrm>
        <a:custGeom>
          <a:avLst/>
          <a:gdLst>
            <a:gd name="connsiteX0" fmla="*/ 0 w 4398818"/>
            <a:gd name="connsiteY0" fmla="*/ 0 h 1271421"/>
            <a:gd name="connsiteX1" fmla="*/ 2424546 w 4398818"/>
            <a:gd name="connsiteY1" fmla="*/ 1143000 h 1271421"/>
            <a:gd name="connsiteX2" fmla="*/ 4398818 w 4398818"/>
            <a:gd name="connsiteY2" fmla="*/ 1194954 h 12714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98818" h="1271421">
              <a:moveTo>
                <a:pt x="0" y="0"/>
              </a:moveTo>
              <a:cubicBezTo>
                <a:pt x="845705" y="471920"/>
                <a:pt x="1691410" y="943841"/>
                <a:pt x="2424546" y="1143000"/>
              </a:cubicBezTo>
              <a:cubicBezTo>
                <a:pt x="3157682" y="1342159"/>
                <a:pt x="3778250" y="1268556"/>
                <a:pt x="4398818" y="1194954"/>
              </a:cubicBezTo>
            </a:path>
          </a:pathLst>
        </a:custGeom>
        <a:noFill/>
        <a:ln w="1270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70</xdr:col>
      <xdr:colOff>360217</xdr:colOff>
      <xdr:row>34</xdr:row>
      <xdr:rowOff>83128</xdr:rowOff>
    </xdr:from>
    <xdr:to>
      <xdr:col>70</xdr:col>
      <xdr:colOff>360217</xdr:colOff>
      <xdr:row>36</xdr:row>
      <xdr:rowOff>152401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2E73F05-F01E-425D-ADDD-750A2164C7AF}"/>
            </a:ext>
          </a:extLst>
        </xdr:cNvPr>
        <xdr:cNvCxnSpPr/>
      </xdr:nvCxnSpPr>
      <xdr:spPr>
        <a:xfrm>
          <a:off x="42422617" y="6560128"/>
          <a:ext cx="0" cy="4502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381000</xdr:colOff>
      <xdr:row>38</xdr:row>
      <xdr:rowOff>69275</xdr:rowOff>
    </xdr:from>
    <xdr:to>
      <xdr:col>74</xdr:col>
      <xdr:colOff>90054</xdr:colOff>
      <xdr:row>38</xdr:row>
      <xdr:rowOff>72737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34EDD40E-FC75-489B-9E7C-50B6EE936B21}"/>
            </a:ext>
          </a:extLst>
        </xdr:cNvPr>
        <xdr:cNvCxnSpPr/>
      </xdr:nvCxnSpPr>
      <xdr:spPr>
        <a:xfrm>
          <a:off x="43662600" y="7308275"/>
          <a:ext cx="928254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221672</xdr:colOff>
      <xdr:row>40</xdr:row>
      <xdr:rowOff>100447</xdr:rowOff>
    </xdr:from>
    <xdr:to>
      <xdr:col>76</xdr:col>
      <xdr:colOff>221672</xdr:colOff>
      <xdr:row>42</xdr:row>
      <xdr:rowOff>169720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A565C148-D049-485C-8A3B-0025008DD59E}"/>
            </a:ext>
          </a:extLst>
        </xdr:cNvPr>
        <xdr:cNvCxnSpPr/>
      </xdr:nvCxnSpPr>
      <xdr:spPr>
        <a:xfrm>
          <a:off x="45941672" y="7720447"/>
          <a:ext cx="0" cy="4502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190500</xdr:colOff>
      <xdr:row>38</xdr:row>
      <xdr:rowOff>86593</xdr:rowOff>
    </xdr:from>
    <xdr:to>
      <xdr:col>79</xdr:col>
      <xdr:colOff>432955</xdr:colOff>
      <xdr:row>39</xdr:row>
      <xdr:rowOff>103909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4DC6675D-79E9-4C43-B2ED-7779A8B0FAA0}"/>
            </a:ext>
          </a:extLst>
        </xdr:cNvPr>
        <xdr:cNvCxnSpPr/>
      </xdr:nvCxnSpPr>
      <xdr:spPr>
        <a:xfrm>
          <a:off x="47129700" y="7325593"/>
          <a:ext cx="852055" cy="20781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225136</xdr:colOff>
      <xdr:row>41</xdr:row>
      <xdr:rowOff>17318</xdr:rowOff>
    </xdr:from>
    <xdr:to>
      <xdr:col>79</xdr:col>
      <xdr:colOff>450272</xdr:colOff>
      <xdr:row>44</xdr:row>
      <xdr:rowOff>103909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EC1A1590-1545-43CE-9968-466C391F1B1F}"/>
            </a:ext>
          </a:extLst>
        </xdr:cNvPr>
        <xdr:cNvCxnSpPr/>
      </xdr:nvCxnSpPr>
      <xdr:spPr>
        <a:xfrm flipV="1">
          <a:off x="47164336" y="7827818"/>
          <a:ext cx="834736" cy="65809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246530</xdr:colOff>
      <xdr:row>34</xdr:row>
      <xdr:rowOff>100853</xdr:rowOff>
    </xdr:from>
    <xdr:to>
      <xdr:col>76</xdr:col>
      <xdr:colOff>268941</xdr:colOff>
      <xdr:row>36</xdr:row>
      <xdr:rowOff>89648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AA4A9BC5-05EC-42FB-9618-341EBA4A8F00}"/>
            </a:ext>
          </a:extLst>
        </xdr:cNvPr>
        <xdr:cNvCxnSpPr/>
      </xdr:nvCxnSpPr>
      <xdr:spPr>
        <a:xfrm>
          <a:off x="45966530" y="6577853"/>
          <a:ext cx="22411" cy="36979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72</xdr:col>
      <xdr:colOff>318859</xdr:colOff>
      <xdr:row>33</xdr:row>
      <xdr:rowOff>11206</xdr:rowOff>
    </xdr:from>
    <xdr:to>
      <xdr:col>74</xdr:col>
      <xdr:colOff>313765</xdr:colOff>
      <xdr:row>37</xdr:row>
      <xdr:rowOff>91687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AB0C0E3-B71C-4BF5-B6F2-1F8C1DB2A0FE}"/>
            </a:ext>
          </a:extLst>
        </xdr:cNvPr>
        <xdr:cNvCxnSpPr/>
      </xdr:nvCxnSpPr>
      <xdr:spPr>
        <a:xfrm flipV="1">
          <a:off x="43600459" y="6297706"/>
          <a:ext cx="1214106" cy="84248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235323</xdr:colOff>
      <xdr:row>27</xdr:row>
      <xdr:rowOff>46048</xdr:rowOff>
    </xdr:from>
    <xdr:to>
      <xdr:col>56</xdr:col>
      <xdr:colOff>246529</xdr:colOff>
      <xdr:row>31</xdr:row>
      <xdr:rowOff>179294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C9760A29-176B-4457-A0A3-D3B00D7FAE58}"/>
            </a:ext>
          </a:extLst>
        </xdr:cNvPr>
        <xdr:cNvCxnSpPr/>
      </xdr:nvCxnSpPr>
      <xdr:spPr>
        <a:xfrm flipH="1">
          <a:off x="33763323" y="5189548"/>
          <a:ext cx="11206" cy="89524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291353</xdr:colOff>
      <xdr:row>13</xdr:row>
      <xdr:rowOff>69785</xdr:rowOff>
    </xdr:from>
    <xdr:to>
      <xdr:col>35</xdr:col>
      <xdr:colOff>302558</xdr:colOff>
      <xdr:row>17</xdr:row>
      <xdr:rowOff>22412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C7F489C6-53BF-4463-8301-3A5F48AE4884}"/>
            </a:ext>
          </a:extLst>
        </xdr:cNvPr>
        <xdr:cNvCxnSpPr/>
      </xdr:nvCxnSpPr>
      <xdr:spPr>
        <a:xfrm>
          <a:off x="21627353" y="2546285"/>
          <a:ext cx="11205" cy="7146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334841</xdr:colOff>
      <xdr:row>13</xdr:row>
      <xdr:rowOff>78441</xdr:rowOff>
    </xdr:from>
    <xdr:to>
      <xdr:col>34</xdr:col>
      <xdr:colOff>145675</xdr:colOff>
      <xdr:row>31</xdr:row>
      <xdr:rowOff>22411</xdr:rowOff>
    </xdr:to>
    <xdr:sp macro="" textlink="">
      <xdr:nvSpPr>
        <xdr:cNvPr id="58" name="Freeform: Shape 57">
          <a:extLst>
            <a:ext uri="{FF2B5EF4-FFF2-40B4-BE49-F238E27FC236}">
              <a16:creationId xmlns:a16="http://schemas.microsoft.com/office/drawing/2014/main" id="{07F766BA-020F-43D1-AE97-BD8A84561796}"/>
            </a:ext>
          </a:extLst>
        </xdr:cNvPr>
        <xdr:cNvSpPr/>
      </xdr:nvSpPr>
      <xdr:spPr>
        <a:xfrm>
          <a:off x="19842041" y="2554941"/>
          <a:ext cx="1030034" cy="3372970"/>
        </a:xfrm>
        <a:custGeom>
          <a:avLst/>
          <a:gdLst>
            <a:gd name="connsiteX0" fmla="*/ 976246 w 976246"/>
            <a:gd name="connsiteY0" fmla="*/ 0 h 3260912"/>
            <a:gd name="connsiteX1" fmla="*/ 1335 w 976246"/>
            <a:gd name="connsiteY1" fmla="*/ 1591236 h 3260912"/>
            <a:gd name="connsiteX2" fmla="*/ 808158 w 976246"/>
            <a:gd name="connsiteY2" fmla="*/ 3260912 h 32609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76246" h="3260912">
              <a:moveTo>
                <a:pt x="976246" y="0"/>
              </a:moveTo>
              <a:cubicBezTo>
                <a:pt x="502798" y="523875"/>
                <a:pt x="29350" y="1047751"/>
                <a:pt x="1335" y="1591236"/>
              </a:cubicBezTo>
              <a:cubicBezTo>
                <a:pt x="-26680" y="2134721"/>
                <a:pt x="390739" y="2697816"/>
                <a:pt x="808158" y="3260912"/>
              </a:cubicBezTo>
            </a:path>
          </a:pathLst>
        </a:custGeom>
        <a:noFill/>
        <a:ln w="190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36</xdr:col>
      <xdr:colOff>589427</xdr:colOff>
      <xdr:row>12</xdr:row>
      <xdr:rowOff>163605</xdr:rowOff>
    </xdr:from>
    <xdr:to>
      <xdr:col>38</xdr:col>
      <xdr:colOff>123262</xdr:colOff>
      <xdr:row>40</xdr:row>
      <xdr:rowOff>134470</xdr:rowOff>
    </xdr:to>
    <xdr:sp macro="" textlink="">
      <xdr:nvSpPr>
        <xdr:cNvPr id="59" name="Freeform: Shape 58">
          <a:extLst>
            <a:ext uri="{FF2B5EF4-FFF2-40B4-BE49-F238E27FC236}">
              <a16:creationId xmlns:a16="http://schemas.microsoft.com/office/drawing/2014/main" id="{CCBBA54F-2C05-4D47-8E29-674E2E84130E}"/>
            </a:ext>
          </a:extLst>
        </xdr:cNvPr>
        <xdr:cNvSpPr/>
      </xdr:nvSpPr>
      <xdr:spPr>
        <a:xfrm flipH="1">
          <a:off x="22535027" y="2449605"/>
          <a:ext cx="753035" cy="5304865"/>
        </a:xfrm>
        <a:custGeom>
          <a:avLst/>
          <a:gdLst>
            <a:gd name="connsiteX0" fmla="*/ 976246 w 976246"/>
            <a:gd name="connsiteY0" fmla="*/ 0 h 3260912"/>
            <a:gd name="connsiteX1" fmla="*/ 1335 w 976246"/>
            <a:gd name="connsiteY1" fmla="*/ 1591236 h 3260912"/>
            <a:gd name="connsiteX2" fmla="*/ 808158 w 976246"/>
            <a:gd name="connsiteY2" fmla="*/ 3260912 h 32609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76246" h="3260912">
              <a:moveTo>
                <a:pt x="976246" y="0"/>
              </a:moveTo>
              <a:cubicBezTo>
                <a:pt x="502798" y="523875"/>
                <a:pt x="29350" y="1047751"/>
                <a:pt x="1335" y="1591236"/>
              </a:cubicBezTo>
              <a:cubicBezTo>
                <a:pt x="-26680" y="2134721"/>
                <a:pt x="390739" y="2697816"/>
                <a:pt x="808158" y="3260912"/>
              </a:cubicBezTo>
            </a:path>
          </a:pathLst>
        </a:custGeom>
        <a:noFill/>
        <a:ln w="190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117446</xdr:colOff>
      <xdr:row>13</xdr:row>
      <xdr:rowOff>73959</xdr:rowOff>
    </xdr:from>
    <xdr:to>
      <xdr:col>34</xdr:col>
      <xdr:colOff>56028</xdr:colOff>
      <xdr:row>36</xdr:row>
      <xdr:rowOff>134470</xdr:rowOff>
    </xdr:to>
    <xdr:sp macro="" textlink="">
      <xdr:nvSpPr>
        <xdr:cNvPr id="60" name="Freeform: Shape 59">
          <a:extLst>
            <a:ext uri="{FF2B5EF4-FFF2-40B4-BE49-F238E27FC236}">
              <a16:creationId xmlns:a16="http://schemas.microsoft.com/office/drawing/2014/main" id="{AB4376EC-C33F-4603-9BCE-09A846FF8BAB}"/>
            </a:ext>
          </a:extLst>
        </xdr:cNvPr>
        <xdr:cNvSpPr/>
      </xdr:nvSpPr>
      <xdr:spPr>
        <a:xfrm>
          <a:off x="19624646" y="2550459"/>
          <a:ext cx="1157782" cy="4442011"/>
        </a:xfrm>
        <a:custGeom>
          <a:avLst/>
          <a:gdLst>
            <a:gd name="connsiteX0" fmla="*/ 976246 w 976246"/>
            <a:gd name="connsiteY0" fmla="*/ 0 h 3260912"/>
            <a:gd name="connsiteX1" fmla="*/ 1335 w 976246"/>
            <a:gd name="connsiteY1" fmla="*/ 1591236 h 3260912"/>
            <a:gd name="connsiteX2" fmla="*/ 808158 w 976246"/>
            <a:gd name="connsiteY2" fmla="*/ 3260912 h 32609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76246" h="3260912">
              <a:moveTo>
                <a:pt x="976246" y="0"/>
              </a:moveTo>
              <a:cubicBezTo>
                <a:pt x="502798" y="523875"/>
                <a:pt x="29350" y="1047751"/>
                <a:pt x="1335" y="1591236"/>
              </a:cubicBezTo>
              <a:cubicBezTo>
                <a:pt x="-26680" y="2134721"/>
                <a:pt x="390739" y="2697816"/>
                <a:pt x="808158" y="3260912"/>
              </a:cubicBezTo>
            </a:path>
          </a:pathLst>
        </a:custGeom>
        <a:noFill/>
        <a:ln w="1905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138545</xdr:colOff>
      <xdr:row>6</xdr:row>
      <xdr:rowOff>138545</xdr:rowOff>
    </xdr:from>
    <xdr:to>
      <xdr:col>35</xdr:col>
      <xdr:colOff>225136</xdr:colOff>
      <xdr:row>9</xdr:row>
      <xdr:rowOff>34636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67506A38-C582-4B2A-89C0-4F59E5283BA5}"/>
            </a:ext>
          </a:extLst>
        </xdr:cNvPr>
        <xdr:cNvCxnSpPr/>
      </xdr:nvCxnSpPr>
      <xdr:spPr>
        <a:xfrm>
          <a:off x="18322636" y="1281545"/>
          <a:ext cx="3117273" cy="46759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294409</xdr:colOff>
      <xdr:row>17</xdr:row>
      <xdr:rowOff>86591</xdr:rowOff>
    </xdr:from>
    <xdr:to>
      <xdr:col>27</xdr:col>
      <xdr:colOff>536863</xdr:colOff>
      <xdr:row>23</xdr:row>
      <xdr:rowOff>59003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18241C02-A81E-44A3-90B4-A41FCFF8D599}"/>
            </a:ext>
          </a:extLst>
        </xdr:cNvPr>
        <xdr:cNvCxnSpPr/>
      </xdr:nvCxnSpPr>
      <xdr:spPr>
        <a:xfrm flipV="1">
          <a:off x="10598727" y="3325091"/>
          <a:ext cx="6303818" cy="111541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415637</xdr:colOff>
      <xdr:row>13</xdr:row>
      <xdr:rowOff>103909</xdr:rowOff>
    </xdr:from>
    <xdr:to>
      <xdr:col>5</xdr:col>
      <xdr:colOff>550002</xdr:colOff>
      <xdr:row>16</xdr:row>
      <xdr:rowOff>152281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502557DC-B3D6-46CC-855F-F83847B2E0C5}"/>
            </a:ext>
          </a:extLst>
        </xdr:cNvPr>
        <xdr:cNvCxnSpPr/>
      </xdr:nvCxnSpPr>
      <xdr:spPr>
        <a:xfrm>
          <a:off x="2840182" y="2580409"/>
          <a:ext cx="740502" cy="61987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52551</xdr:colOff>
      <xdr:row>17</xdr:row>
      <xdr:rowOff>139262</xdr:rowOff>
    </xdr:from>
    <xdr:to>
      <xdr:col>5</xdr:col>
      <xdr:colOff>605658</xdr:colOff>
      <xdr:row>19</xdr:row>
      <xdr:rowOff>164224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C8F16D59-F787-4A05-8C38-ED0DEB1A139F}"/>
            </a:ext>
          </a:extLst>
        </xdr:cNvPr>
        <xdr:cNvCxnSpPr/>
      </xdr:nvCxnSpPr>
      <xdr:spPr>
        <a:xfrm flipV="1">
          <a:off x="4939861" y="1663262"/>
          <a:ext cx="553107" cy="4059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197069</xdr:colOff>
      <xdr:row>11</xdr:row>
      <xdr:rowOff>137948</xdr:rowOff>
    </xdr:from>
    <xdr:to>
      <xdr:col>9</xdr:col>
      <xdr:colOff>564931</xdr:colOff>
      <xdr:row>15</xdr:row>
      <xdr:rowOff>143204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12C507C6-AE5A-4E9F-802B-52B881BDDFCD}"/>
            </a:ext>
          </a:extLst>
        </xdr:cNvPr>
        <xdr:cNvCxnSpPr/>
      </xdr:nvCxnSpPr>
      <xdr:spPr>
        <a:xfrm flipV="1">
          <a:off x="6917121" y="518948"/>
          <a:ext cx="978776" cy="76725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59120</xdr:colOff>
      <xdr:row>17</xdr:row>
      <xdr:rowOff>6569</xdr:rowOff>
    </xdr:from>
    <xdr:to>
      <xdr:col>13</xdr:col>
      <xdr:colOff>532086</xdr:colOff>
      <xdr:row>17</xdr:row>
      <xdr:rowOff>18394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A1D7D38-9C77-4AC5-88C1-01D309855D81}"/>
            </a:ext>
          </a:extLst>
        </xdr:cNvPr>
        <xdr:cNvCxnSpPr/>
      </xdr:nvCxnSpPr>
      <xdr:spPr>
        <a:xfrm flipV="1">
          <a:off x="7390086" y="1530569"/>
          <a:ext cx="2916621" cy="118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72259</xdr:colOff>
      <xdr:row>19</xdr:row>
      <xdr:rowOff>0</xdr:rowOff>
    </xdr:from>
    <xdr:to>
      <xdr:col>13</xdr:col>
      <xdr:colOff>564931</xdr:colOff>
      <xdr:row>22</xdr:row>
      <xdr:rowOff>162911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A01948F4-8501-42A8-97B5-39EF67E44A89}"/>
            </a:ext>
          </a:extLst>
        </xdr:cNvPr>
        <xdr:cNvCxnSpPr/>
      </xdr:nvCxnSpPr>
      <xdr:spPr>
        <a:xfrm flipV="1">
          <a:off x="7403225" y="1905000"/>
          <a:ext cx="2936327" cy="73441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91966</xdr:colOff>
      <xdr:row>18</xdr:row>
      <xdr:rowOff>72260</xdr:rowOff>
    </xdr:from>
    <xdr:to>
      <xdr:col>13</xdr:col>
      <xdr:colOff>545224</xdr:colOff>
      <xdr:row>20</xdr:row>
      <xdr:rowOff>45983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5C783262-EE53-44A2-9EBB-1C4AE183C797}"/>
            </a:ext>
          </a:extLst>
        </xdr:cNvPr>
        <xdr:cNvCxnSpPr/>
      </xdr:nvCxnSpPr>
      <xdr:spPr>
        <a:xfrm flipV="1">
          <a:off x="4979276" y="1786760"/>
          <a:ext cx="5340569" cy="35472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584638</xdr:colOff>
      <xdr:row>13</xdr:row>
      <xdr:rowOff>77514</xdr:rowOff>
    </xdr:from>
    <xdr:to>
      <xdr:col>13</xdr:col>
      <xdr:colOff>512379</xdr:colOff>
      <xdr:row>15</xdr:row>
      <xdr:rowOff>118241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762338D-FB32-45F8-A555-4C7DF5D24106}"/>
            </a:ext>
          </a:extLst>
        </xdr:cNvPr>
        <xdr:cNvCxnSpPr/>
      </xdr:nvCxnSpPr>
      <xdr:spPr>
        <a:xfrm>
          <a:off x="9748345" y="839514"/>
          <a:ext cx="538655" cy="4217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285750</xdr:colOff>
      <xdr:row>18</xdr:row>
      <xdr:rowOff>183931</xdr:rowOff>
    </xdr:from>
    <xdr:to>
      <xdr:col>15</xdr:col>
      <xdr:colOff>289035</xdr:colOff>
      <xdr:row>21</xdr:row>
      <xdr:rowOff>19050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4F9B9C45-5351-4A6D-9F51-EF7CBC74FBF8}"/>
            </a:ext>
          </a:extLst>
        </xdr:cNvPr>
        <xdr:cNvCxnSpPr/>
      </xdr:nvCxnSpPr>
      <xdr:spPr>
        <a:xfrm flipH="1">
          <a:off x="9429750" y="3612931"/>
          <a:ext cx="3285" cy="40661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47625</xdr:colOff>
      <xdr:row>12</xdr:row>
      <xdr:rowOff>28576</xdr:rowOff>
    </xdr:from>
    <xdr:to>
      <xdr:col>17</xdr:col>
      <xdr:colOff>581025</xdr:colOff>
      <xdr:row>15</xdr:row>
      <xdr:rowOff>19050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D48D431A-24C7-4933-8CA9-C1E1D823D290}"/>
            </a:ext>
          </a:extLst>
        </xdr:cNvPr>
        <xdr:cNvCxnSpPr/>
      </xdr:nvCxnSpPr>
      <xdr:spPr>
        <a:xfrm flipV="1">
          <a:off x="10410825" y="2314576"/>
          <a:ext cx="533400" cy="561974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28575</xdr:colOff>
      <xdr:row>6</xdr:row>
      <xdr:rowOff>123825</xdr:rowOff>
    </xdr:from>
    <xdr:to>
      <xdr:col>16</xdr:col>
      <xdr:colOff>552450</xdr:colOff>
      <xdr:row>6</xdr:row>
      <xdr:rowOff>133350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2884F55-F293-4D1E-ACEC-93624F639298}"/>
            </a:ext>
          </a:extLst>
        </xdr:cNvPr>
        <xdr:cNvCxnSpPr/>
      </xdr:nvCxnSpPr>
      <xdr:spPr>
        <a:xfrm>
          <a:off x="9782175" y="1266825"/>
          <a:ext cx="523875" cy="95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171450</xdr:colOff>
      <xdr:row>8</xdr:row>
      <xdr:rowOff>95251</xdr:rowOff>
    </xdr:from>
    <xdr:to>
      <xdr:col>16</xdr:col>
      <xdr:colOff>561975</xdr:colOff>
      <xdr:row>15</xdr:row>
      <xdr:rowOff>95250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43D72F4F-106F-4EC2-8FA0-3BB6D7152344}"/>
            </a:ext>
          </a:extLst>
        </xdr:cNvPr>
        <xdr:cNvCxnSpPr/>
      </xdr:nvCxnSpPr>
      <xdr:spPr>
        <a:xfrm flipV="1">
          <a:off x="9315450" y="1619251"/>
          <a:ext cx="1000125" cy="133349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95250</xdr:colOff>
      <xdr:row>6</xdr:row>
      <xdr:rowOff>85725</xdr:rowOff>
    </xdr:from>
    <xdr:to>
      <xdr:col>20</xdr:col>
      <xdr:colOff>523875</xdr:colOff>
      <xdr:row>6</xdr:row>
      <xdr:rowOff>104775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ABF75EA8-6B8A-4BF8-BD13-601CFDC1C239}"/>
            </a:ext>
          </a:extLst>
        </xdr:cNvPr>
        <xdr:cNvCxnSpPr/>
      </xdr:nvCxnSpPr>
      <xdr:spPr>
        <a:xfrm>
          <a:off x="12287250" y="1228725"/>
          <a:ext cx="428625" cy="19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110687</xdr:colOff>
      <xdr:row>17</xdr:row>
      <xdr:rowOff>133350</xdr:rowOff>
    </xdr:from>
    <xdr:to>
      <xdr:col>17</xdr:col>
      <xdr:colOff>542925</xdr:colOff>
      <xdr:row>17</xdr:row>
      <xdr:rowOff>142876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8488DE48-3BEA-4F63-A5C5-ADD691BE6A9D}"/>
            </a:ext>
          </a:extLst>
        </xdr:cNvPr>
        <xdr:cNvCxnSpPr/>
      </xdr:nvCxnSpPr>
      <xdr:spPr>
        <a:xfrm flipV="1">
          <a:off x="10473887" y="3371850"/>
          <a:ext cx="432238" cy="95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66675</xdr:colOff>
      <xdr:row>10</xdr:row>
      <xdr:rowOff>180975</xdr:rowOff>
    </xdr:from>
    <xdr:to>
      <xdr:col>22</xdr:col>
      <xdr:colOff>85725</xdr:colOff>
      <xdr:row>12</xdr:row>
      <xdr:rowOff>142875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EEA07600-E7CC-4410-A8E4-45561487811C}"/>
            </a:ext>
          </a:extLst>
        </xdr:cNvPr>
        <xdr:cNvCxnSpPr/>
      </xdr:nvCxnSpPr>
      <xdr:spPr>
        <a:xfrm>
          <a:off x="12868275" y="2085975"/>
          <a:ext cx="628650" cy="3429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95250</xdr:colOff>
      <xdr:row>16</xdr:row>
      <xdr:rowOff>104775</xdr:rowOff>
    </xdr:from>
    <xdr:to>
      <xdr:col>22</xdr:col>
      <xdr:colOff>28575</xdr:colOff>
      <xdr:row>18</xdr:row>
      <xdr:rowOff>95250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FD4F376E-CF8B-40EC-BE69-C4433A15EBB5}"/>
            </a:ext>
          </a:extLst>
        </xdr:cNvPr>
        <xdr:cNvCxnSpPr/>
      </xdr:nvCxnSpPr>
      <xdr:spPr>
        <a:xfrm flipV="1">
          <a:off x="12896850" y="3152775"/>
          <a:ext cx="542925" cy="37147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123825</xdr:colOff>
      <xdr:row>8</xdr:row>
      <xdr:rowOff>57150</xdr:rowOff>
    </xdr:from>
    <xdr:to>
      <xdr:col>23</xdr:col>
      <xdr:colOff>400050</xdr:colOff>
      <xdr:row>12</xdr:row>
      <xdr:rowOff>76200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B2B23FCE-9262-4E55-A236-77F3186730B5}"/>
            </a:ext>
          </a:extLst>
        </xdr:cNvPr>
        <xdr:cNvCxnSpPr/>
      </xdr:nvCxnSpPr>
      <xdr:spPr>
        <a:xfrm>
          <a:off x="14144625" y="1581150"/>
          <a:ext cx="276225" cy="7810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142875</xdr:colOff>
      <xdr:row>14</xdr:row>
      <xdr:rowOff>104775</xdr:rowOff>
    </xdr:from>
    <xdr:to>
      <xdr:col>25</xdr:col>
      <xdr:colOff>575113</xdr:colOff>
      <xdr:row>14</xdr:row>
      <xdr:rowOff>114301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26D458F0-A12C-4767-A1F5-925B97A9EEB4}"/>
            </a:ext>
          </a:extLst>
        </xdr:cNvPr>
        <xdr:cNvCxnSpPr/>
      </xdr:nvCxnSpPr>
      <xdr:spPr>
        <a:xfrm flipV="1">
          <a:off x="15382875" y="2771775"/>
          <a:ext cx="432238" cy="95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123825</xdr:colOff>
      <xdr:row>14</xdr:row>
      <xdr:rowOff>95250</xdr:rowOff>
    </xdr:from>
    <xdr:to>
      <xdr:col>29</xdr:col>
      <xdr:colOff>556063</xdr:colOff>
      <xdr:row>14</xdr:row>
      <xdr:rowOff>104776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1AE38981-0AD1-4A40-85D4-594358A35B61}"/>
            </a:ext>
          </a:extLst>
        </xdr:cNvPr>
        <xdr:cNvCxnSpPr/>
      </xdr:nvCxnSpPr>
      <xdr:spPr>
        <a:xfrm flipV="1">
          <a:off x="17802225" y="2762250"/>
          <a:ext cx="432238" cy="952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9525</xdr:colOff>
      <xdr:row>16</xdr:row>
      <xdr:rowOff>95251</xdr:rowOff>
    </xdr:from>
    <xdr:to>
      <xdr:col>35</xdr:col>
      <xdr:colOff>495300</xdr:colOff>
      <xdr:row>18</xdr:row>
      <xdr:rowOff>133350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8538A0D4-1928-4CDC-B401-A007055F2B45}"/>
            </a:ext>
          </a:extLst>
        </xdr:cNvPr>
        <xdr:cNvCxnSpPr/>
      </xdr:nvCxnSpPr>
      <xdr:spPr>
        <a:xfrm>
          <a:off x="20126325" y="3143251"/>
          <a:ext cx="485775" cy="41909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409575</xdr:colOff>
      <xdr:row>16</xdr:row>
      <xdr:rowOff>142875</xdr:rowOff>
    </xdr:from>
    <xdr:to>
      <xdr:col>35</xdr:col>
      <xdr:colOff>542925</xdr:colOff>
      <xdr:row>23</xdr:row>
      <xdr:rowOff>9525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A6C0A76B-DFFD-40BD-B42D-2EBB5ACCB82E}"/>
            </a:ext>
          </a:extLst>
        </xdr:cNvPr>
        <xdr:cNvCxnSpPr/>
      </xdr:nvCxnSpPr>
      <xdr:spPr>
        <a:xfrm>
          <a:off x="19916775" y="3190875"/>
          <a:ext cx="742950" cy="12001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266700</xdr:colOff>
      <xdr:row>26</xdr:row>
      <xdr:rowOff>104775</xdr:rowOff>
    </xdr:from>
    <xdr:to>
      <xdr:col>37</xdr:col>
      <xdr:colOff>276225</xdr:colOff>
      <xdr:row>29</xdr:row>
      <xdr:rowOff>66675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D618E516-3B3E-4107-9B45-AE3FCDE37EEC}"/>
            </a:ext>
          </a:extLst>
        </xdr:cNvPr>
        <xdr:cNvCxnSpPr/>
      </xdr:nvCxnSpPr>
      <xdr:spPr>
        <a:xfrm flipV="1">
          <a:off x="21602700" y="5057775"/>
          <a:ext cx="9525" cy="5334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123825</xdr:colOff>
      <xdr:row>16</xdr:row>
      <xdr:rowOff>180975</xdr:rowOff>
    </xdr:from>
    <xdr:to>
      <xdr:col>35</xdr:col>
      <xdr:colOff>561975</xdr:colOff>
      <xdr:row>30</xdr:row>
      <xdr:rowOff>38100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102FC648-DC34-4750-B05C-D24ED236B995}"/>
            </a:ext>
          </a:extLst>
        </xdr:cNvPr>
        <xdr:cNvCxnSpPr/>
      </xdr:nvCxnSpPr>
      <xdr:spPr>
        <a:xfrm>
          <a:off x="19631025" y="3228975"/>
          <a:ext cx="1047750" cy="252412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323850</xdr:colOff>
      <xdr:row>21</xdr:row>
      <xdr:rowOff>19050</xdr:rowOff>
    </xdr:from>
    <xdr:to>
      <xdr:col>37</xdr:col>
      <xdr:colOff>323851</xdr:colOff>
      <xdr:row>23</xdr:row>
      <xdr:rowOff>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B027E647-2636-4F1A-A166-15088EDA21DC}"/>
            </a:ext>
          </a:extLst>
        </xdr:cNvPr>
        <xdr:cNvCxnSpPr/>
      </xdr:nvCxnSpPr>
      <xdr:spPr>
        <a:xfrm flipH="1">
          <a:off x="21659850" y="4019550"/>
          <a:ext cx="1" cy="36195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361950</xdr:colOff>
      <xdr:row>16</xdr:row>
      <xdr:rowOff>152400</xdr:rowOff>
    </xdr:from>
    <xdr:to>
      <xdr:col>35</xdr:col>
      <xdr:colOff>495300</xdr:colOff>
      <xdr:row>36</xdr:row>
      <xdr:rowOff>0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E863B904-D4D4-4870-B003-2625AF622118}"/>
            </a:ext>
          </a:extLst>
        </xdr:cNvPr>
        <xdr:cNvCxnSpPr/>
      </xdr:nvCxnSpPr>
      <xdr:spPr>
        <a:xfrm>
          <a:off x="19259550" y="3200400"/>
          <a:ext cx="1352550" cy="365760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117765</xdr:colOff>
      <xdr:row>24</xdr:row>
      <xdr:rowOff>65811</xdr:rowOff>
    </xdr:from>
    <xdr:to>
      <xdr:col>40</xdr:col>
      <xdr:colOff>432955</xdr:colOff>
      <xdr:row>24</xdr:row>
      <xdr:rowOff>69273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6A535296-9FE4-4242-B06D-A4B21685C384}"/>
            </a:ext>
          </a:extLst>
        </xdr:cNvPr>
        <xdr:cNvCxnSpPr/>
      </xdr:nvCxnSpPr>
      <xdr:spPr>
        <a:xfrm>
          <a:off x="22544810" y="4637811"/>
          <a:ext cx="921327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225137</xdr:colOff>
      <xdr:row>27</xdr:row>
      <xdr:rowOff>86591</xdr:rowOff>
    </xdr:from>
    <xdr:to>
      <xdr:col>41</xdr:col>
      <xdr:colOff>155864</xdr:colOff>
      <xdr:row>31</xdr:row>
      <xdr:rowOff>155863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C8677CA-3FE4-458A-8666-D32B2D56B03A}"/>
            </a:ext>
          </a:extLst>
        </xdr:cNvPr>
        <xdr:cNvCxnSpPr/>
      </xdr:nvCxnSpPr>
      <xdr:spPr>
        <a:xfrm flipV="1">
          <a:off x="22652182" y="5230091"/>
          <a:ext cx="1143000" cy="83127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242456</xdr:colOff>
      <xdr:row>27</xdr:row>
      <xdr:rowOff>51955</xdr:rowOff>
    </xdr:from>
    <xdr:to>
      <xdr:col>42</xdr:col>
      <xdr:colOff>190500</xdr:colOff>
      <xdr:row>36</xdr:row>
      <xdr:rowOff>155864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4F647B58-6593-4F6B-A1F7-1F3016CDCD99}"/>
            </a:ext>
          </a:extLst>
        </xdr:cNvPr>
        <xdr:cNvCxnSpPr/>
      </xdr:nvCxnSpPr>
      <xdr:spPr>
        <a:xfrm flipV="1">
          <a:off x="22669501" y="5195455"/>
          <a:ext cx="1766454" cy="181840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190500</xdr:colOff>
      <xdr:row>24</xdr:row>
      <xdr:rowOff>173182</xdr:rowOff>
    </xdr:from>
    <xdr:to>
      <xdr:col>45</xdr:col>
      <xdr:colOff>505690</xdr:colOff>
      <xdr:row>24</xdr:row>
      <xdr:rowOff>176644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E9811ABC-8225-4451-B651-ECF7D7C49C26}"/>
            </a:ext>
          </a:extLst>
        </xdr:cNvPr>
        <xdr:cNvCxnSpPr/>
      </xdr:nvCxnSpPr>
      <xdr:spPr>
        <a:xfrm>
          <a:off x="25648227" y="4745182"/>
          <a:ext cx="921327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294409</xdr:colOff>
      <xdr:row>11</xdr:row>
      <xdr:rowOff>103910</xdr:rowOff>
    </xdr:from>
    <xdr:to>
      <xdr:col>47</xdr:col>
      <xdr:colOff>303934</xdr:colOff>
      <xdr:row>22</xdr:row>
      <xdr:rowOff>0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4199F696-57E9-4BD0-8010-0F7B38A543A3}"/>
            </a:ext>
          </a:extLst>
        </xdr:cNvPr>
        <xdr:cNvCxnSpPr/>
      </xdr:nvCxnSpPr>
      <xdr:spPr>
        <a:xfrm flipV="1">
          <a:off x="27570545" y="2199410"/>
          <a:ext cx="9525" cy="199159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467591</xdr:colOff>
      <xdr:row>10</xdr:row>
      <xdr:rowOff>173182</xdr:rowOff>
    </xdr:from>
    <xdr:to>
      <xdr:col>46</xdr:col>
      <xdr:colOff>398318</xdr:colOff>
      <xdr:row>22</xdr:row>
      <xdr:rowOff>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A4887EAF-DBB9-48AA-BF13-4F28CA3D5952}"/>
            </a:ext>
          </a:extLst>
        </xdr:cNvPr>
        <xdr:cNvCxnSpPr/>
      </xdr:nvCxnSpPr>
      <xdr:spPr>
        <a:xfrm flipV="1">
          <a:off x="25319182" y="2078182"/>
          <a:ext cx="1749136" cy="211281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207818</xdr:colOff>
      <xdr:row>24</xdr:row>
      <xdr:rowOff>155864</xdr:rowOff>
    </xdr:from>
    <xdr:to>
      <xdr:col>50</xdr:col>
      <xdr:colOff>523009</xdr:colOff>
      <xdr:row>24</xdr:row>
      <xdr:rowOff>159326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CAC4C088-8264-412B-9D6A-7DF3F6B6008A}"/>
            </a:ext>
          </a:extLst>
        </xdr:cNvPr>
        <xdr:cNvCxnSpPr/>
      </xdr:nvCxnSpPr>
      <xdr:spPr>
        <a:xfrm>
          <a:off x="28696227" y="4727864"/>
          <a:ext cx="921327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452004</xdr:colOff>
      <xdr:row>16</xdr:row>
      <xdr:rowOff>169719</xdr:rowOff>
    </xdr:from>
    <xdr:to>
      <xdr:col>35</xdr:col>
      <xdr:colOff>363682</xdr:colOff>
      <xdr:row>40</xdr:row>
      <xdr:rowOff>173182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732A22B5-A98A-441C-91FC-EEA3E5E9F835}"/>
            </a:ext>
          </a:extLst>
        </xdr:cNvPr>
        <xdr:cNvCxnSpPr/>
      </xdr:nvCxnSpPr>
      <xdr:spPr>
        <a:xfrm>
          <a:off x="18636095" y="3217719"/>
          <a:ext cx="1730087" cy="457546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236343</xdr:colOff>
      <xdr:row>40</xdr:row>
      <xdr:rowOff>50935</xdr:rowOff>
    </xdr:from>
    <xdr:to>
      <xdr:col>45</xdr:col>
      <xdr:colOff>374887</xdr:colOff>
      <xdr:row>42</xdr:row>
      <xdr:rowOff>68255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4264B2D5-9D92-4591-B35A-DC6F9F8FC3A2}"/>
            </a:ext>
          </a:extLst>
        </xdr:cNvPr>
        <xdr:cNvCxnSpPr/>
      </xdr:nvCxnSpPr>
      <xdr:spPr>
        <a:xfrm flipV="1">
          <a:off x="22625696" y="7670935"/>
          <a:ext cx="3769250" cy="398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277091</xdr:colOff>
      <xdr:row>27</xdr:row>
      <xdr:rowOff>31172</xdr:rowOff>
    </xdr:from>
    <xdr:to>
      <xdr:col>47</xdr:col>
      <xdr:colOff>360219</xdr:colOff>
      <xdr:row>37</xdr:row>
      <xdr:rowOff>0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3241FABC-B927-49EA-AC8E-B4EE2FEB5C51}"/>
            </a:ext>
          </a:extLst>
        </xdr:cNvPr>
        <xdr:cNvCxnSpPr/>
      </xdr:nvCxnSpPr>
      <xdr:spPr>
        <a:xfrm flipH="1">
          <a:off x="27553227" y="5174672"/>
          <a:ext cx="83128" cy="187382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432956</xdr:colOff>
      <xdr:row>27</xdr:row>
      <xdr:rowOff>34634</xdr:rowOff>
    </xdr:from>
    <xdr:to>
      <xdr:col>51</xdr:col>
      <xdr:colOff>51957</xdr:colOff>
      <xdr:row>37</xdr:row>
      <xdr:rowOff>51954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04DFA0EF-9279-4B49-8225-11115B341420}"/>
            </a:ext>
          </a:extLst>
        </xdr:cNvPr>
        <xdr:cNvCxnSpPr/>
      </xdr:nvCxnSpPr>
      <xdr:spPr>
        <a:xfrm flipH="1">
          <a:off x="28315229" y="5178134"/>
          <a:ext cx="1437410" cy="192232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334200</xdr:colOff>
      <xdr:row>12</xdr:row>
      <xdr:rowOff>51955</xdr:rowOff>
    </xdr:from>
    <xdr:to>
      <xdr:col>46</xdr:col>
      <xdr:colOff>571500</xdr:colOff>
      <xdr:row>38</xdr:row>
      <xdr:rowOff>17318</xdr:rowOff>
    </xdr:to>
    <xdr:sp macro="" textlink="">
      <xdr:nvSpPr>
        <xdr:cNvPr id="167" name="Freeform: Shape 166">
          <a:extLst>
            <a:ext uri="{FF2B5EF4-FFF2-40B4-BE49-F238E27FC236}">
              <a16:creationId xmlns:a16="http://schemas.microsoft.com/office/drawing/2014/main" id="{B55E8185-7EF8-4E30-AFDA-02402FFC84FA}"/>
            </a:ext>
          </a:extLst>
        </xdr:cNvPr>
        <xdr:cNvSpPr/>
      </xdr:nvSpPr>
      <xdr:spPr>
        <a:xfrm>
          <a:off x="25791927" y="2337955"/>
          <a:ext cx="1449573" cy="4918363"/>
        </a:xfrm>
        <a:custGeom>
          <a:avLst/>
          <a:gdLst>
            <a:gd name="connsiteX0" fmla="*/ 1449573 w 1449573"/>
            <a:gd name="connsiteY0" fmla="*/ 0 h 4918363"/>
            <a:gd name="connsiteX1" fmla="*/ 12164 w 1449573"/>
            <a:gd name="connsiteY1" fmla="*/ 3480954 h 4918363"/>
            <a:gd name="connsiteX2" fmla="*/ 878073 w 1449573"/>
            <a:gd name="connsiteY2" fmla="*/ 4918363 h 491836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1449573" h="4918363">
              <a:moveTo>
                <a:pt x="1449573" y="0"/>
              </a:moveTo>
              <a:cubicBezTo>
                <a:pt x="778493" y="1330613"/>
                <a:pt x="107414" y="2661227"/>
                <a:pt x="12164" y="3480954"/>
              </a:cubicBezTo>
              <a:cubicBezTo>
                <a:pt x="-83086" y="4300681"/>
                <a:pt x="397493" y="4609522"/>
                <a:pt x="878073" y="4918363"/>
              </a:cubicBezTo>
            </a:path>
          </a:pathLst>
        </a:custGeom>
        <a:noFill/>
        <a:ln w="3810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398318</xdr:colOff>
      <xdr:row>9</xdr:row>
      <xdr:rowOff>103909</xdr:rowOff>
    </xdr:from>
    <xdr:to>
      <xdr:col>31</xdr:col>
      <xdr:colOff>311728</xdr:colOff>
      <xdr:row>12</xdr:row>
      <xdr:rowOff>103910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D9241FE5-1FE0-4D95-AE53-389B3C539921}"/>
            </a:ext>
          </a:extLst>
        </xdr:cNvPr>
        <xdr:cNvCxnSpPr/>
      </xdr:nvCxnSpPr>
      <xdr:spPr>
        <a:xfrm flipH="1" flipV="1">
          <a:off x="17976273" y="1818409"/>
          <a:ext cx="1125682" cy="57150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47</xdr:col>
      <xdr:colOff>381000</xdr:colOff>
      <xdr:row>42</xdr:row>
      <xdr:rowOff>138546</xdr:rowOff>
    </xdr:from>
    <xdr:to>
      <xdr:col>47</xdr:col>
      <xdr:colOff>398318</xdr:colOff>
      <xdr:row>45</xdr:row>
      <xdr:rowOff>86591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8EA51A21-4BEA-4818-9F1B-0A3CB0F4BA94}"/>
            </a:ext>
          </a:extLst>
        </xdr:cNvPr>
        <xdr:cNvCxnSpPr/>
      </xdr:nvCxnSpPr>
      <xdr:spPr>
        <a:xfrm flipH="1">
          <a:off x="27657136" y="8139546"/>
          <a:ext cx="17318" cy="51954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244928</xdr:colOff>
      <xdr:row>26</xdr:row>
      <xdr:rowOff>91539</xdr:rowOff>
    </xdr:from>
    <xdr:to>
      <xdr:col>56</xdr:col>
      <xdr:colOff>378528</xdr:colOff>
      <xdr:row>45</xdr:row>
      <xdr:rowOff>54428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E875802E-1BB7-4027-9416-A77AE99DD9ED}"/>
            </a:ext>
          </a:extLst>
        </xdr:cNvPr>
        <xdr:cNvCxnSpPr/>
      </xdr:nvCxnSpPr>
      <xdr:spPr>
        <a:xfrm flipV="1">
          <a:off x="29024035" y="5044539"/>
          <a:ext cx="3807529" cy="3582389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285750</xdr:colOff>
      <xdr:row>34</xdr:row>
      <xdr:rowOff>173182</xdr:rowOff>
    </xdr:from>
    <xdr:to>
      <xdr:col>56</xdr:col>
      <xdr:colOff>294409</xdr:colOff>
      <xdr:row>40</xdr:row>
      <xdr:rowOff>81643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3579A568-5192-47AB-9C99-D6A26652E565}"/>
            </a:ext>
          </a:extLst>
        </xdr:cNvPr>
        <xdr:cNvCxnSpPr/>
      </xdr:nvCxnSpPr>
      <xdr:spPr>
        <a:xfrm flipV="1">
          <a:off x="29064857" y="6650182"/>
          <a:ext cx="3682588" cy="105146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270164</xdr:colOff>
      <xdr:row>31</xdr:row>
      <xdr:rowOff>1</xdr:rowOff>
    </xdr:from>
    <xdr:to>
      <xdr:col>62</xdr:col>
      <xdr:colOff>69274</xdr:colOff>
      <xdr:row>34</xdr:row>
      <xdr:rowOff>79667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EC232B0D-614E-463B-BCF7-945B2A809008}"/>
            </a:ext>
          </a:extLst>
        </xdr:cNvPr>
        <xdr:cNvCxnSpPr/>
      </xdr:nvCxnSpPr>
      <xdr:spPr>
        <a:xfrm flipV="1">
          <a:off x="34819937" y="5905501"/>
          <a:ext cx="1011382" cy="65116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155864</xdr:colOff>
      <xdr:row>28</xdr:row>
      <xdr:rowOff>173183</xdr:rowOff>
    </xdr:from>
    <xdr:to>
      <xdr:col>65</xdr:col>
      <xdr:colOff>471054</xdr:colOff>
      <xdr:row>28</xdr:row>
      <xdr:rowOff>176645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80F13AD6-0CC4-4504-8F7D-543F63E94207}"/>
            </a:ext>
          </a:extLst>
        </xdr:cNvPr>
        <xdr:cNvCxnSpPr/>
      </xdr:nvCxnSpPr>
      <xdr:spPr>
        <a:xfrm>
          <a:off x="37130182" y="5507183"/>
          <a:ext cx="921327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67</xdr:col>
      <xdr:colOff>294409</xdr:colOff>
      <xdr:row>31</xdr:row>
      <xdr:rowOff>0</xdr:rowOff>
    </xdr:from>
    <xdr:to>
      <xdr:col>67</xdr:col>
      <xdr:colOff>294409</xdr:colOff>
      <xdr:row>33</xdr:row>
      <xdr:rowOff>69273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E7CB329F-50CD-4DC3-9EF0-248C399AFEE1}"/>
            </a:ext>
          </a:extLst>
        </xdr:cNvPr>
        <xdr:cNvCxnSpPr/>
      </xdr:nvCxnSpPr>
      <xdr:spPr>
        <a:xfrm>
          <a:off x="39087136" y="5905500"/>
          <a:ext cx="0" cy="4502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64</xdr:col>
      <xdr:colOff>103909</xdr:colOff>
      <xdr:row>31</xdr:row>
      <xdr:rowOff>51954</xdr:rowOff>
    </xdr:from>
    <xdr:to>
      <xdr:col>65</xdr:col>
      <xdr:colOff>294408</xdr:colOff>
      <xdr:row>34</xdr:row>
      <xdr:rowOff>138545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168B0C82-561D-43C4-BB93-2349CAD472CB}"/>
            </a:ext>
          </a:extLst>
        </xdr:cNvPr>
        <xdr:cNvCxnSpPr/>
      </xdr:nvCxnSpPr>
      <xdr:spPr>
        <a:xfrm>
          <a:off x="37078227" y="5957454"/>
          <a:ext cx="796636" cy="65809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221673</xdr:colOff>
      <xdr:row>28</xdr:row>
      <xdr:rowOff>187038</xdr:rowOff>
    </xdr:from>
    <xdr:to>
      <xdr:col>70</xdr:col>
      <xdr:colOff>415637</xdr:colOff>
      <xdr:row>31</xdr:row>
      <xdr:rowOff>34636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91EC229F-3E48-4E4D-8922-CCC993B800DF}"/>
            </a:ext>
          </a:extLst>
        </xdr:cNvPr>
        <xdr:cNvCxnSpPr/>
      </xdr:nvCxnSpPr>
      <xdr:spPr>
        <a:xfrm>
          <a:off x="40226673" y="5521038"/>
          <a:ext cx="800100" cy="419098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69</xdr:col>
      <xdr:colOff>204354</xdr:colOff>
      <xdr:row>33</xdr:row>
      <xdr:rowOff>51955</xdr:rowOff>
    </xdr:from>
    <xdr:to>
      <xdr:col>70</xdr:col>
      <xdr:colOff>484909</xdr:colOff>
      <xdr:row>35</xdr:row>
      <xdr:rowOff>100445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9EA9E9C6-DE09-42F8-96C3-F36C749C8716}"/>
            </a:ext>
          </a:extLst>
        </xdr:cNvPr>
        <xdr:cNvCxnSpPr/>
      </xdr:nvCxnSpPr>
      <xdr:spPr>
        <a:xfrm flipV="1">
          <a:off x="40209354" y="6338455"/>
          <a:ext cx="886691" cy="42949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294409</xdr:colOff>
      <xdr:row>8</xdr:row>
      <xdr:rowOff>155864</xdr:rowOff>
    </xdr:from>
    <xdr:to>
      <xdr:col>21</xdr:col>
      <xdr:colOff>450272</xdr:colOff>
      <xdr:row>15</xdr:row>
      <xdr:rowOff>93785</xdr:rowOff>
    </xdr:to>
    <xdr:sp macro="" textlink="">
      <xdr:nvSpPr>
        <xdr:cNvPr id="199" name="Freeform: Shape 198">
          <a:extLst>
            <a:ext uri="{FF2B5EF4-FFF2-40B4-BE49-F238E27FC236}">
              <a16:creationId xmlns:a16="http://schemas.microsoft.com/office/drawing/2014/main" id="{4807BEA2-8545-4B16-B8E5-10DA77F2D335}"/>
            </a:ext>
          </a:extLst>
        </xdr:cNvPr>
        <xdr:cNvSpPr/>
      </xdr:nvSpPr>
      <xdr:spPr>
        <a:xfrm>
          <a:off x="8780318" y="1679864"/>
          <a:ext cx="4398818" cy="1271421"/>
        </a:xfrm>
        <a:custGeom>
          <a:avLst/>
          <a:gdLst>
            <a:gd name="connsiteX0" fmla="*/ 0 w 4398818"/>
            <a:gd name="connsiteY0" fmla="*/ 0 h 1271421"/>
            <a:gd name="connsiteX1" fmla="*/ 2424546 w 4398818"/>
            <a:gd name="connsiteY1" fmla="*/ 1143000 h 1271421"/>
            <a:gd name="connsiteX2" fmla="*/ 4398818 w 4398818"/>
            <a:gd name="connsiteY2" fmla="*/ 1194954 h 12714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4398818" h="1271421">
              <a:moveTo>
                <a:pt x="0" y="0"/>
              </a:moveTo>
              <a:cubicBezTo>
                <a:pt x="845705" y="471920"/>
                <a:pt x="1691410" y="943841"/>
                <a:pt x="2424546" y="1143000"/>
              </a:cubicBezTo>
              <a:cubicBezTo>
                <a:pt x="3157682" y="1342159"/>
                <a:pt x="3778250" y="1268556"/>
                <a:pt x="4398818" y="1194954"/>
              </a:cubicBezTo>
            </a:path>
          </a:pathLst>
        </a:custGeom>
        <a:noFill/>
        <a:ln w="3810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72</xdr:col>
      <xdr:colOff>360217</xdr:colOff>
      <xdr:row>34</xdr:row>
      <xdr:rowOff>83128</xdr:rowOff>
    </xdr:from>
    <xdr:to>
      <xdr:col>72</xdr:col>
      <xdr:colOff>360217</xdr:colOff>
      <xdr:row>36</xdr:row>
      <xdr:rowOff>152401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73F59E06-634F-495E-8C20-D7576C676D48}"/>
            </a:ext>
          </a:extLst>
        </xdr:cNvPr>
        <xdr:cNvCxnSpPr/>
      </xdr:nvCxnSpPr>
      <xdr:spPr>
        <a:xfrm>
          <a:off x="42183626" y="6560128"/>
          <a:ext cx="0" cy="4502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381000</xdr:colOff>
      <xdr:row>38</xdr:row>
      <xdr:rowOff>69275</xdr:rowOff>
    </xdr:from>
    <xdr:to>
      <xdr:col>76</xdr:col>
      <xdr:colOff>90054</xdr:colOff>
      <xdr:row>38</xdr:row>
      <xdr:rowOff>72737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27C023A3-31B5-4767-BDA0-9403D55F8932}"/>
            </a:ext>
          </a:extLst>
        </xdr:cNvPr>
        <xdr:cNvCxnSpPr/>
      </xdr:nvCxnSpPr>
      <xdr:spPr>
        <a:xfrm>
          <a:off x="43416682" y="7308275"/>
          <a:ext cx="921327" cy="3462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221672</xdr:colOff>
      <xdr:row>40</xdr:row>
      <xdr:rowOff>100447</xdr:rowOff>
    </xdr:from>
    <xdr:to>
      <xdr:col>78</xdr:col>
      <xdr:colOff>221672</xdr:colOff>
      <xdr:row>42</xdr:row>
      <xdr:rowOff>169720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9443DAAA-5AF0-4D80-8D47-8A114A5D9345}"/>
            </a:ext>
          </a:extLst>
        </xdr:cNvPr>
        <xdr:cNvCxnSpPr/>
      </xdr:nvCxnSpPr>
      <xdr:spPr>
        <a:xfrm>
          <a:off x="45681899" y="7720447"/>
          <a:ext cx="0" cy="450273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190500</xdr:colOff>
      <xdr:row>38</xdr:row>
      <xdr:rowOff>86593</xdr:rowOff>
    </xdr:from>
    <xdr:to>
      <xdr:col>81</xdr:col>
      <xdr:colOff>432955</xdr:colOff>
      <xdr:row>39</xdr:row>
      <xdr:rowOff>103909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C527D716-4095-48E5-9FFD-65410E79AB29}"/>
            </a:ext>
          </a:extLst>
        </xdr:cNvPr>
        <xdr:cNvCxnSpPr/>
      </xdr:nvCxnSpPr>
      <xdr:spPr>
        <a:xfrm>
          <a:off x="46863000" y="7325593"/>
          <a:ext cx="848591" cy="20781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80</xdr:col>
      <xdr:colOff>225136</xdr:colOff>
      <xdr:row>41</xdr:row>
      <xdr:rowOff>17318</xdr:rowOff>
    </xdr:from>
    <xdr:to>
      <xdr:col>81</xdr:col>
      <xdr:colOff>450272</xdr:colOff>
      <xdr:row>44</xdr:row>
      <xdr:rowOff>103909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AAFEAE88-8624-4B83-B911-6B8376640E87}"/>
            </a:ext>
          </a:extLst>
        </xdr:cNvPr>
        <xdr:cNvCxnSpPr/>
      </xdr:nvCxnSpPr>
      <xdr:spPr>
        <a:xfrm flipV="1">
          <a:off x="46897636" y="7827818"/>
          <a:ext cx="831272" cy="65809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78</xdr:col>
      <xdr:colOff>246530</xdr:colOff>
      <xdr:row>34</xdr:row>
      <xdr:rowOff>100853</xdr:rowOff>
    </xdr:from>
    <xdr:to>
      <xdr:col>78</xdr:col>
      <xdr:colOff>268941</xdr:colOff>
      <xdr:row>36</xdr:row>
      <xdr:rowOff>89648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F7841E41-3E27-41D6-A691-74E84F0E495A}"/>
            </a:ext>
          </a:extLst>
        </xdr:cNvPr>
        <xdr:cNvCxnSpPr/>
      </xdr:nvCxnSpPr>
      <xdr:spPr>
        <a:xfrm>
          <a:off x="45630354" y="6577853"/>
          <a:ext cx="22411" cy="36979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74</xdr:col>
      <xdr:colOff>318859</xdr:colOff>
      <xdr:row>33</xdr:row>
      <xdr:rowOff>11206</xdr:rowOff>
    </xdr:from>
    <xdr:to>
      <xdr:col>76</xdr:col>
      <xdr:colOff>313765</xdr:colOff>
      <xdr:row>37</xdr:row>
      <xdr:rowOff>91687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4585B20D-0282-4194-AF05-611777234F77}"/>
            </a:ext>
          </a:extLst>
        </xdr:cNvPr>
        <xdr:cNvCxnSpPr/>
      </xdr:nvCxnSpPr>
      <xdr:spPr>
        <a:xfrm flipV="1">
          <a:off x="43282212" y="6297706"/>
          <a:ext cx="1205141" cy="842481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235323</xdr:colOff>
      <xdr:row>27</xdr:row>
      <xdr:rowOff>46048</xdr:rowOff>
    </xdr:from>
    <xdr:to>
      <xdr:col>58</xdr:col>
      <xdr:colOff>246529</xdr:colOff>
      <xdr:row>31</xdr:row>
      <xdr:rowOff>179294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81DA3E04-188C-4226-AA5C-D73E06B65089}"/>
            </a:ext>
          </a:extLst>
        </xdr:cNvPr>
        <xdr:cNvCxnSpPr/>
      </xdr:nvCxnSpPr>
      <xdr:spPr>
        <a:xfrm flipH="1">
          <a:off x="33516794" y="5189548"/>
          <a:ext cx="11206" cy="895246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291353</xdr:colOff>
      <xdr:row>13</xdr:row>
      <xdr:rowOff>69785</xdr:rowOff>
    </xdr:from>
    <xdr:to>
      <xdr:col>37</xdr:col>
      <xdr:colOff>302558</xdr:colOff>
      <xdr:row>17</xdr:row>
      <xdr:rowOff>22412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DB6139B8-429B-433B-BA8B-DD1B0B9C7D9C}"/>
            </a:ext>
          </a:extLst>
        </xdr:cNvPr>
        <xdr:cNvCxnSpPr/>
      </xdr:nvCxnSpPr>
      <xdr:spPr>
        <a:xfrm>
          <a:off x="21470471" y="2546285"/>
          <a:ext cx="11205" cy="714627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334841</xdr:colOff>
      <xdr:row>13</xdr:row>
      <xdr:rowOff>78441</xdr:rowOff>
    </xdr:from>
    <xdr:to>
      <xdr:col>36</xdr:col>
      <xdr:colOff>145675</xdr:colOff>
      <xdr:row>31</xdr:row>
      <xdr:rowOff>22411</xdr:rowOff>
    </xdr:to>
    <xdr:sp macro="" textlink="">
      <xdr:nvSpPr>
        <xdr:cNvPr id="223" name="Freeform: Shape 222">
          <a:extLst>
            <a:ext uri="{FF2B5EF4-FFF2-40B4-BE49-F238E27FC236}">
              <a16:creationId xmlns:a16="http://schemas.microsoft.com/office/drawing/2014/main" id="{2009B368-37D5-4D6E-830A-FFC4B080B0D2}"/>
            </a:ext>
          </a:extLst>
        </xdr:cNvPr>
        <xdr:cNvSpPr/>
      </xdr:nvSpPr>
      <xdr:spPr>
        <a:xfrm>
          <a:off x="19698606" y="2554941"/>
          <a:ext cx="1021069" cy="3372970"/>
        </a:xfrm>
        <a:custGeom>
          <a:avLst/>
          <a:gdLst>
            <a:gd name="connsiteX0" fmla="*/ 976246 w 976246"/>
            <a:gd name="connsiteY0" fmla="*/ 0 h 3260912"/>
            <a:gd name="connsiteX1" fmla="*/ 1335 w 976246"/>
            <a:gd name="connsiteY1" fmla="*/ 1591236 h 3260912"/>
            <a:gd name="connsiteX2" fmla="*/ 808158 w 976246"/>
            <a:gd name="connsiteY2" fmla="*/ 3260912 h 32609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76246" h="3260912">
              <a:moveTo>
                <a:pt x="976246" y="0"/>
              </a:moveTo>
              <a:cubicBezTo>
                <a:pt x="502798" y="523875"/>
                <a:pt x="29350" y="1047751"/>
                <a:pt x="1335" y="1591236"/>
              </a:cubicBezTo>
              <a:cubicBezTo>
                <a:pt x="-26680" y="2134721"/>
                <a:pt x="390739" y="2697816"/>
                <a:pt x="808158" y="3260912"/>
              </a:cubicBezTo>
            </a:path>
          </a:pathLst>
        </a:custGeom>
        <a:noFill/>
        <a:ln w="3810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38</xdr:col>
      <xdr:colOff>589427</xdr:colOff>
      <xdr:row>12</xdr:row>
      <xdr:rowOff>163605</xdr:rowOff>
    </xdr:from>
    <xdr:to>
      <xdr:col>40</xdr:col>
      <xdr:colOff>123262</xdr:colOff>
      <xdr:row>40</xdr:row>
      <xdr:rowOff>134470</xdr:rowOff>
    </xdr:to>
    <xdr:sp macro="" textlink="">
      <xdr:nvSpPr>
        <xdr:cNvPr id="224" name="Freeform: Shape 223">
          <a:extLst>
            <a:ext uri="{FF2B5EF4-FFF2-40B4-BE49-F238E27FC236}">
              <a16:creationId xmlns:a16="http://schemas.microsoft.com/office/drawing/2014/main" id="{36EFBCF9-915D-4E9C-B99F-12F258429808}"/>
            </a:ext>
          </a:extLst>
        </xdr:cNvPr>
        <xdr:cNvSpPr/>
      </xdr:nvSpPr>
      <xdr:spPr>
        <a:xfrm flipH="1">
          <a:off x="22373662" y="2449605"/>
          <a:ext cx="744071" cy="5304865"/>
        </a:xfrm>
        <a:custGeom>
          <a:avLst/>
          <a:gdLst>
            <a:gd name="connsiteX0" fmla="*/ 976246 w 976246"/>
            <a:gd name="connsiteY0" fmla="*/ 0 h 3260912"/>
            <a:gd name="connsiteX1" fmla="*/ 1335 w 976246"/>
            <a:gd name="connsiteY1" fmla="*/ 1591236 h 3260912"/>
            <a:gd name="connsiteX2" fmla="*/ 808158 w 976246"/>
            <a:gd name="connsiteY2" fmla="*/ 3260912 h 32609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76246" h="3260912">
              <a:moveTo>
                <a:pt x="976246" y="0"/>
              </a:moveTo>
              <a:cubicBezTo>
                <a:pt x="502798" y="523875"/>
                <a:pt x="29350" y="1047751"/>
                <a:pt x="1335" y="1591236"/>
              </a:cubicBezTo>
              <a:cubicBezTo>
                <a:pt x="-26680" y="2134721"/>
                <a:pt x="390739" y="2697816"/>
                <a:pt x="808158" y="3260912"/>
              </a:cubicBezTo>
            </a:path>
          </a:pathLst>
        </a:custGeom>
        <a:noFill/>
        <a:ln w="3810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32</xdr:col>
      <xdr:colOff>117446</xdr:colOff>
      <xdr:row>13</xdr:row>
      <xdr:rowOff>73959</xdr:rowOff>
    </xdr:from>
    <xdr:to>
      <xdr:col>36</xdr:col>
      <xdr:colOff>56028</xdr:colOff>
      <xdr:row>36</xdr:row>
      <xdr:rowOff>134470</xdr:rowOff>
    </xdr:to>
    <xdr:sp macro="" textlink="">
      <xdr:nvSpPr>
        <xdr:cNvPr id="225" name="Freeform: Shape 224">
          <a:extLst>
            <a:ext uri="{FF2B5EF4-FFF2-40B4-BE49-F238E27FC236}">
              <a16:creationId xmlns:a16="http://schemas.microsoft.com/office/drawing/2014/main" id="{B820E2D9-C24F-459E-9DE5-B4A234F1ECF8}"/>
            </a:ext>
          </a:extLst>
        </xdr:cNvPr>
        <xdr:cNvSpPr/>
      </xdr:nvSpPr>
      <xdr:spPr>
        <a:xfrm>
          <a:off x="19481211" y="2550459"/>
          <a:ext cx="1148817" cy="4442011"/>
        </a:xfrm>
        <a:custGeom>
          <a:avLst/>
          <a:gdLst>
            <a:gd name="connsiteX0" fmla="*/ 976246 w 976246"/>
            <a:gd name="connsiteY0" fmla="*/ 0 h 3260912"/>
            <a:gd name="connsiteX1" fmla="*/ 1335 w 976246"/>
            <a:gd name="connsiteY1" fmla="*/ 1591236 h 3260912"/>
            <a:gd name="connsiteX2" fmla="*/ 808158 w 976246"/>
            <a:gd name="connsiteY2" fmla="*/ 3260912 h 3260912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976246" h="3260912">
              <a:moveTo>
                <a:pt x="976246" y="0"/>
              </a:moveTo>
              <a:cubicBezTo>
                <a:pt x="502798" y="523875"/>
                <a:pt x="29350" y="1047751"/>
                <a:pt x="1335" y="1591236"/>
              </a:cubicBezTo>
              <a:cubicBezTo>
                <a:pt x="-26680" y="2134721"/>
                <a:pt x="390739" y="2697816"/>
                <a:pt x="808158" y="3260912"/>
              </a:cubicBezTo>
            </a:path>
          </a:pathLst>
        </a:custGeom>
        <a:noFill/>
        <a:ln w="38100">
          <a:solidFill>
            <a:schemeClr val="accent1"/>
          </a:solidFill>
          <a:headEnd type="none" w="med" len="med"/>
          <a:tailEnd type="triangl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502227</xdr:colOff>
      <xdr:row>7</xdr:row>
      <xdr:rowOff>86591</xdr:rowOff>
    </xdr:from>
    <xdr:to>
      <xdr:col>37</xdr:col>
      <xdr:colOff>225136</xdr:colOff>
      <xdr:row>9</xdr:row>
      <xdr:rowOff>34636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053CDC80-37F3-4740-9DA2-7970972BF769}"/>
            </a:ext>
          </a:extLst>
        </xdr:cNvPr>
        <xdr:cNvCxnSpPr/>
      </xdr:nvCxnSpPr>
      <xdr:spPr>
        <a:xfrm>
          <a:off x="18686318" y="1420091"/>
          <a:ext cx="2753591" cy="329045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294409</xdr:colOff>
      <xdr:row>17</xdr:row>
      <xdr:rowOff>69273</xdr:rowOff>
    </xdr:from>
    <xdr:to>
      <xdr:col>29</xdr:col>
      <xdr:colOff>588818</xdr:colOff>
      <xdr:row>23</xdr:row>
      <xdr:rowOff>59003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69B8ECF7-0AA0-418E-BD4D-802360E7F7A6}"/>
            </a:ext>
          </a:extLst>
        </xdr:cNvPr>
        <xdr:cNvCxnSpPr/>
      </xdr:nvCxnSpPr>
      <xdr:spPr>
        <a:xfrm flipV="1">
          <a:off x="10598727" y="3307773"/>
          <a:ext cx="7568046" cy="1132730"/>
        </a:xfrm>
        <a:prstGeom prst="straightConnector1">
          <a:avLst/>
        </a:prstGeom>
        <a:ln w="2857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874EA-F81E-4CAD-AD0F-6812A4BF9A46}">
  <dimension ref="A3:CE49"/>
  <sheetViews>
    <sheetView showGridLines="0" topLeftCell="C1" zoomScale="40" zoomScaleNormal="40" workbookViewId="0">
      <selection activeCell="AB37" sqref="AB37"/>
    </sheetView>
  </sheetViews>
  <sheetFormatPr defaultRowHeight="15" x14ac:dyDescent="0.25"/>
  <cols>
    <col min="32" max="32" width="2.140625" style="15" customWidth="1"/>
    <col min="53" max="53" width="3.42578125" customWidth="1"/>
    <col min="54" max="54" width="3.42578125" style="15" customWidth="1"/>
    <col min="55" max="55" width="9.140625" customWidth="1"/>
    <col min="74" max="74" width="3.140625" style="15" customWidth="1"/>
  </cols>
  <sheetData>
    <row r="3" spans="1:47" ht="15.75" x14ac:dyDescent="0.25">
      <c r="C3" s="22"/>
    </row>
    <row r="6" spans="1:47" x14ac:dyDescent="0.25">
      <c r="N6" s="3">
        <v>1</v>
      </c>
      <c r="O6" s="4">
        <v>1</v>
      </c>
      <c r="P6" s="3">
        <f>N6+O6-1</f>
        <v>1</v>
      </c>
      <c r="R6" s="16">
        <f>MAX(P6,Q17)+1</f>
        <v>5</v>
      </c>
      <c r="S6" s="17">
        <v>1</v>
      </c>
      <c r="T6" s="16">
        <f>R6+S6-1</f>
        <v>5</v>
      </c>
    </row>
    <row r="7" spans="1:47" x14ac:dyDescent="0.25">
      <c r="N7" s="5"/>
      <c r="O7" s="6">
        <v>10.1</v>
      </c>
      <c r="P7" s="7">
        <v>3</v>
      </c>
      <c r="R7" s="18"/>
      <c r="S7" s="19">
        <v>10.199999999999999</v>
      </c>
      <c r="T7" s="20">
        <v>0</v>
      </c>
      <c r="AB7" s="16">
        <f>AB14+1</f>
        <v>8</v>
      </c>
      <c r="AC7" s="17">
        <v>1</v>
      </c>
      <c r="AD7" s="16">
        <f>AB7+AC7-1</f>
        <v>8</v>
      </c>
    </row>
    <row r="8" spans="1:47" x14ac:dyDescent="0.25">
      <c r="N8" s="3">
        <f>P8</f>
        <v>4</v>
      </c>
      <c r="O8" s="8" t="s">
        <v>6</v>
      </c>
      <c r="P8" s="3">
        <f>MIN(R8,W16)-1</f>
        <v>4</v>
      </c>
      <c r="R8" s="16">
        <f>T8</f>
        <v>5</v>
      </c>
      <c r="S8" s="21" t="s">
        <v>7</v>
      </c>
      <c r="T8" s="16">
        <f>W16-1</f>
        <v>5</v>
      </c>
      <c r="AB8" s="18"/>
      <c r="AC8" s="19">
        <v>16</v>
      </c>
      <c r="AD8" s="20">
        <v>0</v>
      </c>
      <c r="AS8" s="16">
        <f>MAX(AP24,AS24)+1</f>
        <v>14</v>
      </c>
      <c r="AT8" s="17">
        <v>1</v>
      </c>
      <c r="AU8" s="16">
        <f>AS8+AT8-1</f>
        <v>14</v>
      </c>
    </row>
    <row r="9" spans="1:47" x14ac:dyDescent="0.25">
      <c r="AB9" s="16">
        <f>AD9</f>
        <v>8</v>
      </c>
      <c r="AC9" s="21" t="s">
        <v>24</v>
      </c>
      <c r="AD9" s="16">
        <f>AI13-1</f>
        <v>8</v>
      </c>
      <c r="AS9" s="18"/>
      <c r="AT9" s="19">
        <v>8</v>
      </c>
      <c r="AU9" s="20">
        <v>0</v>
      </c>
    </row>
    <row r="10" spans="1:47" x14ac:dyDescent="0.25">
      <c r="A10" s="1"/>
      <c r="AS10" s="16">
        <f>AU10</f>
        <v>14</v>
      </c>
      <c r="AT10" s="21" t="s">
        <v>18</v>
      </c>
      <c r="AU10" s="16">
        <f>AS42-1</f>
        <v>14</v>
      </c>
    </row>
    <row r="11" spans="1:47" x14ac:dyDescent="0.25">
      <c r="A11" s="2"/>
      <c r="C11" s="16">
        <v>1</v>
      </c>
      <c r="D11" s="17">
        <v>1</v>
      </c>
      <c r="E11" s="16">
        <f>C11+D11-1</f>
        <v>1</v>
      </c>
      <c r="K11" s="16">
        <f>I17+1</f>
        <v>3</v>
      </c>
      <c r="L11" s="17">
        <v>1</v>
      </c>
      <c r="M11" s="16">
        <f>K11+L11-1</f>
        <v>3</v>
      </c>
      <c r="S11" s="16">
        <f>Q17+1</f>
        <v>5</v>
      </c>
      <c r="T11" s="17">
        <v>1</v>
      </c>
      <c r="U11" s="16">
        <f>S11+T11-1</f>
        <v>5</v>
      </c>
      <c r="AI11" s="16">
        <f>MAX(AD14,AD7)+1</f>
        <v>9</v>
      </c>
      <c r="AJ11" s="17">
        <v>1</v>
      </c>
      <c r="AK11" s="16">
        <f>AI11+AJ11-1</f>
        <v>9</v>
      </c>
    </row>
    <row r="12" spans="1:47" x14ac:dyDescent="0.25">
      <c r="A12" s="2"/>
      <c r="C12" s="18"/>
      <c r="D12" s="19">
        <v>1</v>
      </c>
      <c r="E12" s="20"/>
      <c r="K12" s="18"/>
      <c r="L12" s="19">
        <v>4</v>
      </c>
      <c r="M12" s="20"/>
      <c r="S12" s="18"/>
      <c r="T12" s="19">
        <v>9</v>
      </c>
      <c r="U12" s="20">
        <v>0</v>
      </c>
      <c r="AI12" s="18"/>
      <c r="AJ12" s="19">
        <v>1</v>
      </c>
      <c r="AK12" s="20">
        <v>0</v>
      </c>
    </row>
    <row r="13" spans="1:47" x14ac:dyDescent="0.25">
      <c r="A13" s="2"/>
      <c r="C13" s="16">
        <f>E13</f>
        <v>1</v>
      </c>
      <c r="D13" s="21" t="s">
        <v>35</v>
      </c>
      <c r="E13" s="16">
        <f>G19-1</f>
        <v>1</v>
      </c>
      <c r="K13" s="16">
        <f>M13</f>
        <v>3</v>
      </c>
      <c r="L13" s="21" t="s">
        <v>2</v>
      </c>
      <c r="M13" s="16">
        <f>O19-1</f>
        <v>3</v>
      </c>
      <c r="S13" s="16">
        <f>U13</f>
        <v>5</v>
      </c>
      <c r="T13" s="21" t="s">
        <v>5</v>
      </c>
      <c r="U13" s="16">
        <f>W16-1</f>
        <v>5</v>
      </c>
      <c r="AI13" s="16">
        <f>AK13</f>
        <v>9</v>
      </c>
      <c r="AJ13" s="21" t="s">
        <v>13</v>
      </c>
      <c r="AK13" s="16">
        <f>MIN(AI21,AI26,AI33,AI38,AI43)-1</f>
        <v>9</v>
      </c>
    </row>
    <row r="14" spans="1:47" x14ac:dyDescent="0.25">
      <c r="A14" s="1"/>
      <c r="W14" s="16">
        <f>MAX(U17,U11,P6)+1</f>
        <v>6</v>
      </c>
      <c r="X14" s="17">
        <v>1</v>
      </c>
      <c r="Y14" s="16">
        <f>W14+X14-1</f>
        <v>6</v>
      </c>
      <c r="AB14" s="16">
        <f>Y14+1</f>
        <v>7</v>
      </c>
      <c r="AC14" s="17">
        <v>1</v>
      </c>
      <c r="AD14" s="16">
        <f>AB14+AC14-1</f>
        <v>7</v>
      </c>
    </row>
    <row r="15" spans="1:47" x14ac:dyDescent="0.25">
      <c r="A15" s="1"/>
      <c r="W15" s="18"/>
      <c r="X15" s="19">
        <v>13</v>
      </c>
      <c r="Y15" s="20">
        <v>0</v>
      </c>
      <c r="AB15" s="18"/>
      <c r="AC15" s="19">
        <v>15</v>
      </c>
      <c r="AD15" s="20">
        <v>0</v>
      </c>
    </row>
    <row r="16" spans="1:47" x14ac:dyDescent="0.25">
      <c r="A16" s="1"/>
      <c r="W16" s="16">
        <f>Y16</f>
        <v>6</v>
      </c>
      <c r="X16" s="21" t="s">
        <v>10</v>
      </c>
      <c r="Y16" s="16">
        <f>AB16-1</f>
        <v>6</v>
      </c>
      <c r="AB16" s="16">
        <f>AD16</f>
        <v>7</v>
      </c>
      <c r="AC16" s="21" t="s">
        <v>12</v>
      </c>
      <c r="AD16" s="16">
        <f>AB9-1</f>
        <v>7</v>
      </c>
    </row>
    <row r="17" spans="3:78" x14ac:dyDescent="0.25">
      <c r="G17" s="16">
        <f>MAX(E11,E19)+1</f>
        <v>2</v>
      </c>
      <c r="H17" s="17">
        <v>1</v>
      </c>
      <c r="I17" s="16">
        <f>G17+H17-1</f>
        <v>2</v>
      </c>
      <c r="O17" s="16">
        <f>MAX(M11,I17,I22,E19)+1</f>
        <v>4</v>
      </c>
      <c r="P17" s="17">
        <v>1</v>
      </c>
      <c r="Q17" s="16">
        <f>O17+P17-1</f>
        <v>4</v>
      </c>
      <c r="S17" s="16">
        <f>Q17+1</f>
        <v>5</v>
      </c>
      <c r="T17" s="17">
        <v>1</v>
      </c>
      <c r="U17" s="16">
        <f>S17+T17-1</f>
        <v>5</v>
      </c>
    </row>
    <row r="18" spans="3:78" x14ac:dyDescent="0.25">
      <c r="G18" s="18"/>
      <c r="H18" s="19">
        <v>3</v>
      </c>
      <c r="I18" s="20">
        <v>0</v>
      </c>
      <c r="O18" s="18"/>
      <c r="P18" s="19">
        <v>7</v>
      </c>
      <c r="Q18" s="20">
        <v>0</v>
      </c>
      <c r="S18" s="18"/>
      <c r="T18" s="19">
        <v>12</v>
      </c>
      <c r="U18" s="20">
        <v>0</v>
      </c>
    </row>
    <row r="19" spans="3:78" x14ac:dyDescent="0.25">
      <c r="C19" s="16">
        <v>1</v>
      </c>
      <c r="D19" s="17">
        <v>1</v>
      </c>
      <c r="E19" s="16">
        <f>C19+D19-1</f>
        <v>1</v>
      </c>
      <c r="G19" s="16">
        <f>I19</f>
        <v>2</v>
      </c>
      <c r="H19" s="21" t="s">
        <v>1</v>
      </c>
      <c r="I19" s="16">
        <f>MIN(O19,K13)-1</f>
        <v>2</v>
      </c>
      <c r="O19" s="16">
        <f>Q19</f>
        <v>4</v>
      </c>
      <c r="P19" s="21" t="s">
        <v>4</v>
      </c>
      <c r="Q19" s="16">
        <f>MIN(O24,S19,S13,R8)-1</f>
        <v>4</v>
      </c>
      <c r="S19" s="16">
        <f>U19</f>
        <v>5</v>
      </c>
      <c r="T19" s="21" t="s">
        <v>9</v>
      </c>
      <c r="U19" s="16">
        <f>W16-1</f>
        <v>5</v>
      </c>
      <c r="AI19" s="16">
        <f>MAX(AI11,AD14)+1</f>
        <v>10</v>
      </c>
      <c r="AJ19" s="17">
        <v>1</v>
      </c>
      <c r="AK19" s="16">
        <f>AI19+AJ19-1</f>
        <v>10</v>
      </c>
    </row>
    <row r="20" spans="3:78" x14ac:dyDescent="0.25">
      <c r="C20" s="18"/>
      <c r="D20" s="19">
        <v>2</v>
      </c>
      <c r="E20" s="20"/>
      <c r="AI20" s="18"/>
      <c r="AJ20" s="19">
        <v>2</v>
      </c>
      <c r="AK20" s="20">
        <v>0</v>
      </c>
    </row>
    <row r="21" spans="3:78" x14ac:dyDescent="0.25">
      <c r="C21" s="16">
        <v>1</v>
      </c>
      <c r="D21" s="21" t="s">
        <v>0</v>
      </c>
      <c r="E21" s="16">
        <f>MIN(G19,O19)-1</f>
        <v>1</v>
      </c>
      <c r="AI21" s="16">
        <f>AK21</f>
        <v>10</v>
      </c>
      <c r="AJ21" s="21" t="s">
        <v>14</v>
      </c>
      <c r="AK21" s="16">
        <f>MIN(AK26,AN26)-1</f>
        <v>10</v>
      </c>
    </row>
    <row r="22" spans="3:78" x14ac:dyDescent="0.25">
      <c r="G22" s="3">
        <v>1</v>
      </c>
      <c r="H22" s="4">
        <v>1</v>
      </c>
      <c r="I22" s="3">
        <f>G22+H22-1</f>
        <v>1</v>
      </c>
      <c r="O22" s="3">
        <f>O17+1</f>
        <v>5</v>
      </c>
      <c r="P22" s="4">
        <v>1</v>
      </c>
      <c r="Q22" s="3">
        <f>O22+P22-1</f>
        <v>5</v>
      </c>
    </row>
    <row r="23" spans="3:78" x14ac:dyDescent="0.25">
      <c r="G23" s="5"/>
      <c r="H23" s="6">
        <v>6</v>
      </c>
      <c r="I23" s="7">
        <v>2</v>
      </c>
      <c r="O23" s="5"/>
      <c r="P23" s="6">
        <v>8</v>
      </c>
      <c r="Q23" s="7">
        <v>1</v>
      </c>
    </row>
    <row r="24" spans="3:78" x14ac:dyDescent="0.25">
      <c r="G24" s="3">
        <f>I24</f>
        <v>3</v>
      </c>
      <c r="H24" s="8" t="s">
        <v>3</v>
      </c>
      <c r="I24" s="3">
        <f>O19-1</f>
        <v>3</v>
      </c>
      <c r="O24" s="3">
        <f>Q24</f>
        <v>6</v>
      </c>
      <c r="P24" s="8" t="s">
        <v>36</v>
      </c>
      <c r="Q24" s="3">
        <f>AB16-1</f>
        <v>6</v>
      </c>
      <c r="AI24" s="16">
        <f>MAX(AI19,AI31)+1</f>
        <v>11</v>
      </c>
      <c r="AJ24" s="17">
        <v>1</v>
      </c>
      <c r="AK24" s="16">
        <f>AI24+AJ24-1</f>
        <v>11</v>
      </c>
      <c r="AN24" s="16">
        <f>MAX(AK24,AK31,AK36,)+1</f>
        <v>12</v>
      </c>
      <c r="AO24" s="17">
        <v>1</v>
      </c>
      <c r="AP24" s="16">
        <f>AN24+AO24-1</f>
        <v>12</v>
      </c>
      <c r="AS24" s="16">
        <f>AP24+1</f>
        <v>13</v>
      </c>
      <c r="AT24" s="17">
        <v>1</v>
      </c>
      <c r="AU24" s="16">
        <f>AS24+AT24-1</f>
        <v>13</v>
      </c>
      <c r="AX24" s="16">
        <f>AU24+1</f>
        <v>14</v>
      </c>
      <c r="AY24" s="17">
        <v>1</v>
      </c>
      <c r="AZ24" s="16">
        <f>AX24+AY24-1</f>
        <v>14</v>
      </c>
      <c r="BD24" s="16">
        <f>AU47+1</f>
        <v>17</v>
      </c>
      <c r="BE24" s="17">
        <v>1</v>
      </c>
      <c r="BF24" s="16">
        <f>BD24+BE24-1</f>
        <v>17</v>
      </c>
    </row>
    <row r="25" spans="3:78" x14ac:dyDescent="0.25">
      <c r="AI25" s="18"/>
      <c r="AJ25" s="19">
        <v>4</v>
      </c>
      <c r="AK25" s="20">
        <v>0</v>
      </c>
      <c r="AN25" s="18"/>
      <c r="AO25" s="19">
        <v>6</v>
      </c>
      <c r="AP25" s="20">
        <v>0</v>
      </c>
      <c r="AS25" s="18"/>
      <c r="AT25" s="19">
        <v>7</v>
      </c>
      <c r="AU25" s="20">
        <v>0</v>
      </c>
      <c r="AX25" s="18"/>
      <c r="AY25" s="19">
        <v>9</v>
      </c>
      <c r="AZ25" s="20">
        <v>0</v>
      </c>
      <c r="BD25" s="18"/>
      <c r="BE25" s="19">
        <v>1</v>
      </c>
      <c r="BF25" s="20">
        <v>0</v>
      </c>
    </row>
    <row r="26" spans="3:78" x14ac:dyDescent="0.25">
      <c r="AI26" s="16">
        <f>AK26</f>
        <v>11</v>
      </c>
      <c r="AJ26" s="21" t="s">
        <v>10</v>
      </c>
      <c r="AK26" s="16">
        <f>AN26-1</f>
        <v>11</v>
      </c>
      <c r="AN26" s="16">
        <f>AP26</f>
        <v>12</v>
      </c>
      <c r="AO26" s="21" t="s">
        <v>20</v>
      </c>
      <c r="AP26" s="16">
        <f>MIN(AS10,AS26)-1</f>
        <v>12</v>
      </c>
      <c r="AS26" s="16">
        <f>AU26</f>
        <v>13</v>
      </c>
      <c r="AT26" s="21" t="s">
        <v>17</v>
      </c>
      <c r="AU26" s="16">
        <f>MIN(AX26,AS10,AS42)-1</f>
        <v>13</v>
      </c>
      <c r="AX26" s="16">
        <f>AZ26</f>
        <v>14</v>
      </c>
      <c r="AY26" s="21" t="s">
        <v>22</v>
      </c>
      <c r="AZ26" s="16">
        <f>AS42-1</f>
        <v>14</v>
      </c>
      <c r="BD26" s="16">
        <f>BF26</f>
        <v>17</v>
      </c>
      <c r="BE26" s="21" t="s">
        <v>23</v>
      </c>
      <c r="BF26" s="16">
        <f>BF36-1</f>
        <v>17</v>
      </c>
    </row>
    <row r="28" spans="3:78" x14ac:dyDescent="0.25">
      <c r="BH28" s="16">
        <f>BF34+1</f>
        <v>19</v>
      </c>
      <c r="BI28" s="17">
        <v>1</v>
      </c>
      <c r="BJ28" s="16">
        <f>BH28+BI28-1</f>
        <v>19</v>
      </c>
      <c r="BM28" s="16">
        <f>BJ28+1</f>
        <v>20</v>
      </c>
      <c r="BN28" s="17">
        <v>1</v>
      </c>
      <c r="BO28" s="16">
        <f>BM28+BN28-1</f>
        <v>20</v>
      </c>
    </row>
    <row r="29" spans="3:78" x14ac:dyDescent="0.25">
      <c r="BH29" s="18"/>
      <c r="BI29" s="19">
        <v>3</v>
      </c>
      <c r="BJ29" s="20">
        <v>0</v>
      </c>
      <c r="BM29" s="18"/>
      <c r="BN29" s="19">
        <v>4</v>
      </c>
      <c r="BO29" s="20">
        <v>0</v>
      </c>
    </row>
    <row r="30" spans="3:78" x14ac:dyDescent="0.25">
      <c r="BH30" s="16">
        <f>BJ30</f>
        <v>19</v>
      </c>
      <c r="BI30" s="21" t="s">
        <v>27</v>
      </c>
      <c r="BJ30" s="16">
        <f>MIN(BM30,BM37)-1</f>
        <v>19</v>
      </c>
      <c r="BM30" s="16">
        <f>BO30</f>
        <v>20</v>
      </c>
      <c r="BN30" s="21" t="s">
        <v>28</v>
      </c>
      <c r="BO30" s="16">
        <f>MIN(BO37,BR34)-1</f>
        <v>20</v>
      </c>
    </row>
    <row r="31" spans="3:78" x14ac:dyDescent="0.25">
      <c r="AI31" s="16">
        <f>MAX(AI11,AD14)+1</f>
        <v>10</v>
      </c>
      <c r="AJ31" s="17">
        <v>1</v>
      </c>
      <c r="AK31" s="16">
        <f>AI31+AJ31-1</f>
        <v>10</v>
      </c>
    </row>
    <row r="32" spans="3:78" x14ac:dyDescent="0.25">
      <c r="AI32" s="18"/>
      <c r="AJ32" s="19">
        <v>3</v>
      </c>
      <c r="AK32" s="20">
        <v>0</v>
      </c>
      <c r="BR32" s="16">
        <f>MAX(BO28,BO35)+1</f>
        <v>22</v>
      </c>
      <c r="BS32" s="17">
        <v>1</v>
      </c>
      <c r="BT32" s="16">
        <f>BR32+BS32-1</f>
        <v>22</v>
      </c>
      <c r="BX32" s="16">
        <f>BT38+1</f>
        <v>24</v>
      </c>
      <c r="BY32" s="17">
        <v>1</v>
      </c>
      <c r="BZ32" s="16">
        <f>BX32+BY32-1</f>
        <v>24</v>
      </c>
    </row>
    <row r="33" spans="35:83" x14ac:dyDescent="0.25">
      <c r="AI33" s="16">
        <f>AK33</f>
        <v>10</v>
      </c>
      <c r="AJ33" s="21" t="s">
        <v>15</v>
      </c>
      <c r="AK33" s="16">
        <f>MIN(AK26,AN26)-1</f>
        <v>10</v>
      </c>
      <c r="BR33" s="18"/>
      <c r="BS33" s="19">
        <v>6</v>
      </c>
      <c r="BT33" s="20">
        <v>0</v>
      </c>
      <c r="BX33" s="18"/>
      <c r="BY33" s="19">
        <v>1</v>
      </c>
      <c r="BZ33" s="20">
        <v>0</v>
      </c>
    </row>
    <row r="34" spans="35:83" x14ac:dyDescent="0.25">
      <c r="BD34" s="16">
        <f>MAX(AU40,BD24)+1</f>
        <v>18</v>
      </c>
      <c r="BE34" s="17">
        <v>1</v>
      </c>
      <c r="BF34" s="16">
        <f>BD34+BE34-1</f>
        <v>18</v>
      </c>
      <c r="BR34" s="16">
        <f>BT34</f>
        <v>22</v>
      </c>
      <c r="BS34" s="21" t="s">
        <v>30</v>
      </c>
      <c r="BT34" s="16">
        <f>BT40-1</f>
        <v>22</v>
      </c>
      <c r="BX34" s="16">
        <f>BZ34+1-BY32</f>
        <v>24</v>
      </c>
      <c r="BY34" s="21" t="s">
        <v>23</v>
      </c>
      <c r="BZ34" s="16">
        <f>BX40-1</f>
        <v>24</v>
      </c>
    </row>
    <row r="35" spans="35:83" x14ac:dyDescent="0.25">
      <c r="BD35" s="18"/>
      <c r="BE35" s="19">
        <v>2</v>
      </c>
      <c r="BF35" s="20">
        <v>0</v>
      </c>
      <c r="BM35" s="16">
        <f>MAX(BO28,BJ28)+1</f>
        <v>21</v>
      </c>
      <c r="BN35" s="17">
        <v>1</v>
      </c>
      <c r="BO35" s="16">
        <f>BM35+BN35-1</f>
        <v>21</v>
      </c>
    </row>
    <row r="36" spans="35:83" x14ac:dyDescent="0.25">
      <c r="AI36" s="9">
        <f>MAX(AI11,AD14)+1</f>
        <v>10</v>
      </c>
      <c r="AJ36" s="10">
        <v>1</v>
      </c>
      <c r="AK36" s="9">
        <f>AI36+AJ36-1</f>
        <v>10</v>
      </c>
      <c r="BD36" s="16">
        <f>BF36</f>
        <v>18</v>
      </c>
      <c r="BE36" s="21" t="s">
        <v>26</v>
      </c>
      <c r="BF36" s="16">
        <f>BH30-1</f>
        <v>18</v>
      </c>
      <c r="BM36" s="18"/>
      <c r="BN36" s="19">
        <v>5</v>
      </c>
      <c r="BO36" s="20">
        <v>0</v>
      </c>
    </row>
    <row r="37" spans="35:83" x14ac:dyDescent="0.25">
      <c r="AI37" s="11"/>
      <c r="AJ37" s="12">
        <v>5</v>
      </c>
      <c r="AK37" s="13">
        <v>1</v>
      </c>
      <c r="BM37" s="16">
        <f>BO37</f>
        <v>21</v>
      </c>
      <c r="BN37" s="21" t="s">
        <v>29</v>
      </c>
      <c r="BO37" s="16">
        <f>BR34-1</f>
        <v>21</v>
      </c>
    </row>
    <row r="38" spans="35:83" x14ac:dyDescent="0.25">
      <c r="AI38" s="9">
        <f>AK38</f>
        <v>11</v>
      </c>
      <c r="AJ38" s="14" t="s">
        <v>16</v>
      </c>
      <c r="AK38" s="9">
        <f>AN26-1</f>
        <v>11</v>
      </c>
      <c r="BR38" s="16">
        <f>BT32+1</f>
        <v>23</v>
      </c>
      <c r="BS38" s="17">
        <v>1</v>
      </c>
      <c r="BT38" s="16">
        <f>BR38+BS38-1</f>
        <v>23</v>
      </c>
      <c r="BX38" s="16">
        <f>MAX(BT38,BX32)+1</f>
        <v>25</v>
      </c>
      <c r="BY38" s="17">
        <v>1</v>
      </c>
      <c r="BZ38" s="16">
        <f>BX38+BY38-1</f>
        <v>25</v>
      </c>
    </row>
    <row r="39" spans="35:83" x14ac:dyDescent="0.25">
      <c r="BR39" s="18"/>
      <c r="BS39" s="19">
        <v>7</v>
      </c>
      <c r="BT39" s="20">
        <v>0</v>
      </c>
      <c r="BX39" s="18"/>
      <c r="BY39" s="19">
        <v>2</v>
      </c>
      <c r="BZ39" s="20">
        <v>0</v>
      </c>
    </row>
    <row r="40" spans="35:83" x14ac:dyDescent="0.25">
      <c r="AS40" s="16">
        <f>MAX(AU8,AK41,AU24,AZ24)+1</f>
        <v>15</v>
      </c>
      <c r="AT40" s="17">
        <v>1</v>
      </c>
      <c r="AU40" s="16">
        <f>AS40+AT40-1</f>
        <v>15</v>
      </c>
      <c r="BR40" s="16">
        <f>BT40</f>
        <v>23</v>
      </c>
      <c r="BS40" s="21" t="s">
        <v>31</v>
      </c>
      <c r="BT40" s="16">
        <f>MIN(BX40,BX34)-1</f>
        <v>23</v>
      </c>
      <c r="BX40" s="16">
        <f>BZ40+1-BY38</f>
        <v>25</v>
      </c>
      <c r="BY40" s="21" t="s">
        <v>32</v>
      </c>
      <c r="BZ40" s="16">
        <f>MIN(BX46,CC42)-1</f>
        <v>25</v>
      </c>
      <c r="CC40" s="16">
        <f>MAX(BZ38,BZ44)+1</f>
        <v>27</v>
      </c>
      <c r="CD40" s="17">
        <v>1</v>
      </c>
      <c r="CE40" s="16">
        <f>CC40+CD40-1</f>
        <v>27</v>
      </c>
    </row>
    <row r="41" spans="35:83" x14ac:dyDescent="0.25">
      <c r="AI41" s="9">
        <v>12</v>
      </c>
      <c r="AJ41" s="10">
        <v>1</v>
      </c>
      <c r="AK41" s="9">
        <f>AI41+AJ41-1</f>
        <v>12</v>
      </c>
      <c r="AS41" s="18"/>
      <c r="AT41" s="19">
        <v>11</v>
      </c>
      <c r="AU41" s="20">
        <v>0</v>
      </c>
      <c r="CC41" s="18"/>
      <c r="CD41" s="19">
        <v>4</v>
      </c>
      <c r="CE41" s="20">
        <v>0</v>
      </c>
    </row>
    <row r="42" spans="35:83" x14ac:dyDescent="0.25">
      <c r="AI42" s="11"/>
      <c r="AJ42" s="12">
        <v>10</v>
      </c>
      <c r="AK42" s="13">
        <v>1</v>
      </c>
      <c r="AS42" s="16">
        <f>AU42</f>
        <v>15</v>
      </c>
      <c r="AT42" s="21" t="s">
        <v>21</v>
      </c>
      <c r="AU42" s="16">
        <f>MIN(AU49,BD36)-1</f>
        <v>15</v>
      </c>
      <c r="CC42" s="16">
        <f>CE42+1-CD40</f>
        <v>27</v>
      </c>
      <c r="CD42" s="21" t="s">
        <v>34</v>
      </c>
      <c r="CE42" s="16">
        <f>CE40</f>
        <v>27</v>
      </c>
    </row>
    <row r="43" spans="35:83" x14ac:dyDescent="0.25">
      <c r="AI43" s="9">
        <f>AK43</f>
        <v>11</v>
      </c>
      <c r="AJ43" s="14" t="s">
        <v>19</v>
      </c>
      <c r="AK43" s="9">
        <f>MIN(AN26,AS42)-1</f>
        <v>11</v>
      </c>
    </row>
    <row r="44" spans="35:83" x14ac:dyDescent="0.25">
      <c r="BX44" s="16">
        <f>BZ38+1</f>
        <v>26</v>
      </c>
      <c r="BY44" s="17">
        <v>1</v>
      </c>
      <c r="BZ44" s="16">
        <f>BX44+BY44-1</f>
        <v>26</v>
      </c>
    </row>
    <row r="45" spans="35:83" x14ac:dyDescent="0.25">
      <c r="BX45" s="18"/>
      <c r="BY45" s="19">
        <v>3</v>
      </c>
      <c r="BZ45" s="20">
        <v>0</v>
      </c>
    </row>
    <row r="46" spans="35:83" x14ac:dyDescent="0.25">
      <c r="BX46" s="16">
        <f>BZ46+1-BY44</f>
        <v>26</v>
      </c>
      <c r="BY46" s="21" t="s">
        <v>33</v>
      </c>
      <c r="BZ46" s="16">
        <f>CC42-1</f>
        <v>26</v>
      </c>
    </row>
    <row r="47" spans="35:83" x14ac:dyDescent="0.25">
      <c r="AS47" s="9">
        <f>AU40+1</f>
        <v>16</v>
      </c>
      <c r="AT47" s="10">
        <v>1</v>
      </c>
      <c r="AU47" s="9">
        <f>AS47+AT47-1</f>
        <v>16</v>
      </c>
    </row>
    <row r="48" spans="35:83" x14ac:dyDescent="0.25">
      <c r="AS48" s="11"/>
      <c r="AT48" s="12">
        <v>12</v>
      </c>
      <c r="AU48" s="13">
        <v>0</v>
      </c>
    </row>
    <row r="49" spans="45:47" x14ac:dyDescent="0.25">
      <c r="AS49" s="9">
        <f>AU49</f>
        <v>16</v>
      </c>
      <c r="AT49" s="14" t="s">
        <v>25</v>
      </c>
      <c r="AU49" s="9">
        <f>BD26-1</f>
        <v>16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G49"/>
  <sheetViews>
    <sheetView showGridLines="0" tabSelected="1" topLeftCell="AU19" zoomScale="55" zoomScaleNormal="55" workbookViewId="0">
      <selection activeCell="CE45" sqref="CE45"/>
    </sheetView>
  </sheetViews>
  <sheetFormatPr defaultRowHeight="15" x14ac:dyDescent="0.25"/>
  <cols>
    <col min="34" max="34" width="4.42578125" customWidth="1"/>
    <col min="35" max="35" width="3.85546875" style="15" customWidth="1"/>
    <col min="36" max="36" width="5.7109375" customWidth="1"/>
    <col min="56" max="56" width="2.7109375" style="15" customWidth="1"/>
    <col min="76" max="76" width="1.140625" style="15" customWidth="1"/>
  </cols>
  <sheetData>
    <row r="6" spans="1:49" x14ac:dyDescent="0.25">
      <c r="N6" s="3">
        <v>1</v>
      </c>
      <c r="O6" s="4">
        <v>1</v>
      </c>
      <c r="P6" s="3">
        <f>N6+O6-1</f>
        <v>1</v>
      </c>
      <c r="R6" s="16">
        <f>MAX(P6,Q17)+1</f>
        <v>5</v>
      </c>
      <c r="S6" s="17">
        <v>1</v>
      </c>
      <c r="T6" s="16">
        <f>R6+S6-1</f>
        <v>5</v>
      </c>
      <c r="V6" s="16">
        <f>T6+1</f>
        <v>6</v>
      </c>
      <c r="W6" s="17">
        <v>1</v>
      </c>
      <c r="X6" s="16">
        <f>V6+W6-1</f>
        <v>6</v>
      </c>
    </row>
    <row r="7" spans="1:49" x14ac:dyDescent="0.25">
      <c r="N7" s="5"/>
      <c r="O7" s="6">
        <v>10.1</v>
      </c>
      <c r="P7" s="7">
        <v>3</v>
      </c>
      <c r="R7" s="18"/>
      <c r="S7" s="19">
        <v>10.199999999999999</v>
      </c>
      <c r="T7" s="20">
        <v>0</v>
      </c>
      <c r="V7" s="18"/>
      <c r="W7" s="19">
        <v>11</v>
      </c>
      <c r="X7" s="20">
        <v>0</v>
      </c>
      <c r="AB7" s="16">
        <f>AE14+1</f>
        <v>10</v>
      </c>
      <c r="AC7" s="17">
        <v>1</v>
      </c>
      <c r="AD7" s="16">
        <f>AB7+AC7-1</f>
        <v>10</v>
      </c>
    </row>
    <row r="8" spans="1:49" x14ac:dyDescent="0.25">
      <c r="N8" s="3">
        <f>P8</f>
        <v>4</v>
      </c>
      <c r="O8" s="8" t="s">
        <v>6</v>
      </c>
      <c r="P8" s="3">
        <f>MIN(R8,W16)-1</f>
        <v>4</v>
      </c>
      <c r="R8" s="16">
        <f>T8</f>
        <v>5</v>
      </c>
      <c r="S8" s="21" t="s">
        <v>7</v>
      </c>
      <c r="T8" s="16">
        <f>V8-1</f>
        <v>5</v>
      </c>
      <c r="V8" s="16">
        <f>X8</f>
        <v>6</v>
      </c>
      <c r="W8" s="21" t="s">
        <v>8</v>
      </c>
      <c r="X8" s="16">
        <f>W16-1</f>
        <v>6</v>
      </c>
      <c r="AB8" s="18"/>
      <c r="AC8" s="19">
        <v>16</v>
      </c>
      <c r="AD8" s="20">
        <v>0</v>
      </c>
      <c r="AU8" s="16">
        <f>MAX(AR24,AU24)+1</f>
        <v>16</v>
      </c>
      <c r="AV8" s="17">
        <v>1</v>
      </c>
      <c r="AW8" s="16">
        <f>AU8+AV8-1</f>
        <v>16</v>
      </c>
    </row>
    <row r="9" spans="1:49" x14ac:dyDescent="0.25">
      <c r="AB9" s="16">
        <f>AD9</f>
        <v>10</v>
      </c>
      <c r="AC9" s="21" t="s">
        <v>24</v>
      </c>
      <c r="AD9" s="16">
        <f>AK13-1</f>
        <v>10</v>
      </c>
      <c r="AU9" s="18"/>
      <c r="AV9" s="19">
        <v>8</v>
      </c>
      <c r="AW9" s="20">
        <v>0</v>
      </c>
    </row>
    <row r="10" spans="1:49" x14ac:dyDescent="0.25">
      <c r="A10" s="1"/>
      <c r="AU10" s="16">
        <f>AW10</f>
        <v>16</v>
      </c>
      <c r="AV10" s="21" t="s">
        <v>18</v>
      </c>
      <c r="AW10" s="16">
        <f>AU42-1</f>
        <v>16</v>
      </c>
    </row>
    <row r="11" spans="1:49" x14ac:dyDescent="0.25">
      <c r="A11" s="2"/>
      <c r="C11" s="16">
        <v>1</v>
      </c>
      <c r="D11" s="17">
        <v>1</v>
      </c>
      <c r="E11" s="16">
        <f>C11+D11-1</f>
        <v>1</v>
      </c>
      <c r="K11" s="16">
        <f>I17+1</f>
        <v>3</v>
      </c>
      <c r="L11" s="17">
        <v>1</v>
      </c>
      <c r="M11" s="16">
        <f>K11+L11-1</f>
        <v>3</v>
      </c>
      <c r="S11" s="3">
        <f>Q17+1</f>
        <v>5</v>
      </c>
      <c r="T11" s="4">
        <v>1</v>
      </c>
      <c r="U11" s="3">
        <f>S11+T11-1</f>
        <v>5</v>
      </c>
      <c r="AK11" s="16">
        <f>MAX(AG14,AD7)+1</f>
        <v>11</v>
      </c>
      <c r="AL11" s="17">
        <v>1</v>
      </c>
      <c r="AM11" s="16">
        <f>AK11+AL11-1</f>
        <v>11</v>
      </c>
    </row>
    <row r="12" spans="1:49" x14ac:dyDescent="0.25">
      <c r="A12" s="2"/>
      <c r="C12" s="18"/>
      <c r="D12" s="19">
        <v>1</v>
      </c>
      <c r="E12" s="20">
        <v>0</v>
      </c>
      <c r="K12" s="18"/>
      <c r="L12" s="19">
        <v>4</v>
      </c>
      <c r="M12" s="20">
        <v>0</v>
      </c>
      <c r="S12" s="5"/>
      <c r="T12" s="6">
        <v>9</v>
      </c>
      <c r="U12" s="7">
        <v>1</v>
      </c>
      <c r="AK12" s="18"/>
      <c r="AL12" s="19">
        <v>1</v>
      </c>
      <c r="AM12" s="20">
        <v>0</v>
      </c>
    </row>
    <row r="13" spans="1:49" x14ac:dyDescent="0.25">
      <c r="A13" s="2"/>
      <c r="C13" s="16">
        <f>E13</f>
        <v>1</v>
      </c>
      <c r="D13" s="21" t="s">
        <v>35</v>
      </c>
      <c r="E13" s="16">
        <f>G19-1</f>
        <v>1</v>
      </c>
      <c r="K13" s="16">
        <f>M13</f>
        <v>3</v>
      </c>
      <c r="L13" s="21" t="s">
        <v>2</v>
      </c>
      <c r="M13" s="16">
        <f>O19-1</f>
        <v>3</v>
      </c>
      <c r="S13" s="3">
        <f>U13</f>
        <v>6</v>
      </c>
      <c r="T13" s="8" t="s">
        <v>5</v>
      </c>
      <c r="U13" s="3">
        <f>W16-1</f>
        <v>6</v>
      </c>
      <c r="AK13" s="16">
        <f>AM13</f>
        <v>11</v>
      </c>
      <c r="AL13" s="21" t="s">
        <v>13</v>
      </c>
      <c r="AM13" s="16">
        <f>MIN(AK21,AK26,AK33,AK38,AK43)-1</f>
        <v>11</v>
      </c>
    </row>
    <row r="14" spans="1:49" x14ac:dyDescent="0.25">
      <c r="A14" s="1"/>
      <c r="W14" s="16">
        <f>MAX(U17,U11,P6,V6)+1</f>
        <v>7</v>
      </c>
      <c r="X14" s="17">
        <v>1</v>
      </c>
      <c r="Y14" s="16">
        <f>W14+X14-1</f>
        <v>7</v>
      </c>
      <c r="AA14" s="16">
        <f>Y14+1</f>
        <v>8</v>
      </c>
      <c r="AB14" s="17">
        <v>1</v>
      </c>
      <c r="AC14" s="16">
        <f>AA14+AB14-1</f>
        <v>8</v>
      </c>
      <c r="AE14" s="16">
        <f>AA14+1</f>
        <v>9</v>
      </c>
      <c r="AF14" s="17">
        <v>1</v>
      </c>
      <c r="AG14" s="16">
        <f>AE14+AF14-1</f>
        <v>9</v>
      </c>
    </row>
    <row r="15" spans="1:49" x14ac:dyDescent="0.25">
      <c r="A15" s="1"/>
      <c r="W15" s="18"/>
      <c r="X15" s="19">
        <v>13</v>
      </c>
      <c r="Y15" s="20">
        <v>0</v>
      </c>
      <c r="AA15" s="18"/>
      <c r="AB15" s="19">
        <v>14</v>
      </c>
      <c r="AC15" s="20">
        <v>0</v>
      </c>
      <c r="AE15" s="18"/>
      <c r="AF15" s="19">
        <v>15</v>
      </c>
      <c r="AG15" s="20">
        <v>0</v>
      </c>
    </row>
    <row r="16" spans="1:49" x14ac:dyDescent="0.25">
      <c r="A16" s="1"/>
      <c r="W16" s="16">
        <f>Y16</f>
        <v>7</v>
      </c>
      <c r="X16" s="21" t="s">
        <v>10</v>
      </c>
      <c r="Y16" s="16">
        <f>AA16-1</f>
        <v>7</v>
      </c>
      <c r="AA16" s="16">
        <f>AC16</f>
        <v>8</v>
      </c>
      <c r="AB16" s="21" t="s">
        <v>11</v>
      </c>
      <c r="AC16" s="16">
        <f>AE16-1</f>
        <v>8</v>
      </c>
      <c r="AE16" s="16">
        <f>AG16</f>
        <v>9</v>
      </c>
      <c r="AF16" s="21" t="s">
        <v>12</v>
      </c>
      <c r="AG16" s="16">
        <f>AB9-1</f>
        <v>9</v>
      </c>
    </row>
    <row r="17" spans="3:80" x14ac:dyDescent="0.25">
      <c r="G17" s="16">
        <f>MAX(E11,E19)+1</f>
        <v>2</v>
      </c>
      <c r="H17" s="17">
        <v>1</v>
      </c>
      <c r="I17" s="16">
        <f>G17+H17-1</f>
        <v>2</v>
      </c>
      <c r="O17" s="16">
        <f>MAX(M11,I17,I22,E19)+1</f>
        <v>4</v>
      </c>
      <c r="P17" s="17">
        <v>1</v>
      </c>
      <c r="Q17" s="16">
        <f>O17+P17-1</f>
        <v>4</v>
      </c>
      <c r="S17" s="3">
        <f>Q17+1</f>
        <v>5</v>
      </c>
      <c r="T17" s="4">
        <v>1</v>
      </c>
      <c r="U17" s="3">
        <f>S17+T17-1</f>
        <v>5</v>
      </c>
    </row>
    <row r="18" spans="3:80" x14ac:dyDescent="0.25">
      <c r="G18" s="18"/>
      <c r="H18" s="19">
        <v>3</v>
      </c>
      <c r="I18" s="20">
        <v>0</v>
      </c>
      <c r="O18" s="18"/>
      <c r="P18" s="19">
        <v>7</v>
      </c>
      <c r="Q18" s="20">
        <v>0</v>
      </c>
      <c r="S18" s="5"/>
      <c r="T18" s="6">
        <v>12</v>
      </c>
      <c r="U18" s="7">
        <v>1</v>
      </c>
    </row>
    <row r="19" spans="3:80" x14ac:dyDescent="0.25">
      <c r="C19" s="16">
        <v>1</v>
      </c>
      <c r="D19" s="17">
        <v>1</v>
      </c>
      <c r="E19" s="16">
        <f>C19+D19-1</f>
        <v>1</v>
      </c>
      <c r="G19" s="16">
        <f>I19</f>
        <v>2</v>
      </c>
      <c r="H19" s="21" t="s">
        <v>1</v>
      </c>
      <c r="I19" s="16">
        <f>MIN(O19,K13)-1</f>
        <v>2</v>
      </c>
      <c r="O19" s="16">
        <f>Q19</f>
        <v>4</v>
      </c>
      <c r="P19" s="21" t="s">
        <v>4</v>
      </c>
      <c r="Q19" s="16">
        <f>MIN(O24,S19,S13,R8)-1</f>
        <v>4</v>
      </c>
      <c r="S19" s="3">
        <f>U19</f>
        <v>6</v>
      </c>
      <c r="T19" s="8" t="s">
        <v>9</v>
      </c>
      <c r="U19" s="3">
        <f>W16-1</f>
        <v>6</v>
      </c>
      <c r="AK19" s="16">
        <f>MAX(AK11,AG14)+1</f>
        <v>12</v>
      </c>
      <c r="AL19" s="17">
        <v>1</v>
      </c>
      <c r="AM19" s="16">
        <f>AK19+AL19-1</f>
        <v>12</v>
      </c>
    </row>
    <row r="20" spans="3:80" x14ac:dyDescent="0.25">
      <c r="C20" s="18"/>
      <c r="D20" s="19">
        <v>2</v>
      </c>
      <c r="E20" s="20">
        <v>0</v>
      </c>
      <c r="AK20" s="18"/>
      <c r="AL20" s="19">
        <v>2</v>
      </c>
      <c r="AM20" s="20">
        <v>0</v>
      </c>
    </row>
    <row r="21" spans="3:80" x14ac:dyDescent="0.25">
      <c r="C21" s="16">
        <v>1</v>
      </c>
      <c r="D21" s="21" t="s">
        <v>0</v>
      </c>
      <c r="E21" s="16">
        <f>MIN(G19,O19)-1</f>
        <v>1</v>
      </c>
      <c r="AK21" s="16">
        <f>AM21</f>
        <v>12</v>
      </c>
      <c r="AL21" s="21" t="s">
        <v>14</v>
      </c>
      <c r="AM21" s="16">
        <f>MIN(AM26,AP26)-1</f>
        <v>12</v>
      </c>
    </row>
    <row r="22" spans="3:80" x14ac:dyDescent="0.25">
      <c r="G22" s="3">
        <v>1</v>
      </c>
      <c r="H22" s="4">
        <v>1</v>
      </c>
      <c r="I22" s="3">
        <f>G22+H22-1</f>
        <v>1</v>
      </c>
      <c r="O22" s="3">
        <f>O17+1</f>
        <v>5</v>
      </c>
      <c r="P22" s="4">
        <v>1</v>
      </c>
      <c r="Q22" s="3">
        <f>O22+P22-1</f>
        <v>5</v>
      </c>
    </row>
    <row r="23" spans="3:80" x14ac:dyDescent="0.25">
      <c r="G23" s="5"/>
      <c r="H23" s="6">
        <v>6</v>
      </c>
      <c r="I23" s="7">
        <v>2</v>
      </c>
      <c r="O23" s="5"/>
      <c r="P23" s="6">
        <v>8</v>
      </c>
      <c r="Q23" s="7">
        <v>3</v>
      </c>
    </row>
    <row r="24" spans="3:80" x14ac:dyDescent="0.25">
      <c r="G24" s="3">
        <f>I24</f>
        <v>3</v>
      </c>
      <c r="H24" s="8" t="s">
        <v>3</v>
      </c>
      <c r="I24" s="3">
        <f>O19-1</f>
        <v>3</v>
      </c>
      <c r="O24" s="3">
        <f>Q24</f>
        <v>8</v>
      </c>
      <c r="P24" s="8" t="s">
        <v>36</v>
      </c>
      <c r="Q24" s="3">
        <f>AE16-1</f>
        <v>8</v>
      </c>
      <c r="AK24" s="16">
        <f>MAX(AK19,AK31)+1</f>
        <v>13</v>
      </c>
      <c r="AL24" s="17">
        <v>1</v>
      </c>
      <c r="AM24" s="16">
        <f>AK24+AL24-1</f>
        <v>13</v>
      </c>
      <c r="AP24" s="16">
        <f>MAX(AM24,AM31,AM36,)+1</f>
        <v>14</v>
      </c>
      <c r="AQ24" s="17">
        <v>1</v>
      </c>
      <c r="AR24" s="16">
        <f>AP24+AQ24-1</f>
        <v>14</v>
      </c>
      <c r="AU24" s="16">
        <f>AR24+1</f>
        <v>15</v>
      </c>
      <c r="AV24" s="17">
        <v>1</v>
      </c>
      <c r="AW24" s="16">
        <f>AU24+AV24-1</f>
        <v>15</v>
      </c>
      <c r="AZ24" s="16">
        <f>AW24+1</f>
        <v>16</v>
      </c>
      <c r="BA24" s="17">
        <v>1</v>
      </c>
      <c r="BB24" s="16">
        <f>AZ24+BA24-1</f>
        <v>16</v>
      </c>
      <c r="BF24" s="16">
        <f>AW47+1</f>
        <v>19</v>
      </c>
      <c r="BG24" s="17">
        <v>1</v>
      </c>
      <c r="BH24" s="16">
        <f>BF24+BG24-1</f>
        <v>19</v>
      </c>
    </row>
    <row r="25" spans="3:80" x14ac:dyDescent="0.25">
      <c r="AK25" s="18"/>
      <c r="AL25" s="19">
        <v>4</v>
      </c>
      <c r="AM25" s="20">
        <v>0</v>
      </c>
      <c r="AP25" s="18"/>
      <c r="AQ25" s="19">
        <v>6</v>
      </c>
      <c r="AR25" s="20">
        <v>0</v>
      </c>
      <c r="AU25" s="18"/>
      <c r="AV25" s="19">
        <v>7</v>
      </c>
      <c r="AW25" s="20">
        <v>0</v>
      </c>
      <c r="AZ25" s="18"/>
      <c r="BA25" s="19">
        <v>9</v>
      </c>
      <c r="BB25" s="20">
        <v>0</v>
      </c>
      <c r="BF25" s="18"/>
      <c r="BG25" s="19">
        <v>1</v>
      </c>
      <c r="BH25" s="20">
        <v>0</v>
      </c>
    </row>
    <row r="26" spans="3:80" x14ac:dyDescent="0.25">
      <c r="AK26" s="16">
        <f>AM26</f>
        <v>13</v>
      </c>
      <c r="AL26" s="21" t="s">
        <v>10</v>
      </c>
      <c r="AM26" s="16">
        <f>AP26-1</f>
        <v>13</v>
      </c>
      <c r="AP26" s="16">
        <f>AR26</f>
        <v>14</v>
      </c>
      <c r="AQ26" s="21" t="s">
        <v>20</v>
      </c>
      <c r="AR26" s="16">
        <f>MIN(AU10,AU26)-1</f>
        <v>14</v>
      </c>
      <c r="AU26" s="16">
        <f>AW26</f>
        <v>15</v>
      </c>
      <c r="AV26" s="21" t="s">
        <v>17</v>
      </c>
      <c r="AW26" s="16">
        <f>MIN(AZ26,AU10,AU42)-1</f>
        <v>15</v>
      </c>
      <c r="AZ26" s="16">
        <f>BB26</f>
        <v>16</v>
      </c>
      <c r="BA26" s="21" t="s">
        <v>22</v>
      </c>
      <c r="BB26" s="16">
        <f>AU42-1</f>
        <v>16</v>
      </c>
      <c r="BF26" s="16">
        <f>BH26</f>
        <v>19</v>
      </c>
      <c r="BG26" s="21" t="s">
        <v>23</v>
      </c>
      <c r="BH26" s="16">
        <f>BH36-1</f>
        <v>19</v>
      </c>
    </row>
    <row r="28" spans="3:80" x14ac:dyDescent="0.25">
      <c r="BJ28" s="16">
        <f>BH34+1</f>
        <v>21</v>
      </c>
      <c r="BK28" s="17">
        <v>1</v>
      </c>
      <c r="BL28" s="16">
        <f>BJ28+BK28-1</f>
        <v>21</v>
      </c>
      <c r="BO28" s="16">
        <f>BL28+1</f>
        <v>22</v>
      </c>
      <c r="BP28" s="17">
        <v>1</v>
      </c>
      <c r="BQ28" s="16">
        <f>BO28+BP28-1</f>
        <v>22</v>
      </c>
    </row>
    <row r="29" spans="3:80" x14ac:dyDescent="0.25">
      <c r="BJ29" s="18"/>
      <c r="BK29" s="19">
        <v>3</v>
      </c>
      <c r="BL29" s="20">
        <v>0</v>
      </c>
      <c r="BO29" s="18"/>
      <c r="BP29" s="19">
        <v>4</v>
      </c>
      <c r="BQ29" s="20"/>
    </row>
    <row r="30" spans="3:80" x14ac:dyDescent="0.25">
      <c r="BJ30" s="16">
        <f>BL30</f>
        <v>21</v>
      </c>
      <c r="BK30" s="21" t="s">
        <v>27</v>
      </c>
      <c r="BL30" s="16">
        <f>MIN(BO30,BO37)-1</f>
        <v>21</v>
      </c>
      <c r="BO30" s="16">
        <f>BQ30</f>
        <v>22</v>
      </c>
      <c r="BP30" s="21" t="s">
        <v>28</v>
      </c>
      <c r="BQ30" s="16">
        <f>MIN(BQ37,BT34)-1</f>
        <v>22</v>
      </c>
    </row>
    <row r="31" spans="3:80" x14ac:dyDescent="0.25">
      <c r="AK31" s="16">
        <f>MAX(AK11,AG14)+1</f>
        <v>12</v>
      </c>
      <c r="AL31" s="17">
        <v>1</v>
      </c>
      <c r="AM31" s="16">
        <f>AK31+AL31-1</f>
        <v>12</v>
      </c>
    </row>
    <row r="32" spans="3:80" x14ac:dyDescent="0.25">
      <c r="AK32" s="18"/>
      <c r="AL32" s="19">
        <v>3</v>
      </c>
      <c r="AM32" s="20">
        <v>0</v>
      </c>
      <c r="BT32" s="16">
        <f>MAX(BQ28,BQ35)+1</f>
        <v>24</v>
      </c>
      <c r="BU32" s="17">
        <v>1</v>
      </c>
      <c r="BV32" s="16">
        <f>BT32+BU32-1</f>
        <v>24</v>
      </c>
      <c r="BZ32" s="16">
        <f>BV38+1</f>
        <v>26</v>
      </c>
      <c r="CA32" s="17">
        <v>1</v>
      </c>
      <c r="CB32" s="16">
        <f>BZ32+CA32-1</f>
        <v>26</v>
      </c>
    </row>
    <row r="33" spans="37:85" x14ac:dyDescent="0.25">
      <c r="AK33" s="16">
        <f>AM33</f>
        <v>12</v>
      </c>
      <c r="AL33" s="21" t="s">
        <v>15</v>
      </c>
      <c r="AM33" s="16">
        <f>MIN(AM26,AP26)-1</f>
        <v>12</v>
      </c>
      <c r="BT33" s="18"/>
      <c r="BU33" s="19">
        <v>6</v>
      </c>
      <c r="BV33" s="20">
        <v>0</v>
      </c>
      <c r="BZ33" s="18"/>
      <c r="CA33" s="19">
        <v>1</v>
      </c>
      <c r="CB33" s="20">
        <v>0</v>
      </c>
    </row>
    <row r="34" spans="37:85" x14ac:dyDescent="0.25">
      <c r="BF34" s="16">
        <f>MAX(AW40,BF24)+1</f>
        <v>20</v>
      </c>
      <c r="BG34" s="17">
        <v>1</v>
      </c>
      <c r="BH34" s="16">
        <f>BF34+BG34-1</f>
        <v>20</v>
      </c>
      <c r="BT34" s="16">
        <f>BV34</f>
        <v>24</v>
      </c>
      <c r="BU34" s="21" t="s">
        <v>30</v>
      </c>
      <c r="BV34" s="16">
        <f>BV40-1</f>
        <v>24</v>
      </c>
      <c r="BZ34" s="16">
        <f>CB34+1-CA32</f>
        <v>26</v>
      </c>
      <c r="CA34" s="21" t="s">
        <v>23</v>
      </c>
      <c r="CB34" s="16">
        <f>BZ40-1</f>
        <v>26</v>
      </c>
    </row>
    <row r="35" spans="37:85" x14ac:dyDescent="0.25">
      <c r="BF35" s="18"/>
      <c r="BG35" s="19">
        <v>2</v>
      </c>
      <c r="BH35" s="20">
        <v>0</v>
      </c>
      <c r="BO35" s="16">
        <f>MAX(BQ28,BL28)+1</f>
        <v>23</v>
      </c>
      <c r="BP35" s="17">
        <v>1</v>
      </c>
      <c r="BQ35" s="16">
        <f>BO35+BP35-1</f>
        <v>23</v>
      </c>
    </row>
    <row r="36" spans="37:85" x14ac:dyDescent="0.25">
      <c r="AK36" s="9">
        <f>MAX(AK11,AG14)+1</f>
        <v>12</v>
      </c>
      <c r="AL36" s="10">
        <v>1</v>
      </c>
      <c r="AM36" s="9">
        <f>AK36+AL36-1</f>
        <v>12</v>
      </c>
      <c r="BF36" s="16">
        <f>BH36</f>
        <v>20</v>
      </c>
      <c r="BG36" s="21" t="s">
        <v>26</v>
      </c>
      <c r="BH36" s="16">
        <f>BJ30-1</f>
        <v>20</v>
      </c>
      <c r="BO36" s="18"/>
      <c r="BP36" s="19">
        <v>5</v>
      </c>
      <c r="BQ36" s="20"/>
    </row>
    <row r="37" spans="37:85" x14ac:dyDescent="0.25">
      <c r="AK37" s="11"/>
      <c r="AL37" s="12">
        <v>5</v>
      </c>
      <c r="AM37" s="13">
        <v>1</v>
      </c>
      <c r="BO37" s="16">
        <f>BQ37</f>
        <v>23</v>
      </c>
      <c r="BP37" s="21" t="s">
        <v>29</v>
      </c>
      <c r="BQ37" s="16">
        <f>BT34-1</f>
        <v>23</v>
      </c>
    </row>
    <row r="38" spans="37:85" x14ac:dyDescent="0.25">
      <c r="AK38" s="9">
        <f>AM38</f>
        <v>13</v>
      </c>
      <c r="AL38" s="14" t="s">
        <v>16</v>
      </c>
      <c r="AM38" s="9">
        <f>AP26-1</f>
        <v>13</v>
      </c>
      <c r="BT38" s="16">
        <f>BV32+1</f>
        <v>25</v>
      </c>
      <c r="BU38" s="17">
        <v>1</v>
      </c>
      <c r="BV38" s="16">
        <f>BT38+BU38-1</f>
        <v>25</v>
      </c>
      <c r="BZ38" s="16">
        <f>MAX(BV38,BZ32)+1</f>
        <v>27</v>
      </c>
      <c r="CA38" s="17">
        <v>1</v>
      </c>
      <c r="CB38" s="16">
        <f>BZ38+CA38-1</f>
        <v>27</v>
      </c>
    </row>
    <row r="39" spans="37:85" x14ac:dyDescent="0.25">
      <c r="BT39" s="18"/>
      <c r="BU39" s="19">
        <v>7</v>
      </c>
      <c r="BV39" s="20">
        <v>0</v>
      </c>
      <c r="BZ39" s="18"/>
      <c r="CA39" s="19">
        <v>2</v>
      </c>
      <c r="CB39" s="20">
        <v>0</v>
      </c>
    </row>
    <row r="40" spans="37:85" x14ac:dyDescent="0.25">
      <c r="AU40" s="16">
        <f>MAX(AW8,AM41,AW24,BB24)+1</f>
        <v>17</v>
      </c>
      <c r="AV40" s="17">
        <v>1</v>
      </c>
      <c r="AW40" s="16">
        <f>AU40+AV40-1</f>
        <v>17</v>
      </c>
      <c r="BT40" s="16">
        <f>BV40</f>
        <v>25</v>
      </c>
      <c r="BU40" s="21" t="s">
        <v>31</v>
      </c>
      <c r="BV40" s="16">
        <f>MIN(BZ40,BZ34)-1</f>
        <v>25</v>
      </c>
      <c r="BZ40" s="16">
        <f>CB40+1-CA38</f>
        <v>27</v>
      </c>
      <c r="CA40" s="21" t="s">
        <v>32</v>
      </c>
      <c r="CB40" s="16">
        <f>MIN(BZ46,CE42)-1</f>
        <v>27</v>
      </c>
      <c r="CE40" s="16">
        <f>MAX(CB38,CB44)+1</f>
        <v>29</v>
      </c>
      <c r="CF40" s="17">
        <v>1</v>
      </c>
      <c r="CG40" s="16">
        <f>CE40+CF40-1</f>
        <v>29</v>
      </c>
    </row>
    <row r="41" spans="37:85" x14ac:dyDescent="0.25">
      <c r="AK41" s="9">
        <v>12</v>
      </c>
      <c r="AL41" s="10">
        <v>1</v>
      </c>
      <c r="AM41" s="9">
        <f>AK41+AL41-1</f>
        <v>12</v>
      </c>
      <c r="AU41" s="18"/>
      <c r="AV41" s="19">
        <v>11</v>
      </c>
      <c r="AW41" s="20">
        <v>0</v>
      </c>
      <c r="CE41" s="18"/>
      <c r="CF41" s="19">
        <v>4</v>
      </c>
      <c r="CG41" s="20">
        <v>0</v>
      </c>
    </row>
    <row r="42" spans="37:85" x14ac:dyDescent="0.25">
      <c r="AK42" s="11"/>
      <c r="AL42" s="12">
        <v>10</v>
      </c>
      <c r="AM42" s="13">
        <v>1</v>
      </c>
      <c r="AU42" s="16">
        <f>AW42</f>
        <v>17</v>
      </c>
      <c r="AV42" s="21" t="s">
        <v>21</v>
      </c>
      <c r="AW42" s="16">
        <f>MIN(AW49,BF36)-1</f>
        <v>17</v>
      </c>
      <c r="CE42" s="16">
        <f>CG42+1-CF40</f>
        <v>29</v>
      </c>
      <c r="CF42" s="21" t="s">
        <v>34</v>
      </c>
      <c r="CG42" s="16">
        <f>CG40</f>
        <v>29</v>
      </c>
    </row>
    <row r="43" spans="37:85" x14ac:dyDescent="0.25">
      <c r="AK43" s="9">
        <f>AM43</f>
        <v>13</v>
      </c>
      <c r="AL43" s="14" t="s">
        <v>19</v>
      </c>
      <c r="AM43" s="9">
        <f>MIN(AP26,AU42)-1</f>
        <v>13</v>
      </c>
    </row>
    <row r="44" spans="37:85" x14ac:dyDescent="0.25">
      <c r="BZ44" s="16">
        <f>CB38+1</f>
        <v>28</v>
      </c>
      <c r="CA44" s="17">
        <v>1</v>
      </c>
      <c r="CB44" s="16">
        <f>BZ44+CA44-1</f>
        <v>28</v>
      </c>
    </row>
    <row r="45" spans="37:85" x14ac:dyDescent="0.25">
      <c r="BZ45" s="18"/>
      <c r="CA45" s="19">
        <v>3</v>
      </c>
      <c r="CB45" s="20">
        <v>0</v>
      </c>
    </row>
    <row r="46" spans="37:85" x14ac:dyDescent="0.25">
      <c r="BZ46" s="16">
        <f>CB46+1-CA44</f>
        <v>28</v>
      </c>
      <c r="CA46" s="21" t="s">
        <v>33</v>
      </c>
      <c r="CB46" s="16">
        <f>CE42-1</f>
        <v>28</v>
      </c>
    </row>
    <row r="47" spans="37:85" x14ac:dyDescent="0.25">
      <c r="AU47" s="16">
        <f>AW40+1</f>
        <v>18</v>
      </c>
      <c r="AV47" s="17">
        <v>1</v>
      </c>
      <c r="AW47" s="16">
        <f>AU47+AV47-1</f>
        <v>18</v>
      </c>
    </row>
    <row r="48" spans="37:85" x14ac:dyDescent="0.25">
      <c r="AU48" s="18"/>
      <c r="AV48" s="19">
        <v>12</v>
      </c>
      <c r="AW48" s="20">
        <v>0</v>
      </c>
    </row>
    <row r="49" spans="47:49" x14ac:dyDescent="0.25">
      <c r="AU49" s="16">
        <f>AW49</f>
        <v>18</v>
      </c>
      <c r="AV49" s="21" t="s">
        <v>25</v>
      </c>
      <c r="AW49" s="16">
        <f>BF26-1</f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PM Review Planned</vt:lpstr>
      <vt:lpstr>PM Review 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Haodi Qi</dc:creator>
  <cp:lastModifiedBy>Qi Haodi</cp:lastModifiedBy>
  <dcterms:created xsi:type="dcterms:W3CDTF">2015-06-05T18:17:20Z</dcterms:created>
  <dcterms:modified xsi:type="dcterms:W3CDTF">2019-09-29T13:01:12Z</dcterms:modified>
</cp:coreProperties>
</file>