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2" activeTab="2"/>
  </bookViews>
  <sheets>
    <sheet name="COD" sheetId="1" state="hidden" r:id="rId3"/>
    <sheet name="CLIENTES" sheetId="2" state="hidden" r:id="rId4"/>
    <sheet name="Jan" sheetId="3" state="visible" r:id="rId5"/>
    <sheet name="Fev" sheetId="4" state="visible" r:id="rId6"/>
    <sheet name="Dados" sheetId="5" state="hidden" r:id="rId7"/>
    <sheet name="FERIADOS" sheetId="6" state="visible" r:id="rId8"/>
  </sheets>
  <definedNames>
    <definedName function="false" hidden="true" localSheetId="3" name="_xlnm._FilterDatabase" vbProcedure="false">Fev!$A$1:$I$188</definedName>
    <definedName function="false" hidden="true" localSheetId="2" name="_xlnm._FilterDatabase" vbProcedure="false">Jan!$A$1:$I$188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<sst xmlns="http://schemas.openxmlformats.org/spreadsheetml/2006/main" count="1176" uniqueCount="39">
  <si>
    <t xml:space="preserve">COD</t>
  </si>
  <si>
    <t xml:space="preserve">TEMPO DE CICLO</t>
  </si>
  <si>
    <t xml:space="preserve">PÇS/HR</t>
  </si>
  <si>
    <t xml:space="preserve">TOTAL POR TURNO</t>
  </si>
  <si>
    <t xml:space="preserve">TOTAL DIA</t>
  </si>
  <si>
    <t xml:space="preserve">Y1234</t>
  </si>
  <si>
    <t xml:space="preserve">Y4567</t>
  </si>
  <si>
    <t xml:space="preserve">Y8901</t>
  </si>
  <si>
    <t xml:space="preserve">Z2345</t>
  </si>
  <si>
    <t xml:space="preserve">Z6789</t>
  </si>
  <si>
    <t xml:space="preserve">CLIENTE</t>
  </si>
  <si>
    <t xml:space="preserve">Cliente Y</t>
  </si>
  <si>
    <t xml:space="preserve">Cliente Z</t>
  </si>
  <si>
    <t xml:space="preserve">DATA</t>
  </si>
  <si>
    <t xml:space="preserve">SEMANA</t>
  </si>
  <si>
    <t xml:space="preserve">DIA DA SEMANA</t>
  </si>
  <si>
    <t xml:space="preserve">TURNO</t>
  </si>
  <si>
    <t xml:space="preserve">MÁQUINA</t>
  </si>
  <si>
    <t xml:space="preserve">CÓDIGO</t>
  </si>
  <si>
    <t xml:space="preserve">TOTAL HRS RODANDO</t>
  </si>
  <si>
    <t xml:space="preserve">META</t>
  </si>
  <si>
    <t xml:space="preserve">1T</t>
  </si>
  <si>
    <t xml:space="preserve">MÁQUINA 1</t>
  </si>
  <si>
    <t xml:space="preserve">MÁQUINA 2</t>
  </si>
  <si>
    <t xml:space="preserve">MÁQUINA 3</t>
  </si>
  <si>
    <t xml:space="preserve">2T</t>
  </si>
  <si>
    <t xml:space="preserve">3T</t>
  </si>
  <si>
    <t xml:space="preserve">Domingo</t>
  </si>
  <si>
    <t xml:space="preserve">Segunda</t>
  </si>
  <si>
    <t xml:space="preserve">Terça</t>
  </si>
  <si>
    <t xml:space="preserve">Quarta</t>
  </si>
  <si>
    <t xml:space="preserve">Quinta</t>
  </si>
  <si>
    <t xml:space="preserve">Sexta</t>
  </si>
  <si>
    <t xml:space="preserve">Data</t>
  </si>
  <si>
    <t xml:space="preserve">Feriados</t>
  </si>
  <si>
    <t xml:space="preserve">Confraternização Universal  </t>
  </si>
  <si>
    <t xml:space="preserve">Abono</t>
  </si>
  <si>
    <t xml:space="preserve">Carnaval</t>
  </si>
  <si>
    <t xml:space="preserve">Sexta-feira Santa 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</si>
</sst>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&quot;R$ &quot;#,##0.00_);&quot;(R$ &quot;#,##0.00\)"/>
    <numFmt numFmtId="166" formatCode="&quot;R$ &quot;#,##0_);[RED]&quot;(R$ &quot;#,##0\)"/>
    <numFmt numFmtId="167" formatCode="0"/>
    <numFmt numFmtId="168" formatCode="@"/>
    <numFmt numFmtId="169" formatCode="dd/mm/yy"/>
    <numFmt numFmtId="170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0C0C0"/>
      <name val="Arial"/>
      <family val="2"/>
      <charset val="1"/>
    </font>
    <font>
      <b val="true"/>
      <sz val="10"/>
      <name val="Arial"/>
      <family val="2"/>
      <charset val="1"/>
    </font>
    <font>
      <b val="true"/>
      <i val="true"/>
      <u val="single"/>
      <sz val="10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 val="true"/>
      <sz val="12"/>
      <color rgb="FFFFFFFF"/>
      <name val="Arial"/>
      <family val="2"/>
      <charset val="1"/>
    </font>
    <font>
      <sz val="12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E6E6FF"/>
        <bgColor rgb="FFFFFFFF"/>
      </patternFill>
    </fill>
    <fill>
      <patternFill patternType="solid">
        <fgColor rgb="FFCE181E"/>
        <bgColor rgb="FFFF0000"/>
      </patternFill>
    </fill>
    <fill>
      <patternFill patternType="solid">
        <fgColor rgb="FFFFFFFF"/>
        <bgColor rgb="FFFFFFCC"/>
      </patternFill>
    </fill>
  </fills>
  <borders count="14">
    <border diagonalUp="false" diagonalDown="false">
      <left/>
      <right/>
      <top/>
      <bottom/>
      <diagonal/>
    </border>
    <border diagonalUp="false" diagonalDown="false">
      <left/>
      <right/>
      <top/>
      <bottom style="hair">
        <color rgb="FF000080"/>
      </bottom>
      <diagonal/>
    </border>
    <border diagonalUp="false" diagonalDown="false">
      <left style="hair">
        <color rgb="FF000080"/>
      </left>
      <right/>
      <top/>
      <bottom style="hair">
        <color rgb="FF000080"/>
      </bottom>
      <diagonal/>
    </border>
    <border diagonalUp="false" diagonalDown="false">
      <left/>
      <right style="hair">
        <color rgb="FF000080"/>
      </right>
      <top/>
      <bottom style="hair">
        <color rgb="FF000080"/>
      </bottom>
      <diagonal/>
    </border>
    <border diagonalUp="false" diagonalDown="false">
      <left style="hair">
        <color rgb="FF000080"/>
      </left>
      <right/>
      <top/>
      <bottom/>
      <diagonal/>
    </border>
    <border diagonalUp="false" diagonalDown="false">
      <left/>
      <right style="hair">
        <color rgb="FF000080"/>
      </right>
      <top/>
      <bottom/>
      <diagonal/>
    </border>
    <border diagonalUp="false" diagonalDown="false">
      <left/>
      <right/>
      <top style="hair">
        <color rgb="FF000080"/>
      </top>
      <bottom/>
      <diagonal/>
    </border>
    <border diagonalUp="false" diagonalDown="false">
      <left style="hair">
        <color rgb="FF000080"/>
      </left>
      <right/>
      <top style="hair">
        <color rgb="FF000080"/>
      </top>
      <bottom/>
      <diagonal/>
    </border>
    <border diagonalUp="false" diagonalDown="false">
      <left/>
      <right style="hair">
        <color rgb="FF000080"/>
      </right>
      <top style="hair">
        <color rgb="FF000080"/>
      </top>
      <bottom/>
      <diagonal/>
    </border>
    <border diagonalUp="false" diagonalDown="false">
      <left style="hair">
        <color rgb="FF000080"/>
      </left>
      <right style="hair">
        <color rgb="FF000080"/>
      </right>
      <top style="hair">
        <color rgb="FF000080"/>
      </top>
      <bottom style="hair">
        <color rgb="FF000080"/>
      </bottom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 diagonalUp="false" diagonalDown="false">
      <left style="thin">
        <color rgb="FF2A6099"/>
      </left>
      <right style="thin">
        <color rgb="FF2A6099"/>
      </right>
      <top style="thin">
        <color rgb="FF2A6099"/>
      </top>
      <bottom style="thin">
        <color rgb="FF2A6099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right" vertical="bottom" textRotation="0" wrapText="false" indent="0" shrinkToFit="false"/>
    </xf>
    <xf numFmtId="164" fontId="0" fillId="3" borderId="1" applyFont="true" applyBorder="true" applyAlignment="true" applyProtection="false">
      <alignment horizontal="right" vertical="bottom" textRotation="0" wrapText="false" indent="0" shrinkToFit="false"/>
    </xf>
    <xf numFmtId="164" fontId="0" fillId="3" borderId="2" applyFont="true" applyBorder="true" applyAlignment="true" applyProtection="false">
      <alignment horizontal="right" vertical="bottom" textRotation="0" wrapText="false" indent="0" shrinkToFit="false"/>
    </xf>
    <xf numFmtId="164" fontId="0" fillId="3" borderId="3" applyFont="true" applyBorder="true" applyAlignment="true" applyProtection="false">
      <alignment horizontal="right" vertical="bottom" textRotation="0" wrapText="false" indent="0" shrinkToFit="false"/>
    </xf>
    <xf numFmtId="164" fontId="0" fillId="3" borderId="4" applyFont="true" applyBorder="true" applyAlignment="true" applyProtection="false">
      <alignment horizontal="right" vertical="bottom" textRotation="0" wrapText="false" indent="0" shrinkToFit="false"/>
    </xf>
    <xf numFmtId="164" fontId="0" fillId="3" borderId="5" applyFont="true" applyBorder="true" applyAlignment="true" applyProtection="false">
      <alignment horizontal="right" vertical="bottom" textRotation="0" wrapText="false" indent="0" shrinkToFit="false"/>
    </xf>
    <xf numFmtId="164" fontId="0" fillId="3" borderId="6" applyFont="true" applyBorder="true" applyAlignment="true" applyProtection="false">
      <alignment horizontal="right" vertical="bottom" textRotation="0" wrapText="false" indent="0" shrinkToFit="false"/>
    </xf>
    <xf numFmtId="164" fontId="0" fillId="3" borderId="7" applyFont="true" applyBorder="true" applyAlignment="true" applyProtection="false">
      <alignment horizontal="right" vertical="bottom" textRotation="0" wrapText="false" indent="0" shrinkToFit="false"/>
    </xf>
    <xf numFmtId="164" fontId="0" fillId="3" borderId="8" applyFont="true" applyBorder="true" applyAlignment="true" applyProtection="false">
      <alignment horizontal="right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3" borderId="9" applyFont="true" applyBorder="true" applyAlignment="true" applyProtection="false">
      <alignment horizontal="center" vertical="bottom" textRotation="0" wrapText="false" indent="0" shrinkToFit="false"/>
    </xf>
    <xf numFmtId="165" fontId="0" fillId="0" borderId="1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6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1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8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9" fillId="4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9" fillId="4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9" fontId="10" fillId="5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0" fillId="5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5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" fillId="5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10" fillId="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0" fillId="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" fillId="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25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ackground" xfId="20"/>
    <cellStyle name="Campo da tabela dinâmica" xfId="21"/>
    <cellStyle name="Canto da tabela dinâmica" xfId="22"/>
    <cellStyle name="Card" xfId="23"/>
    <cellStyle name="Card B" xfId="24"/>
    <cellStyle name="Card BL" xfId="25"/>
    <cellStyle name="Card BR" xfId="26"/>
    <cellStyle name="Card L" xfId="27"/>
    <cellStyle name="Card R" xfId="28"/>
    <cellStyle name="Card T" xfId="29"/>
    <cellStyle name="Card TL" xfId="30"/>
    <cellStyle name="Card TR" xfId="31"/>
    <cellStyle name="Categoria da tabela dinâmica" xfId="32"/>
    <cellStyle name="Column Header" xfId="33"/>
    <cellStyle name="Input" xfId="34"/>
    <cellStyle name="Resultado da tabela dinâmica" xfId="35"/>
    <cellStyle name="Resultado2" xfId="36"/>
    <cellStyle name="Título da tabela dinâmica" xfId="37"/>
    <cellStyle name="Valor da tabela dinâmica" xfId="38"/>
  </cellStyles>
  <dxfs count="4">
    <dxf>
      <fill>
        <patternFill patternType="solid">
          <fgColor rgb="FFCE181E"/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E6E6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E18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1.53515625" defaultRowHeight="12.75" zeroHeight="false" outlineLevelRow="0" outlineLevelCol="0"/>
  <cols>
    <col collapsed="false" customWidth="true" hidden="false" outlineLevel="0" max="6" min="6" style="1" width="13.35"/>
  </cols>
  <sheetData>
    <row r="1" customFormat="false" ht="23.25" hidden="false" customHeight="tru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customFormat="false" ht="12.75" hidden="false" customHeight="true" outlineLevel="0" collapsed="false">
      <c r="A2" s="4" t="s">
        <v>5</v>
      </c>
      <c r="B2" s="4" t="n">
        <v>12</v>
      </c>
      <c r="C2" s="5" t="n">
        <f aca="false">3600/B2</f>
        <v>300</v>
      </c>
      <c r="D2" s="5" t="n">
        <f aca="false">C2*7</f>
        <v>2100</v>
      </c>
      <c r="E2" s="5" t="n">
        <f aca="false">D2*3</f>
        <v>6300</v>
      </c>
    </row>
    <row r="3" customFormat="false" ht="12.75" hidden="false" customHeight="true" outlineLevel="0" collapsed="false">
      <c r="A3" s="4" t="s">
        <v>6</v>
      </c>
      <c r="B3" s="4" t="n">
        <v>20</v>
      </c>
      <c r="C3" s="5" t="n">
        <f aca="false">3600/B3</f>
        <v>180</v>
      </c>
      <c r="D3" s="5" t="n">
        <f aca="false">C3*7</f>
        <v>1260</v>
      </c>
      <c r="E3" s="5" t="n">
        <f aca="false">D3*3</f>
        <v>3780</v>
      </c>
    </row>
    <row r="4" customFormat="false" ht="12.75" hidden="false" customHeight="true" outlineLevel="0" collapsed="false">
      <c r="A4" s="4" t="s">
        <v>7</v>
      </c>
      <c r="B4" s="4" t="n">
        <v>17.5</v>
      </c>
      <c r="C4" s="5" t="n">
        <f aca="false">3600/B4</f>
        <v>205.714285714286</v>
      </c>
      <c r="D4" s="5" t="n">
        <f aca="false">C4*7</f>
        <v>1440</v>
      </c>
      <c r="E4" s="5" t="n">
        <f aca="false">D4*3</f>
        <v>4320</v>
      </c>
    </row>
    <row r="5" customFormat="false" ht="12.75" hidden="false" customHeight="true" outlineLevel="0" collapsed="false">
      <c r="A5" s="4" t="s">
        <v>8</v>
      </c>
      <c r="B5" s="4" t="n">
        <v>15.5</v>
      </c>
      <c r="C5" s="5" t="n">
        <f aca="false">3600/B5</f>
        <v>232.258064516129</v>
      </c>
      <c r="D5" s="5" t="n">
        <f aca="false">C5*7</f>
        <v>1625.8064516129</v>
      </c>
      <c r="E5" s="5" t="n">
        <f aca="false">D5*3</f>
        <v>4877.41935483871</v>
      </c>
    </row>
    <row r="6" customFormat="false" ht="12.75" hidden="false" customHeight="true" outlineLevel="0" collapsed="false">
      <c r="A6" s="4" t="s">
        <v>9</v>
      </c>
      <c r="B6" s="4" t="n">
        <v>14.5</v>
      </c>
      <c r="C6" s="5" t="n">
        <f aca="false">3600/B6</f>
        <v>248.275862068966</v>
      </c>
      <c r="D6" s="5" t="n">
        <f aca="false">C6*7</f>
        <v>1737.93103448276</v>
      </c>
      <c r="E6" s="5" t="n">
        <f aca="false">D6*3</f>
        <v>5213.79310344828</v>
      </c>
    </row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1" topLeftCell="A2" activePane="bottomLeft" state="frozen"/>
      <selection pane="topLeft" activeCell="A1" activeCellId="0" sqref="A1"/>
      <selection pane="bottomLeft" activeCell="D2" activeCellId="0" sqref="D2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6" t="s">
        <v>0</v>
      </c>
      <c r="B1" s="6" t="s">
        <v>10</v>
      </c>
    </row>
    <row r="2" customFormat="false" ht="12.8" hidden="false" customHeight="false" outlineLevel="0" collapsed="false">
      <c r="A2" s="7" t="s">
        <v>5</v>
      </c>
      <c r="B2" s="7" t="s">
        <v>11</v>
      </c>
    </row>
    <row r="3" customFormat="false" ht="12.8" hidden="false" customHeight="false" outlineLevel="0" collapsed="false">
      <c r="A3" s="7" t="s">
        <v>6</v>
      </c>
      <c r="B3" s="7" t="s">
        <v>11</v>
      </c>
    </row>
    <row r="4" customFormat="false" ht="12.8" hidden="false" customHeight="false" outlineLevel="0" collapsed="false">
      <c r="A4" s="7" t="s">
        <v>7</v>
      </c>
      <c r="B4" s="7" t="s">
        <v>11</v>
      </c>
    </row>
    <row r="5" customFormat="false" ht="12.8" hidden="false" customHeight="false" outlineLevel="0" collapsed="false">
      <c r="A5" s="7" t="s">
        <v>8</v>
      </c>
      <c r="B5" s="7" t="s">
        <v>12</v>
      </c>
    </row>
    <row r="6" customFormat="false" ht="12.8" hidden="false" customHeight="false" outlineLevel="0" collapsed="false">
      <c r="A6" s="7" t="s">
        <v>9</v>
      </c>
      <c r="B6" s="7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88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0" ySplit="1" topLeftCell="A2" activePane="bottomLeft" state="frozen"/>
      <selection pane="topLeft" activeCell="A1" activeCellId="0" sqref="A1"/>
      <selection pane="bottomLeft" activeCell="I9" activeCellId="0" sqref="I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2"/>
    <col collapsed="false" customWidth="true" hidden="false" outlineLevel="0" max="2" min="2" style="1" width="11.12"/>
    <col collapsed="false" customWidth="true" hidden="false" outlineLevel="0" max="3" min="3" style="1" width="13.91"/>
    <col collapsed="false" customWidth="true" hidden="false" outlineLevel="0" max="4" min="4" style="1" width="10.57"/>
    <col collapsed="false" customWidth="true" hidden="false" outlineLevel="0" max="5" min="5" style="1" width="13.81"/>
    <col collapsed="false" customWidth="true" hidden="false" outlineLevel="0" max="6" min="6" style="1" width="11.96"/>
    <col collapsed="false" customWidth="true" hidden="false" outlineLevel="0" max="7" min="7" style="1" width="12.51"/>
    <col collapsed="false" customWidth="true" hidden="false" outlineLevel="0" max="8" min="8" style="1" width="15.99"/>
    <col collapsed="false" customWidth="true" hidden="false" outlineLevel="0" max="9" min="9" style="1" width="10.43"/>
  </cols>
  <sheetData>
    <row r="1" customFormat="false" ht="39.55" hidden="false" customHeight="false" outlineLevel="0" collapsed="false">
      <c r="A1" s="8" t="s">
        <v>13</v>
      </c>
      <c r="B1" s="8" t="s">
        <v>14</v>
      </c>
      <c r="C1" s="9" t="s">
        <v>15</v>
      </c>
      <c r="D1" s="8" t="s">
        <v>16</v>
      </c>
      <c r="E1" s="8" t="s">
        <v>17</v>
      </c>
      <c r="F1" s="8" t="s">
        <v>18</v>
      </c>
      <c r="G1" s="8" t="s">
        <v>10</v>
      </c>
      <c r="H1" s="9" t="s">
        <v>19</v>
      </c>
      <c r="I1" s="8" t="s">
        <v>20</v>
      </c>
    </row>
    <row r="2" s="14" customFormat="true" ht="15" hidden="false" customHeight="false" outlineLevel="0" collapsed="false">
      <c r="A2" s="10" t="n">
        <v>45294</v>
      </c>
      <c r="B2" s="11" t="n">
        <f aca="false">_xlfn.ISOWEEKNUM(A2)</f>
        <v>1</v>
      </c>
      <c r="C2" s="11" t="str">
        <f aca="false">VLOOKUP(WEEKDAY(A2), Dados!$A$1:$B$7,2,0)</f>
        <v>Quarta</v>
      </c>
      <c r="D2" s="12" t="s">
        <v>21</v>
      </c>
      <c r="E2" s="12" t="s">
        <v>22</v>
      </c>
      <c r="F2" s="12" t="s">
        <v>5</v>
      </c>
      <c r="G2" s="11" t="str">
        <f aca="false">VLOOKUP(F2,CLIENTES!$A$1:$B$6,2,0)</f>
        <v>Cliente Y</v>
      </c>
      <c r="H2" s="11" t="n">
        <v>7</v>
      </c>
      <c r="I2" s="13" t="n">
        <f aca="false">VLOOKUP(F2,COD!$A$1:$C$6,3,0) *H2</f>
        <v>2100</v>
      </c>
    </row>
    <row r="3" s="14" customFormat="true" ht="15" hidden="false" customHeight="false" outlineLevel="0" collapsed="false">
      <c r="A3" s="10" t="n">
        <v>45294</v>
      </c>
      <c r="B3" s="11" t="n">
        <f aca="false">_xlfn.ISOWEEKNUM(A3)</f>
        <v>1</v>
      </c>
      <c r="C3" s="11" t="str">
        <f aca="false">VLOOKUP(WEEKDAY(A3), Dados!$A$1:$B$7,2,0)</f>
        <v>Quarta</v>
      </c>
      <c r="D3" s="12" t="s">
        <v>21</v>
      </c>
      <c r="E3" s="12" t="s">
        <v>23</v>
      </c>
      <c r="F3" s="12" t="s">
        <v>6</v>
      </c>
      <c r="G3" s="11" t="str">
        <f aca="false">VLOOKUP(F3,CLIENTES!$A$1:$B$6,2,0)</f>
        <v>Cliente Y</v>
      </c>
      <c r="H3" s="15" t="n">
        <v>7</v>
      </c>
      <c r="I3" s="13" t="n">
        <f aca="false">VLOOKUP(F3,COD!$A$1:$C$6,3,0) *H3</f>
        <v>1260</v>
      </c>
    </row>
    <row r="4" s="14" customFormat="true" ht="15" hidden="false" customHeight="false" outlineLevel="0" collapsed="false">
      <c r="A4" s="10" t="n">
        <v>45294</v>
      </c>
      <c r="B4" s="11" t="n">
        <f aca="false">_xlfn.ISOWEEKNUM(A4)</f>
        <v>1</v>
      </c>
      <c r="C4" s="11" t="str">
        <f aca="false">VLOOKUP(WEEKDAY(A4), Dados!$A$1:$B$7,2,0)</f>
        <v>Quarta</v>
      </c>
      <c r="D4" s="12" t="s">
        <v>21</v>
      </c>
      <c r="E4" s="12" t="s">
        <v>24</v>
      </c>
      <c r="F4" s="12" t="s">
        <v>8</v>
      </c>
      <c r="G4" s="11" t="str">
        <f aca="false">VLOOKUP(F4,CLIENTES!$A$1:$B$6,2,0)</f>
        <v>Cliente Z</v>
      </c>
      <c r="H4" s="15" t="n">
        <v>7</v>
      </c>
      <c r="I4" s="13" t="n">
        <f aca="false">VLOOKUP(F4,COD!$A$1:$C$6,3,0) *H4</f>
        <v>1625.8064516129</v>
      </c>
    </row>
    <row r="5" s="16" customFormat="true" ht="15" hidden="false" customHeight="false" outlineLevel="0" collapsed="false">
      <c r="A5" s="10" t="n">
        <v>45294</v>
      </c>
      <c r="B5" s="11" t="n">
        <f aca="false">_xlfn.ISOWEEKNUM(A5)</f>
        <v>1</v>
      </c>
      <c r="C5" s="11" t="str">
        <f aca="false">VLOOKUP(WEEKDAY(A5), Dados!$A$1:$B$7,2,0)</f>
        <v>Quarta</v>
      </c>
      <c r="D5" s="12" t="s">
        <v>25</v>
      </c>
      <c r="E5" s="12" t="s">
        <v>22</v>
      </c>
      <c r="F5" s="12" t="s">
        <v>5</v>
      </c>
      <c r="G5" s="11" t="str">
        <f aca="false">VLOOKUP(F5,CLIENTES!$A$1:$B$6,2,0)</f>
        <v>Cliente Y</v>
      </c>
      <c r="H5" s="15" t="n">
        <v>7</v>
      </c>
      <c r="I5" s="13" t="n">
        <f aca="false">VLOOKUP(F5,COD!$A$1:$C$6,3,0) *H5</f>
        <v>2100</v>
      </c>
    </row>
    <row r="6" s="16" customFormat="true" ht="15" hidden="false" customHeight="false" outlineLevel="0" collapsed="false">
      <c r="A6" s="10" t="n">
        <v>45294</v>
      </c>
      <c r="B6" s="11" t="n">
        <f aca="false">_xlfn.ISOWEEKNUM(A6)</f>
        <v>1</v>
      </c>
      <c r="C6" s="11" t="str">
        <f aca="false">VLOOKUP(WEEKDAY(A6), Dados!$A$1:$B$7,2,0)</f>
        <v>Quarta</v>
      </c>
      <c r="D6" s="12" t="s">
        <v>25</v>
      </c>
      <c r="E6" s="12" t="s">
        <v>23</v>
      </c>
      <c r="F6" s="12" t="s">
        <v>6</v>
      </c>
      <c r="G6" s="11" t="str">
        <f aca="false">VLOOKUP(F6,CLIENTES!$A$1:$B$6,2,0)</f>
        <v>Cliente Y</v>
      </c>
      <c r="H6" s="15" t="n">
        <v>7</v>
      </c>
      <c r="I6" s="13" t="n">
        <f aca="false">VLOOKUP(F6,COD!$A$1:$C$6,3,0) *H6</f>
        <v>1260</v>
      </c>
    </row>
    <row r="7" s="16" customFormat="true" ht="15" hidden="false" customHeight="false" outlineLevel="0" collapsed="false">
      <c r="A7" s="10" t="n">
        <v>45294</v>
      </c>
      <c r="B7" s="11" t="n">
        <f aca="false">_xlfn.ISOWEEKNUM(A7)</f>
        <v>1</v>
      </c>
      <c r="C7" s="11" t="str">
        <f aca="false">VLOOKUP(WEEKDAY(A7), Dados!$A$1:$B$7,2,0)</f>
        <v>Quarta</v>
      </c>
      <c r="D7" s="12" t="s">
        <v>25</v>
      </c>
      <c r="E7" s="12" t="s">
        <v>24</v>
      </c>
      <c r="F7" s="12" t="s">
        <v>8</v>
      </c>
      <c r="G7" s="11" t="str">
        <f aca="false">VLOOKUP(F7,CLIENTES!$A$1:$B$6,2,0)</f>
        <v>Cliente Z</v>
      </c>
      <c r="H7" s="15" t="n">
        <v>4</v>
      </c>
      <c r="I7" s="13" t="n">
        <f aca="false">VLOOKUP(F7,COD!$A$1:$C$6,3,0) *H7</f>
        <v>929.032258064516</v>
      </c>
    </row>
    <row r="8" s="16" customFormat="true" ht="15" hidden="false" customHeight="false" outlineLevel="0" collapsed="false">
      <c r="A8" s="10" t="n">
        <v>45294</v>
      </c>
      <c r="B8" s="11" t="n">
        <f aca="false">_xlfn.ISOWEEKNUM(A8)</f>
        <v>1</v>
      </c>
      <c r="C8" s="11" t="str">
        <f aca="false">VLOOKUP(WEEKDAY(A8), Dados!$A$1:$B$7,2,0)</f>
        <v>Quarta</v>
      </c>
      <c r="D8" s="12" t="s">
        <v>25</v>
      </c>
      <c r="E8" s="12" t="s">
        <v>24</v>
      </c>
      <c r="F8" s="12" t="s">
        <v>9</v>
      </c>
      <c r="G8" s="11" t="str">
        <f aca="false">VLOOKUP(F8,CLIENTES!$A$1:$B$6,2,0)</f>
        <v>Cliente Z</v>
      </c>
      <c r="H8" s="15" t="n">
        <v>3</v>
      </c>
      <c r="I8" s="13" t="n">
        <f aca="false">VLOOKUP(F8,COD!$A$1:$C$6,3,0) *H8</f>
        <v>744.827586206897</v>
      </c>
    </row>
    <row r="9" s="16" customFormat="true" ht="15" hidden="false" customHeight="false" outlineLevel="0" collapsed="false">
      <c r="A9" s="10" t="n">
        <v>45294</v>
      </c>
      <c r="B9" s="11" t="n">
        <f aca="false">_xlfn.ISOWEEKNUM(A9)</f>
        <v>1</v>
      </c>
      <c r="C9" s="11" t="str">
        <f aca="false">VLOOKUP(WEEKDAY(A9), Dados!$A$1:$B$7,2,0)</f>
        <v>Quarta</v>
      </c>
      <c r="D9" s="12" t="s">
        <v>26</v>
      </c>
      <c r="E9" s="12" t="s">
        <v>22</v>
      </c>
      <c r="F9" s="12" t="s">
        <v>5</v>
      </c>
      <c r="G9" s="11" t="str">
        <f aca="false">VLOOKUP(F9,CLIENTES!$A$1:$B$6,2,0)</f>
        <v>Cliente Y</v>
      </c>
      <c r="H9" s="15" t="n">
        <v>7</v>
      </c>
      <c r="I9" s="13" t="n">
        <f aca="false">VLOOKUP(F9,COD!$A$1:$C$6,3,0) *H9</f>
        <v>2100</v>
      </c>
    </row>
    <row r="10" s="16" customFormat="true" ht="15" hidden="false" customHeight="false" outlineLevel="0" collapsed="false">
      <c r="A10" s="10" t="n">
        <v>45294</v>
      </c>
      <c r="B10" s="11" t="n">
        <f aca="false">_xlfn.ISOWEEKNUM(A10)</f>
        <v>1</v>
      </c>
      <c r="C10" s="11" t="str">
        <f aca="false">VLOOKUP(WEEKDAY(A10), Dados!$A$1:$B$7,2,0)</f>
        <v>Quarta</v>
      </c>
      <c r="D10" s="12" t="s">
        <v>26</v>
      </c>
      <c r="E10" s="12" t="s">
        <v>23</v>
      </c>
      <c r="F10" s="12" t="s">
        <v>6</v>
      </c>
      <c r="G10" s="11" t="str">
        <f aca="false">VLOOKUP(F10,CLIENTES!$A$1:$B$6,2,0)</f>
        <v>Cliente Y</v>
      </c>
      <c r="H10" s="15" t="n">
        <v>7</v>
      </c>
      <c r="I10" s="13" t="n">
        <f aca="false">VLOOKUP(F10,COD!$A$1:$C$6,3,0) *H10</f>
        <v>1260</v>
      </c>
    </row>
    <row r="11" s="16" customFormat="true" ht="15" hidden="false" customHeight="false" outlineLevel="0" collapsed="false">
      <c r="A11" s="10" t="n">
        <v>45295</v>
      </c>
      <c r="B11" s="11" t="n">
        <f aca="false">_xlfn.ISOWEEKNUM(A11)</f>
        <v>1</v>
      </c>
      <c r="C11" s="11" t="str">
        <f aca="false">VLOOKUP(WEEKDAY(A11), Dados!$A$1:$B$7,2,0)</f>
        <v>Quinta</v>
      </c>
      <c r="D11" s="12" t="s">
        <v>21</v>
      </c>
      <c r="E11" s="12" t="s">
        <v>22</v>
      </c>
      <c r="F11" s="12" t="s">
        <v>5</v>
      </c>
      <c r="G11" s="11" t="str">
        <f aca="false">VLOOKUP(F11,CLIENTES!$A$1:$B$6,2,0)</f>
        <v>Cliente Y</v>
      </c>
      <c r="H11" s="15" t="n">
        <v>7</v>
      </c>
      <c r="I11" s="13" t="n">
        <f aca="false">VLOOKUP(F11,COD!$A$1:$C$6,3,0) *H11</f>
        <v>2100</v>
      </c>
    </row>
    <row r="12" s="16" customFormat="true" ht="15" hidden="false" customHeight="false" outlineLevel="0" collapsed="false">
      <c r="A12" s="10" t="n">
        <v>45295</v>
      </c>
      <c r="B12" s="11" t="n">
        <f aca="false">_xlfn.ISOWEEKNUM(A12)</f>
        <v>1</v>
      </c>
      <c r="C12" s="11" t="str">
        <f aca="false">VLOOKUP(WEEKDAY(A12), Dados!$A$1:$B$7,2,0)</f>
        <v>Quinta</v>
      </c>
      <c r="D12" s="12" t="s">
        <v>21</v>
      </c>
      <c r="E12" s="12" t="s">
        <v>23</v>
      </c>
      <c r="F12" s="12" t="s">
        <v>6</v>
      </c>
      <c r="G12" s="11" t="str">
        <f aca="false">VLOOKUP(F12,CLIENTES!$A$1:$B$6,2,0)</f>
        <v>Cliente Y</v>
      </c>
      <c r="H12" s="15" t="n">
        <v>7</v>
      </c>
      <c r="I12" s="13" t="n">
        <f aca="false">VLOOKUP(F12,COD!$A$1:$C$6,3,0) *H12</f>
        <v>1260</v>
      </c>
    </row>
    <row r="13" s="16" customFormat="true" ht="15" hidden="false" customHeight="false" outlineLevel="0" collapsed="false">
      <c r="A13" s="10" t="n">
        <v>45295</v>
      </c>
      <c r="B13" s="11" t="n">
        <f aca="false">_xlfn.ISOWEEKNUM(A13)</f>
        <v>1</v>
      </c>
      <c r="C13" s="11" t="str">
        <f aca="false">VLOOKUP(WEEKDAY(A13), Dados!$A$1:$B$7,2,0)</f>
        <v>Quinta</v>
      </c>
      <c r="D13" s="12" t="s">
        <v>21</v>
      </c>
      <c r="E13" s="12" t="s">
        <v>24</v>
      </c>
      <c r="F13" s="12" t="s">
        <v>9</v>
      </c>
      <c r="G13" s="11" t="str">
        <f aca="false">VLOOKUP(F13,CLIENTES!$A$1:$B$6,2,0)</f>
        <v>Cliente Z</v>
      </c>
      <c r="H13" s="15" t="n">
        <v>7</v>
      </c>
      <c r="I13" s="13" t="n">
        <f aca="false">VLOOKUP(F13,COD!$A$1:$C$6,3,0) *H13</f>
        <v>1737.93103448276</v>
      </c>
    </row>
    <row r="14" s="16" customFormat="true" ht="15" hidden="false" customHeight="false" outlineLevel="0" collapsed="false">
      <c r="A14" s="10" t="n">
        <v>45295</v>
      </c>
      <c r="B14" s="11" t="n">
        <f aca="false">_xlfn.ISOWEEKNUM(A14)</f>
        <v>1</v>
      </c>
      <c r="C14" s="11" t="str">
        <f aca="false">VLOOKUP(WEEKDAY(A14), Dados!$A$1:$B$7,2,0)</f>
        <v>Quinta</v>
      </c>
      <c r="D14" s="12" t="s">
        <v>25</v>
      </c>
      <c r="E14" s="12" t="s">
        <v>22</v>
      </c>
      <c r="F14" s="12" t="s">
        <v>5</v>
      </c>
      <c r="G14" s="11" t="str">
        <f aca="false">VLOOKUP(F14,CLIENTES!$A$1:$B$6,2,0)</f>
        <v>Cliente Y</v>
      </c>
      <c r="H14" s="15" t="n">
        <v>7</v>
      </c>
      <c r="I14" s="13" t="n">
        <f aca="false">VLOOKUP(F14,COD!$A$1:$C$6,3,0) *H14</f>
        <v>2100</v>
      </c>
    </row>
    <row r="15" s="16" customFormat="true" ht="15" hidden="false" customHeight="false" outlineLevel="0" collapsed="false">
      <c r="A15" s="10" t="n">
        <v>45295</v>
      </c>
      <c r="B15" s="11" t="n">
        <f aca="false">_xlfn.ISOWEEKNUM(A15)</f>
        <v>1</v>
      </c>
      <c r="C15" s="11" t="str">
        <f aca="false">VLOOKUP(WEEKDAY(A15), Dados!$A$1:$B$7,2,0)</f>
        <v>Quinta</v>
      </c>
      <c r="D15" s="12" t="s">
        <v>25</v>
      </c>
      <c r="E15" s="12" t="s">
        <v>23</v>
      </c>
      <c r="F15" s="12" t="s">
        <v>6</v>
      </c>
      <c r="G15" s="11" t="str">
        <f aca="false">VLOOKUP(F15,CLIENTES!$A$1:$B$6,2,0)</f>
        <v>Cliente Y</v>
      </c>
      <c r="H15" s="15" t="n">
        <v>7</v>
      </c>
      <c r="I15" s="13" t="n">
        <f aca="false">VLOOKUP(F15,COD!$A$1:$C$6,3,0) *H15</f>
        <v>1260</v>
      </c>
    </row>
    <row r="16" s="16" customFormat="true" ht="15" hidden="false" customHeight="false" outlineLevel="0" collapsed="false">
      <c r="A16" s="10" t="n">
        <v>45295</v>
      </c>
      <c r="B16" s="11" t="n">
        <f aca="false">_xlfn.ISOWEEKNUM(A16)</f>
        <v>1</v>
      </c>
      <c r="C16" s="11" t="str">
        <f aca="false">VLOOKUP(WEEKDAY(A16), Dados!$A$1:$B$7,2,0)</f>
        <v>Quinta</v>
      </c>
      <c r="D16" s="12" t="s">
        <v>25</v>
      </c>
      <c r="E16" s="12" t="s">
        <v>24</v>
      </c>
      <c r="F16" s="12" t="s">
        <v>9</v>
      </c>
      <c r="G16" s="11" t="str">
        <f aca="false">VLOOKUP(F16,CLIENTES!$A$1:$B$6,2,0)</f>
        <v>Cliente Z</v>
      </c>
      <c r="H16" s="15" t="n">
        <v>7</v>
      </c>
      <c r="I16" s="13" t="n">
        <f aca="false">VLOOKUP(F16,COD!$A$1:$C$6,3,0) *H16</f>
        <v>1737.93103448276</v>
      </c>
    </row>
    <row r="17" s="16" customFormat="true" ht="15" hidden="false" customHeight="false" outlineLevel="0" collapsed="false">
      <c r="A17" s="10" t="n">
        <v>45295</v>
      </c>
      <c r="B17" s="11" t="n">
        <f aca="false">_xlfn.ISOWEEKNUM(A17)</f>
        <v>1</v>
      </c>
      <c r="C17" s="11" t="str">
        <f aca="false">VLOOKUP(WEEKDAY(A17), Dados!$A$1:$B$7,2,0)</f>
        <v>Quinta</v>
      </c>
      <c r="D17" s="12" t="s">
        <v>26</v>
      </c>
      <c r="E17" s="12" t="s">
        <v>22</v>
      </c>
      <c r="F17" s="12" t="s">
        <v>5</v>
      </c>
      <c r="G17" s="11" t="str">
        <f aca="false">VLOOKUP(F17,CLIENTES!$A$1:$B$6,2,0)</f>
        <v>Cliente Y</v>
      </c>
      <c r="H17" s="15" t="n">
        <v>7</v>
      </c>
      <c r="I17" s="13" t="n">
        <f aca="false">VLOOKUP(F17,COD!$A$1:$C$6,3,0) *H17</f>
        <v>2100</v>
      </c>
    </row>
    <row r="18" s="16" customFormat="true" ht="15" hidden="false" customHeight="false" outlineLevel="0" collapsed="false">
      <c r="A18" s="10" t="n">
        <v>45295</v>
      </c>
      <c r="B18" s="11" t="n">
        <f aca="false">_xlfn.ISOWEEKNUM(A18)</f>
        <v>1</v>
      </c>
      <c r="C18" s="11" t="str">
        <f aca="false">VLOOKUP(WEEKDAY(A18), Dados!$A$1:$B$7,2,0)</f>
        <v>Quinta</v>
      </c>
      <c r="D18" s="12" t="s">
        <v>26</v>
      </c>
      <c r="E18" s="12" t="s">
        <v>23</v>
      </c>
      <c r="F18" s="12" t="s">
        <v>6</v>
      </c>
      <c r="G18" s="11" t="str">
        <f aca="false">VLOOKUP(F18,CLIENTES!$A$1:$B$6,2,0)</f>
        <v>Cliente Y</v>
      </c>
      <c r="H18" s="15" t="n">
        <v>2</v>
      </c>
      <c r="I18" s="13" t="n">
        <f aca="false">VLOOKUP(F18,COD!$A$1:$C$6,3,0) *H18</f>
        <v>360</v>
      </c>
    </row>
    <row r="19" s="16" customFormat="true" ht="15" hidden="false" customHeight="false" outlineLevel="0" collapsed="false">
      <c r="A19" s="10" t="n">
        <v>45295</v>
      </c>
      <c r="B19" s="11" t="n">
        <f aca="false">_xlfn.ISOWEEKNUM(A19)</f>
        <v>1</v>
      </c>
      <c r="C19" s="11" t="str">
        <f aca="false">VLOOKUP(WEEKDAY(A19), Dados!$A$1:$B$7,2,0)</f>
        <v>Quinta</v>
      </c>
      <c r="D19" s="12" t="s">
        <v>26</v>
      </c>
      <c r="E19" s="12" t="s">
        <v>23</v>
      </c>
      <c r="F19" s="12" t="s">
        <v>7</v>
      </c>
      <c r="G19" s="11" t="str">
        <f aca="false">VLOOKUP(F19,CLIENTES!$A$1:$B$6,2,0)</f>
        <v>Cliente Y</v>
      </c>
      <c r="H19" s="15" t="n">
        <v>5</v>
      </c>
      <c r="I19" s="13" t="n">
        <f aca="false">VLOOKUP(F19,COD!$A$1:$C$6,3,0) *H19</f>
        <v>1028.57142857143</v>
      </c>
    </row>
    <row r="20" s="16" customFormat="true" ht="15" hidden="false" customHeight="false" outlineLevel="0" collapsed="false">
      <c r="A20" s="10" t="n">
        <v>45296</v>
      </c>
      <c r="B20" s="11" t="n">
        <f aca="false">_xlfn.ISOWEEKNUM(A20)</f>
        <v>1</v>
      </c>
      <c r="C20" s="11" t="str">
        <f aca="false">VLOOKUP(WEEKDAY(A20), Dados!$A$1:$B$7,2,0)</f>
        <v>Sexta</v>
      </c>
      <c r="D20" s="12" t="s">
        <v>21</v>
      </c>
      <c r="E20" s="12" t="s">
        <v>22</v>
      </c>
      <c r="F20" s="12" t="s">
        <v>5</v>
      </c>
      <c r="G20" s="11" t="str">
        <f aca="false">VLOOKUP(F20,CLIENTES!$A$1:$B$6,2,0)</f>
        <v>Cliente Y</v>
      </c>
      <c r="H20" s="15" t="n">
        <v>7</v>
      </c>
      <c r="I20" s="13" t="n">
        <f aca="false">VLOOKUP(F20,COD!$A$1:$C$6,3,0) *H20</f>
        <v>2100</v>
      </c>
    </row>
    <row r="21" s="16" customFormat="true" ht="15" hidden="false" customHeight="false" outlineLevel="0" collapsed="false">
      <c r="A21" s="10" t="n">
        <v>45296</v>
      </c>
      <c r="B21" s="11" t="n">
        <f aca="false">_xlfn.ISOWEEKNUM(A21)</f>
        <v>1</v>
      </c>
      <c r="C21" s="11" t="str">
        <f aca="false">VLOOKUP(WEEKDAY(A21), Dados!$A$1:$B$7,2,0)</f>
        <v>Sexta</v>
      </c>
      <c r="D21" s="12" t="s">
        <v>21</v>
      </c>
      <c r="E21" s="12" t="s">
        <v>23</v>
      </c>
      <c r="F21" s="12" t="s">
        <v>7</v>
      </c>
      <c r="G21" s="11" t="str">
        <f aca="false">VLOOKUP(F21,CLIENTES!$A$1:$B$6,2,0)</f>
        <v>Cliente Y</v>
      </c>
      <c r="H21" s="15" t="n">
        <v>7</v>
      </c>
      <c r="I21" s="13" t="n">
        <f aca="false">VLOOKUP(F21,COD!$A$1:$C$6,3,0) *H21</f>
        <v>1440</v>
      </c>
    </row>
    <row r="22" s="16" customFormat="true" ht="15" hidden="false" customHeight="false" outlineLevel="0" collapsed="false">
      <c r="A22" s="10" t="n">
        <v>45296</v>
      </c>
      <c r="B22" s="11" t="n">
        <f aca="false">_xlfn.ISOWEEKNUM(A22)</f>
        <v>1</v>
      </c>
      <c r="C22" s="11" t="str">
        <f aca="false">VLOOKUP(WEEKDAY(A22), Dados!$A$1:$B$7,2,0)</f>
        <v>Sexta</v>
      </c>
      <c r="D22" s="12" t="s">
        <v>21</v>
      </c>
      <c r="E22" s="12" t="s">
        <v>24</v>
      </c>
      <c r="F22" s="12" t="s">
        <v>9</v>
      </c>
      <c r="G22" s="11" t="str">
        <f aca="false">VLOOKUP(F22,CLIENTES!$A$1:$B$6,2,0)</f>
        <v>Cliente Z</v>
      </c>
      <c r="H22" s="15" t="n">
        <v>4</v>
      </c>
      <c r="I22" s="13" t="n">
        <f aca="false">VLOOKUP(F22,COD!$A$1:$C$6,3,0) *H22</f>
        <v>993.103448275862</v>
      </c>
    </row>
    <row r="23" s="16" customFormat="true" ht="15" hidden="false" customHeight="false" outlineLevel="0" collapsed="false">
      <c r="A23" s="10" t="n">
        <v>45296</v>
      </c>
      <c r="B23" s="11" t="n">
        <f aca="false">_xlfn.ISOWEEKNUM(A23)</f>
        <v>1</v>
      </c>
      <c r="C23" s="11" t="str">
        <f aca="false">VLOOKUP(WEEKDAY(A23), Dados!$A$1:$B$7,2,0)</f>
        <v>Sexta</v>
      </c>
      <c r="D23" s="12" t="s">
        <v>21</v>
      </c>
      <c r="E23" s="12" t="s">
        <v>24</v>
      </c>
      <c r="F23" s="12" t="s">
        <v>8</v>
      </c>
      <c r="G23" s="11" t="str">
        <f aca="false">VLOOKUP(F23,CLIENTES!$A$1:$B$6,2,0)</f>
        <v>Cliente Z</v>
      </c>
      <c r="H23" s="15" t="n">
        <v>3</v>
      </c>
      <c r="I23" s="13" t="n">
        <f aca="false">VLOOKUP(F23,COD!$A$1:$C$6,3,0) *H23</f>
        <v>696.774193548387</v>
      </c>
    </row>
    <row r="24" s="16" customFormat="true" ht="15" hidden="false" customHeight="false" outlineLevel="0" collapsed="false">
      <c r="A24" s="10" t="n">
        <v>45296</v>
      </c>
      <c r="B24" s="11" t="n">
        <f aca="false">_xlfn.ISOWEEKNUM(A24)</f>
        <v>1</v>
      </c>
      <c r="C24" s="11" t="str">
        <f aca="false">VLOOKUP(WEEKDAY(A24), Dados!$A$1:$B$7,2,0)</f>
        <v>Sexta</v>
      </c>
      <c r="D24" s="12" t="s">
        <v>25</v>
      </c>
      <c r="E24" s="12" t="s">
        <v>22</v>
      </c>
      <c r="F24" s="12" t="s">
        <v>5</v>
      </c>
      <c r="G24" s="11" t="str">
        <f aca="false">VLOOKUP(F24,CLIENTES!$A$1:$B$6,2,0)</f>
        <v>Cliente Y</v>
      </c>
      <c r="H24" s="15" t="n">
        <v>7</v>
      </c>
      <c r="I24" s="13" t="n">
        <f aca="false">VLOOKUP(F24,COD!$A$1:$C$6,3,0) *H24</f>
        <v>2100</v>
      </c>
    </row>
    <row r="25" s="16" customFormat="true" ht="15" hidden="false" customHeight="false" outlineLevel="0" collapsed="false">
      <c r="A25" s="10" t="n">
        <v>45296</v>
      </c>
      <c r="B25" s="11" t="n">
        <f aca="false">_xlfn.ISOWEEKNUM(A25)</f>
        <v>1</v>
      </c>
      <c r="C25" s="11" t="str">
        <f aca="false">VLOOKUP(WEEKDAY(A25), Dados!$A$1:$B$7,2,0)</f>
        <v>Sexta</v>
      </c>
      <c r="D25" s="12" t="s">
        <v>25</v>
      </c>
      <c r="E25" s="12" t="s">
        <v>23</v>
      </c>
      <c r="F25" s="12" t="s">
        <v>7</v>
      </c>
      <c r="G25" s="11" t="str">
        <f aca="false">VLOOKUP(F25,CLIENTES!$A$1:$B$6,2,0)</f>
        <v>Cliente Y</v>
      </c>
      <c r="H25" s="15" t="n">
        <v>7</v>
      </c>
      <c r="I25" s="13" t="n">
        <f aca="false">VLOOKUP(F25,COD!$A$1:$C$6,3,0) *H25</f>
        <v>1440</v>
      </c>
    </row>
    <row r="26" s="16" customFormat="true" ht="15" hidden="false" customHeight="false" outlineLevel="0" collapsed="false">
      <c r="A26" s="10" t="n">
        <v>45296</v>
      </c>
      <c r="B26" s="11" t="n">
        <f aca="false">_xlfn.ISOWEEKNUM(A26)</f>
        <v>1</v>
      </c>
      <c r="C26" s="11" t="str">
        <f aca="false">VLOOKUP(WEEKDAY(A26), Dados!$A$1:$B$7,2,0)</f>
        <v>Sexta</v>
      </c>
      <c r="D26" s="12" t="s">
        <v>25</v>
      </c>
      <c r="E26" s="12" t="s">
        <v>24</v>
      </c>
      <c r="F26" s="12" t="s">
        <v>8</v>
      </c>
      <c r="G26" s="11" t="str">
        <f aca="false">VLOOKUP(F26,CLIENTES!$A$1:$B$6,2,0)</f>
        <v>Cliente Z</v>
      </c>
      <c r="H26" s="15" t="n">
        <v>7</v>
      </c>
      <c r="I26" s="13" t="n">
        <f aca="false">VLOOKUP(F26,COD!$A$1:$C$6,3,0) *H26</f>
        <v>1625.8064516129</v>
      </c>
    </row>
    <row r="27" s="16" customFormat="true" ht="15" hidden="false" customHeight="false" outlineLevel="0" collapsed="false">
      <c r="A27" s="10" t="n">
        <v>45296</v>
      </c>
      <c r="B27" s="11" t="n">
        <f aca="false">_xlfn.ISOWEEKNUM(A27)</f>
        <v>1</v>
      </c>
      <c r="C27" s="11" t="str">
        <f aca="false">VLOOKUP(WEEKDAY(A27), Dados!$A$1:$B$7,2,0)</f>
        <v>Sexta</v>
      </c>
      <c r="D27" s="12" t="s">
        <v>26</v>
      </c>
      <c r="E27" s="12" t="s">
        <v>22</v>
      </c>
      <c r="F27" s="12" t="s">
        <v>5</v>
      </c>
      <c r="G27" s="11" t="str">
        <f aca="false">VLOOKUP(F27,CLIENTES!$A$1:$B$6,2,0)</f>
        <v>Cliente Y</v>
      </c>
      <c r="H27" s="15" t="n">
        <v>7</v>
      </c>
      <c r="I27" s="13" t="n">
        <f aca="false">VLOOKUP(F27,COD!$A$1:$C$6,3,0) *H27</f>
        <v>2100</v>
      </c>
    </row>
    <row r="28" s="16" customFormat="true" ht="15" hidden="false" customHeight="false" outlineLevel="0" collapsed="false">
      <c r="A28" s="10" t="n">
        <v>45296</v>
      </c>
      <c r="B28" s="11" t="n">
        <f aca="false">_xlfn.ISOWEEKNUM(A28)</f>
        <v>1</v>
      </c>
      <c r="C28" s="11" t="str">
        <f aca="false">VLOOKUP(WEEKDAY(A28), Dados!$A$1:$B$7,2,0)</f>
        <v>Sexta</v>
      </c>
      <c r="D28" s="12" t="s">
        <v>26</v>
      </c>
      <c r="E28" s="12" t="s">
        <v>23</v>
      </c>
      <c r="F28" s="12" t="s">
        <v>7</v>
      </c>
      <c r="G28" s="11" t="str">
        <f aca="false">VLOOKUP(F28,CLIENTES!$A$1:$B$6,2,0)</f>
        <v>Cliente Y</v>
      </c>
      <c r="H28" s="15" t="n">
        <v>7</v>
      </c>
      <c r="I28" s="13" t="n">
        <f aca="false">VLOOKUP(F28,COD!$A$1:$C$6,3,0) *H28</f>
        <v>1440</v>
      </c>
    </row>
    <row r="29" s="14" customFormat="true" ht="15" hidden="false" customHeight="false" outlineLevel="0" collapsed="false">
      <c r="A29" s="10" t="n">
        <v>45299</v>
      </c>
      <c r="B29" s="11" t="n">
        <f aca="false">_xlfn.ISOWEEKNUM(A29)</f>
        <v>2</v>
      </c>
      <c r="C29" s="11" t="str">
        <f aca="false">VLOOKUP(WEEKDAY(A29), Dados!$A$1:$B$7,2,0)</f>
        <v>Segunda</v>
      </c>
      <c r="D29" s="12" t="s">
        <v>21</v>
      </c>
      <c r="E29" s="12" t="s">
        <v>22</v>
      </c>
      <c r="F29" s="12" t="s">
        <v>5</v>
      </c>
      <c r="G29" s="11" t="str">
        <f aca="false">VLOOKUP(F29,CLIENTES!$A$1:$B$6,2,0)</f>
        <v>Cliente Y</v>
      </c>
      <c r="H29" s="15" t="n">
        <v>7</v>
      </c>
      <c r="I29" s="13" t="n">
        <f aca="false">VLOOKUP(F29,COD!$A$1:$C$6,3,0) *H29</f>
        <v>2100</v>
      </c>
    </row>
    <row r="30" s="14" customFormat="true" ht="15" hidden="false" customHeight="false" outlineLevel="0" collapsed="false">
      <c r="A30" s="10" t="n">
        <v>45299</v>
      </c>
      <c r="B30" s="11" t="n">
        <f aca="false">_xlfn.ISOWEEKNUM(A30)</f>
        <v>2</v>
      </c>
      <c r="C30" s="11" t="str">
        <f aca="false">VLOOKUP(WEEKDAY(A30), Dados!$A$1:$B$7,2,0)</f>
        <v>Segunda</v>
      </c>
      <c r="D30" s="12" t="s">
        <v>21</v>
      </c>
      <c r="E30" s="12" t="s">
        <v>23</v>
      </c>
      <c r="F30" s="12" t="s">
        <v>7</v>
      </c>
      <c r="G30" s="11" t="str">
        <f aca="false">VLOOKUP(F30,CLIENTES!$A$1:$B$6,2,0)</f>
        <v>Cliente Y</v>
      </c>
      <c r="H30" s="15" t="n">
        <v>7</v>
      </c>
      <c r="I30" s="13" t="n">
        <f aca="false">VLOOKUP(F30,COD!$A$1:$C$6,3,0) *H30</f>
        <v>1440</v>
      </c>
    </row>
    <row r="31" s="14" customFormat="true" ht="15" hidden="false" customHeight="false" outlineLevel="0" collapsed="false">
      <c r="A31" s="10" t="n">
        <v>45299</v>
      </c>
      <c r="B31" s="11" t="n">
        <f aca="false">_xlfn.ISOWEEKNUM(A31)</f>
        <v>2</v>
      </c>
      <c r="C31" s="11" t="str">
        <f aca="false">VLOOKUP(WEEKDAY(A31), Dados!$A$1:$B$7,2,0)</f>
        <v>Segunda</v>
      </c>
      <c r="D31" s="12" t="s">
        <v>21</v>
      </c>
      <c r="E31" s="12" t="s">
        <v>24</v>
      </c>
      <c r="F31" s="12" t="s">
        <v>8</v>
      </c>
      <c r="G31" s="11" t="str">
        <f aca="false">VLOOKUP(F31,CLIENTES!$A$1:$B$6,2,0)</f>
        <v>Cliente Z</v>
      </c>
      <c r="H31" s="15" t="n">
        <v>7</v>
      </c>
      <c r="I31" s="13" t="n">
        <f aca="false">VLOOKUP(F31,COD!$A$1:$C$6,3,0) *H31</f>
        <v>1625.8064516129</v>
      </c>
    </row>
    <row r="32" s="14" customFormat="true" ht="15" hidden="false" customHeight="false" outlineLevel="0" collapsed="false">
      <c r="A32" s="10" t="n">
        <v>45299</v>
      </c>
      <c r="B32" s="11" t="n">
        <f aca="false">_xlfn.ISOWEEKNUM(A32)</f>
        <v>2</v>
      </c>
      <c r="C32" s="11" t="str">
        <f aca="false">VLOOKUP(WEEKDAY(A32), Dados!$A$1:$B$7,2,0)</f>
        <v>Segunda</v>
      </c>
      <c r="D32" s="12" t="s">
        <v>25</v>
      </c>
      <c r="E32" s="12" t="s">
        <v>22</v>
      </c>
      <c r="F32" s="12" t="s">
        <v>5</v>
      </c>
      <c r="G32" s="11" t="str">
        <f aca="false">VLOOKUP(F32,CLIENTES!$A$1:$B$6,2,0)</f>
        <v>Cliente Y</v>
      </c>
      <c r="H32" s="15" t="n">
        <v>7</v>
      </c>
      <c r="I32" s="13" t="n">
        <f aca="false">VLOOKUP(F32,COD!$A$1:$C$6,3,0) *H32</f>
        <v>2100</v>
      </c>
    </row>
    <row r="33" s="14" customFormat="true" ht="15" hidden="false" customHeight="false" outlineLevel="0" collapsed="false">
      <c r="A33" s="10" t="n">
        <v>45299</v>
      </c>
      <c r="B33" s="11" t="n">
        <f aca="false">_xlfn.ISOWEEKNUM(A33)</f>
        <v>2</v>
      </c>
      <c r="C33" s="11" t="str">
        <f aca="false">VLOOKUP(WEEKDAY(A33), Dados!$A$1:$B$7,2,0)</f>
        <v>Segunda</v>
      </c>
      <c r="D33" s="12" t="s">
        <v>25</v>
      </c>
      <c r="E33" s="12" t="s">
        <v>23</v>
      </c>
      <c r="F33" s="12" t="s">
        <v>7</v>
      </c>
      <c r="G33" s="11" t="str">
        <f aca="false">VLOOKUP(F33,CLIENTES!$A$1:$B$6,2,0)</f>
        <v>Cliente Y</v>
      </c>
      <c r="H33" s="15" t="n">
        <v>7</v>
      </c>
      <c r="I33" s="13" t="n">
        <f aca="false">VLOOKUP(F33,COD!$A$1:$C$6,3,0) *H33</f>
        <v>1440</v>
      </c>
    </row>
    <row r="34" s="14" customFormat="true" ht="15" hidden="false" customHeight="false" outlineLevel="0" collapsed="false">
      <c r="A34" s="10" t="n">
        <v>45299</v>
      </c>
      <c r="B34" s="11" t="n">
        <f aca="false">_xlfn.ISOWEEKNUM(A34)</f>
        <v>2</v>
      </c>
      <c r="C34" s="11" t="str">
        <f aca="false">VLOOKUP(WEEKDAY(A34), Dados!$A$1:$B$7,2,0)</f>
        <v>Segunda</v>
      </c>
      <c r="D34" s="12" t="s">
        <v>25</v>
      </c>
      <c r="E34" s="12" t="s">
        <v>24</v>
      </c>
      <c r="F34" s="12" t="s">
        <v>8</v>
      </c>
      <c r="G34" s="11" t="str">
        <f aca="false">VLOOKUP(F34,CLIENTES!$A$1:$B$6,2,0)</f>
        <v>Cliente Z</v>
      </c>
      <c r="H34" s="15" t="n">
        <v>7</v>
      </c>
      <c r="I34" s="13" t="n">
        <f aca="false">VLOOKUP(F34,COD!$A$1:$C$6,3,0) *H34</f>
        <v>1625.8064516129</v>
      </c>
    </row>
    <row r="35" s="14" customFormat="true" ht="15" hidden="false" customHeight="false" outlineLevel="0" collapsed="false">
      <c r="A35" s="10" t="n">
        <v>45299</v>
      </c>
      <c r="B35" s="11" t="n">
        <f aca="false">_xlfn.ISOWEEKNUM(A35)</f>
        <v>2</v>
      </c>
      <c r="C35" s="11" t="str">
        <f aca="false">VLOOKUP(WEEKDAY(A35), Dados!$A$1:$B$7,2,0)</f>
        <v>Segunda</v>
      </c>
      <c r="D35" s="12" t="s">
        <v>26</v>
      </c>
      <c r="E35" s="12" t="s">
        <v>22</v>
      </c>
      <c r="F35" s="12" t="s">
        <v>5</v>
      </c>
      <c r="G35" s="11" t="str">
        <f aca="false">VLOOKUP(F35,CLIENTES!$A$1:$B$6,2,0)</f>
        <v>Cliente Y</v>
      </c>
      <c r="H35" s="15" t="n">
        <v>2</v>
      </c>
      <c r="I35" s="13" t="n">
        <f aca="false">VLOOKUP(F35,COD!$A$1:$C$6,3,0) *H35</f>
        <v>600</v>
      </c>
    </row>
    <row r="36" s="14" customFormat="true" ht="15" hidden="false" customHeight="false" outlineLevel="0" collapsed="false">
      <c r="A36" s="10" t="n">
        <v>45299</v>
      </c>
      <c r="B36" s="11" t="n">
        <f aca="false">_xlfn.ISOWEEKNUM(A36)</f>
        <v>2</v>
      </c>
      <c r="C36" s="11" t="str">
        <f aca="false">VLOOKUP(WEEKDAY(A36), Dados!$A$1:$B$7,2,0)</f>
        <v>Segunda</v>
      </c>
      <c r="D36" s="12" t="s">
        <v>26</v>
      </c>
      <c r="E36" s="12" t="s">
        <v>22</v>
      </c>
      <c r="F36" s="12" t="s">
        <v>6</v>
      </c>
      <c r="G36" s="11" t="str">
        <f aca="false">VLOOKUP(F36,CLIENTES!$A$1:$B$6,2,0)</f>
        <v>Cliente Y</v>
      </c>
      <c r="H36" s="15" t="n">
        <v>5</v>
      </c>
      <c r="I36" s="13" t="n">
        <f aca="false">VLOOKUP(F36,COD!$A$1:$C$6,3,0) *H36</f>
        <v>900</v>
      </c>
    </row>
    <row r="37" s="14" customFormat="true" ht="15" hidden="false" customHeight="false" outlineLevel="0" collapsed="false">
      <c r="A37" s="10" t="n">
        <v>45299</v>
      </c>
      <c r="B37" s="11" t="n">
        <f aca="false">_xlfn.ISOWEEKNUM(A37)</f>
        <v>2</v>
      </c>
      <c r="C37" s="11" t="str">
        <f aca="false">VLOOKUP(WEEKDAY(A37), Dados!$A$1:$B$7,2,0)</f>
        <v>Segunda</v>
      </c>
      <c r="D37" s="12" t="s">
        <v>26</v>
      </c>
      <c r="E37" s="12" t="s">
        <v>23</v>
      </c>
      <c r="F37" s="12" t="s">
        <v>7</v>
      </c>
      <c r="G37" s="11" t="str">
        <f aca="false">VLOOKUP(F37,CLIENTES!$A$1:$B$6,2,0)</f>
        <v>Cliente Y</v>
      </c>
      <c r="H37" s="15" t="n">
        <v>7</v>
      </c>
      <c r="I37" s="13" t="n">
        <f aca="false">VLOOKUP(F37,COD!$A$1:$C$6,3,0) *H37</f>
        <v>1440</v>
      </c>
    </row>
    <row r="38" s="14" customFormat="true" ht="15" hidden="false" customHeight="false" outlineLevel="0" collapsed="false">
      <c r="A38" s="10" t="n">
        <v>45300</v>
      </c>
      <c r="B38" s="11" t="n">
        <f aca="false">_xlfn.ISOWEEKNUM(A38)</f>
        <v>2</v>
      </c>
      <c r="C38" s="11" t="str">
        <f aca="false">VLOOKUP(WEEKDAY(A38), Dados!$A$1:$B$7,2,0)</f>
        <v>Terça</v>
      </c>
      <c r="D38" s="12" t="s">
        <v>21</v>
      </c>
      <c r="E38" s="12" t="s">
        <v>22</v>
      </c>
      <c r="F38" s="12" t="s">
        <v>6</v>
      </c>
      <c r="G38" s="11" t="str">
        <f aca="false">VLOOKUP(F38,CLIENTES!$A$1:$B$6,2,0)</f>
        <v>Cliente Y</v>
      </c>
      <c r="H38" s="15" t="n">
        <v>7</v>
      </c>
      <c r="I38" s="13" t="n">
        <f aca="false">VLOOKUP(F38,COD!$A$1:$C$6,3,0) *H38</f>
        <v>1260</v>
      </c>
    </row>
    <row r="39" s="14" customFormat="true" ht="15" hidden="false" customHeight="false" outlineLevel="0" collapsed="false">
      <c r="A39" s="10" t="n">
        <v>45300</v>
      </c>
      <c r="B39" s="11" t="n">
        <f aca="false">_xlfn.ISOWEEKNUM(A39)</f>
        <v>2</v>
      </c>
      <c r="C39" s="11" t="str">
        <f aca="false">VLOOKUP(WEEKDAY(A39), Dados!$A$1:$B$7,2,0)</f>
        <v>Terça</v>
      </c>
      <c r="D39" s="12" t="s">
        <v>21</v>
      </c>
      <c r="E39" s="12" t="s">
        <v>23</v>
      </c>
      <c r="F39" s="12" t="s">
        <v>7</v>
      </c>
      <c r="G39" s="11" t="str">
        <f aca="false">VLOOKUP(F39,CLIENTES!$A$1:$B$6,2,0)</f>
        <v>Cliente Y</v>
      </c>
      <c r="H39" s="15" t="n">
        <v>7</v>
      </c>
      <c r="I39" s="13" t="n">
        <f aca="false">VLOOKUP(F39,COD!$A$1:$C$6,3,0) *H39</f>
        <v>1440</v>
      </c>
    </row>
    <row r="40" s="14" customFormat="true" ht="15" hidden="false" customHeight="false" outlineLevel="0" collapsed="false">
      <c r="A40" s="10" t="n">
        <v>45300</v>
      </c>
      <c r="B40" s="11" t="n">
        <f aca="false">_xlfn.ISOWEEKNUM(A40)</f>
        <v>2</v>
      </c>
      <c r="C40" s="11" t="str">
        <f aca="false">VLOOKUP(WEEKDAY(A40), Dados!$A$1:$B$7,2,0)</f>
        <v>Terça</v>
      </c>
      <c r="D40" s="12" t="s">
        <v>21</v>
      </c>
      <c r="E40" s="12" t="s">
        <v>24</v>
      </c>
      <c r="F40" s="12" t="s">
        <v>8</v>
      </c>
      <c r="G40" s="11" t="str">
        <f aca="false">VLOOKUP(F40,CLIENTES!$A$1:$B$6,2,0)</f>
        <v>Cliente Z</v>
      </c>
      <c r="H40" s="15" t="n">
        <v>5</v>
      </c>
      <c r="I40" s="13" t="n">
        <f aca="false">VLOOKUP(F40,COD!$A$1:$C$6,3,0) *H40</f>
        <v>1161.29032258065</v>
      </c>
    </row>
    <row r="41" s="14" customFormat="true" ht="15" hidden="false" customHeight="false" outlineLevel="0" collapsed="false">
      <c r="A41" s="10" t="n">
        <v>45300</v>
      </c>
      <c r="B41" s="11" t="n">
        <f aca="false">_xlfn.ISOWEEKNUM(A41)</f>
        <v>2</v>
      </c>
      <c r="C41" s="11" t="str">
        <f aca="false">VLOOKUP(WEEKDAY(A41), Dados!$A$1:$B$7,2,0)</f>
        <v>Terça</v>
      </c>
      <c r="D41" s="12" t="s">
        <v>21</v>
      </c>
      <c r="E41" s="12" t="s">
        <v>24</v>
      </c>
      <c r="F41" s="12" t="s">
        <v>9</v>
      </c>
      <c r="G41" s="11" t="str">
        <f aca="false">VLOOKUP(F41,CLIENTES!$A$1:$B$6,2,0)</f>
        <v>Cliente Z</v>
      </c>
      <c r="H41" s="15" t="n">
        <v>2</v>
      </c>
      <c r="I41" s="13" t="n">
        <f aca="false">VLOOKUP(F41,COD!$A$1:$C$6,3,0) *H41</f>
        <v>496.551724137931</v>
      </c>
    </row>
    <row r="42" s="14" customFormat="true" ht="15" hidden="false" customHeight="false" outlineLevel="0" collapsed="false">
      <c r="A42" s="10" t="n">
        <v>45300</v>
      </c>
      <c r="B42" s="11" t="n">
        <f aca="false">_xlfn.ISOWEEKNUM(A42)</f>
        <v>2</v>
      </c>
      <c r="C42" s="11" t="str">
        <f aca="false">VLOOKUP(WEEKDAY(A42), Dados!$A$1:$B$7,2,0)</f>
        <v>Terça</v>
      </c>
      <c r="D42" s="12" t="s">
        <v>25</v>
      </c>
      <c r="E42" s="12" t="s">
        <v>22</v>
      </c>
      <c r="F42" s="12" t="s">
        <v>6</v>
      </c>
      <c r="G42" s="11" t="str">
        <f aca="false">VLOOKUP(F42,CLIENTES!$A$1:$B$6,2,0)</f>
        <v>Cliente Y</v>
      </c>
      <c r="H42" s="15" t="n">
        <v>3</v>
      </c>
      <c r="I42" s="13" t="n">
        <f aca="false">VLOOKUP(F42,COD!$A$1:$C$6,3,0) *H42</f>
        <v>540</v>
      </c>
    </row>
    <row r="43" s="14" customFormat="true" ht="15" hidden="false" customHeight="false" outlineLevel="0" collapsed="false">
      <c r="A43" s="10" t="n">
        <v>45300</v>
      </c>
      <c r="B43" s="11" t="n">
        <f aca="false">_xlfn.ISOWEEKNUM(A43)</f>
        <v>2</v>
      </c>
      <c r="C43" s="11" t="str">
        <f aca="false">VLOOKUP(WEEKDAY(A43), Dados!$A$1:$B$7,2,0)</f>
        <v>Terça</v>
      </c>
      <c r="D43" s="12" t="s">
        <v>25</v>
      </c>
      <c r="E43" s="12" t="s">
        <v>22</v>
      </c>
      <c r="F43" s="12" t="s">
        <v>5</v>
      </c>
      <c r="G43" s="11" t="str">
        <f aca="false">VLOOKUP(F43,CLIENTES!$A$1:$B$6,2,0)</f>
        <v>Cliente Y</v>
      </c>
      <c r="H43" s="15" t="n">
        <v>4</v>
      </c>
      <c r="I43" s="13" t="n">
        <f aca="false">VLOOKUP(F43,COD!$A$1:$C$6,3,0) *H43</f>
        <v>1200</v>
      </c>
    </row>
    <row r="44" s="14" customFormat="true" ht="15" hidden="false" customHeight="false" outlineLevel="0" collapsed="false">
      <c r="A44" s="10" t="n">
        <v>45300</v>
      </c>
      <c r="B44" s="11" t="n">
        <f aca="false">_xlfn.ISOWEEKNUM(A44)</f>
        <v>2</v>
      </c>
      <c r="C44" s="11" t="str">
        <f aca="false">VLOOKUP(WEEKDAY(A44), Dados!$A$1:$B$7,2,0)</f>
        <v>Terça</v>
      </c>
      <c r="D44" s="12" t="s">
        <v>25</v>
      </c>
      <c r="E44" s="12" t="s">
        <v>23</v>
      </c>
      <c r="F44" s="12" t="s">
        <v>7</v>
      </c>
      <c r="G44" s="11" t="str">
        <f aca="false">VLOOKUP(F44,CLIENTES!$A$1:$B$6,2,0)</f>
        <v>Cliente Y</v>
      </c>
      <c r="H44" s="15" t="n">
        <v>7</v>
      </c>
      <c r="I44" s="13" t="n">
        <f aca="false">VLOOKUP(F44,COD!$A$1:$C$6,3,0) *H44</f>
        <v>1440</v>
      </c>
    </row>
    <row r="45" s="14" customFormat="true" ht="15" hidden="false" customHeight="false" outlineLevel="0" collapsed="false">
      <c r="A45" s="10" t="n">
        <v>45300</v>
      </c>
      <c r="B45" s="11" t="n">
        <f aca="false">_xlfn.ISOWEEKNUM(A45)</f>
        <v>2</v>
      </c>
      <c r="C45" s="11" t="str">
        <f aca="false">VLOOKUP(WEEKDAY(A45), Dados!$A$1:$B$7,2,0)</f>
        <v>Terça</v>
      </c>
      <c r="D45" s="12" t="s">
        <v>25</v>
      </c>
      <c r="E45" s="12" t="s">
        <v>24</v>
      </c>
      <c r="F45" s="12" t="s">
        <v>9</v>
      </c>
      <c r="G45" s="11" t="str">
        <f aca="false">VLOOKUP(F45,CLIENTES!$A$1:$B$6,2,0)</f>
        <v>Cliente Z</v>
      </c>
      <c r="H45" s="15" t="n">
        <v>7</v>
      </c>
      <c r="I45" s="13" t="n">
        <f aca="false">VLOOKUP(F45,COD!$A$1:$C$6,3,0) *H45</f>
        <v>1737.93103448276</v>
      </c>
    </row>
    <row r="46" s="14" customFormat="true" ht="15" hidden="false" customHeight="false" outlineLevel="0" collapsed="false">
      <c r="A46" s="10" t="n">
        <v>45300</v>
      </c>
      <c r="B46" s="11" t="n">
        <f aca="false">_xlfn.ISOWEEKNUM(A46)</f>
        <v>2</v>
      </c>
      <c r="C46" s="11" t="str">
        <f aca="false">VLOOKUP(WEEKDAY(A46), Dados!$A$1:$B$7,2,0)</f>
        <v>Terça</v>
      </c>
      <c r="D46" s="12" t="s">
        <v>26</v>
      </c>
      <c r="E46" s="12" t="s">
        <v>22</v>
      </c>
      <c r="F46" s="12" t="s">
        <v>5</v>
      </c>
      <c r="G46" s="11" t="str">
        <f aca="false">VLOOKUP(F46,CLIENTES!$A$1:$B$6,2,0)</f>
        <v>Cliente Y</v>
      </c>
      <c r="H46" s="15" t="n">
        <v>7</v>
      </c>
      <c r="I46" s="13" t="n">
        <f aca="false">VLOOKUP(F46,COD!$A$1:$C$6,3,0) *H46</f>
        <v>2100</v>
      </c>
    </row>
    <row r="47" s="14" customFormat="true" ht="15" hidden="false" customHeight="false" outlineLevel="0" collapsed="false">
      <c r="A47" s="10" t="n">
        <v>45300</v>
      </c>
      <c r="B47" s="11" t="n">
        <f aca="false">_xlfn.ISOWEEKNUM(A47)</f>
        <v>2</v>
      </c>
      <c r="C47" s="11" t="str">
        <f aca="false">VLOOKUP(WEEKDAY(A47), Dados!$A$1:$B$7,2,0)</f>
        <v>Terça</v>
      </c>
      <c r="D47" s="12" t="s">
        <v>26</v>
      </c>
      <c r="E47" s="12" t="s">
        <v>23</v>
      </c>
      <c r="F47" s="12" t="s">
        <v>7</v>
      </c>
      <c r="G47" s="11" t="str">
        <f aca="false">VLOOKUP(F47,CLIENTES!$A$1:$B$6,2,0)</f>
        <v>Cliente Y</v>
      </c>
      <c r="H47" s="15" t="n">
        <v>7</v>
      </c>
      <c r="I47" s="13" t="n">
        <f aca="false">VLOOKUP(F47,COD!$A$1:$C$6,3,0) *H47</f>
        <v>1440</v>
      </c>
    </row>
    <row r="48" s="14" customFormat="true" ht="15" hidden="false" customHeight="false" outlineLevel="0" collapsed="false">
      <c r="A48" s="10" t="n">
        <v>45301</v>
      </c>
      <c r="B48" s="11" t="n">
        <f aca="false">_xlfn.ISOWEEKNUM(A48)</f>
        <v>2</v>
      </c>
      <c r="C48" s="11" t="str">
        <f aca="false">VLOOKUP(WEEKDAY(A48), Dados!$A$1:$B$7,2,0)</f>
        <v>Quarta</v>
      </c>
      <c r="D48" s="12" t="s">
        <v>21</v>
      </c>
      <c r="E48" s="12" t="s">
        <v>22</v>
      </c>
      <c r="F48" s="12" t="s">
        <v>5</v>
      </c>
      <c r="G48" s="11" t="str">
        <f aca="false">VLOOKUP(F48,CLIENTES!$A$1:$B$6,2,0)</f>
        <v>Cliente Y</v>
      </c>
      <c r="H48" s="15" t="n">
        <v>7</v>
      </c>
      <c r="I48" s="13" t="n">
        <f aca="false">VLOOKUP(F48,COD!$A$1:$C$6,3,0) *H48</f>
        <v>2100</v>
      </c>
    </row>
    <row r="49" s="14" customFormat="true" ht="15" hidden="false" customHeight="false" outlineLevel="0" collapsed="false">
      <c r="A49" s="10" t="n">
        <v>45301</v>
      </c>
      <c r="B49" s="11" t="n">
        <f aca="false">_xlfn.ISOWEEKNUM(A49)</f>
        <v>2</v>
      </c>
      <c r="C49" s="11" t="str">
        <f aca="false">VLOOKUP(WEEKDAY(A49), Dados!$A$1:$B$7,2,0)</f>
        <v>Quarta</v>
      </c>
      <c r="D49" s="12" t="s">
        <v>21</v>
      </c>
      <c r="E49" s="12" t="s">
        <v>23</v>
      </c>
      <c r="F49" s="12" t="s">
        <v>7</v>
      </c>
      <c r="G49" s="11" t="str">
        <f aca="false">VLOOKUP(F49,CLIENTES!$A$1:$B$6,2,0)</f>
        <v>Cliente Y</v>
      </c>
      <c r="H49" s="15" t="n">
        <v>7</v>
      </c>
      <c r="I49" s="13" t="n">
        <f aca="false">VLOOKUP(F49,COD!$A$1:$C$6,3,0) *H49</f>
        <v>1440</v>
      </c>
    </row>
    <row r="50" s="14" customFormat="true" ht="15" hidden="false" customHeight="false" outlineLevel="0" collapsed="false">
      <c r="A50" s="10" t="n">
        <v>45301</v>
      </c>
      <c r="B50" s="11" t="n">
        <f aca="false">_xlfn.ISOWEEKNUM(A50)</f>
        <v>2</v>
      </c>
      <c r="C50" s="11" t="str">
        <f aca="false">VLOOKUP(WEEKDAY(A50), Dados!$A$1:$B$7,2,0)</f>
        <v>Quarta</v>
      </c>
      <c r="D50" s="12" t="s">
        <v>21</v>
      </c>
      <c r="E50" s="12" t="s">
        <v>24</v>
      </c>
      <c r="F50" s="12" t="s">
        <v>9</v>
      </c>
      <c r="G50" s="11" t="str">
        <f aca="false">VLOOKUP(F50,CLIENTES!$A$1:$B$6,2,0)</f>
        <v>Cliente Z</v>
      </c>
      <c r="H50" s="15" t="n">
        <v>7</v>
      </c>
      <c r="I50" s="13" t="n">
        <f aca="false">VLOOKUP(F50,COD!$A$1:$C$6,3,0) *H50</f>
        <v>1737.93103448276</v>
      </c>
    </row>
    <row r="51" s="14" customFormat="true" ht="15" hidden="false" customHeight="false" outlineLevel="0" collapsed="false">
      <c r="A51" s="10" t="n">
        <v>45301</v>
      </c>
      <c r="B51" s="11" t="n">
        <f aca="false">_xlfn.ISOWEEKNUM(A51)</f>
        <v>2</v>
      </c>
      <c r="C51" s="11" t="str">
        <f aca="false">VLOOKUP(WEEKDAY(A51), Dados!$A$1:$B$7,2,0)</f>
        <v>Quarta</v>
      </c>
      <c r="D51" s="12" t="s">
        <v>25</v>
      </c>
      <c r="E51" s="12" t="s">
        <v>22</v>
      </c>
      <c r="F51" s="12" t="s">
        <v>5</v>
      </c>
      <c r="G51" s="11" t="str">
        <f aca="false">VLOOKUP(F51,CLIENTES!$A$1:$B$6,2,0)</f>
        <v>Cliente Y</v>
      </c>
      <c r="H51" s="15" t="n">
        <v>7</v>
      </c>
      <c r="I51" s="13" t="n">
        <f aca="false">VLOOKUP(F51,COD!$A$1:$C$6,3,0) *H51</f>
        <v>2100</v>
      </c>
    </row>
    <row r="52" s="14" customFormat="true" ht="15" hidden="false" customHeight="false" outlineLevel="0" collapsed="false">
      <c r="A52" s="10" t="n">
        <v>45301</v>
      </c>
      <c r="B52" s="11" t="n">
        <f aca="false">_xlfn.ISOWEEKNUM(A52)</f>
        <v>2</v>
      </c>
      <c r="C52" s="11" t="str">
        <f aca="false">VLOOKUP(WEEKDAY(A52), Dados!$A$1:$B$7,2,0)</f>
        <v>Quarta</v>
      </c>
      <c r="D52" s="12" t="s">
        <v>25</v>
      </c>
      <c r="E52" s="12" t="s">
        <v>23</v>
      </c>
      <c r="F52" s="12" t="s">
        <v>7</v>
      </c>
      <c r="G52" s="11" t="str">
        <f aca="false">VLOOKUP(F52,CLIENTES!$A$1:$B$6,2,0)</f>
        <v>Cliente Y</v>
      </c>
      <c r="H52" s="15" t="n">
        <v>7</v>
      </c>
      <c r="I52" s="13" t="n">
        <f aca="false">VLOOKUP(F52,COD!$A$1:$C$6,3,0) *H52</f>
        <v>1440</v>
      </c>
    </row>
    <row r="53" s="14" customFormat="true" ht="15" hidden="false" customHeight="false" outlineLevel="0" collapsed="false">
      <c r="A53" s="10" t="n">
        <v>45301</v>
      </c>
      <c r="B53" s="11" t="n">
        <f aca="false">_xlfn.ISOWEEKNUM(A53)</f>
        <v>2</v>
      </c>
      <c r="C53" s="11" t="str">
        <f aca="false">VLOOKUP(WEEKDAY(A53), Dados!$A$1:$B$7,2,0)</f>
        <v>Quarta</v>
      </c>
      <c r="D53" s="12" t="s">
        <v>25</v>
      </c>
      <c r="E53" s="12" t="s">
        <v>24</v>
      </c>
      <c r="F53" s="12" t="s">
        <v>9</v>
      </c>
      <c r="G53" s="11" t="str">
        <f aca="false">VLOOKUP(F53,CLIENTES!$A$1:$B$6,2,0)</f>
        <v>Cliente Z</v>
      </c>
      <c r="H53" s="15" t="n">
        <v>4</v>
      </c>
      <c r="I53" s="13" t="n">
        <f aca="false">VLOOKUP(F53,COD!$A$1:$C$6,3,0) *H53</f>
        <v>993.103448275862</v>
      </c>
    </row>
    <row r="54" s="14" customFormat="true" ht="15" hidden="false" customHeight="false" outlineLevel="0" collapsed="false">
      <c r="A54" s="10" t="n">
        <v>45301</v>
      </c>
      <c r="B54" s="11" t="n">
        <f aca="false">_xlfn.ISOWEEKNUM(A54)</f>
        <v>2</v>
      </c>
      <c r="C54" s="11" t="str">
        <f aca="false">VLOOKUP(WEEKDAY(A54), Dados!$A$1:$B$7,2,0)</f>
        <v>Quarta</v>
      </c>
      <c r="D54" s="12" t="s">
        <v>25</v>
      </c>
      <c r="E54" s="12" t="s">
        <v>24</v>
      </c>
      <c r="F54" s="12" t="s">
        <v>8</v>
      </c>
      <c r="G54" s="11" t="str">
        <f aca="false">VLOOKUP(F54,CLIENTES!$A$1:$B$6,2,0)</f>
        <v>Cliente Z</v>
      </c>
      <c r="H54" s="15" t="n">
        <v>3</v>
      </c>
      <c r="I54" s="13" t="n">
        <f aca="false">VLOOKUP(F54,COD!$A$1:$C$6,3,0) *H54</f>
        <v>696.774193548387</v>
      </c>
    </row>
    <row r="55" s="14" customFormat="true" ht="15" hidden="false" customHeight="false" outlineLevel="0" collapsed="false">
      <c r="A55" s="10" t="n">
        <v>45301</v>
      </c>
      <c r="B55" s="11" t="n">
        <f aca="false">_xlfn.ISOWEEKNUM(A55)</f>
        <v>2</v>
      </c>
      <c r="C55" s="11" t="str">
        <f aca="false">VLOOKUP(WEEKDAY(A55), Dados!$A$1:$B$7,2,0)</f>
        <v>Quarta</v>
      </c>
      <c r="D55" s="12" t="s">
        <v>26</v>
      </c>
      <c r="E55" s="12" t="s">
        <v>22</v>
      </c>
      <c r="F55" s="12" t="s">
        <v>5</v>
      </c>
      <c r="G55" s="11" t="str">
        <f aca="false">VLOOKUP(F55,CLIENTES!$A$1:$B$6,2,0)</f>
        <v>Cliente Y</v>
      </c>
      <c r="H55" s="15" t="n">
        <v>7</v>
      </c>
      <c r="I55" s="13" t="n">
        <f aca="false">VLOOKUP(F55,COD!$A$1:$C$6,3,0) *H55</f>
        <v>2100</v>
      </c>
    </row>
    <row r="56" s="14" customFormat="true" ht="15" hidden="false" customHeight="false" outlineLevel="0" collapsed="false">
      <c r="A56" s="10" t="n">
        <v>45301</v>
      </c>
      <c r="B56" s="11" t="n">
        <f aca="false">_xlfn.ISOWEEKNUM(A56)</f>
        <v>2</v>
      </c>
      <c r="C56" s="11" t="str">
        <f aca="false">VLOOKUP(WEEKDAY(A56), Dados!$A$1:$B$7,2,0)</f>
        <v>Quarta</v>
      </c>
      <c r="D56" s="12" t="s">
        <v>26</v>
      </c>
      <c r="E56" s="12" t="s">
        <v>23</v>
      </c>
      <c r="F56" s="12" t="s">
        <v>7</v>
      </c>
      <c r="G56" s="11" t="str">
        <f aca="false">VLOOKUP(F56,CLIENTES!$A$1:$B$6,2,0)</f>
        <v>Cliente Y</v>
      </c>
      <c r="H56" s="15" t="n">
        <v>2</v>
      </c>
      <c r="I56" s="13" t="n">
        <f aca="false">VLOOKUP(F56,COD!$A$1:$C$6,3,0) *H56</f>
        <v>411.428571428571</v>
      </c>
    </row>
    <row r="57" s="14" customFormat="true" ht="15" hidden="false" customHeight="false" outlineLevel="0" collapsed="false">
      <c r="A57" s="10" t="n">
        <v>45301</v>
      </c>
      <c r="B57" s="11" t="n">
        <f aca="false">_xlfn.ISOWEEKNUM(A57)</f>
        <v>2</v>
      </c>
      <c r="C57" s="11" t="str">
        <f aca="false">VLOOKUP(WEEKDAY(A57), Dados!$A$1:$B$7,2,0)</f>
        <v>Quarta</v>
      </c>
      <c r="D57" s="12" t="s">
        <v>26</v>
      </c>
      <c r="E57" s="12" t="s">
        <v>23</v>
      </c>
      <c r="F57" s="12" t="s">
        <v>6</v>
      </c>
      <c r="G57" s="11" t="str">
        <f aca="false">VLOOKUP(F57,CLIENTES!$A$1:$B$6,2,0)</f>
        <v>Cliente Y</v>
      </c>
      <c r="H57" s="15" t="n">
        <v>5</v>
      </c>
      <c r="I57" s="13" t="n">
        <f aca="false">VLOOKUP(F57,COD!$A$1:$C$6,3,0) *H57</f>
        <v>900</v>
      </c>
    </row>
    <row r="58" s="14" customFormat="true" ht="15" hidden="false" customHeight="false" outlineLevel="0" collapsed="false">
      <c r="A58" s="10" t="n">
        <v>45302</v>
      </c>
      <c r="B58" s="11" t="n">
        <f aca="false">_xlfn.ISOWEEKNUM(A58)</f>
        <v>2</v>
      </c>
      <c r="C58" s="11" t="str">
        <f aca="false">VLOOKUP(WEEKDAY(A58), Dados!$A$1:$B$7,2,0)</f>
        <v>Quinta</v>
      </c>
      <c r="D58" s="12" t="s">
        <v>21</v>
      </c>
      <c r="E58" s="12" t="s">
        <v>22</v>
      </c>
      <c r="F58" s="12" t="s">
        <v>5</v>
      </c>
      <c r="G58" s="11" t="str">
        <f aca="false">VLOOKUP(F58,CLIENTES!$A$1:$B$6,2,0)</f>
        <v>Cliente Y</v>
      </c>
      <c r="H58" s="15" t="n">
        <v>7</v>
      </c>
      <c r="I58" s="13" t="n">
        <f aca="false">VLOOKUP(F58,COD!$A$1:$C$6,3,0) *H58</f>
        <v>2100</v>
      </c>
    </row>
    <row r="59" s="14" customFormat="true" ht="15" hidden="false" customHeight="false" outlineLevel="0" collapsed="false">
      <c r="A59" s="10" t="n">
        <v>45302</v>
      </c>
      <c r="B59" s="11" t="n">
        <f aca="false">_xlfn.ISOWEEKNUM(A59)</f>
        <v>2</v>
      </c>
      <c r="C59" s="11" t="str">
        <f aca="false">VLOOKUP(WEEKDAY(A59), Dados!$A$1:$B$7,2,0)</f>
        <v>Quinta</v>
      </c>
      <c r="D59" s="12" t="s">
        <v>21</v>
      </c>
      <c r="E59" s="12" t="s">
        <v>23</v>
      </c>
      <c r="F59" s="12" t="s">
        <v>6</v>
      </c>
      <c r="G59" s="11" t="str">
        <f aca="false">VLOOKUP(F59,CLIENTES!$A$1:$B$6,2,0)</f>
        <v>Cliente Y</v>
      </c>
      <c r="H59" s="15" t="n">
        <v>7</v>
      </c>
      <c r="I59" s="13" t="n">
        <f aca="false">VLOOKUP(F59,COD!$A$1:$C$6,3,0) *H59</f>
        <v>1260</v>
      </c>
    </row>
    <row r="60" s="14" customFormat="true" ht="15" hidden="false" customHeight="false" outlineLevel="0" collapsed="false">
      <c r="A60" s="10" t="n">
        <v>45302</v>
      </c>
      <c r="B60" s="11" t="n">
        <f aca="false">_xlfn.ISOWEEKNUM(A60)</f>
        <v>2</v>
      </c>
      <c r="C60" s="11" t="str">
        <f aca="false">VLOOKUP(WEEKDAY(A60), Dados!$A$1:$B$7,2,0)</f>
        <v>Quinta</v>
      </c>
      <c r="D60" s="12" t="s">
        <v>21</v>
      </c>
      <c r="E60" s="12" t="s">
        <v>24</v>
      </c>
      <c r="F60" s="12" t="s">
        <v>8</v>
      </c>
      <c r="G60" s="11" t="str">
        <f aca="false">VLOOKUP(F60,CLIENTES!$A$1:$B$6,2,0)</f>
        <v>Cliente Z</v>
      </c>
      <c r="H60" s="15" t="n">
        <v>7</v>
      </c>
      <c r="I60" s="13" t="n">
        <f aca="false">VLOOKUP(F60,COD!$A$1:$C$6,3,0) *H60</f>
        <v>1625.8064516129</v>
      </c>
    </row>
    <row r="61" s="14" customFormat="true" ht="15" hidden="false" customHeight="false" outlineLevel="0" collapsed="false">
      <c r="A61" s="10" t="n">
        <v>45302</v>
      </c>
      <c r="B61" s="11" t="n">
        <f aca="false">_xlfn.ISOWEEKNUM(A61)</f>
        <v>2</v>
      </c>
      <c r="C61" s="11" t="str">
        <f aca="false">VLOOKUP(WEEKDAY(A61), Dados!$A$1:$B$7,2,0)</f>
        <v>Quinta</v>
      </c>
      <c r="D61" s="12" t="s">
        <v>25</v>
      </c>
      <c r="E61" s="12" t="s">
        <v>22</v>
      </c>
      <c r="F61" s="12" t="s">
        <v>5</v>
      </c>
      <c r="G61" s="11" t="str">
        <f aca="false">VLOOKUP(F61,CLIENTES!$A$1:$B$6,2,0)</f>
        <v>Cliente Y</v>
      </c>
      <c r="H61" s="15" t="n">
        <v>7</v>
      </c>
      <c r="I61" s="13" t="n">
        <f aca="false">VLOOKUP(F61,COD!$A$1:$C$6,3,0) *H61</f>
        <v>2100</v>
      </c>
    </row>
    <row r="62" s="14" customFormat="true" ht="15" hidden="false" customHeight="false" outlineLevel="0" collapsed="false">
      <c r="A62" s="10" t="n">
        <v>45302</v>
      </c>
      <c r="B62" s="11" t="n">
        <f aca="false">_xlfn.ISOWEEKNUM(A62)</f>
        <v>2</v>
      </c>
      <c r="C62" s="11" t="str">
        <f aca="false">VLOOKUP(WEEKDAY(A62), Dados!$A$1:$B$7,2,0)</f>
        <v>Quinta</v>
      </c>
      <c r="D62" s="12" t="s">
        <v>25</v>
      </c>
      <c r="E62" s="12" t="s">
        <v>23</v>
      </c>
      <c r="F62" s="12" t="s">
        <v>6</v>
      </c>
      <c r="G62" s="11" t="str">
        <f aca="false">VLOOKUP(F62,CLIENTES!$A$1:$B$6,2,0)</f>
        <v>Cliente Y</v>
      </c>
      <c r="H62" s="15" t="n">
        <v>7</v>
      </c>
      <c r="I62" s="13" t="n">
        <f aca="false">VLOOKUP(F62,COD!$A$1:$C$6,3,0) *H62</f>
        <v>1260</v>
      </c>
    </row>
    <row r="63" s="14" customFormat="true" ht="15" hidden="false" customHeight="false" outlineLevel="0" collapsed="false">
      <c r="A63" s="10" t="n">
        <v>45302</v>
      </c>
      <c r="B63" s="11" t="n">
        <f aca="false">_xlfn.ISOWEEKNUM(A63)</f>
        <v>2</v>
      </c>
      <c r="C63" s="11" t="str">
        <f aca="false">VLOOKUP(WEEKDAY(A63), Dados!$A$1:$B$7,2,0)</f>
        <v>Quinta</v>
      </c>
      <c r="D63" s="12" t="s">
        <v>25</v>
      </c>
      <c r="E63" s="12" t="s">
        <v>24</v>
      </c>
      <c r="F63" s="12" t="s">
        <v>8</v>
      </c>
      <c r="G63" s="11" t="str">
        <f aca="false">VLOOKUP(F63,CLIENTES!$A$1:$B$6,2,0)</f>
        <v>Cliente Z</v>
      </c>
      <c r="H63" s="15" t="n">
        <v>7</v>
      </c>
      <c r="I63" s="13" t="n">
        <f aca="false">VLOOKUP(F63,COD!$A$1:$C$6,3,0) *H63</f>
        <v>1625.8064516129</v>
      </c>
    </row>
    <row r="64" s="14" customFormat="true" ht="15" hidden="false" customHeight="false" outlineLevel="0" collapsed="false">
      <c r="A64" s="10" t="n">
        <v>45302</v>
      </c>
      <c r="B64" s="11" t="n">
        <f aca="false">_xlfn.ISOWEEKNUM(A64)</f>
        <v>2</v>
      </c>
      <c r="C64" s="11" t="str">
        <f aca="false">VLOOKUP(WEEKDAY(A64), Dados!$A$1:$B$7,2,0)</f>
        <v>Quinta</v>
      </c>
      <c r="D64" s="12" t="s">
        <v>26</v>
      </c>
      <c r="E64" s="12" t="s">
        <v>22</v>
      </c>
      <c r="F64" s="12" t="s">
        <v>5</v>
      </c>
      <c r="G64" s="11" t="str">
        <f aca="false">VLOOKUP(F64,CLIENTES!$A$1:$B$6,2,0)</f>
        <v>Cliente Y</v>
      </c>
      <c r="H64" s="15" t="n">
        <v>7</v>
      </c>
      <c r="I64" s="13" t="n">
        <f aca="false">VLOOKUP(F64,COD!$A$1:$C$6,3,0) *H64</f>
        <v>2100</v>
      </c>
    </row>
    <row r="65" s="14" customFormat="true" ht="15" hidden="false" customHeight="false" outlineLevel="0" collapsed="false">
      <c r="A65" s="10" t="n">
        <v>45302</v>
      </c>
      <c r="B65" s="11" t="n">
        <f aca="false">_xlfn.ISOWEEKNUM(A65)</f>
        <v>2</v>
      </c>
      <c r="C65" s="11" t="str">
        <f aca="false">VLOOKUP(WEEKDAY(A65), Dados!$A$1:$B$7,2,0)</f>
        <v>Quinta</v>
      </c>
      <c r="D65" s="12" t="s">
        <v>26</v>
      </c>
      <c r="E65" s="12" t="s">
        <v>23</v>
      </c>
      <c r="F65" s="12" t="s">
        <v>6</v>
      </c>
      <c r="G65" s="11" t="str">
        <f aca="false">VLOOKUP(F65,CLIENTES!$A$1:$B$6,2,0)</f>
        <v>Cliente Y</v>
      </c>
      <c r="H65" s="15" t="n">
        <v>7</v>
      </c>
      <c r="I65" s="13" t="n">
        <f aca="false">VLOOKUP(F65,COD!$A$1:$C$6,3,0) *H65</f>
        <v>1260</v>
      </c>
    </row>
    <row r="66" s="14" customFormat="true" ht="15" hidden="false" customHeight="false" outlineLevel="0" collapsed="false">
      <c r="A66" s="10" t="n">
        <v>45303</v>
      </c>
      <c r="B66" s="11" t="n">
        <f aca="false">_xlfn.ISOWEEKNUM(A66)</f>
        <v>2</v>
      </c>
      <c r="C66" s="11" t="str">
        <f aca="false">VLOOKUP(WEEKDAY(A66), Dados!$A$1:$B$7,2,0)</f>
        <v>Sexta</v>
      </c>
      <c r="D66" s="12" t="s">
        <v>21</v>
      </c>
      <c r="E66" s="12" t="s">
        <v>22</v>
      </c>
      <c r="F66" s="12" t="s">
        <v>5</v>
      </c>
      <c r="G66" s="11" t="str">
        <f aca="false">VLOOKUP(F66,CLIENTES!$A$1:$B$6,2,0)</f>
        <v>Cliente Y</v>
      </c>
      <c r="H66" s="15" t="n">
        <v>7</v>
      </c>
      <c r="I66" s="13" t="n">
        <f aca="false">VLOOKUP(F66,COD!$A$1:$C$6,3,0) *H66</f>
        <v>2100</v>
      </c>
    </row>
    <row r="67" s="14" customFormat="true" ht="15" hidden="false" customHeight="false" outlineLevel="0" collapsed="false">
      <c r="A67" s="10" t="n">
        <v>45303</v>
      </c>
      <c r="B67" s="11" t="n">
        <f aca="false">_xlfn.ISOWEEKNUM(A67)</f>
        <v>2</v>
      </c>
      <c r="C67" s="11" t="str">
        <f aca="false">VLOOKUP(WEEKDAY(A67), Dados!$A$1:$B$7,2,0)</f>
        <v>Sexta</v>
      </c>
      <c r="D67" s="12" t="s">
        <v>21</v>
      </c>
      <c r="E67" s="12" t="s">
        <v>23</v>
      </c>
      <c r="F67" s="12" t="s">
        <v>6</v>
      </c>
      <c r="G67" s="11" t="str">
        <f aca="false">VLOOKUP(F67,CLIENTES!$A$1:$B$6,2,0)</f>
        <v>Cliente Y</v>
      </c>
      <c r="H67" s="15" t="n">
        <v>1</v>
      </c>
      <c r="I67" s="13" t="n">
        <f aca="false">VLOOKUP(F67,COD!$A$1:$C$6,3,0) *H67</f>
        <v>180</v>
      </c>
    </row>
    <row r="68" s="14" customFormat="true" ht="15" hidden="false" customHeight="false" outlineLevel="0" collapsed="false">
      <c r="A68" s="10" t="n">
        <v>45303</v>
      </c>
      <c r="B68" s="11" t="n">
        <f aca="false">_xlfn.ISOWEEKNUM(A68)</f>
        <v>2</v>
      </c>
      <c r="C68" s="11" t="str">
        <f aca="false">VLOOKUP(WEEKDAY(A68), Dados!$A$1:$B$7,2,0)</f>
        <v>Sexta</v>
      </c>
      <c r="D68" s="12" t="s">
        <v>21</v>
      </c>
      <c r="E68" s="12" t="s">
        <v>23</v>
      </c>
      <c r="F68" s="12" t="s">
        <v>7</v>
      </c>
      <c r="G68" s="11" t="str">
        <f aca="false">VLOOKUP(F68,CLIENTES!$A$1:$B$6,2,0)</f>
        <v>Cliente Y</v>
      </c>
      <c r="H68" s="15" t="n">
        <v>6</v>
      </c>
      <c r="I68" s="13" t="n">
        <f aca="false">VLOOKUP(F68,COD!$A$1:$C$6,3,0) *H68</f>
        <v>1234.28571428571</v>
      </c>
    </row>
    <row r="69" s="14" customFormat="true" ht="15" hidden="false" customHeight="false" outlineLevel="0" collapsed="false">
      <c r="A69" s="10" t="n">
        <v>45303</v>
      </c>
      <c r="B69" s="11" t="n">
        <f aca="false">_xlfn.ISOWEEKNUM(A69)</f>
        <v>2</v>
      </c>
      <c r="C69" s="11" t="str">
        <f aca="false">VLOOKUP(WEEKDAY(A69), Dados!$A$1:$B$7,2,0)</f>
        <v>Sexta</v>
      </c>
      <c r="D69" s="12" t="s">
        <v>21</v>
      </c>
      <c r="E69" s="12" t="s">
        <v>24</v>
      </c>
      <c r="F69" s="12" t="s">
        <v>8</v>
      </c>
      <c r="G69" s="11" t="str">
        <f aca="false">VLOOKUP(F69,CLIENTES!$A$1:$B$6,2,0)</f>
        <v>Cliente Z</v>
      </c>
      <c r="H69" s="15" t="n">
        <v>7</v>
      </c>
      <c r="I69" s="13" t="n">
        <f aca="false">VLOOKUP(F69,COD!$A$1:$C$6,3,0) *H69</f>
        <v>1625.8064516129</v>
      </c>
    </row>
    <row r="70" s="14" customFormat="true" ht="15" hidden="false" customHeight="false" outlineLevel="0" collapsed="false">
      <c r="A70" s="10" t="n">
        <v>45303</v>
      </c>
      <c r="B70" s="11" t="n">
        <f aca="false">_xlfn.ISOWEEKNUM(A70)</f>
        <v>2</v>
      </c>
      <c r="C70" s="11" t="str">
        <f aca="false">VLOOKUP(WEEKDAY(A70), Dados!$A$1:$B$7,2,0)</f>
        <v>Sexta</v>
      </c>
      <c r="D70" s="12" t="s">
        <v>25</v>
      </c>
      <c r="E70" s="12" t="s">
        <v>22</v>
      </c>
      <c r="F70" s="12" t="s">
        <v>5</v>
      </c>
      <c r="G70" s="11" t="str">
        <f aca="false">VLOOKUP(F70,CLIENTES!$A$1:$B$6,2,0)</f>
        <v>Cliente Y</v>
      </c>
      <c r="H70" s="15" t="n">
        <v>7</v>
      </c>
      <c r="I70" s="13" t="n">
        <f aca="false">VLOOKUP(F70,COD!$A$1:$C$6,3,0) *H70</f>
        <v>2100</v>
      </c>
    </row>
    <row r="71" s="14" customFormat="true" ht="15" hidden="false" customHeight="false" outlineLevel="0" collapsed="false">
      <c r="A71" s="10" t="n">
        <v>45303</v>
      </c>
      <c r="B71" s="11" t="n">
        <f aca="false">_xlfn.ISOWEEKNUM(A71)</f>
        <v>2</v>
      </c>
      <c r="C71" s="11" t="str">
        <f aca="false">VLOOKUP(WEEKDAY(A71), Dados!$A$1:$B$7,2,0)</f>
        <v>Sexta</v>
      </c>
      <c r="D71" s="12" t="s">
        <v>25</v>
      </c>
      <c r="E71" s="12" t="s">
        <v>23</v>
      </c>
      <c r="F71" s="12" t="s">
        <v>7</v>
      </c>
      <c r="G71" s="11" t="str">
        <f aca="false">VLOOKUP(F71,CLIENTES!$A$1:$B$6,2,0)</f>
        <v>Cliente Y</v>
      </c>
      <c r="H71" s="15" t="n">
        <v>7</v>
      </c>
      <c r="I71" s="13" t="n">
        <f aca="false">VLOOKUP(F71,COD!$A$1:$C$6,3,0) *H71</f>
        <v>1440</v>
      </c>
    </row>
    <row r="72" s="14" customFormat="true" ht="15" hidden="false" customHeight="false" outlineLevel="0" collapsed="false">
      <c r="A72" s="10" t="n">
        <v>45303</v>
      </c>
      <c r="B72" s="11" t="n">
        <f aca="false">_xlfn.ISOWEEKNUM(A72)</f>
        <v>2</v>
      </c>
      <c r="C72" s="11" t="str">
        <f aca="false">VLOOKUP(WEEKDAY(A72), Dados!$A$1:$B$7,2,0)</f>
        <v>Sexta</v>
      </c>
      <c r="D72" s="12" t="s">
        <v>25</v>
      </c>
      <c r="E72" s="12" t="s">
        <v>24</v>
      </c>
      <c r="F72" s="12" t="s">
        <v>8</v>
      </c>
      <c r="G72" s="11" t="str">
        <f aca="false">VLOOKUP(F72,CLIENTES!$A$1:$B$6,2,0)</f>
        <v>Cliente Z</v>
      </c>
      <c r="H72" s="15" t="n">
        <v>7</v>
      </c>
      <c r="I72" s="13" t="n">
        <f aca="false">VLOOKUP(F72,COD!$A$1:$C$6,3,0) *H72</f>
        <v>1625.8064516129</v>
      </c>
    </row>
    <row r="73" s="14" customFormat="true" ht="15" hidden="false" customHeight="false" outlineLevel="0" collapsed="false">
      <c r="A73" s="10" t="n">
        <v>45303</v>
      </c>
      <c r="B73" s="11" t="n">
        <f aca="false">_xlfn.ISOWEEKNUM(A73)</f>
        <v>2</v>
      </c>
      <c r="C73" s="11" t="str">
        <f aca="false">VLOOKUP(WEEKDAY(A73), Dados!$A$1:$B$7,2,0)</f>
        <v>Sexta</v>
      </c>
      <c r="D73" s="12" t="s">
        <v>26</v>
      </c>
      <c r="E73" s="12" t="s">
        <v>22</v>
      </c>
      <c r="F73" s="12" t="s">
        <v>5</v>
      </c>
      <c r="G73" s="11" t="str">
        <f aca="false">VLOOKUP(F73,CLIENTES!$A$1:$B$6,2,0)</f>
        <v>Cliente Y</v>
      </c>
      <c r="H73" s="15" t="n">
        <v>7</v>
      </c>
      <c r="I73" s="13" t="n">
        <f aca="false">VLOOKUP(F73,COD!$A$1:$C$6,3,0) *H73</f>
        <v>2100</v>
      </c>
    </row>
    <row r="74" s="14" customFormat="true" ht="15" hidden="false" customHeight="false" outlineLevel="0" collapsed="false">
      <c r="A74" s="10" t="n">
        <v>45303</v>
      </c>
      <c r="B74" s="11" t="n">
        <f aca="false">_xlfn.ISOWEEKNUM(A74)</f>
        <v>2</v>
      </c>
      <c r="C74" s="11" t="str">
        <f aca="false">VLOOKUP(WEEKDAY(A74), Dados!$A$1:$B$7,2,0)</f>
        <v>Sexta</v>
      </c>
      <c r="D74" s="12" t="s">
        <v>26</v>
      </c>
      <c r="E74" s="12" t="s">
        <v>23</v>
      </c>
      <c r="F74" s="12" t="s">
        <v>7</v>
      </c>
      <c r="G74" s="11" t="str">
        <f aca="false">VLOOKUP(F74,CLIENTES!$A$1:$B$6,2,0)</f>
        <v>Cliente Y</v>
      </c>
      <c r="H74" s="15" t="n">
        <v>7</v>
      </c>
      <c r="I74" s="13" t="n">
        <f aca="false">VLOOKUP(F74,COD!$A$1:$C$6,3,0) *H74</f>
        <v>1440</v>
      </c>
    </row>
    <row r="75" s="14" customFormat="true" ht="15" hidden="false" customHeight="false" outlineLevel="0" collapsed="false">
      <c r="A75" s="10" t="n">
        <v>45306</v>
      </c>
      <c r="B75" s="11" t="n">
        <f aca="false">_xlfn.ISOWEEKNUM(A75)</f>
        <v>3</v>
      </c>
      <c r="C75" s="11" t="str">
        <f aca="false">VLOOKUP(WEEKDAY(A75), Dados!$A$1:$B$7,2,0)</f>
        <v>Segunda</v>
      </c>
      <c r="D75" s="12" t="s">
        <v>21</v>
      </c>
      <c r="E75" s="12" t="s">
        <v>22</v>
      </c>
      <c r="F75" s="12" t="s">
        <v>5</v>
      </c>
      <c r="G75" s="11" t="str">
        <f aca="false">VLOOKUP(F75,CLIENTES!$A$1:$B$6,2,0)</f>
        <v>Cliente Y</v>
      </c>
      <c r="H75" s="16" t="n">
        <v>5</v>
      </c>
      <c r="I75" s="13" t="n">
        <f aca="false">VLOOKUP(F75,COD!$A$1:$C$6,3,0) *H75</f>
        <v>1500</v>
      </c>
    </row>
    <row r="76" s="14" customFormat="true" ht="15" hidden="false" customHeight="false" outlineLevel="0" collapsed="false">
      <c r="A76" s="10" t="n">
        <v>45306</v>
      </c>
      <c r="B76" s="11" t="n">
        <f aca="false">_xlfn.ISOWEEKNUM(A76)</f>
        <v>3</v>
      </c>
      <c r="C76" s="11" t="str">
        <f aca="false">VLOOKUP(WEEKDAY(A76), Dados!$A$1:$B$7,2,0)</f>
        <v>Segunda</v>
      </c>
      <c r="D76" s="12" t="s">
        <v>21</v>
      </c>
      <c r="E76" s="12" t="s">
        <v>22</v>
      </c>
      <c r="F76" s="12" t="s">
        <v>6</v>
      </c>
      <c r="G76" s="11" t="str">
        <f aca="false">VLOOKUP(F76,CLIENTES!$A$1:$B$6,2,0)</f>
        <v>Cliente Y</v>
      </c>
      <c r="H76" s="15" t="n">
        <v>2</v>
      </c>
      <c r="I76" s="13" t="n">
        <f aca="false">VLOOKUP(F76,COD!$A$1:$C$6,3,0) *H76</f>
        <v>360</v>
      </c>
    </row>
    <row r="77" s="14" customFormat="true" ht="15" hidden="false" customHeight="false" outlineLevel="0" collapsed="false">
      <c r="A77" s="10" t="n">
        <v>45306</v>
      </c>
      <c r="B77" s="11" t="n">
        <f aca="false">_xlfn.ISOWEEKNUM(A77)</f>
        <v>3</v>
      </c>
      <c r="C77" s="11" t="str">
        <f aca="false">VLOOKUP(WEEKDAY(A77), Dados!$A$1:$B$7,2,0)</f>
        <v>Segunda</v>
      </c>
      <c r="D77" s="12" t="s">
        <v>21</v>
      </c>
      <c r="E77" s="12" t="s">
        <v>23</v>
      </c>
      <c r="F77" s="12" t="s">
        <v>7</v>
      </c>
      <c r="G77" s="11" t="str">
        <f aca="false">VLOOKUP(F77,CLIENTES!$A$1:$B$6,2,0)</f>
        <v>Cliente Y</v>
      </c>
      <c r="H77" s="15" t="n">
        <v>7</v>
      </c>
      <c r="I77" s="13" t="n">
        <f aca="false">VLOOKUP(F77,COD!$A$1:$C$6,3,0) *H77</f>
        <v>1440</v>
      </c>
    </row>
    <row r="78" s="14" customFormat="true" ht="15" hidden="false" customHeight="false" outlineLevel="0" collapsed="false">
      <c r="A78" s="10" t="n">
        <v>45306</v>
      </c>
      <c r="B78" s="11" t="n">
        <f aca="false">_xlfn.ISOWEEKNUM(A78)</f>
        <v>3</v>
      </c>
      <c r="C78" s="11" t="str">
        <f aca="false">VLOOKUP(WEEKDAY(A78), Dados!$A$1:$B$7,2,0)</f>
        <v>Segunda</v>
      </c>
      <c r="D78" s="12" t="s">
        <v>21</v>
      </c>
      <c r="E78" s="12" t="s">
        <v>24</v>
      </c>
      <c r="F78" s="12" t="s">
        <v>8</v>
      </c>
      <c r="G78" s="11" t="str">
        <f aca="false">VLOOKUP(F78,CLIENTES!$A$1:$B$6,2,0)</f>
        <v>Cliente Z</v>
      </c>
      <c r="H78" s="15" t="n">
        <v>7</v>
      </c>
      <c r="I78" s="13" t="n">
        <f aca="false">VLOOKUP(F78,COD!$A$1:$C$6,3,0) *H78</f>
        <v>1625.8064516129</v>
      </c>
    </row>
    <row r="79" s="14" customFormat="true" ht="15" hidden="false" customHeight="false" outlineLevel="0" collapsed="false">
      <c r="A79" s="10" t="n">
        <v>45306</v>
      </c>
      <c r="B79" s="11" t="n">
        <f aca="false">_xlfn.ISOWEEKNUM(A79)</f>
        <v>3</v>
      </c>
      <c r="C79" s="11" t="str">
        <f aca="false">VLOOKUP(WEEKDAY(A79), Dados!$A$1:$B$7,2,0)</f>
        <v>Segunda</v>
      </c>
      <c r="D79" s="12" t="s">
        <v>25</v>
      </c>
      <c r="E79" s="12" t="s">
        <v>22</v>
      </c>
      <c r="F79" s="12" t="s">
        <v>6</v>
      </c>
      <c r="G79" s="11" t="str">
        <f aca="false">VLOOKUP(F79,CLIENTES!$A$1:$B$6,2,0)</f>
        <v>Cliente Y</v>
      </c>
      <c r="H79" s="15" t="n">
        <v>7</v>
      </c>
      <c r="I79" s="13" t="n">
        <f aca="false">VLOOKUP(F79,COD!$A$1:$C$6,3,0) *H79</f>
        <v>1260</v>
      </c>
    </row>
    <row r="80" s="14" customFormat="true" ht="15" hidden="false" customHeight="false" outlineLevel="0" collapsed="false">
      <c r="A80" s="10" t="n">
        <v>45306</v>
      </c>
      <c r="B80" s="11" t="n">
        <f aca="false">_xlfn.ISOWEEKNUM(A80)</f>
        <v>3</v>
      </c>
      <c r="C80" s="11" t="str">
        <f aca="false">VLOOKUP(WEEKDAY(A80), Dados!$A$1:$B$7,2,0)</f>
        <v>Segunda</v>
      </c>
      <c r="D80" s="12" t="s">
        <v>25</v>
      </c>
      <c r="E80" s="12" t="s">
        <v>23</v>
      </c>
      <c r="F80" s="12" t="s">
        <v>7</v>
      </c>
      <c r="G80" s="11" t="str">
        <f aca="false">VLOOKUP(F80,CLIENTES!$A$1:$B$6,2,0)</f>
        <v>Cliente Y</v>
      </c>
      <c r="H80" s="15" t="n">
        <v>7</v>
      </c>
      <c r="I80" s="13" t="n">
        <f aca="false">VLOOKUP(F80,COD!$A$1:$C$6,3,0) *H80</f>
        <v>1440</v>
      </c>
    </row>
    <row r="81" s="14" customFormat="true" ht="15" hidden="false" customHeight="false" outlineLevel="0" collapsed="false">
      <c r="A81" s="10" t="n">
        <v>45306</v>
      </c>
      <c r="B81" s="11" t="n">
        <f aca="false">_xlfn.ISOWEEKNUM(A81)</f>
        <v>3</v>
      </c>
      <c r="C81" s="11" t="str">
        <f aca="false">VLOOKUP(WEEKDAY(A81), Dados!$A$1:$B$7,2,0)</f>
        <v>Segunda</v>
      </c>
      <c r="D81" s="12" t="s">
        <v>25</v>
      </c>
      <c r="E81" s="12" t="s">
        <v>24</v>
      </c>
      <c r="F81" s="12" t="s">
        <v>8</v>
      </c>
      <c r="G81" s="11" t="str">
        <f aca="false">VLOOKUP(F81,CLIENTES!$A$1:$B$6,2,0)</f>
        <v>Cliente Z</v>
      </c>
      <c r="H81" s="15" t="n">
        <v>6</v>
      </c>
      <c r="I81" s="13" t="n">
        <f aca="false">VLOOKUP(F81,COD!$A$1:$C$6,3,0) *H81</f>
        <v>1393.54838709677</v>
      </c>
    </row>
    <row r="82" s="14" customFormat="true" ht="15" hidden="false" customHeight="false" outlineLevel="0" collapsed="false">
      <c r="A82" s="10" t="n">
        <v>45306</v>
      </c>
      <c r="B82" s="11" t="n">
        <f aca="false">_xlfn.ISOWEEKNUM(A82)</f>
        <v>3</v>
      </c>
      <c r="C82" s="11" t="str">
        <f aca="false">VLOOKUP(WEEKDAY(A82), Dados!$A$1:$B$7,2,0)</f>
        <v>Segunda</v>
      </c>
      <c r="D82" s="12" t="s">
        <v>25</v>
      </c>
      <c r="E82" s="12" t="s">
        <v>24</v>
      </c>
      <c r="F82" s="12" t="s">
        <v>9</v>
      </c>
      <c r="G82" s="11" t="str">
        <f aca="false">VLOOKUP(F82,CLIENTES!$A$1:$B$6,2,0)</f>
        <v>Cliente Z</v>
      </c>
      <c r="H82" s="15" t="n">
        <v>1</v>
      </c>
      <c r="I82" s="13" t="n">
        <f aca="false">VLOOKUP(F82,COD!$A$1:$C$6,3,0) *H82</f>
        <v>248.275862068966</v>
      </c>
    </row>
    <row r="83" s="14" customFormat="true" ht="15" hidden="false" customHeight="false" outlineLevel="0" collapsed="false">
      <c r="A83" s="10" t="n">
        <v>45306</v>
      </c>
      <c r="B83" s="11" t="n">
        <f aca="false">_xlfn.ISOWEEKNUM(A83)</f>
        <v>3</v>
      </c>
      <c r="C83" s="11" t="str">
        <f aca="false">VLOOKUP(WEEKDAY(A83), Dados!$A$1:$B$7,2,0)</f>
        <v>Segunda</v>
      </c>
      <c r="D83" s="12" t="s">
        <v>26</v>
      </c>
      <c r="E83" s="12" t="s">
        <v>22</v>
      </c>
      <c r="F83" s="12" t="s">
        <v>6</v>
      </c>
      <c r="G83" s="11" t="str">
        <f aca="false">VLOOKUP(F83,CLIENTES!$A$1:$B$6,2,0)</f>
        <v>Cliente Y</v>
      </c>
      <c r="H83" s="15" t="n">
        <v>7</v>
      </c>
      <c r="I83" s="13" t="n">
        <f aca="false">VLOOKUP(F83,COD!$A$1:$C$6,3,0) *H83</f>
        <v>1260</v>
      </c>
    </row>
    <row r="84" s="14" customFormat="true" ht="15" hidden="false" customHeight="false" outlineLevel="0" collapsed="false">
      <c r="A84" s="10" t="n">
        <v>45306</v>
      </c>
      <c r="B84" s="11" t="n">
        <f aca="false">_xlfn.ISOWEEKNUM(A84)</f>
        <v>3</v>
      </c>
      <c r="C84" s="11" t="str">
        <f aca="false">VLOOKUP(WEEKDAY(A84), Dados!$A$1:$B$7,2,0)</f>
        <v>Segunda</v>
      </c>
      <c r="D84" s="12" t="s">
        <v>26</v>
      </c>
      <c r="E84" s="12" t="s">
        <v>23</v>
      </c>
      <c r="F84" s="12" t="s">
        <v>7</v>
      </c>
      <c r="G84" s="11" t="str">
        <f aca="false">VLOOKUP(F84,CLIENTES!$A$1:$B$6,2,0)</f>
        <v>Cliente Y</v>
      </c>
      <c r="H84" s="15" t="n">
        <v>7</v>
      </c>
      <c r="I84" s="13" t="n">
        <f aca="false">VLOOKUP(F84,COD!$A$1:$C$6,3,0) *H84</f>
        <v>1440</v>
      </c>
    </row>
    <row r="85" s="14" customFormat="true" ht="15" hidden="false" customHeight="false" outlineLevel="0" collapsed="false">
      <c r="A85" s="10" t="n">
        <v>45307</v>
      </c>
      <c r="B85" s="11" t="n">
        <f aca="false">_xlfn.ISOWEEKNUM(A85)</f>
        <v>3</v>
      </c>
      <c r="C85" s="11" t="str">
        <f aca="false">VLOOKUP(WEEKDAY(A85), Dados!$A$1:$B$7,2,0)</f>
        <v>Terça</v>
      </c>
      <c r="D85" s="12" t="s">
        <v>21</v>
      </c>
      <c r="E85" s="12" t="s">
        <v>22</v>
      </c>
      <c r="F85" s="12" t="s">
        <v>6</v>
      </c>
      <c r="G85" s="11" t="str">
        <f aca="false">VLOOKUP(F85,CLIENTES!$A$1:$B$6,2,0)</f>
        <v>Cliente Y</v>
      </c>
      <c r="H85" s="15" t="n">
        <v>7</v>
      </c>
      <c r="I85" s="13" t="n">
        <f aca="false">VLOOKUP(F85,COD!$A$1:$C$6,3,0) *H85</f>
        <v>1260</v>
      </c>
    </row>
    <row r="86" s="14" customFormat="true" ht="15" hidden="false" customHeight="false" outlineLevel="0" collapsed="false">
      <c r="A86" s="10" t="n">
        <v>45307</v>
      </c>
      <c r="B86" s="11" t="n">
        <f aca="false">_xlfn.ISOWEEKNUM(A86)</f>
        <v>3</v>
      </c>
      <c r="C86" s="11" t="str">
        <f aca="false">VLOOKUP(WEEKDAY(A86), Dados!$A$1:$B$7,2,0)</f>
        <v>Terça</v>
      </c>
      <c r="D86" s="12" t="s">
        <v>21</v>
      </c>
      <c r="E86" s="12" t="s">
        <v>23</v>
      </c>
      <c r="F86" s="12" t="s">
        <v>7</v>
      </c>
      <c r="G86" s="11" t="str">
        <f aca="false">VLOOKUP(F86,CLIENTES!$A$1:$B$6,2,0)</f>
        <v>Cliente Y</v>
      </c>
      <c r="H86" s="15" t="n">
        <v>7</v>
      </c>
      <c r="I86" s="13" t="n">
        <f aca="false">VLOOKUP(F86,COD!$A$1:$C$6,3,0) *H86</f>
        <v>1440</v>
      </c>
    </row>
    <row r="87" s="14" customFormat="true" ht="15" hidden="false" customHeight="false" outlineLevel="0" collapsed="false">
      <c r="A87" s="10" t="n">
        <v>45307</v>
      </c>
      <c r="B87" s="11" t="n">
        <f aca="false">_xlfn.ISOWEEKNUM(A87)</f>
        <v>3</v>
      </c>
      <c r="C87" s="11" t="str">
        <f aca="false">VLOOKUP(WEEKDAY(A87), Dados!$A$1:$B$7,2,0)</f>
        <v>Terça</v>
      </c>
      <c r="D87" s="12" t="s">
        <v>21</v>
      </c>
      <c r="E87" s="12" t="s">
        <v>24</v>
      </c>
      <c r="F87" s="12" t="s">
        <v>9</v>
      </c>
      <c r="G87" s="11" t="str">
        <f aca="false">VLOOKUP(F87,CLIENTES!$A$1:$B$6,2,0)</f>
        <v>Cliente Z</v>
      </c>
      <c r="H87" s="15" t="n">
        <v>7</v>
      </c>
      <c r="I87" s="13" t="n">
        <f aca="false">VLOOKUP(F87,COD!$A$1:$C$6,3,0) *H87</f>
        <v>1737.93103448276</v>
      </c>
    </row>
    <row r="88" s="14" customFormat="true" ht="15" hidden="false" customHeight="false" outlineLevel="0" collapsed="false">
      <c r="A88" s="10" t="n">
        <v>45307</v>
      </c>
      <c r="B88" s="11" t="n">
        <f aca="false">_xlfn.ISOWEEKNUM(A88)</f>
        <v>3</v>
      </c>
      <c r="C88" s="11" t="str">
        <f aca="false">VLOOKUP(WEEKDAY(A88), Dados!$A$1:$B$7,2,0)</f>
        <v>Terça</v>
      </c>
      <c r="D88" s="12" t="s">
        <v>25</v>
      </c>
      <c r="E88" s="12" t="s">
        <v>22</v>
      </c>
      <c r="F88" s="12" t="s">
        <v>6</v>
      </c>
      <c r="G88" s="11" t="str">
        <f aca="false">VLOOKUP(F88,CLIENTES!$A$1:$B$6,2,0)</f>
        <v>Cliente Y</v>
      </c>
      <c r="H88" s="15" t="n">
        <v>7</v>
      </c>
      <c r="I88" s="13" t="n">
        <f aca="false">VLOOKUP(F88,COD!$A$1:$C$6,3,0) *H88</f>
        <v>1260</v>
      </c>
    </row>
    <row r="89" s="14" customFormat="true" ht="15" hidden="false" customHeight="false" outlineLevel="0" collapsed="false">
      <c r="A89" s="10" t="n">
        <v>45307</v>
      </c>
      <c r="B89" s="11" t="n">
        <f aca="false">_xlfn.ISOWEEKNUM(A89)</f>
        <v>3</v>
      </c>
      <c r="C89" s="11" t="str">
        <f aca="false">VLOOKUP(WEEKDAY(A89), Dados!$A$1:$B$7,2,0)</f>
        <v>Terça</v>
      </c>
      <c r="D89" s="12" t="s">
        <v>25</v>
      </c>
      <c r="E89" s="12" t="s">
        <v>23</v>
      </c>
      <c r="F89" s="12" t="s">
        <v>7</v>
      </c>
      <c r="G89" s="11" t="str">
        <f aca="false">VLOOKUP(F89,CLIENTES!$A$1:$B$6,2,0)</f>
        <v>Cliente Y</v>
      </c>
      <c r="H89" s="15" t="n">
        <v>7</v>
      </c>
      <c r="I89" s="13" t="n">
        <f aca="false">VLOOKUP(F89,COD!$A$1:$C$6,3,0) *H89</f>
        <v>1440</v>
      </c>
    </row>
    <row r="90" s="14" customFormat="true" ht="15" hidden="false" customHeight="false" outlineLevel="0" collapsed="false">
      <c r="A90" s="10" t="n">
        <v>45307</v>
      </c>
      <c r="B90" s="11" t="n">
        <f aca="false">_xlfn.ISOWEEKNUM(A90)</f>
        <v>3</v>
      </c>
      <c r="C90" s="11" t="str">
        <f aca="false">VLOOKUP(WEEKDAY(A90), Dados!$A$1:$B$7,2,0)</f>
        <v>Terça</v>
      </c>
      <c r="D90" s="12" t="s">
        <v>25</v>
      </c>
      <c r="E90" s="12" t="s">
        <v>24</v>
      </c>
      <c r="F90" s="12" t="s">
        <v>9</v>
      </c>
      <c r="G90" s="11" t="str">
        <f aca="false">VLOOKUP(F90,CLIENTES!$A$1:$B$6,2,0)</f>
        <v>Cliente Z</v>
      </c>
      <c r="H90" s="15" t="n">
        <v>7</v>
      </c>
      <c r="I90" s="13" t="n">
        <f aca="false">VLOOKUP(F90,COD!$A$1:$C$6,3,0) *H90</f>
        <v>1737.93103448276</v>
      </c>
    </row>
    <row r="91" s="14" customFormat="true" ht="15" hidden="false" customHeight="false" outlineLevel="0" collapsed="false">
      <c r="A91" s="10" t="n">
        <v>45307</v>
      </c>
      <c r="B91" s="11" t="n">
        <f aca="false">_xlfn.ISOWEEKNUM(A91)</f>
        <v>3</v>
      </c>
      <c r="C91" s="11" t="str">
        <f aca="false">VLOOKUP(WEEKDAY(A91), Dados!$A$1:$B$7,2,0)</f>
        <v>Terça</v>
      </c>
      <c r="D91" s="12" t="s">
        <v>26</v>
      </c>
      <c r="E91" s="12" t="s">
        <v>22</v>
      </c>
      <c r="F91" s="12" t="s">
        <v>6</v>
      </c>
      <c r="G91" s="11" t="str">
        <f aca="false">VLOOKUP(F91,CLIENTES!$A$1:$B$6,2,0)</f>
        <v>Cliente Y</v>
      </c>
      <c r="H91" s="15" t="n">
        <v>6</v>
      </c>
      <c r="I91" s="13" t="n">
        <f aca="false">VLOOKUP(F91,COD!$A$1:$C$6,3,0) *H91</f>
        <v>1080</v>
      </c>
    </row>
    <row r="92" s="14" customFormat="true" ht="15" hidden="false" customHeight="false" outlineLevel="0" collapsed="false">
      <c r="A92" s="10" t="n">
        <v>45307</v>
      </c>
      <c r="B92" s="11" t="n">
        <f aca="false">_xlfn.ISOWEEKNUM(A92)</f>
        <v>3</v>
      </c>
      <c r="C92" s="11" t="str">
        <f aca="false">VLOOKUP(WEEKDAY(A92), Dados!$A$1:$B$7,2,0)</f>
        <v>Terça</v>
      </c>
      <c r="D92" s="12" t="s">
        <v>26</v>
      </c>
      <c r="E92" s="12" t="s">
        <v>22</v>
      </c>
      <c r="F92" s="12" t="s">
        <v>5</v>
      </c>
      <c r="G92" s="11" t="str">
        <f aca="false">VLOOKUP(F92,CLIENTES!$A$1:$B$6,2,0)</f>
        <v>Cliente Y</v>
      </c>
      <c r="H92" s="15" t="n">
        <v>1</v>
      </c>
      <c r="I92" s="13" t="n">
        <f aca="false">VLOOKUP(F92,COD!$A$1:$C$6,3,0) *H92</f>
        <v>300</v>
      </c>
    </row>
    <row r="93" s="14" customFormat="true" ht="15" hidden="false" customHeight="false" outlineLevel="0" collapsed="false">
      <c r="A93" s="10" t="n">
        <v>45307</v>
      </c>
      <c r="B93" s="11" t="n">
        <f aca="false">_xlfn.ISOWEEKNUM(A93)</f>
        <v>3</v>
      </c>
      <c r="C93" s="11" t="str">
        <f aca="false">VLOOKUP(WEEKDAY(A93), Dados!$A$1:$B$7,2,0)</f>
        <v>Terça</v>
      </c>
      <c r="D93" s="12" t="s">
        <v>26</v>
      </c>
      <c r="E93" s="12" t="s">
        <v>23</v>
      </c>
      <c r="F93" s="12" t="s">
        <v>7</v>
      </c>
      <c r="G93" s="11" t="str">
        <f aca="false">VLOOKUP(F93,CLIENTES!$A$1:$B$6,2,0)</f>
        <v>Cliente Y</v>
      </c>
      <c r="H93" s="15" t="n">
        <v>7</v>
      </c>
      <c r="I93" s="13" t="n">
        <f aca="false">VLOOKUP(F93,COD!$A$1:$C$6,3,0) *H93</f>
        <v>1440</v>
      </c>
    </row>
    <row r="94" s="14" customFormat="true" ht="15" hidden="false" customHeight="false" outlineLevel="0" collapsed="false">
      <c r="A94" s="10" t="n">
        <v>45308</v>
      </c>
      <c r="B94" s="11" t="n">
        <f aca="false">_xlfn.ISOWEEKNUM(A94)</f>
        <v>3</v>
      </c>
      <c r="C94" s="11" t="str">
        <f aca="false">VLOOKUP(WEEKDAY(A94), Dados!$A$1:$B$7,2,0)</f>
        <v>Quarta</v>
      </c>
      <c r="D94" s="12" t="s">
        <v>21</v>
      </c>
      <c r="E94" s="12" t="s">
        <v>22</v>
      </c>
      <c r="F94" s="12" t="s">
        <v>5</v>
      </c>
      <c r="G94" s="11" t="str">
        <f aca="false">VLOOKUP(F94,CLIENTES!$A$1:$B$6,2,0)</f>
        <v>Cliente Y</v>
      </c>
      <c r="H94" s="15" t="n">
        <v>7</v>
      </c>
      <c r="I94" s="13" t="n">
        <f aca="false">VLOOKUP(F94,COD!$A$1:$C$6,3,0) *H94</f>
        <v>2100</v>
      </c>
    </row>
    <row r="95" s="14" customFormat="true" ht="15" hidden="false" customHeight="false" outlineLevel="0" collapsed="false">
      <c r="A95" s="10" t="n">
        <v>45308</v>
      </c>
      <c r="B95" s="11" t="n">
        <f aca="false">_xlfn.ISOWEEKNUM(A95)</f>
        <v>3</v>
      </c>
      <c r="C95" s="11" t="str">
        <f aca="false">VLOOKUP(WEEKDAY(A95), Dados!$A$1:$B$7,2,0)</f>
        <v>Quarta</v>
      </c>
      <c r="D95" s="12" t="s">
        <v>21</v>
      </c>
      <c r="E95" s="12" t="s">
        <v>23</v>
      </c>
      <c r="F95" s="12" t="s">
        <v>7</v>
      </c>
      <c r="G95" s="11" t="str">
        <f aca="false">VLOOKUP(F95,CLIENTES!$A$1:$B$6,2,0)</f>
        <v>Cliente Y</v>
      </c>
      <c r="H95" s="15" t="n">
        <v>7</v>
      </c>
      <c r="I95" s="13" t="n">
        <f aca="false">VLOOKUP(F95,COD!$A$1:$C$6,3,0) *H95</f>
        <v>1440</v>
      </c>
    </row>
    <row r="96" s="14" customFormat="true" ht="15" hidden="false" customHeight="false" outlineLevel="0" collapsed="false">
      <c r="A96" s="10" t="n">
        <v>45308</v>
      </c>
      <c r="B96" s="11" t="n">
        <f aca="false">_xlfn.ISOWEEKNUM(A96)</f>
        <v>3</v>
      </c>
      <c r="C96" s="11" t="str">
        <f aca="false">VLOOKUP(WEEKDAY(A96), Dados!$A$1:$B$7,2,0)</f>
        <v>Quarta</v>
      </c>
      <c r="D96" s="12" t="s">
        <v>21</v>
      </c>
      <c r="E96" s="12" t="s">
        <v>24</v>
      </c>
      <c r="F96" s="12" t="s">
        <v>9</v>
      </c>
      <c r="G96" s="11" t="str">
        <f aca="false">VLOOKUP(F96,CLIENTES!$A$1:$B$6,2,0)</f>
        <v>Cliente Z</v>
      </c>
      <c r="H96" s="15" t="n">
        <v>7</v>
      </c>
      <c r="I96" s="13" t="n">
        <f aca="false">VLOOKUP(F96,COD!$A$1:$C$6,3,0) *H96</f>
        <v>1737.93103448276</v>
      </c>
    </row>
    <row r="97" s="14" customFormat="true" ht="15" hidden="false" customHeight="false" outlineLevel="0" collapsed="false">
      <c r="A97" s="10" t="n">
        <v>45308</v>
      </c>
      <c r="B97" s="11" t="n">
        <f aca="false">_xlfn.ISOWEEKNUM(A97)</f>
        <v>3</v>
      </c>
      <c r="C97" s="11" t="str">
        <f aca="false">VLOOKUP(WEEKDAY(A97), Dados!$A$1:$B$7,2,0)</f>
        <v>Quarta</v>
      </c>
      <c r="D97" s="12" t="s">
        <v>25</v>
      </c>
      <c r="E97" s="12" t="s">
        <v>22</v>
      </c>
      <c r="F97" s="12" t="s">
        <v>5</v>
      </c>
      <c r="G97" s="11" t="str">
        <f aca="false">VLOOKUP(F97,CLIENTES!$A$1:$B$6,2,0)</f>
        <v>Cliente Y</v>
      </c>
      <c r="H97" s="15" t="n">
        <v>7</v>
      </c>
      <c r="I97" s="13" t="n">
        <f aca="false">VLOOKUP(F97,COD!$A$1:$C$6,3,0) *H97</f>
        <v>2100</v>
      </c>
    </row>
    <row r="98" s="14" customFormat="true" ht="15" hidden="false" customHeight="false" outlineLevel="0" collapsed="false">
      <c r="A98" s="10" t="n">
        <v>45308</v>
      </c>
      <c r="B98" s="11" t="n">
        <f aca="false">_xlfn.ISOWEEKNUM(A98)</f>
        <v>3</v>
      </c>
      <c r="C98" s="11" t="str">
        <f aca="false">VLOOKUP(WEEKDAY(A98), Dados!$A$1:$B$7,2,0)</f>
        <v>Quarta</v>
      </c>
      <c r="D98" s="12" t="s">
        <v>25</v>
      </c>
      <c r="E98" s="12" t="s">
        <v>23</v>
      </c>
      <c r="F98" s="12" t="s">
        <v>7</v>
      </c>
      <c r="G98" s="11" t="str">
        <f aca="false">VLOOKUP(F98,CLIENTES!$A$1:$B$6,2,0)</f>
        <v>Cliente Y</v>
      </c>
      <c r="H98" s="15" t="n">
        <v>7</v>
      </c>
      <c r="I98" s="13" t="n">
        <f aca="false">VLOOKUP(F98,COD!$A$1:$C$6,3,0) *H98</f>
        <v>1440</v>
      </c>
    </row>
    <row r="99" s="14" customFormat="true" ht="15" hidden="false" customHeight="false" outlineLevel="0" collapsed="false">
      <c r="A99" s="10" t="n">
        <v>45308</v>
      </c>
      <c r="B99" s="11" t="n">
        <f aca="false">_xlfn.ISOWEEKNUM(A99)</f>
        <v>3</v>
      </c>
      <c r="C99" s="11" t="str">
        <f aca="false">VLOOKUP(WEEKDAY(A99), Dados!$A$1:$B$7,2,0)</f>
        <v>Quarta</v>
      </c>
      <c r="D99" s="12" t="s">
        <v>25</v>
      </c>
      <c r="E99" s="12" t="s">
        <v>24</v>
      </c>
      <c r="F99" s="12" t="s">
        <v>9</v>
      </c>
      <c r="G99" s="11" t="str">
        <f aca="false">VLOOKUP(F99,CLIENTES!$A$1:$B$6,2,0)</f>
        <v>Cliente Z</v>
      </c>
      <c r="H99" s="15" t="n">
        <v>7</v>
      </c>
      <c r="I99" s="13" t="n">
        <f aca="false">VLOOKUP(F99,COD!$A$1:$C$6,3,0) *H99</f>
        <v>1737.93103448276</v>
      </c>
    </row>
    <row r="100" s="14" customFormat="true" ht="15" hidden="false" customHeight="false" outlineLevel="0" collapsed="false">
      <c r="A100" s="10" t="n">
        <v>45308</v>
      </c>
      <c r="B100" s="11" t="n">
        <f aca="false">_xlfn.ISOWEEKNUM(A100)</f>
        <v>3</v>
      </c>
      <c r="C100" s="11" t="str">
        <f aca="false">VLOOKUP(WEEKDAY(A100), Dados!$A$1:$B$7,2,0)</f>
        <v>Quarta</v>
      </c>
      <c r="D100" s="12" t="s">
        <v>26</v>
      </c>
      <c r="E100" s="12" t="s">
        <v>22</v>
      </c>
      <c r="F100" s="12" t="s">
        <v>5</v>
      </c>
      <c r="G100" s="11" t="str">
        <f aca="false">VLOOKUP(F100,CLIENTES!$A$1:$B$6,2,0)</f>
        <v>Cliente Y</v>
      </c>
      <c r="H100" s="15" t="n">
        <v>7</v>
      </c>
      <c r="I100" s="13" t="n">
        <f aca="false">VLOOKUP(F100,COD!$A$1:$C$6,3,0) *H100</f>
        <v>2100</v>
      </c>
    </row>
    <row r="101" s="14" customFormat="true" ht="15" hidden="false" customHeight="false" outlineLevel="0" collapsed="false">
      <c r="A101" s="10" t="n">
        <v>45308</v>
      </c>
      <c r="B101" s="11" t="n">
        <f aca="false">_xlfn.ISOWEEKNUM(A101)</f>
        <v>3</v>
      </c>
      <c r="C101" s="11" t="str">
        <f aca="false">VLOOKUP(WEEKDAY(A101), Dados!$A$1:$B$7,2,0)</f>
        <v>Quarta</v>
      </c>
      <c r="D101" s="12" t="s">
        <v>26</v>
      </c>
      <c r="E101" s="12" t="s">
        <v>23</v>
      </c>
      <c r="F101" s="12" t="s">
        <v>7</v>
      </c>
      <c r="G101" s="11" t="str">
        <f aca="false">VLOOKUP(F101,CLIENTES!$A$1:$B$6,2,0)</f>
        <v>Cliente Y</v>
      </c>
      <c r="H101" s="15" t="n">
        <v>7</v>
      </c>
      <c r="I101" s="13" t="n">
        <f aca="false">VLOOKUP(F101,COD!$A$1:$C$6,3,0) *H101</f>
        <v>1440</v>
      </c>
    </row>
    <row r="102" s="14" customFormat="true" ht="15" hidden="false" customHeight="false" outlineLevel="0" collapsed="false">
      <c r="A102" s="10" t="n">
        <v>45309</v>
      </c>
      <c r="B102" s="11" t="n">
        <f aca="false">_xlfn.ISOWEEKNUM(A102)</f>
        <v>3</v>
      </c>
      <c r="C102" s="11" t="str">
        <f aca="false">VLOOKUP(WEEKDAY(A102), Dados!$A$1:$B$7,2,0)</f>
        <v>Quinta</v>
      </c>
      <c r="D102" s="12" t="s">
        <v>21</v>
      </c>
      <c r="E102" s="12" t="s">
        <v>22</v>
      </c>
      <c r="F102" s="12" t="s">
        <v>5</v>
      </c>
      <c r="G102" s="11" t="str">
        <f aca="false">VLOOKUP(F102,CLIENTES!$A$1:$B$6,2,0)</f>
        <v>Cliente Y</v>
      </c>
      <c r="H102" s="15" t="n">
        <v>7</v>
      </c>
      <c r="I102" s="13" t="n">
        <f aca="false">VLOOKUP(F102,COD!$A$1:$C$6,3,0) *H102</f>
        <v>2100</v>
      </c>
    </row>
    <row r="103" s="14" customFormat="true" ht="15" hidden="false" customHeight="false" outlineLevel="0" collapsed="false">
      <c r="A103" s="10" t="n">
        <v>45309</v>
      </c>
      <c r="B103" s="11" t="n">
        <f aca="false">_xlfn.ISOWEEKNUM(A103)</f>
        <v>3</v>
      </c>
      <c r="C103" s="11" t="str">
        <f aca="false">VLOOKUP(WEEKDAY(A103), Dados!$A$1:$B$7,2,0)</f>
        <v>Quinta</v>
      </c>
      <c r="D103" s="12" t="s">
        <v>21</v>
      </c>
      <c r="E103" s="12" t="s">
        <v>23</v>
      </c>
      <c r="F103" s="12" t="s">
        <v>7</v>
      </c>
      <c r="G103" s="11" t="str">
        <f aca="false">VLOOKUP(F103,CLIENTES!$A$1:$B$6,2,0)</f>
        <v>Cliente Y</v>
      </c>
      <c r="H103" s="15" t="n">
        <v>7</v>
      </c>
      <c r="I103" s="13" t="n">
        <f aca="false">VLOOKUP(F103,COD!$A$1:$C$6,3,0) *H103</f>
        <v>1440</v>
      </c>
    </row>
    <row r="104" s="14" customFormat="true" ht="15" hidden="false" customHeight="false" outlineLevel="0" collapsed="false">
      <c r="A104" s="10" t="n">
        <v>45309</v>
      </c>
      <c r="B104" s="11" t="n">
        <f aca="false">_xlfn.ISOWEEKNUM(A104)</f>
        <v>3</v>
      </c>
      <c r="C104" s="11" t="str">
        <f aca="false">VLOOKUP(WEEKDAY(A104), Dados!$A$1:$B$7,2,0)</f>
        <v>Quinta</v>
      </c>
      <c r="D104" s="12" t="s">
        <v>21</v>
      </c>
      <c r="E104" s="12" t="s">
        <v>24</v>
      </c>
      <c r="F104" s="12" t="s">
        <v>9</v>
      </c>
      <c r="G104" s="11" t="str">
        <f aca="false">VLOOKUP(F104,CLIENTES!$A$1:$B$6,2,0)</f>
        <v>Cliente Z</v>
      </c>
      <c r="H104" s="15" t="n">
        <v>3</v>
      </c>
      <c r="I104" s="13" t="n">
        <f aca="false">VLOOKUP(F104,COD!$A$1:$C$6,3,0) *H104</f>
        <v>744.827586206897</v>
      </c>
    </row>
    <row r="105" s="14" customFormat="true" ht="15" hidden="false" customHeight="false" outlineLevel="0" collapsed="false">
      <c r="A105" s="10" t="n">
        <v>45309</v>
      </c>
      <c r="B105" s="11" t="n">
        <f aca="false">_xlfn.ISOWEEKNUM(A105)</f>
        <v>3</v>
      </c>
      <c r="C105" s="11" t="str">
        <f aca="false">VLOOKUP(WEEKDAY(A105), Dados!$A$1:$B$7,2,0)</f>
        <v>Quinta</v>
      </c>
      <c r="D105" s="12" t="s">
        <v>21</v>
      </c>
      <c r="E105" s="12" t="s">
        <v>24</v>
      </c>
      <c r="F105" s="12" t="s">
        <v>8</v>
      </c>
      <c r="G105" s="11" t="str">
        <f aca="false">VLOOKUP(F105,CLIENTES!$A$1:$B$6,2,0)</f>
        <v>Cliente Z</v>
      </c>
      <c r="H105" s="15" t="n">
        <v>4</v>
      </c>
      <c r="I105" s="13" t="n">
        <f aca="false">VLOOKUP(F105,COD!$A$1:$C$6,3,0) *H105</f>
        <v>929.032258064516</v>
      </c>
    </row>
    <row r="106" s="14" customFormat="true" ht="15" hidden="false" customHeight="false" outlineLevel="0" collapsed="false">
      <c r="A106" s="10" t="n">
        <v>45309</v>
      </c>
      <c r="B106" s="11" t="n">
        <f aca="false">_xlfn.ISOWEEKNUM(A106)</f>
        <v>3</v>
      </c>
      <c r="C106" s="11" t="str">
        <f aca="false">VLOOKUP(WEEKDAY(A106), Dados!$A$1:$B$7,2,0)</f>
        <v>Quinta</v>
      </c>
      <c r="D106" s="12" t="s">
        <v>25</v>
      </c>
      <c r="E106" s="12" t="s">
        <v>22</v>
      </c>
      <c r="F106" s="12" t="s">
        <v>5</v>
      </c>
      <c r="G106" s="11" t="str">
        <f aca="false">VLOOKUP(F106,CLIENTES!$A$1:$B$6,2,0)</f>
        <v>Cliente Y</v>
      </c>
      <c r="H106" s="15" t="n">
        <v>7</v>
      </c>
      <c r="I106" s="13" t="n">
        <f aca="false">VLOOKUP(F106,COD!$A$1:$C$6,3,0) *H106</f>
        <v>2100</v>
      </c>
    </row>
    <row r="107" s="14" customFormat="true" ht="15" hidden="false" customHeight="false" outlineLevel="0" collapsed="false">
      <c r="A107" s="10" t="n">
        <v>45309</v>
      </c>
      <c r="B107" s="11" t="n">
        <f aca="false">_xlfn.ISOWEEKNUM(A107)</f>
        <v>3</v>
      </c>
      <c r="C107" s="11" t="str">
        <f aca="false">VLOOKUP(WEEKDAY(A107), Dados!$A$1:$B$7,2,0)</f>
        <v>Quinta</v>
      </c>
      <c r="D107" s="12" t="s">
        <v>25</v>
      </c>
      <c r="E107" s="12" t="s">
        <v>23</v>
      </c>
      <c r="F107" s="12" t="s">
        <v>7</v>
      </c>
      <c r="G107" s="11" t="str">
        <f aca="false">VLOOKUP(F107,CLIENTES!$A$1:$B$6,2,0)</f>
        <v>Cliente Y</v>
      </c>
      <c r="H107" s="15" t="n">
        <v>7</v>
      </c>
      <c r="I107" s="13" t="n">
        <f aca="false">VLOOKUP(F107,COD!$A$1:$C$6,3,0) *H107</f>
        <v>1440</v>
      </c>
    </row>
    <row r="108" s="14" customFormat="true" ht="15" hidden="false" customHeight="false" outlineLevel="0" collapsed="false">
      <c r="A108" s="10" t="n">
        <v>45309</v>
      </c>
      <c r="B108" s="11" t="n">
        <f aca="false">_xlfn.ISOWEEKNUM(A108)</f>
        <v>3</v>
      </c>
      <c r="C108" s="11" t="str">
        <f aca="false">VLOOKUP(WEEKDAY(A108), Dados!$A$1:$B$7,2,0)</f>
        <v>Quinta</v>
      </c>
      <c r="D108" s="12" t="s">
        <v>25</v>
      </c>
      <c r="E108" s="12" t="s">
        <v>24</v>
      </c>
      <c r="F108" s="12" t="s">
        <v>8</v>
      </c>
      <c r="G108" s="11" t="str">
        <f aca="false">VLOOKUP(F108,CLIENTES!$A$1:$B$6,2,0)</f>
        <v>Cliente Z</v>
      </c>
      <c r="H108" s="15" t="n">
        <v>7</v>
      </c>
      <c r="I108" s="13" t="n">
        <f aca="false">VLOOKUP(F108,COD!$A$1:$C$6,3,0) *H108</f>
        <v>1625.8064516129</v>
      </c>
    </row>
    <row r="109" s="14" customFormat="true" ht="15" hidden="false" customHeight="false" outlineLevel="0" collapsed="false">
      <c r="A109" s="10" t="n">
        <v>45309</v>
      </c>
      <c r="B109" s="11" t="n">
        <f aca="false">_xlfn.ISOWEEKNUM(A109)</f>
        <v>3</v>
      </c>
      <c r="C109" s="11" t="str">
        <f aca="false">VLOOKUP(WEEKDAY(A109), Dados!$A$1:$B$7,2,0)</f>
        <v>Quinta</v>
      </c>
      <c r="D109" s="12" t="s">
        <v>26</v>
      </c>
      <c r="E109" s="12" t="s">
        <v>22</v>
      </c>
      <c r="F109" s="12" t="s">
        <v>5</v>
      </c>
      <c r="G109" s="11" t="str">
        <f aca="false">VLOOKUP(F109,CLIENTES!$A$1:$B$6,2,0)</f>
        <v>Cliente Y</v>
      </c>
      <c r="H109" s="15" t="n">
        <v>7</v>
      </c>
      <c r="I109" s="13" t="n">
        <f aca="false">VLOOKUP(F109,COD!$A$1:$C$6,3,0) *H109</f>
        <v>2100</v>
      </c>
    </row>
    <row r="110" s="14" customFormat="true" ht="15" hidden="false" customHeight="false" outlineLevel="0" collapsed="false">
      <c r="A110" s="10" t="n">
        <v>45309</v>
      </c>
      <c r="B110" s="11" t="n">
        <f aca="false">_xlfn.ISOWEEKNUM(A110)</f>
        <v>3</v>
      </c>
      <c r="C110" s="11" t="str">
        <f aca="false">VLOOKUP(WEEKDAY(A110), Dados!$A$1:$B$7,2,0)</f>
        <v>Quinta</v>
      </c>
      <c r="D110" s="12" t="s">
        <v>26</v>
      </c>
      <c r="E110" s="12" t="s">
        <v>23</v>
      </c>
      <c r="F110" s="12" t="s">
        <v>7</v>
      </c>
      <c r="G110" s="11" t="str">
        <f aca="false">VLOOKUP(F110,CLIENTES!$A$1:$B$6,2,0)</f>
        <v>Cliente Y</v>
      </c>
      <c r="H110" s="15" t="n">
        <v>5</v>
      </c>
      <c r="I110" s="13" t="n">
        <f aca="false">VLOOKUP(F110,COD!$A$1:$C$6,3,0) *H110</f>
        <v>1028.57142857143</v>
      </c>
    </row>
    <row r="111" s="14" customFormat="true" ht="15" hidden="false" customHeight="false" outlineLevel="0" collapsed="false">
      <c r="A111" s="10" t="n">
        <v>45309</v>
      </c>
      <c r="B111" s="11" t="n">
        <f aca="false">_xlfn.ISOWEEKNUM(A111)</f>
        <v>3</v>
      </c>
      <c r="C111" s="11" t="str">
        <f aca="false">VLOOKUP(WEEKDAY(A111), Dados!$A$1:$B$7,2,0)</f>
        <v>Quinta</v>
      </c>
      <c r="D111" s="12" t="s">
        <v>26</v>
      </c>
      <c r="E111" s="12" t="s">
        <v>23</v>
      </c>
      <c r="F111" s="12" t="s">
        <v>6</v>
      </c>
      <c r="G111" s="11" t="str">
        <f aca="false">VLOOKUP(F111,CLIENTES!$A$1:$B$6,2,0)</f>
        <v>Cliente Y</v>
      </c>
      <c r="H111" s="15" t="n">
        <v>2</v>
      </c>
      <c r="I111" s="13" t="n">
        <f aca="false">VLOOKUP(F111,COD!$A$1:$C$6,3,0) *H111</f>
        <v>360</v>
      </c>
    </row>
    <row r="112" s="14" customFormat="true" ht="15" hidden="false" customHeight="false" outlineLevel="0" collapsed="false">
      <c r="A112" s="10" t="n">
        <v>45310</v>
      </c>
      <c r="B112" s="11" t="n">
        <f aca="false">_xlfn.ISOWEEKNUM(A112)</f>
        <v>3</v>
      </c>
      <c r="C112" s="11" t="str">
        <f aca="false">VLOOKUP(WEEKDAY(A112), Dados!$A$1:$B$7,2,0)</f>
        <v>Sexta</v>
      </c>
      <c r="D112" s="12" t="s">
        <v>21</v>
      </c>
      <c r="E112" s="12" t="s">
        <v>22</v>
      </c>
      <c r="F112" s="12" t="s">
        <v>5</v>
      </c>
      <c r="G112" s="11" t="str">
        <f aca="false">VLOOKUP(F112,CLIENTES!$A$1:$B$6,2,0)</f>
        <v>Cliente Y</v>
      </c>
      <c r="H112" s="15" t="n">
        <v>7</v>
      </c>
      <c r="I112" s="13" t="n">
        <f aca="false">VLOOKUP(F112,COD!$A$1:$C$6,3,0) *H112</f>
        <v>2100</v>
      </c>
    </row>
    <row r="113" s="14" customFormat="true" ht="15" hidden="false" customHeight="false" outlineLevel="0" collapsed="false">
      <c r="A113" s="10" t="n">
        <v>45310</v>
      </c>
      <c r="B113" s="11" t="n">
        <f aca="false">_xlfn.ISOWEEKNUM(A113)</f>
        <v>3</v>
      </c>
      <c r="C113" s="11" t="str">
        <f aca="false">VLOOKUP(WEEKDAY(A113), Dados!$A$1:$B$7,2,0)</f>
        <v>Sexta</v>
      </c>
      <c r="D113" s="12" t="s">
        <v>21</v>
      </c>
      <c r="E113" s="12" t="s">
        <v>23</v>
      </c>
      <c r="F113" s="12" t="s">
        <v>6</v>
      </c>
      <c r="G113" s="11" t="str">
        <f aca="false">VLOOKUP(F113,CLIENTES!$A$1:$B$6,2,0)</f>
        <v>Cliente Y</v>
      </c>
      <c r="H113" s="15" t="n">
        <v>7</v>
      </c>
      <c r="I113" s="13" t="n">
        <f aca="false">VLOOKUP(F113,COD!$A$1:$C$6,3,0) *H113</f>
        <v>1260</v>
      </c>
    </row>
    <row r="114" s="14" customFormat="true" ht="15" hidden="false" customHeight="false" outlineLevel="0" collapsed="false">
      <c r="A114" s="10" t="n">
        <v>45310</v>
      </c>
      <c r="B114" s="11" t="n">
        <f aca="false">_xlfn.ISOWEEKNUM(A114)</f>
        <v>3</v>
      </c>
      <c r="C114" s="11" t="str">
        <f aca="false">VLOOKUP(WEEKDAY(A114), Dados!$A$1:$B$7,2,0)</f>
        <v>Sexta</v>
      </c>
      <c r="D114" s="12" t="s">
        <v>21</v>
      </c>
      <c r="E114" s="12" t="s">
        <v>24</v>
      </c>
      <c r="F114" s="12" t="s">
        <v>8</v>
      </c>
      <c r="G114" s="11" t="str">
        <f aca="false">VLOOKUP(F114,CLIENTES!$A$1:$B$6,2,0)</f>
        <v>Cliente Z</v>
      </c>
      <c r="H114" s="15" t="n">
        <v>7</v>
      </c>
      <c r="I114" s="13" t="n">
        <f aca="false">VLOOKUP(F114,COD!$A$1:$C$6,3,0) *H114</f>
        <v>1625.8064516129</v>
      </c>
    </row>
    <row r="115" s="14" customFormat="true" ht="15" hidden="false" customHeight="false" outlineLevel="0" collapsed="false">
      <c r="A115" s="10" t="n">
        <v>45310</v>
      </c>
      <c r="B115" s="11" t="n">
        <f aca="false">_xlfn.ISOWEEKNUM(A115)</f>
        <v>3</v>
      </c>
      <c r="C115" s="11" t="str">
        <f aca="false">VLOOKUP(WEEKDAY(A115), Dados!$A$1:$B$7,2,0)</f>
        <v>Sexta</v>
      </c>
      <c r="D115" s="12" t="s">
        <v>25</v>
      </c>
      <c r="E115" s="12" t="s">
        <v>22</v>
      </c>
      <c r="F115" s="12" t="s">
        <v>5</v>
      </c>
      <c r="G115" s="11" t="str">
        <f aca="false">VLOOKUP(F115,CLIENTES!$A$1:$B$6,2,0)</f>
        <v>Cliente Y</v>
      </c>
      <c r="H115" s="15" t="n">
        <v>7</v>
      </c>
      <c r="I115" s="13" t="n">
        <f aca="false">VLOOKUP(F115,COD!$A$1:$C$6,3,0) *H115</f>
        <v>2100</v>
      </c>
    </row>
    <row r="116" s="14" customFormat="true" ht="15" hidden="false" customHeight="false" outlineLevel="0" collapsed="false">
      <c r="A116" s="10" t="n">
        <v>45310</v>
      </c>
      <c r="B116" s="11" t="n">
        <f aca="false">_xlfn.ISOWEEKNUM(A116)</f>
        <v>3</v>
      </c>
      <c r="C116" s="11" t="str">
        <f aca="false">VLOOKUP(WEEKDAY(A116), Dados!$A$1:$B$7,2,0)</f>
        <v>Sexta</v>
      </c>
      <c r="D116" s="12" t="s">
        <v>25</v>
      </c>
      <c r="E116" s="12" t="s">
        <v>23</v>
      </c>
      <c r="F116" s="12" t="s">
        <v>6</v>
      </c>
      <c r="G116" s="11" t="str">
        <f aca="false">VLOOKUP(F116,CLIENTES!$A$1:$B$6,2,0)</f>
        <v>Cliente Y</v>
      </c>
      <c r="H116" s="15" t="n">
        <v>7</v>
      </c>
      <c r="I116" s="13" t="n">
        <f aca="false">VLOOKUP(F116,COD!$A$1:$C$6,3,0) *H116</f>
        <v>1260</v>
      </c>
    </row>
    <row r="117" s="14" customFormat="true" ht="15" hidden="false" customHeight="false" outlineLevel="0" collapsed="false">
      <c r="A117" s="10" t="n">
        <v>45310</v>
      </c>
      <c r="B117" s="11" t="n">
        <f aca="false">_xlfn.ISOWEEKNUM(A117)</f>
        <v>3</v>
      </c>
      <c r="C117" s="11" t="str">
        <f aca="false">VLOOKUP(WEEKDAY(A117), Dados!$A$1:$B$7,2,0)</f>
        <v>Sexta</v>
      </c>
      <c r="D117" s="12" t="s">
        <v>25</v>
      </c>
      <c r="E117" s="12" t="s">
        <v>24</v>
      </c>
      <c r="F117" s="12" t="s">
        <v>8</v>
      </c>
      <c r="G117" s="11" t="str">
        <f aca="false">VLOOKUP(F117,CLIENTES!$A$1:$B$6,2,0)</f>
        <v>Cliente Z</v>
      </c>
      <c r="H117" s="15" t="n">
        <v>7</v>
      </c>
      <c r="I117" s="13" t="n">
        <f aca="false">VLOOKUP(F117,COD!$A$1:$C$6,3,0) *H117</f>
        <v>1625.8064516129</v>
      </c>
    </row>
    <row r="118" s="14" customFormat="true" ht="15" hidden="false" customHeight="false" outlineLevel="0" collapsed="false">
      <c r="A118" s="10" t="n">
        <v>45310</v>
      </c>
      <c r="B118" s="11" t="n">
        <f aca="false">_xlfn.ISOWEEKNUM(A118)</f>
        <v>3</v>
      </c>
      <c r="C118" s="11" t="str">
        <f aca="false">VLOOKUP(WEEKDAY(A118), Dados!$A$1:$B$7,2,0)</f>
        <v>Sexta</v>
      </c>
      <c r="D118" s="12" t="s">
        <v>26</v>
      </c>
      <c r="E118" s="12" t="s">
        <v>22</v>
      </c>
      <c r="F118" s="12" t="s">
        <v>5</v>
      </c>
      <c r="G118" s="11" t="str">
        <f aca="false">VLOOKUP(F118,CLIENTES!$A$1:$B$6,2,0)</f>
        <v>Cliente Y</v>
      </c>
      <c r="H118" s="15" t="n">
        <v>7</v>
      </c>
      <c r="I118" s="13" t="n">
        <f aca="false">VLOOKUP(F118,COD!$A$1:$C$6,3,0) *H118</f>
        <v>2100</v>
      </c>
    </row>
    <row r="119" s="14" customFormat="true" ht="15" hidden="false" customHeight="false" outlineLevel="0" collapsed="false">
      <c r="A119" s="10" t="n">
        <v>45310</v>
      </c>
      <c r="B119" s="11" t="n">
        <f aca="false">_xlfn.ISOWEEKNUM(A119)</f>
        <v>3</v>
      </c>
      <c r="C119" s="11" t="str">
        <f aca="false">VLOOKUP(WEEKDAY(A119), Dados!$A$1:$B$7,2,0)</f>
        <v>Sexta</v>
      </c>
      <c r="D119" s="12" t="s">
        <v>26</v>
      </c>
      <c r="E119" s="12" t="s">
        <v>23</v>
      </c>
      <c r="F119" s="12" t="s">
        <v>6</v>
      </c>
      <c r="G119" s="11" t="str">
        <f aca="false">VLOOKUP(F119,CLIENTES!$A$1:$B$6,2,0)</f>
        <v>Cliente Y</v>
      </c>
      <c r="H119" s="15" t="n">
        <v>7</v>
      </c>
      <c r="I119" s="13" t="n">
        <f aca="false">VLOOKUP(F119,COD!$A$1:$C$6,3,0) *H119</f>
        <v>1260</v>
      </c>
    </row>
    <row r="120" customFormat="false" ht="15" hidden="false" customHeight="false" outlineLevel="0" collapsed="false">
      <c r="A120" s="17" t="n">
        <v>45313</v>
      </c>
      <c r="B120" s="18" t="n">
        <f aca="false">_xlfn.ISOWEEKNUM(A120)</f>
        <v>4</v>
      </c>
      <c r="C120" s="18" t="str">
        <f aca="false">VLOOKUP(WEEKDAY(A120), Dados!$A$1:$B$7,2,0)</f>
        <v>Segunda</v>
      </c>
      <c r="D120" s="19" t="s">
        <v>21</v>
      </c>
      <c r="E120" s="19" t="s">
        <v>22</v>
      </c>
      <c r="F120" s="19" t="s">
        <v>5</v>
      </c>
      <c r="G120" s="18" t="str">
        <f aca="false">VLOOKUP(F120,CLIENTES!$A$1:$B$6,2,0)</f>
        <v>Cliente Y</v>
      </c>
      <c r="H120" s="20" t="n">
        <v>7</v>
      </c>
      <c r="I120" s="21" t="n">
        <f aca="false">VLOOKUP(F120,COD!$A$1:$C$6,3,0) *H120</f>
        <v>2100</v>
      </c>
    </row>
    <row r="121" customFormat="false" ht="15" hidden="false" customHeight="false" outlineLevel="0" collapsed="false">
      <c r="A121" s="17" t="n">
        <v>45313</v>
      </c>
      <c r="B121" s="18" t="n">
        <f aca="false">_xlfn.ISOWEEKNUM(A121)</f>
        <v>4</v>
      </c>
      <c r="C121" s="18" t="str">
        <f aca="false">VLOOKUP(WEEKDAY(A121), Dados!$A$1:$B$7,2,0)</f>
        <v>Segunda</v>
      </c>
      <c r="D121" s="19" t="s">
        <v>21</v>
      </c>
      <c r="E121" s="19" t="s">
        <v>23</v>
      </c>
      <c r="F121" s="19" t="s">
        <v>6</v>
      </c>
      <c r="G121" s="18" t="str">
        <f aca="false">VLOOKUP(F121,CLIENTES!$A$1:$B$6,2,0)</f>
        <v>Cliente Y</v>
      </c>
      <c r="H121" s="20" t="n">
        <v>6</v>
      </c>
      <c r="I121" s="21" t="n">
        <f aca="false">VLOOKUP(F121,COD!$A$1:$C$6,3,0) *H121</f>
        <v>1080</v>
      </c>
    </row>
    <row r="122" customFormat="false" ht="15" hidden="false" customHeight="false" outlineLevel="0" collapsed="false">
      <c r="A122" s="17" t="n">
        <v>45313</v>
      </c>
      <c r="B122" s="18" t="n">
        <f aca="false">_xlfn.ISOWEEKNUM(A122)</f>
        <v>4</v>
      </c>
      <c r="C122" s="18" t="str">
        <f aca="false">VLOOKUP(WEEKDAY(A122), Dados!$A$1:$B$7,2,0)</f>
        <v>Segunda</v>
      </c>
      <c r="D122" s="19" t="s">
        <v>21</v>
      </c>
      <c r="E122" s="19" t="s">
        <v>23</v>
      </c>
      <c r="F122" s="19" t="s">
        <v>7</v>
      </c>
      <c r="G122" s="18" t="str">
        <f aca="false">VLOOKUP(F122,CLIENTES!$A$1:$B$6,2,0)</f>
        <v>Cliente Y</v>
      </c>
      <c r="H122" s="20" t="n">
        <v>1</v>
      </c>
      <c r="I122" s="21" t="n">
        <f aca="false">VLOOKUP(F122,COD!$A$1:$C$6,3,0) *H122</f>
        <v>205.714285714286</v>
      </c>
    </row>
    <row r="123" customFormat="false" ht="15" hidden="false" customHeight="false" outlineLevel="0" collapsed="false">
      <c r="A123" s="17" t="n">
        <v>45313</v>
      </c>
      <c r="B123" s="18" t="n">
        <f aca="false">_xlfn.ISOWEEKNUM(A123)</f>
        <v>4</v>
      </c>
      <c r="C123" s="18" t="str">
        <f aca="false">VLOOKUP(WEEKDAY(A123), Dados!$A$1:$B$7,2,0)</f>
        <v>Segunda</v>
      </c>
      <c r="D123" s="19" t="s">
        <v>21</v>
      </c>
      <c r="E123" s="19" t="s">
        <v>24</v>
      </c>
      <c r="F123" s="19" t="s">
        <v>8</v>
      </c>
      <c r="G123" s="18" t="str">
        <f aca="false">VLOOKUP(F123,CLIENTES!$A$1:$B$6,2,0)</f>
        <v>Cliente Z</v>
      </c>
      <c r="H123" s="20" t="n">
        <v>7</v>
      </c>
      <c r="I123" s="21" t="n">
        <f aca="false">VLOOKUP(F123,COD!$A$1:$C$6,3,0) *H123</f>
        <v>1625.8064516129</v>
      </c>
    </row>
    <row r="124" customFormat="false" ht="15" hidden="false" customHeight="false" outlineLevel="0" collapsed="false">
      <c r="A124" s="17" t="n">
        <v>45313</v>
      </c>
      <c r="B124" s="18" t="n">
        <f aca="false">_xlfn.ISOWEEKNUM(A124)</f>
        <v>4</v>
      </c>
      <c r="C124" s="18" t="str">
        <f aca="false">VLOOKUP(WEEKDAY(A124), Dados!$A$1:$B$7,2,0)</f>
        <v>Segunda</v>
      </c>
      <c r="D124" s="19" t="s">
        <v>25</v>
      </c>
      <c r="E124" s="19" t="s">
        <v>22</v>
      </c>
      <c r="F124" s="19" t="s">
        <v>5</v>
      </c>
      <c r="G124" s="18" t="str">
        <f aca="false">VLOOKUP(F124,CLIENTES!$A$1:$B$6,2,0)</f>
        <v>Cliente Y</v>
      </c>
      <c r="H124" s="20" t="n">
        <v>7</v>
      </c>
      <c r="I124" s="21" t="n">
        <f aca="false">VLOOKUP(F124,COD!$A$1:$C$6,3,0) *H124</f>
        <v>2100</v>
      </c>
    </row>
    <row r="125" customFormat="false" ht="15" hidden="false" customHeight="false" outlineLevel="0" collapsed="false">
      <c r="A125" s="17" t="n">
        <v>45313</v>
      </c>
      <c r="B125" s="18" t="n">
        <f aca="false">_xlfn.ISOWEEKNUM(A125)</f>
        <v>4</v>
      </c>
      <c r="C125" s="18" t="str">
        <f aca="false">VLOOKUP(WEEKDAY(A125), Dados!$A$1:$B$7,2,0)</f>
        <v>Segunda</v>
      </c>
      <c r="D125" s="19" t="s">
        <v>25</v>
      </c>
      <c r="E125" s="19" t="s">
        <v>23</v>
      </c>
      <c r="F125" s="19" t="s">
        <v>7</v>
      </c>
      <c r="G125" s="18" t="str">
        <f aca="false">VLOOKUP(F125,CLIENTES!$A$1:$B$6,2,0)</f>
        <v>Cliente Y</v>
      </c>
      <c r="H125" s="20" t="n">
        <v>7</v>
      </c>
      <c r="I125" s="21" t="n">
        <f aca="false">VLOOKUP(F125,COD!$A$1:$C$6,3,0) *H125</f>
        <v>1440</v>
      </c>
    </row>
    <row r="126" customFormat="false" ht="15" hidden="false" customHeight="false" outlineLevel="0" collapsed="false">
      <c r="A126" s="17" t="n">
        <v>45313</v>
      </c>
      <c r="B126" s="18" t="n">
        <f aca="false">_xlfn.ISOWEEKNUM(A126)</f>
        <v>4</v>
      </c>
      <c r="C126" s="18" t="str">
        <f aca="false">VLOOKUP(WEEKDAY(A126), Dados!$A$1:$B$7,2,0)</f>
        <v>Segunda</v>
      </c>
      <c r="D126" s="19" t="s">
        <v>25</v>
      </c>
      <c r="E126" s="19" t="s">
        <v>24</v>
      </c>
      <c r="F126" s="19" t="s">
        <v>8</v>
      </c>
      <c r="G126" s="18" t="str">
        <f aca="false">VLOOKUP(F126,CLIENTES!$A$1:$B$6,2,0)</f>
        <v>Cliente Z</v>
      </c>
      <c r="H126" s="20" t="n">
        <v>7</v>
      </c>
      <c r="I126" s="21" t="n">
        <f aca="false">VLOOKUP(F126,COD!$A$1:$C$6,3,0) *H126</f>
        <v>1625.8064516129</v>
      </c>
    </row>
    <row r="127" customFormat="false" ht="15" hidden="false" customHeight="false" outlineLevel="0" collapsed="false">
      <c r="A127" s="17" t="n">
        <v>45313</v>
      </c>
      <c r="B127" s="18" t="n">
        <f aca="false">_xlfn.ISOWEEKNUM(A127)</f>
        <v>4</v>
      </c>
      <c r="C127" s="18" t="str">
        <f aca="false">VLOOKUP(WEEKDAY(A127), Dados!$A$1:$B$7,2,0)</f>
        <v>Segunda</v>
      </c>
      <c r="D127" s="19" t="s">
        <v>26</v>
      </c>
      <c r="E127" s="19" t="s">
        <v>22</v>
      </c>
      <c r="F127" s="19" t="s">
        <v>5</v>
      </c>
      <c r="G127" s="18" t="str">
        <f aca="false">VLOOKUP(F127,CLIENTES!$A$1:$B$6,2,0)</f>
        <v>Cliente Y</v>
      </c>
      <c r="H127" s="20" t="n">
        <v>7</v>
      </c>
      <c r="I127" s="21" t="n">
        <f aca="false">VLOOKUP(F127,COD!$A$1:$C$6,3,0) *H127</f>
        <v>2100</v>
      </c>
    </row>
    <row r="128" customFormat="false" ht="15" hidden="false" customHeight="false" outlineLevel="0" collapsed="false">
      <c r="A128" s="17" t="n">
        <v>45313</v>
      </c>
      <c r="B128" s="18" t="n">
        <f aca="false">_xlfn.ISOWEEKNUM(A128)</f>
        <v>4</v>
      </c>
      <c r="C128" s="18" t="str">
        <f aca="false">VLOOKUP(WEEKDAY(A128), Dados!$A$1:$B$7,2,0)</f>
        <v>Segunda</v>
      </c>
      <c r="D128" s="19" t="s">
        <v>26</v>
      </c>
      <c r="E128" s="19" t="s">
        <v>23</v>
      </c>
      <c r="F128" s="19" t="s">
        <v>7</v>
      </c>
      <c r="G128" s="18" t="str">
        <f aca="false">VLOOKUP(F128,CLIENTES!$A$1:$B$6,2,0)</f>
        <v>Cliente Y</v>
      </c>
      <c r="H128" s="20" t="n">
        <v>7</v>
      </c>
      <c r="I128" s="21" t="n">
        <f aca="false">VLOOKUP(F128,COD!$A$1:$C$6,3,0) *H128</f>
        <v>1440</v>
      </c>
    </row>
    <row r="129" customFormat="false" ht="15" hidden="false" customHeight="false" outlineLevel="0" collapsed="false">
      <c r="A129" s="17" t="n">
        <v>45314</v>
      </c>
      <c r="B129" s="18" t="n">
        <f aca="false">_xlfn.ISOWEEKNUM(A129)</f>
        <v>4</v>
      </c>
      <c r="C129" s="18" t="str">
        <f aca="false">VLOOKUP(WEEKDAY(A129), Dados!$A$1:$B$7,2,0)</f>
        <v>Terça</v>
      </c>
      <c r="D129" s="19" t="s">
        <v>21</v>
      </c>
      <c r="E129" s="19" t="s">
        <v>22</v>
      </c>
      <c r="F129" s="19" t="s">
        <v>5</v>
      </c>
      <c r="G129" s="18" t="str">
        <f aca="false">VLOOKUP(F129,CLIENTES!$A$1:$B$6,2,0)</f>
        <v>Cliente Y</v>
      </c>
      <c r="H129" s="20" t="n">
        <v>7</v>
      </c>
      <c r="I129" s="21" t="n">
        <f aca="false">VLOOKUP(F129,COD!$A$1:$C$6,3,0) *H129</f>
        <v>2100</v>
      </c>
    </row>
    <row r="130" customFormat="false" ht="15" hidden="false" customHeight="false" outlineLevel="0" collapsed="false">
      <c r="A130" s="17" t="n">
        <v>45314</v>
      </c>
      <c r="B130" s="18" t="n">
        <f aca="false">_xlfn.ISOWEEKNUM(A130)</f>
        <v>4</v>
      </c>
      <c r="C130" s="18" t="str">
        <f aca="false">VLOOKUP(WEEKDAY(A130), Dados!$A$1:$B$7,2,0)</f>
        <v>Terça</v>
      </c>
      <c r="D130" s="19" t="s">
        <v>21</v>
      </c>
      <c r="E130" s="19" t="s">
        <v>23</v>
      </c>
      <c r="F130" s="19" t="s">
        <v>7</v>
      </c>
      <c r="G130" s="18" t="str">
        <f aca="false">VLOOKUP(F130,CLIENTES!$A$1:$B$6,2,0)</f>
        <v>Cliente Y</v>
      </c>
      <c r="H130" s="20" t="n">
        <v>7</v>
      </c>
      <c r="I130" s="21" t="n">
        <f aca="false">VLOOKUP(F130,COD!$A$1:$C$6,3,0) *H130</f>
        <v>1440</v>
      </c>
    </row>
    <row r="131" customFormat="false" ht="15" hidden="false" customHeight="false" outlineLevel="0" collapsed="false">
      <c r="A131" s="17" t="n">
        <v>45314</v>
      </c>
      <c r="B131" s="18" t="n">
        <f aca="false">_xlfn.ISOWEEKNUM(A131)</f>
        <v>4</v>
      </c>
      <c r="C131" s="18" t="str">
        <f aca="false">VLOOKUP(WEEKDAY(A131), Dados!$A$1:$B$7,2,0)</f>
        <v>Terça</v>
      </c>
      <c r="D131" s="19" t="s">
        <v>21</v>
      </c>
      <c r="E131" s="19" t="s">
        <v>24</v>
      </c>
      <c r="F131" s="19" t="s">
        <v>8</v>
      </c>
      <c r="G131" s="18" t="str">
        <f aca="false">VLOOKUP(F131,CLIENTES!$A$1:$B$6,2,0)</f>
        <v>Cliente Z</v>
      </c>
      <c r="H131" s="20" t="n">
        <v>5</v>
      </c>
      <c r="I131" s="21" t="n">
        <f aca="false">VLOOKUP(F131,COD!$A$1:$C$6,3,0) *H131</f>
        <v>1161.29032258065</v>
      </c>
    </row>
    <row r="132" customFormat="false" ht="15" hidden="false" customHeight="false" outlineLevel="0" collapsed="false">
      <c r="A132" s="17" t="n">
        <v>45314</v>
      </c>
      <c r="B132" s="18" t="n">
        <f aca="false">_xlfn.ISOWEEKNUM(A132)</f>
        <v>4</v>
      </c>
      <c r="C132" s="18" t="str">
        <f aca="false">VLOOKUP(WEEKDAY(A132), Dados!$A$1:$B$7,2,0)</f>
        <v>Terça</v>
      </c>
      <c r="D132" s="19" t="s">
        <v>21</v>
      </c>
      <c r="E132" s="19" t="s">
        <v>24</v>
      </c>
      <c r="F132" s="19" t="s">
        <v>9</v>
      </c>
      <c r="G132" s="18" t="str">
        <f aca="false">VLOOKUP(F132,CLIENTES!$A$1:$B$6,2,0)</f>
        <v>Cliente Z</v>
      </c>
      <c r="H132" s="20" t="n">
        <v>2</v>
      </c>
      <c r="I132" s="21" t="n">
        <f aca="false">VLOOKUP(F132,COD!$A$1:$C$6,3,0) *H132</f>
        <v>496.551724137931</v>
      </c>
    </row>
    <row r="133" customFormat="false" ht="15" hidden="false" customHeight="false" outlineLevel="0" collapsed="false">
      <c r="A133" s="17" t="n">
        <v>45314</v>
      </c>
      <c r="B133" s="18" t="n">
        <f aca="false">_xlfn.ISOWEEKNUM(A133)</f>
        <v>4</v>
      </c>
      <c r="C133" s="18" t="str">
        <f aca="false">VLOOKUP(WEEKDAY(A133), Dados!$A$1:$B$7,2,0)</f>
        <v>Terça</v>
      </c>
      <c r="D133" s="19" t="s">
        <v>25</v>
      </c>
      <c r="E133" s="19" t="s">
        <v>22</v>
      </c>
      <c r="F133" s="19" t="s">
        <v>5</v>
      </c>
      <c r="G133" s="18" t="str">
        <f aca="false">VLOOKUP(F133,CLIENTES!$A$1:$B$6,2,0)</f>
        <v>Cliente Y</v>
      </c>
      <c r="H133" s="20" t="n">
        <v>7</v>
      </c>
      <c r="I133" s="21" t="n">
        <f aca="false">VLOOKUP(F133,COD!$A$1:$C$6,3,0) *H133</f>
        <v>2100</v>
      </c>
    </row>
    <row r="134" customFormat="false" ht="15" hidden="false" customHeight="false" outlineLevel="0" collapsed="false">
      <c r="A134" s="17" t="n">
        <v>45314</v>
      </c>
      <c r="B134" s="18" t="n">
        <f aca="false">_xlfn.ISOWEEKNUM(A134)</f>
        <v>4</v>
      </c>
      <c r="C134" s="18" t="str">
        <f aca="false">VLOOKUP(WEEKDAY(A134), Dados!$A$1:$B$7,2,0)</f>
        <v>Terça</v>
      </c>
      <c r="D134" s="19" t="s">
        <v>25</v>
      </c>
      <c r="E134" s="19" t="s">
        <v>23</v>
      </c>
      <c r="F134" s="19" t="s">
        <v>7</v>
      </c>
      <c r="G134" s="18" t="str">
        <f aca="false">VLOOKUP(F134,CLIENTES!$A$1:$B$6,2,0)</f>
        <v>Cliente Y</v>
      </c>
      <c r="H134" s="20" t="n">
        <v>7</v>
      </c>
      <c r="I134" s="21" t="n">
        <f aca="false">VLOOKUP(F134,COD!$A$1:$C$6,3,0) *H134</f>
        <v>1440</v>
      </c>
    </row>
    <row r="135" customFormat="false" ht="15" hidden="false" customHeight="false" outlineLevel="0" collapsed="false">
      <c r="A135" s="17" t="n">
        <v>45314</v>
      </c>
      <c r="B135" s="18" t="n">
        <f aca="false">_xlfn.ISOWEEKNUM(A135)</f>
        <v>4</v>
      </c>
      <c r="C135" s="18" t="str">
        <f aca="false">VLOOKUP(WEEKDAY(A135), Dados!$A$1:$B$7,2,0)</f>
        <v>Terça</v>
      </c>
      <c r="D135" s="19" t="s">
        <v>25</v>
      </c>
      <c r="E135" s="19" t="s">
        <v>24</v>
      </c>
      <c r="F135" s="19" t="s">
        <v>9</v>
      </c>
      <c r="G135" s="18" t="str">
        <f aca="false">VLOOKUP(F135,CLIENTES!$A$1:$B$6,2,0)</f>
        <v>Cliente Z</v>
      </c>
      <c r="H135" s="20" t="n">
        <v>7</v>
      </c>
      <c r="I135" s="21" t="n">
        <f aca="false">VLOOKUP(F135,COD!$A$1:$C$6,3,0) *H135</f>
        <v>1737.93103448276</v>
      </c>
    </row>
    <row r="136" customFormat="false" ht="15" hidden="false" customHeight="false" outlineLevel="0" collapsed="false">
      <c r="A136" s="17" t="n">
        <v>45314</v>
      </c>
      <c r="B136" s="18" t="n">
        <f aca="false">_xlfn.ISOWEEKNUM(A136)</f>
        <v>4</v>
      </c>
      <c r="C136" s="18" t="str">
        <f aca="false">VLOOKUP(WEEKDAY(A136), Dados!$A$1:$B$7,2,0)</f>
        <v>Terça</v>
      </c>
      <c r="D136" s="19" t="s">
        <v>26</v>
      </c>
      <c r="E136" s="19" t="s">
        <v>22</v>
      </c>
      <c r="F136" s="19" t="s">
        <v>5</v>
      </c>
      <c r="G136" s="18" t="str">
        <f aca="false">VLOOKUP(F136,CLIENTES!$A$1:$B$6,2,0)</f>
        <v>Cliente Y</v>
      </c>
      <c r="H136" s="20" t="n">
        <v>7</v>
      </c>
      <c r="I136" s="21" t="n">
        <f aca="false">VLOOKUP(F136,COD!$A$1:$C$6,3,0) *H136</f>
        <v>2100</v>
      </c>
    </row>
    <row r="137" customFormat="false" ht="15" hidden="false" customHeight="false" outlineLevel="0" collapsed="false">
      <c r="A137" s="17" t="n">
        <v>45314</v>
      </c>
      <c r="B137" s="18" t="n">
        <f aca="false">_xlfn.ISOWEEKNUM(A137)</f>
        <v>4</v>
      </c>
      <c r="C137" s="18" t="str">
        <f aca="false">VLOOKUP(WEEKDAY(A137), Dados!$A$1:$B$7,2,0)</f>
        <v>Terça</v>
      </c>
      <c r="D137" s="19" t="s">
        <v>26</v>
      </c>
      <c r="E137" s="19" t="s">
        <v>23</v>
      </c>
      <c r="F137" s="19" t="s">
        <v>7</v>
      </c>
      <c r="G137" s="18" t="str">
        <f aca="false">VLOOKUP(F137,CLIENTES!$A$1:$B$6,2,0)</f>
        <v>Cliente Y</v>
      </c>
      <c r="H137" s="20" t="n">
        <v>7</v>
      </c>
      <c r="I137" s="21" t="n">
        <f aca="false">VLOOKUP(F137,COD!$A$1:$C$6,3,0) *H137</f>
        <v>1440</v>
      </c>
    </row>
    <row r="138" customFormat="false" ht="15" hidden="false" customHeight="false" outlineLevel="0" collapsed="false">
      <c r="A138" s="17" t="n">
        <v>45315</v>
      </c>
      <c r="B138" s="18" t="n">
        <f aca="false">_xlfn.ISOWEEKNUM(A138)</f>
        <v>4</v>
      </c>
      <c r="C138" s="18" t="str">
        <f aca="false">VLOOKUP(WEEKDAY(A138), Dados!$A$1:$B$7,2,0)</f>
        <v>Quarta</v>
      </c>
      <c r="D138" s="19" t="s">
        <v>21</v>
      </c>
      <c r="E138" s="19" t="s">
        <v>22</v>
      </c>
      <c r="F138" s="19" t="s">
        <v>5</v>
      </c>
      <c r="G138" s="18" t="str">
        <f aca="false">VLOOKUP(F138,CLIENTES!$A$1:$B$6,2,0)</f>
        <v>Cliente Y</v>
      </c>
      <c r="H138" s="20" t="n">
        <v>7</v>
      </c>
      <c r="I138" s="21" t="n">
        <f aca="false">VLOOKUP(F138,COD!$A$1:$C$6,3,0) *H138</f>
        <v>2100</v>
      </c>
    </row>
    <row r="139" customFormat="false" ht="15" hidden="false" customHeight="false" outlineLevel="0" collapsed="false">
      <c r="A139" s="17" t="n">
        <v>45315</v>
      </c>
      <c r="B139" s="18" t="n">
        <f aca="false">_xlfn.ISOWEEKNUM(A139)</f>
        <v>4</v>
      </c>
      <c r="C139" s="18" t="str">
        <f aca="false">VLOOKUP(WEEKDAY(A139), Dados!$A$1:$B$7,2,0)</f>
        <v>Quarta</v>
      </c>
      <c r="D139" s="19" t="s">
        <v>21</v>
      </c>
      <c r="E139" s="19" t="s">
        <v>23</v>
      </c>
      <c r="F139" s="19" t="s">
        <v>7</v>
      </c>
      <c r="G139" s="18" t="str">
        <f aca="false">VLOOKUP(F139,CLIENTES!$A$1:$B$6,2,0)</f>
        <v>Cliente Y</v>
      </c>
      <c r="H139" s="20" t="n">
        <v>7</v>
      </c>
      <c r="I139" s="21" t="n">
        <f aca="false">VLOOKUP(F139,COD!$A$1:$C$6,3,0) *H139</f>
        <v>1440</v>
      </c>
    </row>
    <row r="140" customFormat="false" ht="15" hidden="false" customHeight="false" outlineLevel="0" collapsed="false">
      <c r="A140" s="17" t="n">
        <v>45315</v>
      </c>
      <c r="B140" s="18" t="n">
        <f aca="false">_xlfn.ISOWEEKNUM(A140)</f>
        <v>4</v>
      </c>
      <c r="C140" s="18" t="str">
        <f aca="false">VLOOKUP(WEEKDAY(A140), Dados!$A$1:$B$7,2,0)</f>
        <v>Quarta</v>
      </c>
      <c r="D140" s="19" t="s">
        <v>21</v>
      </c>
      <c r="E140" s="19" t="s">
        <v>24</v>
      </c>
      <c r="F140" s="19" t="s">
        <v>9</v>
      </c>
      <c r="G140" s="18" t="str">
        <f aca="false">VLOOKUP(F140,CLIENTES!$A$1:$B$6,2,0)</f>
        <v>Cliente Z</v>
      </c>
      <c r="H140" s="20" t="n">
        <v>7</v>
      </c>
      <c r="I140" s="21" t="n">
        <f aca="false">VLOOKUP(F140,COD!$A$1:$C$6,3,0) *H140</f>
        <v>1737.93103448276</v>
      </c>
    </row>
    <row r="141" customFormat="false" ht="15" hidden="false" customHeight="false" outlineLevel="0" collapsed="false">
      <c r="A141" s="17" t="n">
        <v>45315</v>
      </c>
      <c r="B141" s="18" t="n">
        <f aca="false">_xlfn.ISOWEEKNUM(A141)</f>
        <v>4</v>
      </c>
      <c r="C141" s="18" t="str">
        <f aca="false">VLOOKUP(WEEKDAY(A141), Dados!$A$1:$B$7,2,0)</f>
        <v>Quarta</v>
      </c>
      <c r="D141" s="19" t="s">
        <v>25</v>
      </c>
      <c r="E141" s="19" t="s">
        <v>22</v>
      </c>
      <c r="F141" s="19" t="s">
        <v>5</v>
      </c>
      <c r="G141" s="18" t="str">
        <f aca="false">VLOOKUP(F141,CLIENTES!$A$1:$B$6,2,0)</f>
        <v>Cliente Y</v>
      </c>
      <c r="H141" s="20" t="n">
        <v>7</v>
      </c>
      <c r="I141" s="21" t="n">
        <f aca="false">VLOOKUP(F141,COD!$A$1:$C$6,3,0) *H141</f>
        <v>2100</v>
      </c>
    </row>
    <row r="142" customFormat="false" ht="15" hidden="false" customHeight="false" outlineLevel="0" collapsed="false">
      <c r="A142" s="17" t="n">
        <v>45315</v>
      </c>
      <c r="B142" s="18" t="n">
        <f aca="false">_xlfn.ISOWEEKNUM(A142)</f>
        <v>4</v>
      </c>
      <c r="C142" s="18" t="str">
        <f aca="false">VLOOKUP(WEEKDAY(A142), Dados!$A$1:$B$7,2,0)</f>
        <v>Quarta</v>
      </c>
      <c r="D142" s="19" t="s">
        <v>25</v>
      </c>
      <c r="E142" s="19" t="s">
        <v>23</v>
      </c>
      <c r="F142" s="19" t="s">
        <v>7</v>
      </c>
      <c r="G142" s="18" t="str">
        <f aca="false">VLOOKUP(F142,CLIENTES!$A$1:$B$6,2,0)</f>
        <v>Cliente Y</v>
      </c>
      <c r="H142" s="20" t="n">
        <v>7</v>
      </c>
      <c r="I142" s="21" t="n">
        <f aca="false">VLOOKUP(F142,COD!$A$1:$C$6,3,0) *H142</f>
        <v>1440</v>
      </c>
    </row>
    <row r="143" customFormat="false" ht="15" hidden="false" customHeight="false" outlineLevel="0" collapsed="false">
      <c r="A143" s="17" t="n">
        <v>45315</v>
      </c>
      <c r="B143" s="18" t="n">
        <f aca="false">_xlfn.ISOWEEKNUM(A143)</f>
        <v>4</v>
      </c>
      <c r="C143" s="18" t="str">
        <f aca="false">VLOOKUP(WEEKDAY(A143), Dados!$A$1:$B$7,2,0)</f>
        <v>Quarta</v>
      </c>
      <c r="D143" s="19" t="s">
        <v>25</v>
      </c>
      <c r="E143" s="19" t="s">
        <v>24</v>
      </c>
      <c r="F143" s="19" t="s">
        <v>9</v>
      </c>
      <c r="G143" s="18" t="str">
        <f aca="false">VLOOKUP(F143,CLIENTES!$A$1:$B$6,2,0)</f>
        <v>Cliente Z</v>
      </c>
      <c r="H143" s="20" t="n">
        <v>7</v>
      </c>
      <c r="I143" s="21" t="n">
        <f aca="false">VLOOKUP(F143,COD!$A$1:$C$6,3,0) *H143</f>
        <v>1737.93103448276</v>
      </c>
    </row>
    <row r="144" customFormat="false" ht="15" hidden="false" customHeight="false" outlineLevel="0" collapsed="false">
      <c r="A144" s="17" t="n">
        <v>45315</v>
      </c>
      <c r="B144" s="18" t="n">
        <f aca="false">_xlfn.ISOWEEKNUM(A144)</f>
        <v>4</v>
      </c>
      <c r="C144" s="18" t="str">
        <f aca="false">VLOOKUP(WEEKDAY(A144), Dados!$A$1:$B$7,2,0)</f>
        <v>Quarta</v>
      </c>
      <c r="D144" s="19" t="s">
        <v>26</v>
      </c>
      <c r="E144" s="19" t="s">
        <v>22</v>
      </c>
      <c r="F144" s="19" t="s">
        <v>5</v>
      </c>
      <c r="G144" s="18" t="str">
        <f aca="false">VLOOKUP(F144,CLIENTES!$A$1:$B$6,2,0)</f>
        <v>Cliente Y</v>
      </c>
      <c r="H144" s="20" t="n">
        <v>7</v>
      </c>
      <c r="I144" s="21" t="n">
        <f aca="false">VLOOKUP(F144,COD!$A$1:$C$6,3,0) *H144</f>
        <v>2100</v>
      </c>
    </row>
    <row r="145" customFormat="false" ht="15" hidden="false" customHeight="false" outlineLevel="0" collapsed="false">
      <c r="A145" s="17" t="n">
        <v>45315</v>
      </c>
      <c r="B145" s="18" t="n">
        <f aca="false">_xlfn.ISOWEEKNUM(A145)</f>
        <v>4</v>
      </c>
      <c r="C145" s="18" t="str">
        <f aca="false">VLOOKUP(WEEKDAY(A145), Dados!$A$1:$B$7,2,0)</f>
        <v>Quarta</v>
      </c>
      <c r="D145" s="19" t="s">
        <v>26</v>
      </c>
      <c r="E145" s="19" t="s">
        <v>23</v>
      </c>
      <c r="F145" s="19" t="s">
        <v>7</v>
      </c>
      <c r="G145" s="18" t="str">
        <f aca="false">VLOOKUP(F145,CLIENTES!$A$1:$B$6,2,0)</f>
        <v>Cliente Y</v>
      </c>
      <c r="H145" s="20" t="n">
        <v>7</v>
      </c>
      <c r="I145" s="21" t="n">
        <f aca="false">VLOOKUP(F145,COD!$A$1:$C$6,3,0) *H145</f>
        <v>1440</v>
      </c>
    </row>
    <row r="146" customFormat="false" ht="15" hidden="false" customHeight="false" outlineLevel="0" collapsed="false">
      <c r="A146" s="17" t="n">
        <v>45316</v>
      </c>
      <c r="B146" s="18" t="n">
        <f aca="false">_xlfn.ISOWEEKNUM(A146)</f>
        <v>4</v>
      </c>
      <c r="C146" s="18" t="str">
        <f aca="false">VLOOKUP(WEEKDAY(A146), Dados!$A$1:$B$7,2,0)</f>
        <v>Quinta</v>
      </c>
      <c r="D146" s="19" t="s">
        <v>21</v>
      </c>
      <c r="E146" s="19" t="s">
        <v>22</v>
      </c>
      <c r="F146" s="19" t="s">
        <v>5</v>
      </c>
      <c r="G146" s="18" t="str">
        <f aca="false">VLOOKUP(F146,CLIENTES!$A$1:$B$6,2,0)</f>
        <v>Cliente Y</v>
      </c>
      <c r="H146" s="20" t="n">
        <v>7</v>
      </c>
      <c r="I146" s="21" t="n">
        <f aca="false">VLOOKUP(F146,COD!$A$1:$C$6,3,0) *H146</f>
        <v>2100</v>
      </c>
    </row>
    <row r="147" customFormat="false" ht="15" hidden="false" customHeight="false" outlineLevel="0" collapsed="false">
      <c r="A147" s="17" t="n">
        <v>45316</v>
      </c>
      <c r="B147" s="18" t="n">
        <f aca="false">_xlfn.ISOWEEKNUM(A147)</f>
        <v>4</v>
      </c>
      <c r="C147" s="18" t="str">
        <f aca="false">VLOOKUP(WEEKDAY(A147), Dados!$A$1:$B$7,2,0)</f>
        <v>Quinta</v>
      </c>
      <c r="D147" s="19" t="s">
        <v>21</v>
      </c>
      <c r="E147" s="19" t="s">
        <v>23</v>
      </c>
      <c r="F147" s="19" t="s">
        <v>7</v>
      </c>
      <c r="G147" s="18" t="str">
        <f aca="false">VLOOKUP(F147,CLIENTES!$A$1:$B$6,2,0)</f>
        <v>Cliente Y</v>
      </c>
      <c r="H147" s="20" t="n">
        <v>7</v>
      </c>
      <c r="I147" s="21" t="n">
        <f aca="false">VLOOKUP(F147,COD!$A$1:$C$6,3,0) *H147</f>
        <v>1440</v>
      </c>
    </row>
    <row r="148" customFormat="false" ht="15" hidden="false" customHeight="false" outlineLevel="0" collapsed="false">
      <c r="A148" s="17" t="n">
        <v>45316</v>
      </c>
      <c r="B148" s="18" t="n">
        <f aca="false">_xlfn.ISOWEEKNUM(A148)</f>
        <v>4</v>
      </c>
      <c r="C148" s="18" t="str">
        <f aca="false">VLOOKUP(WEEKDAY(A148), Dados!$A$1:$B$7,2,0)</f>
        <v>Quinta</v>
      </c>
      <c r="D148" s="19" t="s">
        <v>21</v>
      </c>
      <c r="E148" s="19" t="s">
        <v>24</v>
      </c>
      <c r="F148" s="19" t="s">
        <v>9</v>
      </c>
      <c r="G148" s="18" t="str">
        <f aca="false">VLOOKUP(F148,CLIENTES!$A$1:$B$6,2,0)</f>
        <v>Cliente Z</v>
      </c>
      <c r="H148" s="20" t="n">
        <v>7</v>
      </c>
      <c r="I148" s="21" t="n">
        <f aca="false">VLOOKUP(F148,COD!$A$1:$C$6,3,0) *H148</f>
        <v>1737.93103448276</v>
      </c>
    </row>
    <row r="149" customFormat="false" ht="15" hidden="false" customHeight="false" outlineLevel="0" collapsed="false">
      <c r="A149" s="17" t="n">
        <v>45316</v>
      </c>
      <c r="B149" s="18" t="n">
        <f aca="false">_xlfn.ISOWEEKNUM(A149)</f>
        <v>4</v>
      </c>
      <c r="C149" s="18" t="str">
        <f aca="false">VLOOKUP(WEEKDAY(A149), Dados!$A$1:$B$7,2,0)</f>
        <v>Quinta</v>
      </c>
      <c r="D149" s="19" t="s">
        <v>25</v>
      </c>
      <c r="E149" s="19" t="s">
        <v>22</v>
      </c>
      <c r="F149" s="19" t="s">
        <v>5</v>
      </c>
      <c r="G149" s="18" t="str">
        <f aca="false">VLOOKUP(F149,CLIENTES!$A$1:$B$6,2,0)</f>
        <v>Cliente Y</v>
      </c>
      <c r="H149" s="20" t="n">
        <v>7</v>
      </c>
      <c r="I149" s="21" t="n">
        <f aca="false">VLOOKUP(F149,COD!$A$1:$C$6,3,0) *H149</f>
        <v>2100</v>
      </c>
    </row>
    <row r="150" customFormat="false" ht="15" hidden="false" customHeight="false" outlineLevel="0" collapsed="false">
      <c r="A150" s="17" t="n">
        <v>45316</v>
      </c>
      <c r="B150" s="18" t="n">
        <f aca="false">_xlfn.ISOWEEKNUM(A150)</f>
        <v>4</v>
      </c>
      <c r="C150" s="18" t="str">
        <f aca="false">VLOOKUP(WEEKDAY(A150), Dados!$A$1:$B$7,2,0)</f>
        <v>Quinta</v>
      </c>
      <c r="D150" s="19" t="s">
        <v>25</v>
      </c>
      <c r="E150" s="19" t="s">
        <v>23</v>
      </c>
      <c r="F150" s="19" t="s">
        <v>7</v>
      </c>
      <c r="G150" s="18" t="str">
        <f aca="false">VLOOKUP(F150,CLIENTES!$A$1:$B$6,2,0)</f>
        <v>Cliente Y</v>
      </c>
      <c r="H150" s="20" t="n">
        <v>7</v>
      </c>
      <c r="I150" s="21" t="n">
        <f aca="false">VLOOKUP(F150,COD!$A$1:$C$6,3,0) *H150</f>
        <v>1440</v>
      </c>
    </row>
    <row r="151" customFormat="false" ht="15" hidden="false" customHeight="false" outlineLevel="0" collapsed="false">
      <c r="A151" s="17" t="n">
        <v>45316</v>
      </c>
      <c r="B151" s="18" t="n">
        <f aca="false">_xlfn.ISOWEEKNUM(A151)</f>
        <v>4</v>
      </c>
      <c r="C151" s="18" t="str">
        <f aca="false">VLOOKUP(WEEKDAY(A151), Dados!$A$1:$B$7,2,0)</f>
        <v>Quinta</v>
      </c>
      <c r="D151" s="19" t="s">
        <v>25</v>
      </c>
      <c r="E151" s="19" t="s">
        <v>24</v>
      </c>
      <c r="F151" s="19" t="s">
        <v>9</v>
      </c>
      <c r="G151" s="18" t="str">
        <f aca="false">VLOOKUP(F151,CLIENTES!$A$1:$B$6,2,0)</f>
        <v>Cliente Z</v>
      </c>
      <c r="H151" s="20" t="n">
        <v>7</v>
      </c>
      <c r="I151" s="21" t="n">
        <f aca="false">VLOOKUP(F151,COD!$A$1:$C$6,3,0) *H151</f>
        <v>1737.93103448276</v>
      </c>
    </row>
    <row r="152" customFormat="false" ht="15" hidden="false" customHeight="false" outlineLevel="0" collapsed="false">
      <c r="A152" s="17" t="n">
        <v>45316</v>
      </c>
      <c r="B152" s="18" t="n">
        <f aca="false">_xlfn.ISOWEEKNUM(A152)</f>
        <v>4</v>
      </c>
      <c r="C152" s="18" t="str">
        <f aca="false">VLOOKUP(WEEKDAY(A152), Dados!$A$1:$B$7,2,0)</f>
        <v>Quinta</v>
      </c>
      <c r="D152" s="19" t="s">
        <v>26</v>
      </c>
      <c r="E152" s="19" t="s">
        <v>22</v>
      </c>
      <c r="F152" s="19" t="s">
        <v>5</v>
      </c>
      <c r="G152" s="18" t="str">
        <f aca="false">VLOOKUP(F152,CLIENTES!$A$1:$B$6,2,0)</f>
        <v>Cliente Y</v>
      </c>
      <c r="H152" s="20" t="n">
        <v>7</v>
      </c>
      <c r="I152" s="21" t="n">
        <f aca="false">VLOOKUP(F152,COD!$A$1:$C$6,3,0) *H152</f>
        <v>2100</v>
      </c>
    </row>
    <row r="153" customFormat="false" ht="15" hidden="false" customHeight="false" outlineLevel="0" collapsed="false">
      <c r="A153" s="17" t="n">
        <v>45316</v>
      </c>
      <c r="B153" s="18" t="n">
        <f aca="false">_xlfn.ISOWEEKNUM(A153)</f>
        <v>4</v>
      </c>
      <c r="C153" s="18" t="str">
        <f aca="false">VLOOKUP(WEEKDAY(A153), Dados!$A$1:$B$7,2,0)</f>
        <v>Quinta</v>
      </c>
      <c r="D153" s="19" t="s">
        <v>26</v>
      </c>
      <c r="E153" s="19" t="s">
        <v>23</v>
      </c>
      <c r="F153" s="19" t="s">
        <v>7</v>
      </c>
      <c r="G153" s="18" t="str">
        <f aca="false">VLOOKUP(F153,CLIENTES!$A$1:$B$6,2,0)</f>
        <v>Cliente Y</v>
      </c>
      <c r="H153" s="20" t="n">
        <v>7</v>
      </c>
      <c r="I153" s="21" t="n">
        <f aca="false">VLOOKUP(F153,COD!$A$1:$C$6,3,0) *H153</f>
        <v>1440</v>
      </c>
    </row>
    <row r="154" customFormat="false" ht="15" hidden="false" customHeight="false" outlineLevel="0" collapsed="false">
      <c r="A154" s="17" t="n">
        <v>45317</v>
      </c>
      <c r="B154" s="18" t="n">
        <f aca="false">_xlfn.ISOWEEKNUM(A154)</f>
        <v>4</v>
      </c>
      <c r="C154" s="18" t="str">
        <f aca="false">VLOOKUP(WEEKDAY(A154), Dados!$A$1:$B$7,2,0)</f>
        <v>Sexta</v>
      </c>
      <c r="D154" s="19" t="s">
        <v>21</v>
      </c>
      <c r="E154" s="19" t="s">
        <v>22</v>
      </c>
      <c r="F154" s="19" t="s">
        <v>5</v>
      </c>
      <c r="G154" s="18" t="str">
        <f aca="false">VLOOKUP(F154,CLIENTES!$A$1:$B$6,2,0)</f>
        <v>Cliente Y</v>
      </c>
      <c r="H154" s="20" t="n">
        <v>7</v>
      </c>
      <c r="I154" s="21" t="n">
        <f aca="false">VLOOKUP(F154,COD!$A$1:$C$6,3,0) *H154</f>
        <v>2100</v>
      </c>
    </row>
    <row r="155" customFormat="false" ht="15" hidden="false" customHeight="false" outlineLevel="0" collapsed="false">
      <c r="A155" s="17" t="n">
        <v>45317</v>
      </c>
      <c r="B155" s="18" t="n">
        <f aca="false">_xlfn.ISOWEEKNUM(A155)</f>
        <v>4</v>
      </c>
      <c r="C155" s="18" t="str">
        <f aca="false">VLOOKUP(WEEKDAY(A155), Dados!$A$1:$B$7,2,0)</f>
        <v>Sexta</v>
      </c>
      <c r="D155" s="19" t="s">
        <v>21</v>
      </c>
      <c r="E155" s="19" t="s">
        <v>23</v>
      </c>
      <c r="F155" s="19" t="s">
        <v>7</v>
      </c>
      <c r="G155" s="18" t="str">
        <f aca="false">VLOOKUP(F155,CLIENTES!$A$1:$B$6,2,0)</f>
        <v>Cliente Y</v>
      </c>
      <c r="H155" s="20" t="n">
        <v>7</v>
      </c>
      <c r="I155" s="21" t="n">
        <f aca="false">VLOOKUP(F155,COD!$A$1:$C$6,3,0) *H155</f>
        <v>1440</v>
      </c>
    </row>
    <row r="156" customFormat="false" ht="15" hidden="false" customHeight="false" outlineLevel="0" collapsed="false">
      <c r="A156" s="17" t="n">
        <v>45317</v>
      </c>
      <c r="B156" s="18" t="n">
        <f aca="false">_xlfn.ISOWEEKNUM(A156)</f>
        <v>4</v>
      </c>
      <c r="C156" s="18" t="str">
        <f aca="false">VLOOKUP(WEEKDAY(A156), Dados!$A$1:$B$7,2,0)</f>
        <v>Sexta</v>
      </c>
      <c r="D156" s="19" t="s">
        <v>21</v>
      </c>
      <c r="E156" s="19" t="s">
        <v>24</v>
      </c>
      <c r="F156" s="19" t="s">
        <v>9</v>
      </c>
      <c r="G156" s="18" t="str">
        <f aca="false">VLOOKUP(F156,CLIENTES!$A$1:$B$6,2,0)</f>
        <v>Cliente Z</v>
      </c>
      <c r="H156" s="20" t="n">
        <v>7</v>
      </c>
      <c r="I156" s="21" t="n">
        <f aca="false">VLOOKUP(F156,COD!$A$1:$C$6,3,0) *H156</f>
        <v>1737.93103448276</v>
      </c>
    </row>
    <row r="157" customFormat="false" ht="15" hidden="false" customHeight="false" outlineLevel="0" collapsed="false">
      <c r="A157" s="17" t="n">
        <v>45317</v>
      </c>
      <c r="B157" s="18" t="n">
        <f aca="false">_xlfn.ISOWEEKNUM(A157)</f>
        <v>4</v>
      </c>
      <c r="C157" s="18" t="str">
        <f aca="false">VLOOKUP(WEEKDAY(A157), Dados!$A$1:$B$7,2,0)</f>
        <v>Sexta</v>
      </c>
      <c r="D157" s="19" t="s">
        <v>25</v>
      </c>
      <c r="E157" s="19" t="s">
        <v>22</v>
      </c>
      <c r="F157" s="19" t="s">
        <v>5</v>
      </c>
      <c r="G157" s="18" t="str">
        <f aca="false">VLOOKUP(F157,CLIENTES!$A$1:$B$6,2,0)</f>
        <v>Cliente Y</v>
      </c>
      <c r="H157" s="20" t="n">
        <v>7</v>
      </c>
      <c r="I157" s="21" t="n">
        <f aca="false">VLOOKUP(F157,COD!$A$1:$C$6,3,0) *H157</f>
        <v>2100</v>
      </c>
    </row>
    <row r="158" customFormat="false" ht="15" hidden="false" customHeight="false" outlineLevel="0" collapsed="false">
      <c r="A158" s="17" t="n">
        <v>45317</v>
      </c>
      <c r="B158" s="18" t="n">
        <f aca="false">_xlfn.ISOWEEKNUM(A158)</f>
        <v>4</v>
      </c>
      <c r="C158" s="18" t="str">
        <f aca="false">VLOOKUP(WEEKDAY(A158), Dados!$A$1:$B$7,2,0)</f>
        <v>Sexta</v>
      </c>
      <c r="D158" s="19" t="s">
        <v>25</v>
      </c>
      <c r="E158" s="19" t="s">
        <v>23</v>
      </c>
      <c r="F158" s="19" t="s">
        <v>7</v>
      </c>
      <c r="G158" s="18" t="str">
        <f aca="false">VLOOKUP(F158,CLIENTES!$A$1:$B$6,2,0)</f>
        <v>Cliente Y</v>
      </c>
      <c r="H158" s="20" t="n">
        <v>5</v>
      </c>
      <c r="I158" s="21" t="n">
        <f aca="false">VLOOKUP(F158,COD!$A$1:$C$6,3,0) *H158</f>
        <v>1028.57142857143</v>
      </c>
    </row>
    <row r="159" customFormat="false" ht="15" hidden="false" customHeight="false" outlineLevel="0" collapsed="false">
      <c r="A159" s="17" t="n">
        <v>45317</v>
      </c>
      <c r="B159" s="18" t="n">
        <f aca="false">_xlfn.ISOWEEKNUM(A159)</f>
        <v>4</v>
      </c>
      <c r="C159" s="18" t="str">
        <f aca="false">VLOOKUP(WEEKDAY(A159), Dados!$A$1:$B$7,2,0)</f>
        <v>Sexta</v>
      </c>
      <c r="D159" s="19" t="s">
        <v>25</v>
      </c>
      <c r="E159" s="19" t="s">
        <v>23</v>
      </c>
      <c r="F159" s="19" t="s">
        <v>6</v>
      </c>
      <c r="G159" s="18" t="str">
        <f aca="false">VLOOKUP(F159,CLIENTES!$A$1:$B$6,2,0)</f>
        <v>Cliente Y</v>
      </c>
      <c r="H159" s="20" t="n">
        <v>2</v>
      </c>
      <c r="I159" s="21" t="n">
        <f aca="false">VLOOKUP(F159,COD!$A$1:$C$6,3,0) *H159</f>
        <v>360</v>
      </c>
    </row>
    <row r="160" customFormat="false" ht="15" hidden="false" customHeight="false" outlineLevel="0" collapsed="false">
      <c r="A160" s="17" t="n">
        <v>45317</v>
      </c>
      <c r="B160" s="18" t="n">
        <f aca="false">_xlfn.ISOWEEKNUM(A160)</f>
        <v>4</v>
      </c>
      <c r="C160" s="18" t="str">
        <f aca="false">VLOOKUP(WEEKDAY(A160), Dados!$A$1:$B$7,2,0)</f>
        <v>Sexta</v>
      </c>
      <c r="D160" s="19" t="s">
        <v>25</v>
      </c>
      <c r="E160" s="19" t="s">
        <v>24</v>
      </c>
      <c r="F160" s="19" t="s">
        <v>9</v>
      </c>
      <c r="G160" s="18" t="str">
        <f aca="false">VLOOKUP(F160,CLIENTES!$A$1:$B$6,2,0)</f>
        <v>Cliente Z</v>
      </c>
      <c r="H160" s="20" t="n">
        <v>7</v>
      </c>
      <c r="I160" s="21" t="n">
        <f aca="false">VLOOKUP(F160,COD!$A$1:$C$6,3,0) *H160</f>
        <v>1737.93103448276</v>
      </c>
    </row>
    <row r="161" customFormat="false" ht="15" hidden="false" customHeight="false" outlineLevel="0" collapsed="false">
      <c r="A161" s="17" t="n">
        <v>45317</v>
      </c>
      <c r="B161" s="18" t="n">
        <f aca="false">_xlfn.ISOWEEKNUM(A161)</f>
        <v>4</v>
      </c>
      <c r="C161" s="18" t="str">
        <f aca="false">VLOOKUP(WEEKDAY(A161), Dados!$A$1:$B$7,2,0)</f>
        <v>Sexta</v>
      </c>
      <c r="D161" s="19" t="s">
        <v>26</v>
      </c>
      <c r="E161" s="19" t="s">
        <v>22</v>
      </c>
      <c r="F161" s="19" t="s">
        <v>5</v>
      </c>
      <c r="G161" s="18" t="str">
        <f aca="false">VLOOKUP(F161,CLIENTES!$A$1:$B$6,2,0)</f>
        <v>Cliente Y</v>
      </c>
      <c r="H161" s="20" t="n">
        <v>7</v>
      </c>
      <c r="I161" s="21" t="n">
        <f aca="false">VLOOKUP(F161,COD!$A$1:$C$6,3,0) *H161</f>
        <v>2100</v>
      </c>
    </row>
    <row r="162" customFormat="false" ht="15" hidden="false" customHeight="false" outlineLevel="0" collapsed="false">
      <c r="A162" s="17" t="n">
        <v>45317</v>
      </c>
      <c r="B162" s="18" t="n">
        <f aca="false">_xlfn.ISOWEEKNUM(A162)</f>
        <v>4</v>
      </c>
      <c r="C162" s="18" t="str">
        <f aca="false">VLOOKUP(WEEKDAY(A162), Dados!$A$1:$B$7,2,0)</f>
        <v>Sexta</v>
      </c>
      <c r="D162" s="19" t="s">
        <v>26</v>
      </c>
      <c r="E162" s="19" t="s">
        <v>23</v>
      </c>
      <c r="F162" s="19" t="s">
        <v>6</v>
      </c>
      <c r="G162" s="18" t="str">
        <f aca="false">VLOOKUP(F162,CLIENTES!$A$1:$B$6,2,0)</f>
        <v>Cliente Y</v>
      </c>
      <c r="H162" s="20" t="n">
        <v>7</v>
      </c>
      <c r="I162" s="21" t="n">
        <f aca="false">VLOOKUP(F162,COD!$A$1:$C$6,3,0) *H162</f>
        <v>1260</v>
      </c>
    </row>
    <row r="163" customFormat="false" ht="15" hidden="false" customHeight="false" outlineLevel="0" collapsed="false">
      <c r="A163" s="17" t="n">
        <v>45320</v>
      </c>
      <c r="B163" s="18" t="n">
        <f aca="false">_xlfn.ISOWEEKNUM(A163)</f>
        <v>5</v>
      </c>
      <c r="C163" s="18" t="str">
        <f aca="false">VLOOKUP(WEEKDAY(A163), Dados!$A$1:$B$7,2,0)</f>
        <v>Segunda</v>
      </c>
      <c r="D163" s="19" t="s">
        <v>21</v>
      </c>
      <c r="E163" s="19" t="s">
        <v>22</v>
      </c>
      <c r="F163" s="19" t="s">
        <v>5</v>
      </c>
      <c r="G163" s="18" t="str">
        <f aca="false">VLOOKUP(F163,CLIENTES!$A$1:$B$6,2,0)</f>
        <v>Cliente Y</v>
      </c>
      <c r="H163" s="20" t="n">
        <v>7</v>
      </c>
      <c r="I163" s="21" t="n">
        <f aca="false">VLOOKUP(F163,COD!$A$1:$C$6,3,0) *H163</f>
        <v>2100</v>
      </c>
    </row>
    <row r="164" customFormat="false" ht="15" hidden="false" customHeight="false" outlineLevel="0" collapsed="false">
      <c r="A164" s="17" t="n">
        <v>45320</v>
      </c>
      <c r="B164" s="18" t="n">
        <f aca="false">_xlfn.ISOWEEKNUM(A164)</f>
        <v>5</v>
      </c>
      <c r="C164" s="18" t="str">
        <f aca="false">VLOOKUP(WEEKDAY(A164), Dados!$A$1:$B$7,2,0)</f>
        <v>Segunda</v>
      </c>
      <c r="D164" s="19" t="s">
        <v>21</v>
      </c>
      <c r="E164" s="19" t="s">
        <v>23</v>
      </c>
      <c r="F164" s="19" t="s">
        <v>6</v>
      </c>
      <c r="G164" s="18" t="str">
        <f aca="false">VLOOKUP(F164,CLIENTES!$A$1:$B$6,2,0)</f>
        <v>Cliente Y</v>
      </c>
      <c r="H164" s="20" t="n">
        <v>7</v>
      </c>
      <c r="I164" s="21" t="n">
        <f aca="false">VLOOKUP(F164,COD!$A$1:$C$6,3,0) *H164</f>
        <v>1260</v>
      </c>
    </row>
    <row r="165" customFormat="false" ht="15" hidden="false" customHeight="false" outlineLevel="0" collapsed="false">
      <c r="A165" s="17" t="n">
        <v>45320</v>
      </c>
      <c r="B165" s="18" t="n">
        <f aca="false">_xlfn.ISOWEEKNUM(A165)</f>
        <v>5</v>
      </c>
      <c r="C165" s="18" t="str">
        <f aca="false">VLOOKUP(WEEKDAY(A165), Dados!$A$1:$B$7,2,0)</f>
        <v>Segunda</v>
      </c>
      <c r="D165" s="19" t="s">
        <v>21</v>
      </c>
      <c r="E165" s="19" t="s">
        <v>24</v>
      </c>
      <c r="F165" s="19" t="s">
        <v>9</v>
      </c>
      <c r="G165" s="18" t="str">
        <f aca="false">VLOOKUP(F165,CLIENTES!$A$1:$B$6,2,0)</f>
        <v>Cliente Z</v>
      </c>
      <c r="H165" s="20" t="n">
        <v>1</v>
      </c>
      <c r="I165" s="21" t="n">
        <f aca="false">VLOOKUP(F165,COD!$A$1:$C$6,3,0) *H165</f>
        <v>248.275862068966</v>
      </c>
    </row>
    <row r="166" customFormat="false" ht="15" hidden="false" customHeight="false" outlineLevel="0" collapsed="false">
      <c r="A166" s="17" t="n">
        <v>45320</v>
      </c>
      <c r="B166" s="18" t="n">
        <f aca="false">_xlfn.ISOWEEKNUM(A166)</f>
        <v>5</v>
      </c>
      <c r="C166" s="18" t="str">
        <f aca="false">VLOOKUP(WEEKDAY(A166), Dados!$A$1:$B$7,2,0)</f>
        <v>Segunda</v>
      </c>
      <c r="D166" s="19" t="s">
        <v>21</v>
      </c>
      <c r="E166" s="19" t="s">
        <v>24</v>
      </c>
      <c r="F166" s="19" t="s">
        <v>8</v>
      </c>
      <c r="G166" s="18" t="str">
        <f aca="false">VLOOKUP(F166,CLIENTES!$A$1:$B$6,2,0)</f>
        <v>Cliente Z</v>
      </c>
      <c r="H166" s="20" t="n">
        <v>6</v>
      </c>
      <c r="I166" s="21" t="n">
        <f aca="false">VLOOKUP(F166,COD!$A$1:$C$6,3,0) *H166</f>
        <v>1393.54838709677</v>
      </c>
    </row>
    <row r="167" customFormat="false" ht="15" hidden="false" customHeight="false" outlineLevel="0" collapsed="false">
      <c r="A167" s="17" t="n">
        <v>45320</v>
      </c>
      <c r="B167" s="18" t="n">
        <f aca="false">_xlfn.ISOWEEKNUM(A167)</f>
        <v>5</v>
      </c>
      <c r="C167" s="18" t="str">
        <f aca="false">VLOOKUP(WEEKDAY(A167), Dados!$A$1:$B$7,2,0)</f>
        <v>Segunda</v>
      </c>
      <c r="D167" s="19" t="s">
        <v>25</v>
      </c>
      <c r="E167" s="19" t="s">
        <v>22</v>
      </c>
      <c r="F167" s="19" t="s">
        <v>5</v>
      </c>
      <c r="G167" s="18" t="str">
        <f aca="false">VLOOKUP(F167,CLIENTES!$A$1:$B$6,2,0)</f>
        <v>Cliente Y</v>
      </c>
      <c r="H167" s="20" t="n">
        <v>7</v>
      </c>
      <c r="I167" s="21" t="n">
        <f aca="false">VLOOKUP(F167,COD!$A$1:$C$6,3,0) *H167</f>
        <v>2100</v>
      </c>
    </row>
    <row r="168" customFormat="false" ht="15" hidden="false" customHeight="false" outlineLevel="0" collapsed="false">
      <c r="A168" s="17" t="n">
        <v>45320</v>
      </c>
      <c r="B168" s="18" t="n">
        <f aca="false">_xlfn.ISOWEEKNUM(A168)</f>
        <v>5</v>
      </c>
      <c r="C168" s="18" t="str">
        <f aca="false">VLOOKUP(WEEKDAY(A168), Dados!$A$1:$B$7,2,0)</f>
        <v>Segunda</v>
      </c>
      <c r="D168" s="19" t="s">
        <v>25</v>
      </c>
      <c r="E168" s="19" t="s">
        <v>23</v>
      </c>
      <c r="F168" s="19" t="s">
        <v>6</v>
      </c>
      <c r="G168" s="18" t="str">
        <f aca="false">VLOOKUP(F168,CLIENTES!$A$1:$B$6,2,0)</f>
        <v>Cliente Y</v>
      </c>
      <c r="H168" s="20" t="n">
        <v>7</v>
      </c>
      <c r="I168" s="21" t="n">
        <f aca="false">VLOOKUP(F168,COD!$A$1:$C$6,3,0) *H168</f>
        <v>1260</v>
      </c>
    </row>
    <row r="169" customFormat="false" ht="15" hidden="false" customHeight="false" outlineLevel="0" collapsed="false">
      <c r="A169" s="17" t="n">
        <v>45320</v>
      </c>
      <c r="B169" s="18" t="n">
        <f aca="false">_xlfn.ISOWEEKNUM(A169)</f>
        <v>5</v>
      </c>
      <c r="C169" s="18" t="str">
        <f aca="false">VLOOKUP(WEEKDAY(A169), Dados!$A$1:$B$7,2,0)</f>
        <v>Segunda</v>
      </c>
      <c r="D169" s="19" t="s">
        <v>25</v>
      </c>
      <c r="E169" s="19" t="s">
        <v>24</v>
      </c>
      <c r="F169" s="19" t="s">
        <v>8</v>
      </c>
      <c r="G169" s="18" t="str">
        <f aca="false">VLOOKUP(F169,CLIENTES!$A$1:$B$6,2,0)</f>
        <v>Cliente Z</v>
      </c>
      <c r="H169" s="20" t="n">
        <v>7</v>
      </c>
      <c r="I169" s="21" t="n">
        <f aca="false">VLOOKUP(F169,COD!$A$1:$C$6,3,0) *H169</f>
        <v>1625.8064516129</v>
      </c>
    </row>
    <row r="170" customFormat="false" ht="15" hidden="false" customHeight="false" outlineLevel="0" collapsed="false">
      <c r="A170" s="17" t="n">
        <v>45320</v>
      </c>
      <c r="B170" s="18" t="n">
        <f aca="false">_xlfn.ISOWEEKNUM(A170)</f>
        <v>5</v>
      </c>
      <c r="C170" s="18" t="str">
        <f aca="false">VLOOKUP(WEEKDAY(A170), Dados!$A$1:$B$7,2,0)</f>
        <v>Segunda</v>
      </c>
      <c r="D170" s="19" t="s">
        <v>26</v>
      </c>
      <c r="E170" s="19" t="s">
        <v>22</v>
      </c>
      <c r="F170" s="19" t="s">
        <v>5</v>
      </c>
      <c r="G170" s="18" t="str">
        <f aca="false">VLOOKUP(F170,CLIENTES!$A$1:$B$6,2,0)</f>
        <v>Cliente Y</v>
      </c>
      <c r="H170" s="20" t="n">
        <v>7</v>
      </c>
      <c r="I170" s="21" t="n">
        <f aca="false">VLOOKUP(F170,COD!$A$1:$C$6,3,0) *H170</f>
        <v>2100</v>
      </c>
    </row>
    <row r="171" customFormat="false" ht="15" hidden="false" customHeight="false" outlineLevel="0" collapsed="false">
      <c r="A171" s="17" t="n">
        <v>45320</v>
      </c>
      <c r="B171" s="18" t="n">
        <f aca="false">_xlfn.ISOWEEKNUM(A171)</f>
        <v>5</v>
      </c>
      <c r="C171" s="18" t="str">
        <f aca="false">VLOOKUP(WEEKDAY(A171), Dados!$A$1:$B$7,2,0)</f>
        <v>Segunda</v>
      </c>
      <c r="D171" s="19" t="s">
        <v>26</v>
      </c>
      <c r="E171" s="19" t="s">
        <v>23</v>
      </c>
      <c r="F171" s="19" t="s">
        <v>6</v>
      </c>
      <c r="G171" s="18" t="str">
        <f aca="false">VLOOKUP(F171,CLIENTES!$A$1:$B$6,2,0)</f>
        <v>Cliente Y</v>
      </c>
      <c r="H171" s="20" t="n">
        <v>7</v>
      </c>
      <c r="I171" s="21" t="n">
        <f aca="false">VLOOKUP(F171,COD!$A$1:$C$6,3,0) *H171</f>
        <v>1260</v>
      </c>
    </row>
    <row r="172" customFormat="false" ht="15" hidden="false" customHeight="false" outlineLevel="0" collapsed="false">
      <c r="A172" s="17" t="n">
        <v>45321</v>
      </c>
      <c r="B172" s="18" t="n">
        <f aca="false">_xlfn.ISOWEEKNUM(A172)</f>
        <v>5</v>
      </c>
      <c r="C172" s="18" t="str">
        <f aca="false">VLOOKUP(WEEKDAY(A172), Dados!$A$1:$B$7,2,0)</f>
        <v>Terça</v>
      </c>
      <c r="D172" s="19" t="s">
        <v>21</v>
      </c>
      <c r="E172" s="19" t="s">
        <v>22</v>
      </c>
      <c r="F172" s="19" t="s">
        <v>5</v>
      </c>
      <c r="G172" s="18" t="str">
        <f aca="false">VLOOKUP(F172,CLIENTES!$A$1:$B$6,2,0)</f>
        <v>Cliente Y</v>
      </c>
      <c r="H172" s="20" t="n">
        <v>7</v>
      </c>
      <c r="I172" s="21" t="n">
        <f aca="false">VLOOKUP(F172,COD!$A$1:$C$6,3,0) *H172</f>
        <v>2100</v>
      </c>
    </row>
    <row r="173" customFormat="false" ht="15" hidden="false" customHeight="false" outlineLevel="0" collapsed="false">
      <c r="A173" s="17" t="n">
        <v>45321</v>
      </c>
      <c r="B173" s="18" t="n">
        <f aca="false">_xlfn.ISOWEEKNUM(A173)</f>
        <v>5</v>
      </c>
      <c r="C173" s="18" t="str">
        <f aca="false">VLOOKUP(WEEKDAY(A173), Dados!$A$1:$B$7,2,0)</f>
        <v>Terça</v>
      </c>
      <c r="D173" s="19" t="s">
        <v>21</v>
      </c>
      <c r="E173" s="19" t="s">
        <v>23</v>
      </c>
      <c r="F173" s="19" t="s">
        <v>6</v>
      </c>
      <c r="G173" s="18" t="str">
        <f aca="false">VLOOKUP(F173,CLIENTES!$A$1:$B$6,2,0)</f>
        <v>Cliente Y</v>
      </c>
      <c r="H173" s="20" t="n">
        <v>7</v>
      </c>
      <c r="I173" s="21" t="n">
        <f aca="false">VLOOKUP(F173,COD!$A$1:$C$6,3,0) *H173</f>
        <v>1260</v>
      </c>
    </row>
    <row r="174" customFormat="false" ht="15" hidden="false" customHeight="false" outlineLevel="0" collapsed="false">
      <c r="A174" s="17" t="n">
        <v>45321</v>
      </c>
      <c r="B174" s="18" t="n">
        <f aca="false">_xlfn.ISOWEEKNUM(A174)</f>
        <v>5</v>
      </c>
      <c r="C174" s="18" t="str">
        <f aca="false">VLOOKUP(WEEKDAY(A174), Dados!$A$1:$B$7,2,0)</f>
        <v>Terça</v>
      </c>
      <c r="D174" s="19" t="s">
        <v>21</v>
      </c>
      <c r="E174" s="19" t="s">
        <v>24</v>
      </c>
      <c r="F174" s="19" t="s">
        <v>8</v>
      </c>
      <c r="G174" s="18" t="str">
        <f aca="false">VLOOKUP(F174,CLIENTES!$A$1:$B$6,2,0)</f>
        <v>Cliente Z</v>
      </c>
      <c r="H174" s="20" t="n">
        <v>7</v>
      </c>
      <c r="I174" s="21" t="n">
        <f aca="false">VLOOKUP(F174,COD!$A$1:$C$6,3,0) *H174</f>
        <v>1625.8064516129</v>
      </c>
    </row>
    <row r="175" customFormat="false" ht="15" hidden="false" customHeight="false" outlineLevel="0" collapsed="false">
      <c r="A175" s="17" t="n">
        <v>45321</v>
      </c>
      <c r="B175" s="18" t="n">
        <f aca="false">_xlfn.ISOWEEKNUM(A175)</f>
        <v>5</v>
      </c>
      <c r="C175" s="18" t="str">
        <f aca="false">VLOOKUP(WEEKDAY(A175), Dados!$A$1:$B$7,2,0)</f>
        <v>Terça</v>
      </c>
      <c r="D175" s="19" t="s">
        <v>25</v>
      </c>
      <c r="E175" s="19" t="s">
        <v>22</v>
      </c>
      <c r="F175" s="19" t="s">
        <v>5</v>
      </c>
      <c r="G175" s="18" t="str">
        <f aca="false">VLOOKUP(F175,CLIENTES!$A$1:$B$6,2,0)</f>
        <v>Cliente Y</v>
      </c>
      <c r="H175" s="20" t="n">
        <v>7</v>
      </c>
      <c r="I175" s="21" t="n">
        <f aca="false">VLOOKUP(F175,COD!$A$1:$C$6,3,0) *H175</f>
        <v>2100</v>
      </c>
    </row>
    <row r="176" customFormat="false" ht="15" hidden="false" customHeight="false" outlineLevel="0" collapsed="false">
      <c r="A176" s="17" t="n">
        <v>45321</v>
      </c>
      <c r="B176" s="18" t="n">
        <f aca="false">_xlfn.ISOWEEKNUM(A176)</f>
        <v>5</v>
      </c>
      <c r="C176" s="18" t="str">
        <f aca="false">VLOOKUP(WEEKDAY(A176), Dados!$A$1:$B$7,2,0)</f>
        <v>Terça</v>
      </c>
      <c r="D176" s="19" t="s">
        <v>25</v>
      </c>
      <c r="E176" s="19" t="s">
        <v>23</v>
      </c>
      <c r="F176" s="19" t="s">
        <v>6</v>
      </c>
      <c r="G176" s="18" t="str">
        <f aca="false">VLOOKUP(F176,CLIENTES!$A$1:$B$6,2,0)</f>
        <v>Cliente Y</v>
      </c>
      <c r="H176" s="20" t="n">
        <v>7</v>
      </c>
      <c r="I176" s="21" t="n">
        <f aca="false">VLOOKUP(F176,COD!$A$1:$C$6,3,0) *H176</f>
        <v>1260</v>
      </c>
    </row>
    <row r="177" customFormat="false" ht="15" hidden="false" customHeight="false" outlineLevel="0" collapsed="false">
      <c r="A177" s="17" t="n">
        <v>45321</v>
      </c>
      <c r="B177" s="18" t="n">
        <f aca="false">_xlfn.ISOWEEKNUM(A177)</f>
        <v>5</v>
      </c>
      <c r="C177" s="18" t="str">
        <f aca="false">VLOOKUP(WEEKDAY(A177), Dados!$A$1:$B$7,2,0)</f>
        <v>Terça</v>
      </c>
      <c r="D177" s="19" t="s">
        <v>25</v>
      </c>
      <c r="E177" s="19" t="s">
        <v>24</v>
      </c>
      <c r="F177" s="19" t="s">
        <v>8</v>
      </c>
      <c r="G177" s="18" t="str">
        <f aca="false">VLOOKUP(F177,CLIENTES!$A$1:$B$6,2,0)</f>
        <v>Cliente Z</v>
      </c>
      <c r="H177" s="20" t="n">
        <v>7</v>
      </c>
      <c r="I177" s="21" t="n">
        <f aca="false">VLOOKUP(F177,COD!$A$1:$C$6,3,0) *H177</f>
        <v>1625.8064516129</v>
      </c>
    </row>
    <row r="178" customFormat="false" ht="15" hidden="false" customHeight="false" outlineLevel="0" collapsed="false">
      <c r="A178" s="17" t="n">
        <v>45321</v>
      </c>
      <c r="B178" s="18" t="n">
        <f aca="false">_xlfn.ISOWEEKNUM(A178)</f>
        <v>5</v>
      </c>
      <c r="C178" s="18" t="str">
        <f aca="false">VLOOKUP(WEEKDAY(A178), Dados!$A$1:$B$7,2,0)</f>
        <v>Terça</v>
      </c>
      <c r="D178" s="19" t="s">
        <v>26</v>
      </c>
      <c r="E178" s="19" t="s">
        <v>22</v>
      </c>
      <c r="F178" s="19" t="s">
        <v>5</v>
      </c>
      <c r="G178" s="18" t="str">
        <f aca="false">VLOOKUP(F178,CLIENTES!$A$1:$B$6,2,0)</f>
        <v>Cliente Y</v>
      </c>
      <c r="H178" s="20" t="n">
        <v>7</v>
      </c>
      <c r="I178" s="21" t="n">
        <f aca="false">VLOOKUP(F178,COD!$A$1:$C$6,3,0) *H178</f>
        <v>2100</v>
      </c>
    </row>
    <row r="179" customFormat="false" ht="15" hidden="false" customHeight="false" outlineLevel="0" collapsed="false">
      <c r="A179" s="17" t="n">
        <v>45321</v>
      </c>
      <c r="B179" s="18" t="n">
        <f aca="false">_xlfn.ISOWEEKNUM(A179)</f>
        <v>5</v>
      </c>
      <c r="C179" s="18" t="str">
        <f aca="false">VLOOKUP(WEEKDAY(A179), Dados!$A$1:$B$7,2,0)</f>
        <v>Terça</v>
      </c>
      <c r="D179" s="19" t="s">
        <v>26</v>
      </c>
      <c r="E179" s="19" t="s">
        <v>23</v>
      </c>
      <c r="F179" s="19" t="s">
        <v>6</v>
      </c>
      <c r="G179" s="18" t="str">
        <f aca="false">VLOOKUP(F179,CLIENTES!$A$1:$B$6,2,0)</f>
        <v>Cliente Y</v>
      </c>
      <c r="H179" s="20" t="n">
        <v>7</v>
      </c>
      <c r="I179" s="21" t="n">
        <f aca="false">VLOOKUP(F179,COD!$A$1:$C$6,3,0) *H179</f>
        <v>1260</v>
      </c>
    </row>
    <row r="180" customFormat="false" ht="15" hidden="false" customHeight="false" outlineLevel="0" collapsed="false">
      <c r="A180" s="17" t="n">
        <v>45322</v>
      </c>
      <c r="B180" s="18" t="n">
        <f aca="false">_xlfn.ISOWEEKNUM(A180)</f>
        <v>5</v>
      </c>
      <c r="C180" s="18" t="str">
        <f aca="false">VLOOKUP(WEEKDAY(A180), Dados!$A$1:$B$7,2,0)</f>
        <v>Quarta</v>
      </c>
      <c r="D180" s="19" t="s">
        <v>21</v>
      </c>
      <c r="E180" s="19" t="s">
        <v>22</v>
      </c>
      <c r="F180" s="19" t="s">
        <v>5</v>
      </c>
      <c r="G180" s="18" t="str">
        <f aca="false">VLOOKUP(F180,CLIENTES!$A$1:$B$6,2,0)</f>
        <v>Cliente Y</v>
      </c>
      <c r="H180" s="20" t="n">
        <v>7</v>
      </c>
      <c r="I180" s="21" t="n">
        <f aca="false">VLOOKUP(F180,COD!$A$1:$C$6,3,0) *H180</f>
        <v>2100</v>
      </c>
    </row>
    <row r="181" customFormat="false" ht="15" hidden="false" customHeight="false" outlineLevel="0" collapsed="false">
      <c r="A181" s="17" t="n">
        <v>45322</v>
      </c>
      <c r="B181" s="18" t="n">
        <f aca="false">_xlfn.ISOWEEKNUM(A181)</f>
        <v>5</v>
      </c>
      <c r="C181" s="18" t="str">
        <f aca="false">VLOOKUP(WEEKDAY(A181), Dados!$A$1:$B$7,2,0)</f>
        <v>Quarta</v>
      </c>
      <c r="D181" s="19" t="s">
        <v>21</v>
      </c>
      <c r="E181" s="19" t="s">
        <v>23</v>
      </c>
      <c r="F181" s="19" t="s">
        <v>6</v>
      </c>
      <c r="G181" s="18" t="str">
        <f aca="false">VLOOKUP(F181,CLIENTES!$A$1:$B$6,2,0)</f>
        <v>Cliente Y</v>
      </c>
      <c r="H181" s="20" t="n">
        <v>7</v>
      </c>
      <c r="I181" s="21" t="n">
        <f aca="false">VLOOKUP(F181,COD!$A$1:$C$6,3,0) *H181</f>
        <v>1260</v>
      </c>
    </row>
    <row r="182" customFormat="false" ht="15" hidden="false" customHeight="false" outlineLevel="0" collapsed="false">
      <c r="A182" s="17" t="n">
        <v>45322</v>
      </c>
      <c r="B182" s="18" t="n">
        <f aca="false">_xlfn.ISOWEEKNUM(A182)</f>
        <v>5</v>
      </c>
      <c r="C182" s="18" t="str">
        <f aca="false">VLOOKUP(WEEKDAY(A182), Dados!$A$1:$B$7,2,0)</f>
        <v>Quarta</v>
      </c>
      <c r="D182" s="19" t="s">
        <v>21</v>
      </c>
      <c r="E182" s="19" t="s">
        <v>24</v>
      </c>
      <c r="F182" s="19" t="s">
        <v>8</v>
      </c>
      <c r="G182" s="18" t="str">
        <f aca="false">VLOOKUP(F182,CLIENTES!$A$1:$B$6,2,0)</f>
        <v>Cliente Z</v>
      </c>
      <c r="H182" s="20" t="n">
        <v>3</v>
      </c>
      <c r="I182" s="21" t="n">
        <f aca="false">VLOOKUP(F182,COD!$A$1:$C$6,3,0) *H182</f>
        <v>696.774193548387</v>
      </c>
    </row>
    <row r="183" customFormat="false" ht="15" hidden="false" customHeight="false" outlineLevel="0" collapsed="false">
      <c r="A183" s="17" t="n">
        <v>45322</v>
      </c>
      <c r="B183" s="18" t="n">
        <f aca="false">_xlfn.ISOWEEKNUM(A183)</f>
        <v>5</v>
      </c>
      <c r="C183" s="18" t="str">
        <f aca="false">VLOOKUP(WEEKDAY(A183), Dados!$A$1:$B$7,2,0)</f>
        <v>Quarta</v>
      </c>
      <c r="D183" s="19" t="s">
        <v>21</v>
      </c>
      <c r="E183" s="19" t="s">
        <v>24</v>
      </c>
      <c r="F183" s="19" t="s">
        <v>9</v>
      </c>
      <c r="G183" s="18" t="str">
        <f aca="false">VLOOKUP(F183,CLIENTES!$A$1:$B$6,2,0)</f>
        <v>Cliente Z</v>
      </c>
      <c r="H183" s="20" t="n">
        <v>4</v>
      </c>
      <c r="I183" s="21" t="n">
        <f aca="false">VLOOKUP(F183,COD!$A$1:$C$6,3,0) *H183</f>
        <v>993.103448275862</v>
      </c>
    </row>
    <row r="184" customFormat="false" ht="15" hidden="false" customHeight="false" outlineLevel="0" collapsed="false">
      <c r="A184" s="17" t="n">
        <v>45322</v>
      </c>
      <c r="B184" s="18" t="n">
        <f aca="false">_xlfn.ISOWEEKNUM(A184)</f>
        <v>5</v>
      </c>
      <c r="C184" s="18" t="str">
        <f aca="false">VLOOKUP(WEEKDAY(A184), Dados!$A$1:$B$7,2,0)</f>
        <v>Quarta</v>
      </c>
      <c r="D184" s="19" t="s">
        <v>25</v>
      </c>
      <c r="E184" s="19" t="s">
        <v>22</v>
      </c>
      <c r="F184" s="19" t="s">
        <v>5</v>
      </c>
      <c r="G184" s="18" t="str">
        <f aca="false">VLOOKUP(F184,CLIENTES!$A$1:$B$6,2,0)</f>
        <v>Cliente Y</v>
      </c>
      <c r="H184" s="20" t="n">
        <v>7</v>
      </c>
      <c r="I184" s="21" t="n">
        <f aca="false">VLOOKUP(F184,COD!$A$1:$C$6,3,0) *H184</f>
        <v>2100</v>
      </c>
    </row>
    <row r="185" customFormat="false" ht="15" hidden="false" customHeight="false" outlineLevel="0" collapsed="false">
      <c r="A185" s="17" t="n">
        <v>45322</v>
      </c>
      <c r="B185" s="18" t="n">
        <f aca="false">_xlfn.ISOWEEKNUM(A185)</f>
        <v>5</v>
      </c>
      <c r="C185" s="18" t="str">
        <f aca="false">VLOOKUP(WEEKDAY(A185), Dados!$A$1:$B$7,2,0)</f>
        <v>Quarta</v>
      </c>
      <c r="D185" s="19" t="s">
        <v>25</v>
      </c>
      <c r="E185" s="19" t="s">
        <v>23</v>
      </c>
      <c r="F185" s="19" t="s">
        <v>6</v>
      </c>
      <c r="G185" s="18" t="str">
        <f aca="false">VLOOKUP(F185,CLIENTES!$A$1:$B$6,2,0)</f>
        <v>Cliente Y</v>
      </c>
      <c r="H185" s="20" t="n">
        <v>7</v>
      </c>
      <c r="I185" s="21" t="n">
        <f aca="false">VLOOKUP(F185,COD!$A$1:$C$6,3,0) *H185</f>
        <v>1260</v>
      </c>
    </row>
    <row r="186" customFormat="false" ht="15" hidden="false" customHeight="false" outlineLevel="0" collapsed="false">
      <c r="A186" s="17" t="n">
        <v>45322</v>
      </c>
      <c r="B186" s="18" t="n">
        <f aca="false">_xlfn.ISOWEEKNUM(A186)</f>
        <v>5</v>
      </c>
      <c r="C186" s="18" t="str">
        <f aca="false">VLOOKUP(WEEKDAY(A186), Dados!$A$1:$B$7,2,0)</f>
        <v>Quarta</v>
      </c>
      <c r="D186" s="19" t="s">
        <v>25</v>
      </c>
      <c r="E186" s="19" t="s">
        <v>24</v>
      </c>
      <c r="F186" s="19" t="s">
        <v>9</v>
      </c>
      <c r="G186" s="18" t="str">
        <f aca="false">VLOOKUP(F186,CLIENTES!$A$1:$B$6,2,0)</f>
        <v>Cliente Z</v>
      </c>
      <c r="H186" s="20" t="n">
        <v>7</v>
      </c>
      <c r="I186" s="21" t="n">
        <f aca="false">VLOOKUP(F186,COD!$A$1:$C$6,3,0) *H186</f>
        <v>1737.93103448276</v>
      </c>
    </row>
    <row r="187" customFormat="false" ht="15" hidden="false" customHeight="false" outlineLevel="0" collapsed="false">
      <c r="A187" s="17" t="n">
        <v>45322</v>
      </c>
      <c r="B187" s="18" t="n">
        <f aca="false">_xlfn.ISOWEEKNUM(A187)</f>
        <v>5</v>
      </c>
      <c r="C187" s="18" t="str">
        <f aca="false">VLOOKUP(WEEKDAY(A187), Dados!$A$1:$B$7,2,0)</f>
        <v>Quarta</v>
      </c>
      <c r="D187" s="19" t="s">
        <v>26</v>
      </c>
      <c r="E187" s="19" t="s">
        <v>22</v>
      </c>
      <c r="F187" s="19" t="s">
        <v>5</v>
      </c>
      <c r="G187" s="18" t="str">
        <f aca="false">VLOOKUP(F187,CLIENTES!$A$1:$B$6,2,0)</f>
        <v>Cliente Y</v>
      </c>
      <c r="H187" s="20" t="n">
        <v>7</v>
      </c>
      <c r="I187" s="21" t="n">
        <f aca="false">VLOOKUP(F187,COD!$A$1:$C$6,3,0) *H187</f>
        <v>2100</v>
      </c>
    </row>
    <row r="188" customFormat="false" ht="15" hidden="false" customHeight="false" outlineLevel="0" collapsed="false">
      <c r="A188" s="17" t="n">
        <v>45322</v>
      </c>
      <c r="B188" s="18" t="n">
        <f aca="false">_xlfn.ISOWEEKNUM(A188)</f>
        <v>5</v>
      </c>
      <c r="C188" s="18" t="str">
        <f aca="false">VLOOKUP(WEEKDAY(A188), Dados!$A$1:$B$7,2,0)</f>
        <v>Quarta</v>
      </c>
      <c r="D188" s="19" t="s">
        <v>26</v>
      </c>
      <c r="E188" s="19" t="s">
        <v>23</v>
      </c>
      <c r="F188" s="19" t="s">
        <v>6</v>
      </c>
      <c r="G188" s="18" t="str">
        <f aca="false">VLOOKUP(F188,CLIENTES!$A$1:$B$6,2,0)</f>
        <v>Cliente Y</v>
      </c>
      <c r="H188" s="20" t="n">
        <v>7</v>
      </c>
      <c r="I188" s="21" t="n">
        <f aca="false">VLOOKUP(F188,COD!$A$1:$C$6,3,0) *H188</f>
        <v>1260</v>
      </c>
    </row>
  </sheetData>
  <autoFilter ref="A1:I188"/>
  <dataValidations count="5">
    <dataValidation allowBlank="true" errorStyle="stop" operator="equal" showDropDown="false" showErrorMessage="true" showInputMessage="false" sqref="D3:D10 D12:D19 D21:D28 D30:D37 D42:D47" type="list">
      <formula1>"1T,2T,3T"</formula1>
      <formula2>0</formula2>
    </dataValidation>
    <dataValidation allowBlank="true" error="Insira somente valores válidos." errorStyle="stop" errorTitle="ERRO" operator="equal" showDropDown="false" showErrorMessage="true" showInputMessage="false" sqref="D2 D11 D20 D29 D38:D41 D48:D188" type="list">
      <formula1>"1T,2T,3T"</formula1>
      <formula2>0</formula2>
    </dataValidation>
    <dataValidation allowBlank="true" error="Insira somente valores válidos." errorStyle="stop" errorTitle="ERRO" operator="equal" showDropDown="false" showErrorMessage="true" showInputMessage="false" sqref="G2:G188" type="none">
      <formula1>0</formula1>
      <formula2>0</formula2>
    </dataValidation>
    <dataValidation allowBlank="true" error="Insira somente valores válidos." errorStyle="stop" errorTitle="ERRO" operator="equal" showDropDown="false" showErrorMessage="true" showInputMessage="false" sqref="E2:E188" type="list">
      <formula1>"MÁQUINA 1,MÁQUINA 2,MÁQUINA 3"</formula1>
      <formula2>0</formula2>
    </dataValidation>
    <dataValidation allowBlank="true" error="Insira somente valores válidos." errorStyle="stop" errorTitle="ERRO" operator="equal" showDropDown="false" showErrorMessage="true" showInputMessage="false" sqref="F2:F188" type="list">
      <formula1>"Y1234,Y4567,Y8901,Z2345,Z6789"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88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I1" activeCellId="0" sqref="I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2"/>
    <col collapsed="false" customWidth="true" hidden="false" outlineLevel="0" max="2" min="2" style="1" width="11.12"/>
    <col collapsed="false" customWidth="true" hidden="false" outlineLevel="0" max="3" min="3" style="1" width="13.91"/>
    <col collapsed="false" customWidth="true" hidden="false" outlineLevel="0" max="4" min="4" style="1" width="10.57"/>
    <col collapsed="false" customWidth="true" hidden="false" outlineLevel="0" max="5" min="5" style="1" width="13.81"/>
    <col collapsed="false" customWidth="true" hidden="false" outlineLevel="0" max="6" min="6" style="1" width="11.96"/>
    <col collapsed="false" customWidth="true" hidden="false" outlineLevel="0" max="7" min="7" style="1" width="12.51"/>
    <col collapsed="false" customWidth="true" hidden="false" outlineLevel="0" max="8" min="8" style="1" width="15.99"/>
    <col collapsed="false" customWidth="true" hidden="false" outlineLevel="0" max="9" min="9" style="1" width="10.43"/>
  </cols>
  <sheetData>
    <row r="1" customFormat="false" ht="39.55" hidden="false" customHeight="false" outlineLevel="0" collapsed="false">
      <c r="A1" s="8" t="s">
        <v>13</v>
      </c>
      <c r="B1" s="8" t="s">
        <v>14</v>
      </c>
      <c r="C1" s="9" t="s">
        <v>15</v>
      </c>
      <c r="D1" s="8" t="s">
        <v>16</v>
      </c>
      <c r="E1" s="8" t="s">
        <v>17</v>
      </c>
      <c r="F1" s="8" t="s">
        <v>18</v>
      </c>
      <c r="G1" s="8" t="s">
        <v>10</v>
      </c>
      <c r="H1" s="9" t="s">
        <v>19</v>
      </c>
      <c r="I1" s="8" t="s">
        <v>20</v>
      </c>
    </row>
    <row r="2" customFormat="false" ht="15" hidden="false" customHeight="false" outlineLevel="0" collapsed="false">
      <c r="A2" s="17" t="n">
        <v>45323</v>
      </c>
      <c r="B2" s="18" t="n">
        <f aca="false">_xlfn.ISOWEEKNUM(A2)</f>
        <v>5</v>
      </c>
      <c r="C2" s="18" t="str">
        <f aca="false">VLOOKUP(WEEKDAY(A2), Dados!$A$1:$B$7,2,0)</f>
        <v>Quinta</v>
      </c>
      <c r="D2" s="19" t="s">
        <v>21</v>
      </c>
      <c r="E2" s="19" t="s">
        <v>22</v>
      </c>
      <c r="F2" s="19" t="s">
        <v>5</v>
      </c>
      <c r="G2" s="18" t="str">
        <f aca="false">VLOOKUP(F2,CLIENTES!$A$1:$B$6,2,0)</f>
        <v>Cliente Y</v>
      </c>
      <c r="H2" s="18" t="n">
        <v>7</v>
      </c>
      <c r="I2" s="21" t="n">
        <f aca="false">VLOOKUP(F2,COD!$A$1:$C$6,3,0) *H2</f>
        <v>2100</v>
      </c>
    </row>
    <row r="3" customFormat="false" ht="15" hidden="false" customHeight="false" outlineLevel="0" collapsed="false">
      <c r="A3" s="17"/>
      <c r="B3" s="18" t="n">
        <f aca="false">_xlfn.ISOWEEKNUM(A3)</f>
        <v>52</v>
      </c>
      <c r="C3" s="18" t="str">
        <f aca="false">VLOOKUP(WEEKDAY(A3), Dados!$A$1:$B$7,2,0)</f>
        <v>Domingo</v>
      </c>
      <c r="D3" s="19" t="s">
        <v>21</v>
      </c>
      <c r="E3" s="19" t="s">
        <v>23</v>
      </c>
      <c r="F3" s="19" t="s">
        <v>6</v>
      </c>
      <c r="G3" s="18" t="str">
        <f aca="false">VLOOKUP(F3,CLIENTES!$A$1:$B$6,2,0)</f>
        <v>Cliente Y</v>
      </c>
      <c r="H3" s="20" t="n">
        <v>7</v>
      </c>
      <c r="I3" s="21" t="n">
        <f aca="false">VLOOKUP(F3,COD!$A$1:$C$6,3,0) *H3</f>
        <v>1260</v>
      </c>
    </row>
    <row r="4" customFormat="false" ht="15" hidden="false" customHeight="false" outlineLevel="0" collapsed="false">
      <c r="A4" s="17"/>
      <c r="B4" s="18" t="n">
        <f aca="false">_xlfn.ISOWEEKNUM(A4)</f>
        <v>52</v>
      </c>
      <c r="C4" s="18" t="str">
        <f aca="false">VLOOKUP(WEEKDAY(A4), Dados!$A$1:$B$7,2,0)</f>
        <v>Domingo</v>
      </c>
      <c r="D4" s="19" t="s">
        <v>21</v>
      </c>
      <c r="E4" s="19" t="s">
        <v>24</v>
      </c>
      <c r="F4" s="19" t="s">
        <v>8</v>
      </c>
      <c r="G4" s="18" t="str">
        <f aca="false">VLOOKUP(F4,CLIENTES!$A$1:$B$6,2,0)</f>
        <v>Cliente Z</v>
      </c>
      <c r="H4" s="20" t="n">
        <v>7</v>
      </c>
      <c r="I4" s="21" t="n">
        <f aca="false">VLOOKUP(F4,COD!$A$1:$C$6,3,0) *H4</f>
        <v>1625.8064516129</v>
      </c>
    </row>
    <row r="5" customFormat="false" ht="15" hidden="false" customHeight="false" outlineLevel="0" collapsed="false">
      <c r="A5" s="17"/>
      <c r="B5" s="18" t="n">
        <f aca="false">_xlfn.ISOWEEKNUM(A5)</f>
        <v>52</v>
      </c>
      <c r="C5" s="18" t="str">
        <f aca="false">VLOOKUP(WEEKDAY(A5), Dados!$A$1:$B$7,2,0)</f>
        <v>Domingo</v>
      </c>
      <c r="D5" s="19" t="s">
        <v>25</v>
      </c>
      <c r="E5" s="19" t="s">
        <v>22</v>
      </c>
      <c r="F5" s="19" t="s">
        <v>5</v>
      </c>
      <c r="G5" s="18" t="str">
        <f aca="false">VLOOKUP(F5,CLIENTES!$A$1:$B$6,2,0)</f>
        <v>Cliente Y</v>
      </c>
      <c r="H5" s="20" t="n">
        <v>7</v>
      </c>
      <c r="I5" s="21" t="n">
        <f aca="false">VLOOKUP(F5,COD!$A$1:$C$6,3,0) *H5</f>
        <v>2100</v>
      </c>
    </row>
    <row r="6" customFormat="false" ht="15" hidden="false" customHeight="false" outlineLevel="0" collapsed="false">
      <c r="A6" s="17"/>
      <c r="B6" s="18" t="n">
        <f aca="false">_xlfn.ISOWEEKNUM(A6)</f>
        <v>52</v>
      </c>
      <c r="C6" s="18" t="str">
        <f aca="false">VLOOKUP(WEEKDAY(A6), Dados!$A$1:$B$7,2,0)</f>
        <v>Domingo</v>
      </c>
      <c r="D6" s="19" t="s">
        <v>25</v>
      </c>
      <c r="E6" s="19" t="s">
        <v>23</v>
      </c>
      <c r="F6" s="19" t="s">
        <v>6</v>
      </c>
      <c r="G6" s="18" t="str">
        <f aca="false">VLOOKUP(F6,CLIENTES!$A$1:$B$6,2,0)</f>
        <v>Cliente Y</v>
      </c>
      <c r="H6" s="20" t="n">
        <v>7</v>
      </c>
      <c r="I6" s="21" t="n">
        <f aca="false">VLOOKUP(F6,COD!$A$1:$C$6,3,0) *H6</f>
        <v>1260</v>
      </c>
    </row>
    <row r="7" customFormat="false" ht="15" hidden="false" customHeight="false" outlineLevel="0" collapsed="false">
      <c r="A7" s="17"/>
      <c r="B7" s="18" t="n">
        <f aca="false">_xlfn.ISOWEEKNUM(A7)</f>
        <v>52</v>
      </c>
      <c r="C7" s="18" t="str">
        <f aca="false">VLOOKUP(WEEKDAY(A7), Dados!$A$1:$B$7,2,0)</f>
        <v>Domingo</v>
      </c>
      <c r="D7" s="19" t="s">
        <v>25</v>
      </c>
      <c r="E7" s="19" t="s">
        <v>24</v>
      </c>
      <c r="F7" s="19" t="s">
        <v>8</v>
      </c>
      <c r="G7" s="18" t="str">
        <f aca="false">VLOOKUP(F7,CLIENTES!$A$1:$B$6,2,0)</f>
        <v>Cliente Z</v>
      </c>
      <c r="H7" s="20" t="n">
        <v>4</v>
      </c>
      <c r="I7" s="21" t="n">
        <f aca="false">VLOOKUP(F7,COD!$A$1:$C$6,3,0) *H7</f>
        <v>929.032258064516</v>
      </c>
    </row>
    <row r="8" customFormat="false" ht="15" hidden="false" customHeight="false" outlineLevel="0" collapsed="false">
      <c r="A8" s="17"/>
      <c r="B8" s="18" t="n">
        <f aca="false">_xlfn.ISOWEEKNUM(A8)</f>
        <v>52</v>
      </c>
      <c r="C8" s="18" t="str">
        <f aca="false">VLOOKUP(WEEKDAY(A8), Dados!$A$1:$B$7,2,0)</f>
        <v>Domingo</v>
      </c>
      <c r="D8" s="19" t="s">
        <v>25</v>
      </c>
      <c r="E8" s="19" t="s">
        <v>24</v>
      </c>
      <c r="F8" s="19" t="s">
        <v>9</v>
      </c>
      <c r="G8" s="18" t="str">
        <f aca="false">VLOOKUP(F8,CLIENTES!$A$1:$B$6,2,0)</f>
        <v>Cliente Z</v>
      </c>
      <c r="H8" s="20" t="n">
        <v>3</v>
      </c>
      <c r="I8" s="21" t="n">
        <f aca="false">VLOOKUP(F8,COD!$A$1:$C$6,3,0) *H8</f>
        <v>744.827586206897</v>
      </c>
    </row>
    <row r="9" customFormat="false" ht="15" hidden="false" customHeight="false" outlineLevel="0" collapsed="false">
      <c r="A9" s="17"/>
      <c r="B9" s="18" t="n">
        <f aca="false">_xlfn.ISOWEEKNUM(A9)</f>
        <v>52</v>
      </c>
      <c r="C9" s="18" t="str">
        <f aca="false">VLOOKUP(WEEKDAY(A9), Dados!$A$1:$B$7,2,0)</f>
        <v>Domingo</v>
      </c>
      <c r="D9" s="19" t="s">
        <v>26</v>
      </c>
      <c r="E9" s="19" t="s">
        <v>22</v>
      </c>
      <c r="F9" s="19" t="s">
        <v>5</v>
      </c>
      <c r="G9" s="18" t="str">
        <f aca="false">VLOOKUP(F9,CLIENTES!$A$1:$B$6,2,0)</f>
        <v>Cliente Y</v>
      </c>
      <c r="H9" s="20" t="n">
        <v>7</v>
      </c>
      <c r="I9" s="21" t="n">
        <f aca="false">VLOOKUP(F9,COD!$A$1:$C$6,3,0) *H9</f>
        <v>2100</v>
      </c>
    </row>
    <row r="10" customFormat="false" ht="15" hidden="false" customHeight="false" outlineLevel="0" collapsed="false">
      <c r="A10" s="17"/>
      <c r="B10" s="18" t="n">
        <f aca="false">_xlfn.ISOWEEKNUM(A10)</f>
        <v>52</v>
      </c>
      <c r="C10" s="18" t="str">
        <f aca="false">VLOOKUP(WEEKDAY(A10), Dados!$A$1:$B$7,2,0)</f>
        <v>Domingo</v>
      </c>
      <c r="D10" s="19" t="s">
        <v>26</v>
      </c>
      <c r="E10" s="19" t="s">
        <v>23</v>
      </c>
      <c r="F10" s="19" t="s">
        <v>6</v>
      </c>
      <c r="G10" s="18" t="str">
        <f aca="false">VLOOKUP(F10,CLIENTES!$A$1:$B$6,2,0)</f>
        <v>Cliente Y</v>
      </c>
      <c r="H10" s="20" t="n">
        <v>7</v>
      </c>
      <c r="I10" s="21" t="n">
        <f aca="false">VLOOKUP(F10,COD!$A$1:$C$6,3,0) *H10</f>
        <v>1260</v>
      </c>
    </row>
    <row r="11" customFormat="false" ht="15" hidden="false" customHeight="false" outlineLevel="0" collapsed="false">
      <c r="A11" s="17"/>
      <c r="B11" s="18" t="n">
        <f aca="false">_xlfn.ISOWEEKNUM(A11)</f>
        <v>52</v>
      </c>
      <c r="C11" s="18" t="str">
        <f aca="false">VLOOKUP(WEEKDAY(A11), Dados!$A$1:$B$7,2,0)</f>
        <v>Domingo</v>
      </c>
      <c r="D11" s="19" t="s">
        <v>21</v>
      </c>
      <c r="E11" s="19" t="s">
        <v>22</v>
      </c>
      <c r="F11" s="19" t="s">
        <v>5</v>
      </c>
      <c r="G11" s="18" t="str">
        <f aca="false">VLOOKUP(F11,CLIENTES!$A$1:$B$6,2,0)</f>
        <v>Cliente Y</v>
      </c>
      <c r="H11" s="20" t="n">
        <v>7</v>
      </c>
      <c r="I11" s="21" t="n">
        <f aca="false">VLOOKUP(F11,COD!$A$1:$C$6,3,0) *H11</f>
        <v>2100</v>
      </c>
    </row>
    <row r="12" customFormat="false" ht="15" hidden="false" customHeight="false" outlineLevel="0" collapsed="false">
      <c r="A12" s="17"/>
      <c r="B12" s="18" t="n">
        <f aca="false">_xlfn.ISOWEEKNUM(A12)</f>
        <v>52</v>
      </c>
      <c r="C12" s="18" t="str">
        <f aca="false">VLOOKUP(WEEKDAY(A12), Dados!$A$1:$B$7,2,0)</f>
        <v>Domingo</v>
      </c>
      <c r="D12" s="19" t="s">
        <v>21</v>
      </c>
      <c r="E12" s="19" t="s">
        <v>23</v>
      </c>
      <c r="F12" s="19" t="s">
        <v>6</v>
      </c>
      <c r="G12" s="18" t="str">
        <f aca="false">VLOOKUP(F12,CLIENTES!$A$1:$B$6,2,0)</f>
        <v>Cliente Y</v>
      </c>
      <c r="H12" s="20" t="n">
        <v>7</v>
      </c>
      <c r="I12" s="21" t="n">
        <f aca="false">VLOOKUP(F12,COD!$A$1:$C$6,3,0) *H12</f>
        <v>1260</v>
      </c>
    </row>
    <row r="13" customFormat="false" ht="15" hidden="false" customHeight="false" outlineLevel="0" collapsed="false">
      <c r="A13" s="17"/>
      <c r="B13" s="18" t="n">
        <f aca="false">_xlfn.ISOWEEKNUM(A13)</f>
        <v>52</v>
      </c>
      <c r="C13" s="18" t="str">
        <f aca="false">VLOOKUP(WEEKDAY(A13), Dados!$A$1:$B$7,2,0)</f>
        <v>Domingo</v>
      </c>
      <c r="D13" s="19" t="s">
        <v>21</v>
      </c>
      <c r="E13" s="19" t="s">
        <v>24</v>
      </c>
      <c r="F13" s="19" t="s">
        <v>9</v>
      </c>
      <c r="G13" s="18" t="str">
        <f aca="false">VLOOKUP(F13,CLIENTES!$A$1:$B$6,2,0)</f>
        <v>Cliente Z</v>
      </c>
      <c r="H13" s="20" t="n">
        <v>7</v>
      </c>
      <c r="I13" s="21" t="n">
        <f aca="false">VLOOKUP(F13,COD!$A$1:$C$6,3,0) *H13</f>
        <v>1737.93103448276</v>
      </c>
    </row>
    <row r="14" customFormat="false" ht="15" hidden="false" customHeight="false" outlineLevel="0" collapsed="false">
      <c r="A14" s="17"/>
      <c r="B14" s="18" t="n">
        <f aca="false">_xlfn.ISOWEEKNUM(A14)</f>
        <v>52</v>
      </c>
      <c r="C14" s="18" t="str">
        <f aca="false">VLOOKUP(WEEKDAY(A14), Dados!$A$1:$B$7,2,0)</f>
        <v>Domingo</v>
      </c>
      <c r="D14" s="19" t="s">
        <v>25</v>
      </c>
      <c r="E14" s="19" t="s">
        <v>22</v>
      </c>
      <c r="F14" s="19" t="s">
        <v>5</v>
      </c>
      <c r="G14" s="18" t="str">
        <f aca="false">VLOOKUP(F14,CLIENTES!$A$1:$B$6,2,0)</f>
        <v>Cliente Y</v>
      </c>
      <c r="H14" s="20" t="n">
        <v>7</v>
      </c>
      <c r="I14" s="21" t="n">
        <f aca="false">VLOOKUP(F14,COD!$A$1:$C$6,3,0) *H14</f>
        <v>2100</v>
      </c>
    </row>
    <row r="15" customFormat="false" ht="15" hidden="false" customHeight="false" outlineLevel="0" collapsed="false">
      <c r="A15" s="17"/>
      <c r="B15" s="18" t="n">
        <f aca="false">_xlfn.ISOWEEKNUM(A15)</f>
        <v>52</v>
      </c>
      <c r="C15" s="18" t="str">
        <f aca="false">VLOOKUP(WEEKDAY(A15), Dados!$A$1:$B$7,2,0)</f>
        <v>Domingo</v>
      </c>
      <c r="D15" s="19" t="s">
        <v>25</v>
      </c>
      <c r="E15" s="19" t="s">
        <v>23</v>
      </c>
      <c r="F15" s="19" t="s">
        <v>6</v>
      </c>
      <c r="G15" s="18" t="str">
        <f aca="false">VLOOKUP(F15,CLIENTES!$A$1:$B$6,2,0)</f>
        <v>Cliente Y</v>
      </c>
      <c r="H15" s="20" t="n">
        <v>7</v>
      </c>
      <c r="I15" s="21" t="n">
        <f aca="false">VLOOKUP(F15,COD!$A$1:$C$6,3,0) *H15</f>
        <v>1260</v>
      </c>
    </row>
    <row r="16" customFormat="false" ht="15" hidden="false" customHeight="false" outlineLevel="0" collapsed="false">
      <c r="A16" s="17"/>
      <c r="B16" s="18" t="n">
        <f aca="false">_xlfn.ISOWEEKNUM(A16)</f>
        <v>52</v>
      </c>
      <c r="C16" s="18" t="str">
        <f aca="false">VLOOKUP(WEEKDAY(A16), Dados!$A$1:$B$7,2,0)</f>
        <v>Domingo</v>
      </c>
      <c r="D16" s="19" t="s">
        <v>25</v>
      </c>
      <c r="E16" s="19" t="s">
        <v>24</v>
      </c>
      <c r="F16" s="19" t="s">
        <v>9</v>
      </c>
      <c r="G16" s="18" t="str">
        <f aca="false">VLOOKUP(F16,CLIENTES!$A$1:$B$6,2,0)</f>
        <v>Cliente Z</v>
      </c>
      <c r="H16" s="20" t="n">
        <v>7</v>
      </c>
      <c r="I16" s="21" t="n">
        <f aca="false">VLOOKUP(F16,COD!$A$1:$C$6,3,0) *H16</f>
        <v>1737.93103448276</v>
      </c>
    </row>
    <row r="17" customFormat="false" ht="15" hidden="false" customHeight="false" outlineLevel="0" collapsed="false">
      <c r="A17" s="17"/>
      <c r="B17" s="18" t="n">
        <f aca="false">_xlfn.ISOWEEKNUM(A17)</f>
        <v>52</v>
      </c>
      <c r="C17" s="18" t="str">
        <f aca="false">VLOOKUP(WEEKDAY(A17), Dados!$A$1:$B$7,2,0)</f>
        <v>Domingo</v>
      </c>
      <c r="D17" s="19" t="s">
        <v>26</v>
      </c>
      <c r="E17" s="19" t="s">
        <v>22</v>
      </c>
      <c r="F17" s="19" t="s">
        <v>5</v>
      </c>
      <c r="G17" s="18" t="str">
        <f aca="false">VLOOKUP(F17,CLIENTES!$A$1:$B$6,2,0)</f>
        <v>Cliente Y</v>
      </c>
      <c r="H17" s="20" t="n">
        <v>7</v>
      </c>
      <c r="I17" s="21" t="n">
        <f aca="false">VLOOKUP(F17,COD!$A$1:$C$6,3,0) *H17</f>
        <v>2100</v>
      </c>
    </row>
    <row r="18" customFormat="false" ht="15" hidden="false" customHeight="false" outlineLevel="0" collapsed="false">
      <c r="A18" s="17"/>
      <c r="B18" s="18" t="n">
        <f aca="false">_xlfn.ISOWEEKNUM(A18)</f>
        <v>52</v>
      </c>
      <c r="C18" s="18" t="str">
        <f aca="false">VLOOKUP(WEEKDAY(A18), Dados!$A$1:$B$7,2,0)</f>
        <v>Domingo</v>
      </c>
      <c r="D18" s="19" t="s">
        <v>26</v>
      </c>
      <c r="E18" s="19" t="s">
        <v>23</v>
      </c>
      <c r="F18" s="19" t="s">
        <v>6</v>
      </c>
      <c r="G18" s="18" t="str">
        <f aca="false">VLOOKUP(F18,CLIENTES!$A$1:$B$6,2,0)</f>
        <v>Cliente Y</v>
      </c>
      <c r="H18" s="20" t="n">
        <v>2</v>
      </c>
      <c r="I18" s="21" t="n">
        <f aca="false">VLOOKUP(F18,COD!$A$1:$C$6,3,0) *H18</f>
        <v>360</v>
      </c>
    </row>
    <row r="19" customFormat="false" ht="15" hidden="false" customHeight="false" outlineLevel="0" collapsed="false">
      <c r="A19" s="17"/>
      <c r="B19" s="18" t="n">
        <f aca="false">_xlfn.ISOWEEKNUM(A19)</f>
        <v>52</v>
      </c>
      <c r="C19" s="18" t="str">
        <f aca="false">VLOOKUP(WEEKDAY(A19), Dados!$A$1:$B$7,2,0)</f>
        <v>Domingo</v>
      </c>
      <c r="D19" s="19" t="s">
        <v>26</v>
      </c>
      <c r="E19" s="19" t="s">
        <v>23</v>
      </c>
      <c r="F19" s="19" t="s">
        <v>7</v>
      </c>
      <c r="G19" s="18" t="str">
        <f aca="false">VLOOKUP(F19,CLIENTES!$A$1:$B$6,2,0)</f>
        <v>Cliente Y</v>
      </c>
      <c r="H19" s="20" t="n">
        <v>5</v>
      </c>
      <c r="I19" s="21" t="n">
        <f aca="false">VLOOKUP(F19,COD!$A$1:$C$6,3,0) *H19</f>
        <v>1028.57142857143</v>
      </c>
    </row>
    <row r="20" customFormat="false" ht="15" hidden="false" customHeight="false" outlineLevel="0" collapsed="false">
      <c r="A20" s="17"/>
      <c r="B20" s="18" t="n">
        <f aca="false">_xlfn.ISOWEEKNUM(A20)</f>
        <v>52</v>
      </c>
      <c r="C20" s="18" t="str">
        <f aca="false">VLOOKUP(WEEKDAY(A20), Dados!$A$1:$B$7,2,0)</f>
        <v>Domingo</v>
      </c>
      <c r="D20" s="19" t="s">
        <v>21</v>
      </c>
      <c r="E20" s="19" t="s">
        <v>22</v>
      </c>
      <c r="F20" s="19" t="s">
        <v>5</v>
      </c>
      <c r="G20" s="18" t="str">
        <f aca="false">VLOOKUP(F20,CLIENTES!$A$1:$B$6,2,0)</f>
        <v>Cliente Y</v>
      </c>
      <c r="H20" s="20" t="n">
        <v>7</v>
      </c>
      <c r="I20" s="21" t="n">
        <f aca="false">VLOOKUP(F20,COD!$A$1:$C$6,3,0) *H20</f>
        <v>2100</v>
      </c>
    </row>
    <row r="21" customFormat="false" ht="15" hidden="false" customHeight="false" outlineLevel="0" collapsed="false">
      <c r="A21" s="17"/>
      <c r="B21" s="18" t="n">
        <f aca="false">_xlfn.ISOWEEKNUM(A21)</f>
        <v>52</v>
      </c>
      <c r="C21" s="18" t="str">
        <f aca="false">VLOOKUP(WEEKDAY(A21), Dados!$A$1:$B$7,2,0)</f>
        <v>Domingo</v>
      </c>
      <c r="D21" s="19" t="s">
        <v>21</v>
      </c>
      <c r="E21" s="19" t="s">
        <v>23</v>
      </c>
      <c r="F21" s="19" t="s">
        <v>7</v>
      </c>
      <c r="G21" s="18" t="str">
        <f aca="false">VLOOKUP(F21,CLIENTES!$A$1:$B$6,2,0)</f>
        <v>Cliente Y</v>
      </c>
      <c r="H21" s="20" t="n">
        <v>7</v>
      </c>
      <c r="I21" s="21" t="n">
        <f aca="false">VLOOKUP(F21,COD!$A$1:$C$6,3,0) *H21</f>
        <v>1440</v>
      </c>
    </row>
    <row r="22" customFormat="false" ht="15" hidden="false" customHeight="false" outlineLevel="0" collapsed="false">
      <c r="A22" s="17"/>
      <c r="B22" s="18" t="n">
        <f aca="false">_xlfn.ISOWEEKNUM(A22)</f>
        <v>52</v>
      </c>
      <c r="C22" s="18" t="str">
        <f aca="false">VLOOKUP(WEEKDAY(A22), Dados!$A$1:$B$7,2,0)</f>
        <v>Domingo</v>
      </c>
      <c r="D22" s="19" t="s">
        <v>21</v>
      </c>
      <c r="E22" s="19" t="s">
        <v>24</v>
      </c>
      <c r="F22" s="19" t="s">
        <v>9</v>
      </c>
      <c r="G22" s="18" t="str">
        <f aca="false">VLOOKUP(F22,CLIENTES!$A$1:$B$6,2,0)</f>
        <v>Cliente Z</v>
      </c>
      <c r="H22" s="20" t="n">
        <v>4</v>
      </c>
      <c r="I22" s="21" t="n">
        <f aca="false">VLOOKUP(F22,COD!$A$1:$C$6,3,0) *H22</f>
        <v>993.103448275862</v>
      </c>
    </row>
    <row r="23" customFormat="false" ht="15" hidden="false" customHeight="false" outlineLevel="0" collapsed="false">
      <c r="A23" s="17"/>
      <c r="B23" s="18" t="n">
        <f aca="false">_xlfn.ISOWEEKNUM(A23)</f>
        <v>52</v>
      </c>
      <c r="C23" s="18" t="str">
        <f aca="false">VLOOKUP(WEEKDAY(A23), Dados!$A$1:$B$7,2,0)</f>
        <v>Domingo</v>
      </c>
      <c r="D23" s="19" t="s">
        <v>21</v>
      </c>
      <c r="E23" s="19" t="s">
        <v>24</v>
      </c>
      <c r="F23" s="19" t="s">
        <v>8</v>
      </c>
      <c r="G23" s="18" t="str">
        <f aca="false">VLOOKUP(F23,CLIENTES!$A$1:$B$6,2,0)</f>
        <v>Cliente Z</v>
      </c>
      <c r="H23" s="20" t="n">
        <v>3</v>
      </c>
      <c r="I23" s="21" t="n">
        <f aca="false">VLOOKUP(F23,COD!$A$1:$C$6,3,0) *H23</f>
        <v>696.774193548387</v>
      </c>
    </row>
    <row r="24" customFormat="false" ht="15" hidden="false" customHeight="false" outlineLevel="0" collapsed="false">
      <c r="A24" s="17"/>
      <c r="B24" s="18" t="n">
        <f aca="false">_xlfn.ISOWEEKNUM(A24)</f>
        <v>52</v>
      </c>
      <c r="C24" s="18" t="str">
        <f aca="false">VLOOKUP(WEEKDAY(A24), Dados!$A$1:$B$7,2,0)</f>
        <v>Domingo</v>
      </c>
      <c r="D24" s="19" t="s">
        <v>25</v>
      </c>
      <c r="E24" s="19" t="s">
        <v>22</v>
      </c>
      <c r="F24" s="19" t="s">
        <v>5</v>
      </c>
      <c r="G24" s="18" t="str">
        <f aca="false">VLOOKUP(F24,CLIENTES!$A$1:$B$6,2,0)</f>
        <v>Cliente Y</v>
      </c>
      <c r="H24" s="20" t="n">
        <v>7</v>
      </c>
      <c r="I24" s="21" t="n">
        <f aca="false">VLOOKUP(F24,COD!$A$1:$C$6,3,0) *H24</f>
        <v>2100</v>
      </c>
    </row>
    <row r="25" customFormat="false" ht="15" hidden="false" customHeight="false" outlineLevel="0" collapsed="false">
      <c r="A25" s="17"/>
      <c r="B25" s="18" t="n">
        <f aca="false">_xlfn.ISOWEEKNUM(A25)</f>
        <v>52</v>
      </c>
      <c r="C25" s="18" t="str">
        <f aca="false">VLOOKUP(WEEKDAY(A25), Dados!$A$1:$B$7,2,0)</f>
        <v>Domingo</v>
      </c>
      <c r="D25" s="19" t="s">
        <v>25</v>
      </c>
      <c r="E25" s="19" t="s">
        <v>23</v>
      </c>
      <c r="F25" s="19" t="s">
        <v>7</v>
      </c>
      <c r="G25" s="18" t="str">
        <f aca="false">VLOOKUP(F25,CLIENTES!$A$1:$B$6,2,0)</f>
        <v>Cliente Y</v>
      </c>
      <c r="H25" s="20" t="n">
        <v>7</v>
      </c>
      <c r="I25" s="21" t="n">
        <f aca="false">VLOOKUP(F25,COD!$A$1:$C$6,3,0) *H25</f>
        <v>1440</v>
      </c>
    </row>
    <row r="26" customFormat="false" ht="15" hidden="false" customHeight="false" outlineLevel="0" collapsed="false">
      <c r="A26" s="17"/>
      <c r="B26" s="18" t="n">
        <f aca="false">_xlfn.ISOWEEKNUM(A26)</f>
        <v>52</v>
      </c>
      <c r="C26" s="18" t="str">
        <f aca="false">VLOOKUP(WEEKDAY(A26), Dados!$A$1:$B$7,2,0)</f>
        <v>Domingo</v>
      </c>
      <c r="D26" s="19" t="s">
        <v>25</v>
      </c>
      <c r="E26" s="19" t="s">
        <v>24</v>
      </c>
      <c r="F26" s="19" t="s">
        <v>8</v>
      </c>
      <c r="G26" s="18" t="str">
        <f aca="false">VLOOKUP(F26,CLIENTES!$A$1:$B$6,2,0)</f>
        <v>Cliente Z</v>
      </c>
      <c r="H26" s="20" t="n">
        <v>7</v>
      </c>
      <c r="I26" s="21" t="n">
        <f aca="false">VLOOKUP(F26,COD!$A$1:$C$6,3,0) *H26</f>
        <v>1625.8064516129</v>
      </c>
    </row>
    <row r="27" customFormat="false" ht="15" hidden="false" customHeight="false" outlineLevel="0" collapsed="false">
      <c r="A27" s="17"/>
      <c r="B27" s="18" t="n">
        <f aca="false">_xlfn.ISOWEEKNUM(A27)</f>
        <v>52</v>
      </c>
      <c r="C27" s="18" t="str">
        <f aca="false">VLOOKUP(WEEKDAY(A27), Dados!$A$1:$B$7,2,0)</f>
        <v>Domingo</v>
      </c>
      <c r="D27" s="19" t="s">
        <v>26</v>
      </c>
      <c r="E27" s="19" t="s">
        <v>22</v>
      </c>
      <c r="F27" s="19" t="s">
        <v>5</v>
      </c>
      <c r="G27" s="18" t="str">
        <f aca="false">VLOOKUP(F27,CLIENTES!$A$1:$B$6,2,0)</f>
        <v>Cliente Y</v>
      </c>
      <c r="H27" s="20" t="n">
        <v>7</v>
      </c>
      <c r="I27" s="21" t="n">
        <f aca="false">VLOOKUP(F27,COD!$A$1:$C$6,3,0) *H27</f>
        <v>2100</v>
      </c>
    </row>
    <row r="28" customFormat="false" ht="15" hidden="false" customHeight="false" outlineLevel="0" collapsed="false">
      <c r="A28" s="17"/>
      <c r="B28" s="18" t="n">
        <f aca="false">_xlfn.ISOWEEKNUM(A28)</f>
        <v>52</v>
      </c>
      <c r="C28" s="18" t="str">
        <f aca="false">VLOOKUP(WEEKDAY(A28), Dados!$A$1:$B$7,2,0)</f>
        <v>Domingo</v>
      </c>
      <c r="D28" s="19" t="s">
        <v>26</v>
      </c>
      <c r="E28" s="19" t="s">
        <v>23</v>
      </c>
      <c r="F28" s="19" t="s">
        <v>7</v>
      </c>
      <c r="G28" s="18" t="str">
        <f aca="false">VLOOKUP(F28,CLIENTES!$A$1:$B$6,2,0)</f>
        <v>Cliente Y</v>
      </c>
      <c r="H28" s="20" t="n">
        <v>7</v>
      </c>
      <c r="I28" s="21" t="n">
        <f aca="false">VLOOKUP(F28,COD!$A$1:$C$6,3,0) *H28</f>
        <v>1440</v>
      </c>
    </row>
    <row r="29" customFormat="false" ht="15" hidden="false" customHeight="false" outlineLevel="0" collapsed="false">
      <c r="A29" s="17"/>
      <c r="B29" s="18" t="n">
        <f aca="false">_xlfn.ISOWEEKNUM(A29)</f>
        <v>52</v>
      </c>
      <c r="C29" s="18" t="str">
        <f aca="false">VLOOKUP(WEEKDAY(A29), Dados!$A$1:$B$7,2,0)</f>
        <v>Domingo</v>
      </c>
      <c r="D29" s="19" t="s">
        <v>21</v>
      </c>
      <c r="E29" s="19" t="s">
        <v>22</v>
      </c>
      <c r="F29" s="19" t="s">
        <v>5</v>
      </c>
      <c r="G29" s="18" t="str">
        <f aca="false">VLOOKUP(F29,CLIENTES!$A$1:$B$6,2,0)</f>
        <v>Cliente Y</v>
      </c>
      <c r="H29" s="20" t="n">
        <v>7</v>
      </c>
      <c r="I29" s="21" t="n">
        <f aca="false">VLOOKUP(F29,COD!$A$1:$C$6,3,0) *H29</f>
        <v>2100</v>
      </c>
    </row>
    <row r="30" customFormat="false" ht="15" hidden="false" customHeight="false" outlineLevel="0" collapsed="false">
      <c r="A30" s="17"/>
      <c r="B30" s="18" t="n">
        <f aca="false">_xlfn.ISOWEEKNUM(A30)</f>
        <v>52</v>
      </c>
      <c r="C30" s="18" t="str">
        <f aca="false">VLOOKUP(WEEKDAY(A30), Dados!$A$1:$B$7,2,0)</f>
        <v>Domingo</v>
      </c>
      <c r="D30" s="19" t="s">
        <v>21</v>
      </c>
      <c r="E30" s="19" t="s">
        <v>23</v>
      </c>
      <c r="F30" s="19" t="s">
        <v>7</v>
      </c>
      <c r="G30" s="18" t="str">
        <f aca="false">VLOOKUP(F30,CLIENTES!$A$1:$B$6,2,0)</f>
        <v>Cliente Y</v>
      </c>
      <c r="H30" s="20" t="n">
        <v>7</v>
      </c>
      <c r="I30" s="21" t="n">
        <f aca="false">VLOOKUP(F30,COD!$A$1:$C$6,3,0) *H30</f>
        <v>1440</v>
      </c>
    </row>
    <row r="31" customFormat="false" ht="15" hidden="false" customHeight="false" outlineLevel="0" collapsed="false">
      <c r="A31" s="17"/>
      <c r="B31" s="18" t="n">
        <f aca="false">_xlfn.ISOWEEKNUM(A31)</f>
        <v>52</v>
      </c>
      <c r="C31" s="18" t="str">
        <f aca="false">VLOOKUP(WEEKDAY(A31), Dados!$A$1:$B$7,2,0)</f>
        <v>Domingo</v>
      </c>
      <c r="D31" s="19" t="s">
        <v>21</v>
      </c>
      <c r="E31" s="19" t="s">
        <v>24</v>
      </c>
      <c r="F31" s="19" t="s">
        <v>8</v>
      </c>
      <c r="G31" s="18" t="str">
        <f aca="false">VLOOKUP(F31,CLIENTES!$A$1:$B$6,2,0)</f>
        <v>Cliente Z</v>
      </c>
      <c r="H31" s="20" t="n">
        <v>7</v>
      </c>
      <c r="I31" s="21" t="n">
        <f aca="false">VLOOKUP(F31,COD!$A$1:$C$6,3,0) *H31</f>
        <v>1625.8064516129</v>
      </c>
    </row>
    <row r="32" customFormat="false" ht="15" hidden="false" customHeight="false" outlineLevel="0" collapsed="false">
      <c r="A32" s="17"/>
      <c r="B32" s="18" t="n">
        <f aca="false">_xlfn.ISOWEEKNUM(A32)</f>
        <v>52</v>
      </c>
      <c r="C32" s="18" t="str">
        <f aca="false">VLOOKUP(WEEKDAY(A32), Dados!$A$1:$B$7,2,0)</f>
        <v>Domingo</v>
      </c>
      <c r="D32" s="19" t="s">
        <v>25</v>
      </c>
      <c r="E32" s="19" t="s">
        <v>22</v>
      </c>
      <c r="F32" s="19" t="s">
        <v>5</v>
      </c>
      <c r="G32" s="18" t="str">
        <f aca="false">VLOOKUP(F32,CLIENTES!$A$1:$B$6,2,0)</f>
        <v>Cliente Y</v>
      </c>
      <c r="H32" s="20" t="n">
        <v>7</v>
      </c>
      <c r="I32" s="21" t="n">
        <f aca="false">VLOOKUP(F32,COD!$A$1:$C$6,3,0) *H32</f>
        <v>2100</v>
      </c>
    </row>
    <row r="33" customFormat="false" ht="15" hidden="false" customHeight="false" outlineLevel="0" collapsed="false">
      <c r="A33" s="17"/>
      <c r="B33" s="18" t="n">
        <f aca="false">_xlfn.ISOWEEKNUM(A33)</f>
        <v>52</v>
      </c>
      <c r="C33" s="18" t="str">
        <f aca="false">VLOOKUP(WEEKDAY(A33), Dados!$A$1:$B$7,2,0)</f>
        <v>Domingo</v>
      </c>
      <c r="D33" s="19" t="s">
        <v>25</v>
      </c>
      <c r="E33" s="19" t="s">
        <v>23</v>
      </c>
      <c r="F33" s="19" t="s">
        <v>7</v>
      </c>
      <c r="G33" s="18" t="str">
        <f aca="false">VLOOKUP(F33,CLIENTES!$A$1:$B$6,2,0)</f>
        <v>Cliente Y</v>
      </c>
      <c r="H33" s="20" t="n">
        <v>7</v>
      </c>
      <c r="I33" s="21" t="n">
        <f aca="false">VLOOKUP(F33,COD!$A$1:$C$6,3,0) *H33</f>
        <v>1440</v>
      </c>
    </row>
    <row r="34" customFormat="false" ht="15" hidden="false" customHeight="false" outlineLevel="0" collapsed="false">
      <c r="A34" s="17"/>
      <c r="B34" s="18" t="n">
        <f aca="false">_xlfn.ISOWEEKNUM(A34)</f>
        <v>52</v>
      </c>
      <c r="C34" s="18" t="str">
        <f aca="false">VLOOKUP(WEEKDAY(A34), Dados!$A$1:$B$7,2,0)</f>
        <v>Domingo</v>
      </c>
      <c r="D34" s="19" t="s">
        <v>25</v>
      </c>
      <c r="E34" s="19" t="s">
        <v>24</v>
      </c>
      <c r="F34" s="19" t="s">
        <v>8</v>
      </c>
      <c r="G34" s="18" t="str">
        <f aca="false">VLOOKUP(F34,CLIENTES!$A$1:$B$6,2,0)</f>
        <v>Cliente Z</v>
      </c>
      <c r="H34" s="20" t="n">
        <v>7</v>
      </c>
      <c r="I34" s="21" t="n">
        <f aca="false">VLOOKUP(F34,COD!$A$1:$C$6,3,0) *H34</f>
        <v>1625.8064516129</v>
      </c>
    </row>
    <row r="35" customFormat="false" ht="15" hidden="false" customHeight="false" outlineLevel="0" collapsed="false">
      <c r="A35" s="17"/>
      <c r="B35" s="18" t="n">
        <f aca="false">_xlfn.ISOWEEKNUM(A35)</f>
        <v>52</v>
      </c>
      <c r="C35" s="18" t="str">
        <f aca="false">VLOOKUP(WEEKDAY(A35), Dados!$A$1:$B$7,2,0)</f>
        <v>Domingo</v>
      </c>
      <c r="D35" s="19" t="s">
        <v>26</v>
      </c>
      <c r="E35" s="19" t="s">
        <v>22</v>
      </c>
      <c r="F35" s="19" t="s">
        <v>5</v>
      </c>
      <c r="G35" s="18" t="str">
        <f aca="false">VLOOKUP(F35,CLIENTES!$A$1:$B$6,2,0)</f>
        <v>Cliente Y</v>
      </c>
      <c r="H35" s="20" t="n">
        <v>2</v>
      </c>
      <c r="I35" s="21" t="n">
        <f aca="false">VLOOKUP(F35,COD!$A$1:$C$6,3,0) *H35</f>
        <v>600</v>
      </c>
    </row>
    <row r="36" customFormat="false" ht="15" hidden="false" customHeight="false" outlineLevel="0" collapsed="false">
      <c r="A36" s="17"/>
      <c r="B36" s="18" t="n">
        <f aca="false">_xlfn.ISOWEEKNUM(A36)</f>
        <v>52</v>
      </c>
      <c r="C36" s="18" t="str">
        <f aca="false">VLOOKUP(WEEKDAY(A36), Dados!$A$1:$B$7,2,0)</f>
        <v>Domingo</v>
      </c>
      <c r="D36" s="19" t="s">
        <v>26</v>
      </c>
      <c r="E36" s="19" t="s">
        <v>22</v>
      </c>
      <c r="F36" s="19" t="s">
        <v>6</v>
      </c>
      <c r="G36" s="18" t="str">
        <f aca="false">VLOOKUP(F36,CLIENTES!$A$1:$B$6,2,0)</f>
        <v>Cliente Y</v>
      </c>
      <c r="H36" s="20" t="n">
        <v>5</v>
      </c>
      <c r="I36" s="21" t="n">
        <f aca="false">VLOOKUP(F36,COD!$A$1:$C$6,3,0) *H36</f>
        <v>900</v>
      </c>
    </row>
    <row r="37" customFormat="false" ht="15" hidden="false" customHeight="false" outlineLevel="0" collapsed="false">
      <c r="A37" s="17"/>
      <c r="B37" s="18" t="n">
        <f aca="false">_xlfn.ISOWEEKNUM(A37)</f>
        <v>52</v>
      </c>
      <c r="C37" s="18" t="str">
        <f aca="false">VLOOKUP(WEEKDAY(A37), Dados!$A$1:$B$7,2,0)</f>
        <v>Domingo</v>
      </c>
      <c r="D37" s="19" t="s">
        <v>26</v>
      </c>
      <c r="E37" s="19" t="s">
        <v>23</v>
      </c>
      <c r="F37" s="19" t="s">
        <v>7</v>
      </c>
      <c r="G37" s="18" t="str">
        <f aca="false">VLOOKUP(F37,CLIENTES!$A$1:$B$6,2,0)</f>
        <v>Cliente Y</v>
      </c>
      <c r="H37" s="20" t="n">
        <v>7</v>
      </c>
      <c r="I37" s="21" t="n">
        <f aca="false">VLOOKUP(F37,COD!$A$1:$C$6,3,0) *H37</f>
        <v>1440</v>
      </c>
    </row>
    <row r="38" customFormat="false" ht="15" hidden="false" customHeight="false" outlineLevel="0" collapsed="false">
      <c r="A38" s="17"/>
      <c r="B38" s="18" t="n">
        <f aca="false">_xlfn.ISOWEEKNUM(A38)</f>
        <v>52</v>
      </c>
      <c r="C38" s="18" t="str">
        <f aca="false">VLOOKUP(WEEKDAY(A38), Dados!$A$1:$B$7,2,0)</f>
        <v>Domingo</v>
      </c>
      <c r="D38" s="19" t="s">
        <v>21</v>
      </c>
      <c r="E38" s="19" t="s">
        <v>22</v>
      </c>
      <c r="F38" s="19" t="s">
        <v>6</v>
      </c>
      <c r="G38" s="18" t="str">
        <f aca="false">VLOOKUP(F38,CLIENTES!$A$1:$B$6,2,0)</f>
        <v>Cliente Y</v>
      </c>
      <c r="H38" s="20" t="n">
        <v>7</v>
      </c>
      <c r="I38" s="21" t="n">
        <f aca="false">VLOOKUP(F38,COD!$A$1:$C$6,3,0) *H38</f>
        <v>1260</v>
      </c>
    </row>
    <row r="39" customFormat="false" ht="15" hidden="false" customHeight="false" outlineLevel="0" collapsed="false">
      <c r="A39" s="17"/>
      <c r="B39" s="18" t="n">
        <f aca="false">_xlfn.ISOWEEKNUM(A39)</f>
        <v>52</v>
      </c>
      <c r="C39" s="18" t="str">
        <f aca="false">VLOOKUP(WEEKDAY(A39), Dados!$A$1:$B$7,2,0)</f>
        <v>Domingo</v>
      </c>
      <c r="D39" s="19" t="s">
        <v>21</v>
      </c>
      <c r="E39" s="19" t="s">
        <v>23</v>
      </c>
      <c r="F39" s="19" t="s">
        <v>7</v>
      </c>
      <c r="G39" s="18" t="str">
        <f aca="false">VLOOKUP(F39,CLIENTES!$A$1:$B$6,2,0)</f>
        <v>Cliente Y</v>
      </c>
      <c r="H39" s="20" t="n">
        <v>7</v>
      </c>
      <c r="I39" s="21" t="n">
        <f aca="false">VLOOKUP(F39,COD!$A$1:$C$6,3,0) *H39</f>
        <v>1440</v>
      </c>
    </row>
    <row r="40" customFormat="false" ht="15" hidden="false" customHeight="false" outlineLevel="0" collapsed="false">
      <c r="A40" s="17"/>
      <c r="B40" s="18" t="n">
        <f aca="false">_xlfn.ISOWEEKNUM(A40)</f>
        <v>52</v>
      </c>
      <c r="C40" s="18" t="str">
        <f aca="false">VLOOKUP(WEEKDAY(A40), Dados!$A$1:$B$7,2,0)</f>
        <v>Domingo</v>
      </c>
      <c r="D40" s="19" t="s">
        <v>21</v>
      </c>
      <c r="E40" s="19" t="s">
        <v>24</v>
      </c>
      <c r="F40" s="19" t="s">
        <v>8</v>
      </c>
      <c r="G40" s="18" t="str">
        <f aca="false">VLOOKUP(F40,CLIENTES!$A$1:$B$6,2,0)</f>
        <v>Cliente Z</v>
      </c>
      <c r="H40" s="20" t="n">
        <v>5</v>
      </c>
      <c r="I40" s="21" t="n">
        <f aca="false">VLOOKUP(F40,COD!$A$1:$C$6,3,0) *H40</f>
        <v>1161.29032258065</v>
      </c>
    </row>
    <row r="41" customFormat="false" ht="15" hidden="false" customHeight="false" outlineLevel="0" collapsed="false">
      <c r="A41" s="17"/>
      <c r="B41" s="18" t="n">
        <f aca="false">_xlfn.ISOWEEKNUM(A41)</f>
        <v>52</v>
      </c>
      <c r="C41" s="18" t="str">
        <f aca="false">VLOOKUP(WEEKDAY(A41), Dados!$A$1:$B$7,2,0)</f>
        <v>Domingo</v>
      </c>
      <c r="D41" s="19" t="s">
        <v>21</v>
      </c>
      <c r="E41" s="19" t="s">
        <v>24</v>
      </c>
      <c r="F41" s="19" t="s">
        <v>9</v>
      </c>
      <c r="G41" s="18" t="str">
        <f aca="false">VLOOKUP(F41,CLIENTES!$A$1:$B$6,2,0)</f>
        <v>Cliente Z</v>
      </c>
      <c r="H41" s="20" t="n">
        <v>2</v>
      </c>
      <c r="I41" s="21" t="n">
        <f aca="false">VLOOKUP(F41,COD!$A$1:$C$6,3,0) *H41</f>
        <v>496.551724137931</v>
      </c>
    </row>
    <row r="42" customFormat="false" ht="15" hidden="false" customHeight="false" outlineLevel="0" collapsed="false">
      <c r="A42" s="17"/>
      <c r="B42" s="18" t="n">
        <f aca="false">_xlfn.ISOWEEKNUM(A42)</f>
        <v>52</v>
      </c>
      <c r="C42" s="18" t="str">
        <f aca="false">VLOOKUP(WEEKDAY(A42), Dados!$A$1:$B$7,2,0)</f>
        <v>Domingo</v>
      </c>
      <c r="D42" s="19" t="s">
        <v>25</v>
      </c>
      <c r="E42" s="19" t="s">
        <v>22</v>
      </c>
      <c r="F42" s="19" t="s">
        <v>6</v>
      </c>
      <c r="G42" s="18" t="str">
        <f aca="false">VLOOKUP(F42,CLIENTES!$A$1:$B$6,2,0)</f>
        <v>Cliente Y</v>
      </c>
      <c r="H42" s="20" t="n">
        <v>3</v>
      </c>
      <c r="I42" s="21" t="n">
        <f aca="false">VLOOKUP(F42,COD!$A$1:$C$6,3,0) *H42</f>
        <v>540</v>
      </c>
    </row>
    <row r="43" customFormat="false" ht="15" hidden="false" customHeight="false" outlineLevel="0" collapsed="false">
      <c r="A43" s="17"/>
      <c r="B43" s="18" t="n">
        <f aca="false">_xlfn.ISOWEEKNUM(A43)</f>
        <v>52</v>
      </c>
      <c r="C43" s="18" t="str">
        <f aca="false">VLOOKUP(WEEKDAY(A43), Dados!$A$1:$B$7,2,0)</f>
        <v>Domingo</v>
      </c>
      <c r="D43" s="19" t="s">
        <v>25</v>
      </c>
      <c r="E43" s="19" t="s">
        <v>22</v>
      </c>
      <c r="F43" s="19" t="s">
        <v>5</v>
      </c>
      <c r="G43" s="18" t="str">
        <f aca="false">VLOOKUP(F43,CLIENTES!$A$1:$B$6,2,0)</f>
        <v>Cliente Y</v>
      </c>
      <c r="H43" s="20" t="n">
        <v>4</v>
      </c>
      <c r="I43" s="21" t="n">
        <f aca="false">VLOOKUP(F43,COD!$A$1:$C$6,3,0) *H43</f>
        <v>1200</v>
      </c>
    </row>
    <row r="44" customFormat="false" ht="15" hidden="false" customHeight="false" outlineLevel="0" collapsed="false">
      <c r="A44" s="17"/>
      <c r="B44" s="18" t="n">
        <f aca="false">_xlfn.ISOWEEKNUM(A44)</f>
        <v>52</v>
      </c>
      <c r="C44" s="18" t="str">
        <f aca="false">VLOOKUP(WEEKDAY(A44), Dados!$A$1:$B$7,2,0)</f>
        <v>Domingo</v>
      </c>
      <c r="D44" s="19" t="s">
        <v>25</v>
      </c>
      <c r="E44" s="19" t="s">
        <v>23</v>
      </c>
      <c r="F44" s="19" t="s">
        <v>7</v>
      </c>
      <c r="G44" s="18" t="str">
        <f aca="false">VLOOKUP(F44,CLIENTES!$A$1:$B$6,2,0)</f>
        <v>Cliente Y</v>
      </c>
      <c r="H44" s="20" t="n">
        <v>7</v>
      </c>
      <c r="I44" s="21" t="n">
        <f aca="false">VLOOKUP(F44,COD!$A$1:$C$6,3,0) *H44</f>
        <v>1440</v>
      </c>
    </row>
    <row r="45" customFormat="false" ht="15" hidden="false" customHeight="false" outlineLevel="0" collapsed="false">
      <c r="A45" s="17"/>
      <c r="B45" s="18" t="n">
        <f aca="false">_xlfn.ISOWEEKNUM(A45)</f>
        <v>52</v>
      </c>
      <c r="C45" s="18" t="str">
        <f aca="false">VLOOKUP(WEEKDAY(A45), Dados!$A$1:$B$7,2,0)</f>
        <v>Domingo</v>
      </c>
      <c r="D45" s="19" t="s">
        <v>25</v>
      </c>
      <c r="E45" s="19" t="s">
        <v>24</v>
      </c>
      <c r="F45" s="19" t="s">
        <v>9</v>
      </c>
      <c r="G45" s="18" t="str">
        <f aca="false">VLOOKUP(F45,CLIENTES!$A$1:$B$6,2,0)</f>
        <v>Cliente Z</v>
      </c>
      <c r="H45" s="20" t="n">
        <v>7</v>
      </c>
      <c r="I45" s="21" t="n">
        <f aca="false">VLOOKUP(F45,COD!$A$1:$C$6,3,0) *H45</f>
        <v>1737.93103448276</v>
      </c>
    </row>
    <row r="46" customFormat="false" ht="15" hidden="false" customHeight="false" outlineLevel="0" collapsed="false">
      <c r="A46" s="17"/>
      <c r="B46" s="18" t="n">
        <f aca="false">_xlfn.ISOWEEKNUM(A46)</f>
        <v>52</v>
      </c>
      <c r="C46" s="18" t="str">
        <f aca="false">VLOOKUP(WEEKDAY(A46), Dados!$A$1:$B$7,2,0)</f>
        <v>Domingo</v>
      </c>
      <c r="D46" s="19" t="s">
        <v>26</v>
      </c>
      <c r="E46" s="19" t="s">
        <v>22</v>
      </c>
      <c r="F46" s="19" t="s">
        <v>5</v>
      </c>
      <c r="G46" s="18" t="str">
        <f aca="false">VLOOKUP(F46,CLIENTES!$A$1:$B$6,2,0)</f>
        <v>Cliente Y</v>
      </c>
      <c r="H46" s="20" t="n">
        <v>7</v>
      </c>
      <c r="I46" s="21" t="n">
        <f aca="false">VLOOKUP(F46,COD!$A$1:$C$6,3,0) *H46</f>
        <v>2100</v>
      </c>
    </row>
    <row r="47" customFormat="false" ht="15" hidden="false" customHeight="false" outlineLevel="0" collapsed="false">
      <c r="A47" s="17"/>
      <c r="B47" s="18" t="n">
        <f aca="false">_xlfn.ISOWEEKNUM(A47)</f>
        <v>52</v>
      </c>
      <c r="C47" s="18" t="str">
        <f aca="false">VLOOKUP(WEEKDAY(A47), Dados!$A$1:$B$7,2,0)</f>
        <v>Domingo</v>
      </c>
      <c r="D47" s="19" t="s">
        <v>26</v>
      </c>
      <c r="E47" s="19" t="s">
        <v>23</v>
      </c>
      <c r="F47" s="19" t="s">
        <v>7</v>
      </c>
      <c r="G47" s="18" t="str">
        <f aca="false">VLOOKUP(F47,CLIENTES!$A$1:$B$6,2,0)</f>
        <v>Cliente Y</v>
      </c>
      <c r="H47" s="20" t="n">
        <v>7</v>
      </c>
      <c r="I47" s="21" t="n">
        <f aca="false">VLOOKUP(F47,COD!$A$1:$C$6,3,0) *H47</f>
        <v>1440</v>
      </c>
    </row>
    <row r="48" customFormat="false" ht="15" hidden="false" customHeight="false" outlineLevel="0" collapsed="false">
      <c r="A48" s="17"/>
      <c r="B48" s="18" t="n">
        <f aca="false">_xlfn.ISOWEEKNUM(A48)</f>
        <v>52</v>
      </c>
      <c r="C48" s="18" t="str">
        <f aca="false">VLOOKUP(WEEKDAY(A48), Dados!$A$1:$B$7,2,0)</f>
        <v>Domingo</v>
      </c>
      <c r="D48" s="19" t="s">
        <v>21</v>
      </c>
      <c r="E48" s="19" t="s">
        <v>22</v>
      </c>
      <c r="F48" s="19" t="s">
        <v>5</v>
      </c>
      <c r="G48" s="18" t="str">
        <f aca="false">VLOOKUP(F48,CLIENTES!$A$1:$B$6,2,0)</f>
        <v>Cliente Y</v>
      </c>
      <c r="H48" s="20" t="n">
        <v>7</v>
      </c>
      <c r="I48" s="21" t="n">
        <f aca="false">VLOOKUP(F48,COD!$A$1:$C$6,3,0) *H48</f>
        <v>2100</v>
      </c>
    </row>
    <row r="49" customFormat="false" ht="15" hidden="false" customHeight="false" outlineLevel="0" collapsed="false">
      <c r="A49" s="17"/>
      <c r="B49" s="18" t="n">
        <f aca="false">_xlfn.ISOWEEKNUM(A49)</f>
        <v>52</v>
      </c>
      <c r="C49" s="18" t="str">
        <f aca="false">VLOOKUP(WEEKDAY(A49), Dados!$A$1:$B$7,2,0)</f>
        <v>Domingo</v>
      </c>
      <c r="D49" s="19" t="s">
        <v>21</v>
      </c>
      <c r="E49" s="19" t="s">
        <v>23</v>
      </c>
      <c r="F49" s="19" t="s">
        <v>7</v>
      </c>
      <c r="G49" s="18" t="str">
        <f aca="false">VLOOKUP(F49,CLIENTES!$A$1:$B$6,2,0)</f>
        <v>Cliente Y</v>
      </c>
      <c r="H49" s="20" t="n">
        <v>7</v>
      </c>
      <c r="I49" s="21" t="n">
        <f aca="false">VLOOKUP(F49,COD!$A$1:$C$6,3,0) *H49</f>
        <v>1440</v>
      </c>
    </row>
    <row r="50" customFormat="false" ht="15" hidden="false" customHeight="false" outlineLevel="0" collapsed="false">
      <c r="A50" s="17"/>
      <c r="B50" s="18" t="n">
        <f aca="false">_xlfn.ISOWEEKNUM(A50)</f>
        <v>52</v>
      </c>
      <c r="C50" s="18" t="str">
        <f aca="false">VLOOKUP(WEEKDAY(A50), Dados!$A$1:$B$7,2,0)</f>
        <v>Domingo</v>
      </c>
      <c r="D50" s="19" t="s">
        <v>21</v>
      </c>
      <c r="E50" s="19" t="s">
        <v>24</v>
      </c>
      <c r="F50" s="19" t="s">
        <v>9</v>
      </c>
      <c r="G50" s="18" t="str">
        <f aca="false">VLOOKUP(F50,CLIENTES!$A$1:$B$6,2,0)</f>
        <v>Cliente Z</v>
      </c>
      <c r="H50" s="20" t="n">
        <v>7</v>
      </c>
      <c r="I50" s="21" t="n">
        <f aca="false">VLOOKUP(F50,COD!$A$1:$C$6,3,0) *H50</f>
        <v>1737.93103448276</v>
      </c>
    </row>
    <row r="51" customFormat="false" ht="15" hidden="false" customHeight="false" outlineLevel="0" collapsed="false">
      <c r="A51" s="17"/>
      <c r="B51" s="18" t="n">
        <f aca="false">_xlfn.ISOWEEKNUM(A51)</f>
        <v>52</v>
      </c>
      <c r="C51" s="18" t="str">
        <f aca="false">VLOOKUP(WEEKDAY(A51), Dados!$A$1:$B$7,2,0)</f>
        <v>Domingo</v>
      </c>
      <c r="D51" s="19" t="s">
        <v>25</v>
      </c>
      <c r="E51" s="19" t="s">
        <v>22</v>
      </c>
      <c r="F51" s="19" t="s">
        <v>5</v>
      </c>
      <c r="G51" s="18" t="str">
        <f aca="false">VLOOKUP(F51,CLIENTES!$A$1:$B$6,2,0)</f>
        <v>Cliente Y</v>
      </c>
      <c r="H51" s="20" t="n">
        <v>7</v>
      </c>
      <c r="I51" s="21" t="n">
        <f aca="false">VLOOKUP(F51,COD!$A$1:$C$6,3,0) *H51</f>
        <v>2100</v>
      </c>
    </row>
    <row r="52" customFormat="false" ht="15" hidden="false" customHeight="false" outlineLevel="0" collapsed="false">
      <c r="A52" s="17"/>
      <c r="B52" s="18" t="n">
        <f aca="false">_xlfn.ISOWEEKNUM(A52)</f>
        <v>52</v>
      </c>
      <c r="C52" s="18" t="str">
        <f aca="false">VLOOKUP(WEEKDAY(A52), Dados!$A$1:$B$7,2,0)</f>
        <v>Domingo</v>
      </c>
      <c r="D52" s="19" t="s">
        <v>25</v>
      </c>
      <c r="E52" s="19" t="s">
        <v>23</v>
      </c>
      <c r="F52" s="19" t="s">
        <v>7</v>
      </c>
      <c r="G52" s="18" t="str">
        <f aca="false">VLOOKUP(F52,CLIENTES!$A$1:$B$6,2,0)</f>
        <v>Cliente Y</v>
      </c>
      <c r="H52" s="20" t="n">
        <v>7</v>
      </c>
      <c r="I52" s="21" t="n">
        <f aca="false">VLOOKUP(F52,COD!$A$1:$C$6,3,0) *H52</f>
        <v>1440</v>
      </c>
    </row>
    <row r="53" customFormat="false" ht="15" hidden="false" customHeight="false" outlineLevel="0" collapsed="false">
      <c r="A53" s="17"/>
      <c r="B53" s="18" t="n">
        <f aca="false">_xlfn.ISOWEEKNUM(A53)</f>
        <v>52</v>
      </c>
      <c r="C53" s="18" t="str">
        <f aca="false">VLOOKUP(WEEKDAY(A53), Dados!$A$1:$B$7,2,0)</f>
        <v>Domingo</v>
      </c>
      <c r="D53" s="19" t="s">
        <v>25</v>
      </c>
      <c r="E53" s="19" t="s">
        <v>24</v>
      </c>
      <c r="F53" s="19" t="s">
        <v>9</v>
      </c>
      <c r="G53" s="18" t="str">
        <f aca="false">VLOOKUP(F53,CLIENTES!$A$1:$B$6,2,0)</f>
        <v>Cliente Z</v>
      </c>
      <c r="H53" s="20" t="n">
        <v>4</v>
      </c>
      <c r="I53" s="21" t="n">
        <f aca="false">VLOOKUP(F53,COD!$A$1:$C$6,3,0) *H53</f>
        <v>993.103448275862</v>
      </c>
    </row>
    <row r="54" customFormat="false" ht="15" hidden="false" customHeight="false" outlineLevel="0" collapsed="false">
      <c r="A54" s="17"/>
      <c r="B54" s="18" t="n">
        <f aca="false">_xlfn.ISOWEEKNUM(A54)</f>
        <v>52</v>
      </c>
      <c r="C54" s="18" t="str">
        <f aca="false">VLOOKUP(WEEKDAY(A54), Dados!$A$1:$B$7,2,0)</f>
        <v>Domingo</v>
      </c>
      <c r="D54" s="19" t="s">
        <v>25</v>
      </c>
      <c r="E54" s="19" t="s">
        <v>24</v>
      </c>
      <c r="F54" s="19" t="s">
        <v>8</v>
      </c>
      <c r="G54" s="18" t="str">
        <f aca="false">VLOOKUP(F54,CLIENTES!$A$1:$B$6,2,0)</f>
        <v>Cliente Z</v>
      </c>
      <c r="H54" s="20" t="n">
        <v>3</v>
      </c>
      <c r="I54" s="21" t="n">
        <f aca="false">VLOOKUP(F54,COD!$A$1:$C$6,3,0) *H54</f>
        <v>696.774193548387</v>
      </c>
    </row>
    <row r="55" customFormat="false" ht="15" hidden="false" customHeight="false" outlineLevel="0" collapsed="false">
      <c r="A55" s="17"/>
      <c r="B55" s="18" t="n">
        <f aca="false">_xlfn.ISOWEEKNUM(A55)</f>
        <v>52</v>
      </c>
      <c r="C55" s="18" t="str">
        <f aca="false">VLOOKUP(WEEKDAY(A55), Dados!$A$1:$B$7,2,0)</f>
        <v>Domingo</v>
      </c>
      <c r="D55" s="19" t="s">
        <v>26</v>
      </c>
      <c r="E55" s="19" t="s">
        <v>22</v>
      </c>
      <c r="F55" s="19" t="s">
        <v>5</v>
      </c>
      <c r="G55" s="18" t="str">
        <f aca="false">VLOOKUP(F55,CLIENTES!$A$1:$B$6,2,0)</f>
        <v>Cliente Y</v>
      </c>
      <c r="H55" s="20" t="n">
        <v>7</v>
      </c>
      <c r="I55" s="21" t="n">
        <f aca="false">VLOOKUP(F55,COD!$A$1:$C$6,3,0) *H55</f>
        <v>2100</v>
      </c>
    </row>
    <row r="56" customFormat="false" ht="15" hidden="false" customHeight="false" outlineLevel="0" collapsed="false">
      <c r="A56" s="17"/>
      <c r="B56" s="18" t="n">
        <f aca="false">_xlfn.ISOWEEKNUM(A56)</f>
        <v>52</v>
      </c>
      <c r="C56" s="18" t="str">
        <f aca="false">VLOOKUP(WEEKDAY(A56), Dados!$A$1:$B$7,2,0)</f>
        <v>Domingo</v>
      </c>
      <c r="D56" s="19" t="s">
        <v>26</v>
      </c>
      <c r="E56" s="19" t="s">
        <v>23</v>
      </c>
      <c r="F56" s="19" t="s">
        <v>7</v>
      </c>
      <c r="G56" s="18" t="str">
        <f aca="false">VLOOKUP(F56,CLIENTES!$A$1:$B$6,2,0)</f>
        <v>Cliente Y</v>
      </c>
      <c r="H56" s="20" t="n">
        <v>2</v>
      </c>
      <c r="I56" s="21" t="n">
        <f aca="false">VLOOKUP(F56,COD!$A$1:$C$6,3,0) *H56</f>
        <v>411.428571428571</v>
      </c>
    </row>
    <row r="57" customFormat="false" ht="15" hidden="false" customHeight="false" outlineLevel="0" collapsed="false">
      <c r="A57" s="17"/>
      <c r="B57" s="18" t="n">
        <f aca="false">_xlfn.ISOWEEKNUM(A57)</f>
        <v>52</v>
      </c>
      <c r="C57" s="18" t="str">
        <f aca="false">VLOOKUP(WEEKDAY(A57), Dados!$A$1:$B$7,2,0)</f>
        <v>Domingo</v>
      </c>
      <c r="D57" s="19" t="s">
        <v>26</v>
      </c>
      <c r="E57" s="19" t="s">
        <v>23</v>
      </c>
      <c r="F57" s="19" t="s">
        <v>6</v>
      </c>
      <c r="G57" s="18" t="str">
        <f aca="false">VLOOKUP(F57,CLIENTES!$A$1:$B$6,2,0)</f>
        <v>Cliente Y</v>
      </c>
      <c r="H57" s="20" t="n">
        <v>5</v>
      </c>
      <c r="I57" s="21" t="n">
        <f aca="false">VLOOKUP(F57,COD!$A$1:$C$6,3,0) *H57</f>
        <v>900</v>
      </c>
    </row>
    <row r="58" customFormat="false" ht="15" hidden="false" customHeight="false" outlineLevel="0" collapsed="false">
      <c r="A58" s="17"/>
      <c r="B58" s="18" t="n">
        <f aca="false">_xlfn.ISOWEEKNUM(A58)</f>
        <v>52</v>
      </c>
      <c r="C58" s="18" t="str">
        <f aca="false">VLOOKUP(WEEKDAY(A58), Dados!$A$1:$B$7,2,0)</f>
        <v>Domingo</v>
      </c>
      <c r="D58" s="19" t="s">
        <v>21</v>
      </c>
      <c r="E58" s="19" t="s">
        <v>22</v>
      </c>
      <c r="F58" s="19" t="s">
        <v>5</v>
      </c>
      <c r="G58" s="18" t="str">
        <f aca="false">VLOOKUP(F58,CLIENTES!$A$1:$B$6,2,0)</f>
        <v>Cliente Y</v>
      </c>
      <c r="H58" s="20" t="n">
        <v>7</v>
      </c>
      <c r="I58" s="21" t="n">
        <f aca="false">VLOOKUP(F58,COD!$A$1:$C$6,3,0) *H58</f>
        <v>2100</v>
      </c>
    </row>
    <row r="59" customFormat="false" ht="15" hidden="false" customHeight="false" outlineLevel="0" collapsed="false">
      <c r="A59" s="17"/>
      <c r="B59" s="18" t="n">
        <f aca="false">_xlfn.ISOWEEKNUM(A59)</f>
        <v>52</v>
      </c>
      <c r="C59" s="18" t="str">
        <f aca="false">VLOOKUP(WEEKDAY(A59), Dados!$A$1:$B$7,2,0)</f>
        <v>Domingo</v>
      </c>
      <c r="D59" s="19" t="s">
        <v>21</v>
      </c>
      <c r="E59" s="19" t="s">
        <v>23</v>
      </c>
      <c r="F59" s="19" t="s">
        <v>6</v>
      </c>
      <c r="G59" s="18" t="str">
        <f aca="false">VLOOKUP(F59,CLIENTES!$A$1:$B$6,2,0)</f>
        <v>Cliente Y</v>
      </c>
      <c r="H59" s="20" t="n">
        <v>7</v>
      </c>
      <c r="I59" s="21" t="n">
        <f aca="false">VLOOKUP(F59,COD!$A$1:$C$6,3,0) *H59</f>
        <v>1260</v>
      </c>
    </row>
    <row r="60" customFormat="false" ht="15" hidden="false" customHeight="false" outlineLevel="0" collapsed="false">
      <c r="A60" s="17"/>
      <c r="B60" s="18" t="n">
        <f aca="false">_xlfn.ISOWEEKNUM(A60)</f>
        <v>52</v>
      </c>
      <c r="C60" s="18" t="str">
        <f aca="false">VLOOKUP(WEEKDAY(A60), Dados!$A$1:$B$7,2,0)</f>
        <v>Domingo</v>
      </c>
      <c r="D60" s="19" t="s">
        <v>21</v>
      </c>
      <c r="E60" s="19" t="s">
        <v>24</v>
      </c>
      <c r="F60" s="19" t="s">
        <v>8</v>
      </c>
      <c r="G60" s="18" t="str">
        <f aca="false">VLOOKUP(F60,CLIENTES!$A$1:$B$6,2,0)</f>
        <v>Cliente Z</v>
      </c>
      <c r="H60" s="20" t="n">
        <v>7</v>
      </c>
      <c r="I60" s="21" t="n">
        <f aca="false">VLOOKUP(F60,COD!$A$1:$C$6,3,0) *H60</f>
        <v>1625.8064516129</v>
      </c>
    </row>
    <row r="61" customFormat="false" ht="15" hidden="false" customHeight="false" outlineLevel="0" collapsed="false">
      <c r="A61" s="17"/>
      <c r="B61" s="18" t="n">
        <f aca="false">_xlfn.ISOWEEKNUM(A61)</f>
        <v>52</v>
      </c>
      <c r="C61" s="18" t="str">
        <f aca="false">VLOOKUP(WEEKDAY(A61), Dados!$A$1:$B$7,2,0)</f>
        <v>Domingo</v>
      </c>
      <c r="D61" s="19" t="s">
        <v>25</v>
      </c>
      <c r="E61" s="19" t="s">
        <v>22</v>
      </c>
      <c r="F61" s="19" t="s">
        <v>5</v>
      </c>
      <c r="G61" s="18" t="str">
        <f aca="false">VLOOKUP(F61,CLIENTES!$A$1:$B$6,2,0)</f>
        <v>Cliente Y</v>
      </c>
      <c r="H61" s="20" t="n">
        <v>7</v>
      </c>
      <c r="I61" s="21" t="n">
        <f aca="false">VLOOKUP(F61,COD!$A$1:$C$6,3,0) *H61</f>
        <v>2100</v>
      </c>
    </row>
    <row r="62" customFormat="false" ht="15" hidden="false" customHeight="false" outlineLevel="0" collapsed="false">
      <c r="A62" s="17"/>
      <c r="B62" s="18" t="n">
        <f aca="false">_xlfn.ISOWEEKNUM(A62)</f>
        <v>52</v>
      </c>
      <c r="C62" s="18" t="str">
        <f aca="false">VLOOKUP(WEEKDAY(A62), Dados!$A$1:$B$7,2,0)</f>
        <v>Domingo</v>
      </c>
      <c r="D62" s="19" t="s">
        <v>25</v>
      </c>
      <c r="E62" s="19" t="s">
        <v>23</v>
      </c>
      <c r="F62" s="19" t="s">
        <v>6</v>
      </c>
      <c r="G62" s="18" t="str">
        <f aca="false">VLOOKUP(F62,CLIENTES!$A$1:$B$6,2,0)</f>
        <v>Cliente Y</v>
      </c>
      <c r="H62" s="20" t="n">
        <v>7</v>
      </c>
      <c r="I62" s="21" t="n">
        <f aca="false">VLOOKUP(F62,COD!$A$1:$C$6,3,0) *H62</f>
        <v>1260</v>
      </c>
    </row>
    <row r="63" customFormat="false" ht="15" hidden="false" customHeight="false" outlineLevel="0" collapsed="false">
      <c r="A63" s="17"/>
      <c r="B63" s="18" t="n">
        <f aca="false">_xlfn.ISOWEEKNUM(A63)</f>
        <v>52</v>
      </c>
      <c r="C63" s="18" t="str">
        <f aca="false">VLOOKUP(WEEKDAY(A63), Dados!$A$1:$B$7,2,0)</f>
        <v>Domingo</v>
      </c>
      <c r="D63" s="19" t="s">
        <v>25</v>
      </c>
      <c r="E63" s="19" t="s">
        <v>24</v>
      </c>
      <c r="F63" s="19" t="s">
        <v>8</v>
      </c>
      <c r="G63" s="18" t="str">
        <f aca="false">VLOOKUP(F63,CLIENTES!$A$1:$B$6,2,0)</f>
        <v>Cliente Z</v>
      </c>
      <c r="H63" s="20" t="n">
        <v>7</v>
      </c>
      <c r="I63" s="21" t="n">
        <f aca="false">VLOOKUP(F63,COD!$A$1:$C$6,3,0) *H63</f>
        <v>1625.8064516129</v>
      </c>
    </row>
    <row r="64" customFormat="false" ht="15" hidden="false" customHeight="false" outlineLevel="0" collapsed="false">
      <c r="A64" s="17"/>
      <c r="B64" s="18" t="n">
        <f aca="false">_xlfn.ISOWEEKNUM(A64)</f>
        <v>52</v>
      </c>
      <c r="C64" s="18" t="str">
        <f aca="false">VLOOKUP(WEEKDAY(A64), Dados!$A$1:$B$7,2,0)</f>
        <v>Domingo</v>
      </c>
      <c r="D64" s="19" t="s">
        <v>26</v>
      </c>
      <c r="E64" s="19" t="s">
        <v>22</v>
      </c>
      <c r="F64" s="19" t="s">
        <v>5</v>
      </c>
      <c r="G64" s="18" t="str">
        <f aca="false">VLOOKUP(F64,CLIENTES!$A$1:$B$6,2,0)</f>
        <v>Cliente Y</v>
      </c>
      <c r="H64" s="20" t="n">
        <v>7</v>
      </c>
      <c r="I64" s="21" t="n">
        <f aca="false">VLOOKUP(F64,COD!$A$1:$C$6,3,0) *H64</f>
        <v>2100</v>
      </c>
    </row>
    <row r="65" customFormat="false" ht="15" hidden="false" customHeight="false" outlineLevel="0" collapsed="false">
      <c r="A65" s="17"/>
      <c r="B65" s="18" t="n">
        <f aca="false">_xlfn.ISOWEEKNUM(A65)</f>
        <v>52</v>
      </c>
      <c r="C65" s="18" t="str">
        <f aca="false">VLOOKUP(WEEKDAY(A65), Dados!$A$1:$B$7,2,0)</f>
        <v>Domingo</v>
      </c>
      <c r="D65" s="19" t="s">
        <v>26</v>
      </c>
      <c r="E65" s="19" t="s">
        <v>23</v>
      </c>
      <c r="F65" s="19" t="s">
        <v>6</v>
      </c>
      <c r="G65" s="18" t="str">
        <f aca="false">VLOOKUP(F65,CLIENTES!$A$1:$B$6,2,0)</f>
        <v>Cliente Y</v>
      </c>
      <c r="H65" s="20" t="n">
        <v>7</v>
      </c>
      <c r="I65" s="21" t="n">
        <f aca="false">VLOOKUP(F65,COD!$A$1:$C$6,3,0) *H65</f>
        <v>1260</v>
      </c>
    </row>
    <row r="66" customFormat="false" ht="15" hidden="false" customHeight="false" outlineLevel="0" collapsed="false">
      <c r="A66" s="17"/>
      <c r="B66" s="18" t="n">
        <f aca="false">_xlfn.ISOWEEKNUM(A66)</f>
        <v>52</v>
      </c>
      <c r="C66" s="18" t="str">
        <f aca="false">VLOOKUP(WEEKDAY(A66), Dados!$A$1:$B$7,2,0)</f>
        <v>Domingo</v>
      </c>
      <c r="D66" s="19" t="s">
        <v>21</v>
      </c>
      <c r="E66" s="19" t="s">
        <v>22</v>
      </c>
      <c r="F66" s="19" t="s">
        <v>5</v>
      </c>
      <c r="G66" s="18" t="str">
        <f aca="false">VLOOKUP(F66,CLIENTES!$A$1:$B$6,2,0)</f>
        <v>Cliente Y</v>
      </c>
      <c r="H66" s="20" t="n">
        <v>7</v>
      </c>
      <c r="I66" s="21" t="n">
        <f aca="false">VLOOKUP(F66,COD!$A$1:$C$6,3,0) *H66</f>
        <v>2100</v>
      </c>
    </row>
    <row r="67" customFormat="false" ht="15" hidden="false" customHeight="false" outlineLevel="0" collapsed="false">
      <c r="A67" s="17"/>
      <c r="B67" s="18" t="n">
        <f aca="false">_xlfn.ISOWEEKNUM(A67)</f>
        <v>52</v>
      </c>
      <c r="C67" s="18" t="str">
        <f aca="false">VLOOKUP(WEEKDAY(A67), Dados!$A$1:$B$7,2,0)</f>
        <v>Domingo</v>
      </c>
      <c r="D67" s="19" t="s">
        <v>21</v>
      </c>
      <c r="E67" s="19" t="s">
        <v>23</v>
      </c>
      <c r="F67" s="19" t="s">
        <v>6</v>
      </c>
      <c r="G67" s="18" t="str">
        <f aca="false">VLOOKUP(F67,CLIENTES!$A$1:$B$6,2,0)</f>
        <v>Cliente Y</v>
      </c>
      <c r="H67" s="20" t="n">
        <v>1</v>
      </c>
      <c r="I67" s="21" t="n">
        <f aca="false">VLOOKUP(F67,COD!$A$1:$C$6,3,0) *H67</f>
        <v>180</v>
      </c>
    </row>
    <row r="68" customFormat="false" ht="15" hidden="false" customHeight="false" outlineLevel="0" collapsed="false">
      <c r="A68" s="17"/>
      <c r="B68" s="18" t="n">
        <f aca="false">_xlfn.ISOWEEKNUM(A68)</f>
        <v>52</v>
      </c>
      <c r="C68" s="18" t="str">
        <f aca="false">VLOOKUP(WEEKDAY(A68), Dados!$A$1:$B$7,2,0)</f>
        <v>Domingo</v>
      </c>
      <c r="D68" s="19" t="s">
        <v>21</v>
      </c>
      <c r="E68" s="19" t="s">
        <v>23</v>
      </c>
      <c r="F68" s="19" t="s">
        <v>7</v>
      </c>
      <c r="G68" s="18" t="str">
        <f aca="false">VLOOKUP(F68,CLIENTES!$A$1:$B$6,2,0)</f>
        <v>Cliente Y</v>
      </c>
      <c r="H68" s="20" t="n">
        <v>6</v>
      </c>
      <c r="I68" s="21" t="n">
        <f aca="false">VLOOKUP(F68,COD!$A$1:$C$6,3,0) *H68</f>
        <v>1234.28571428571</v>
      </c>
    </row>
    <row r="69" customFormat="false" ht="15" hidden="false" customHeight="false" outlineLevel="0" collapsed="false">
      <c r="A69" s="17"/>
      <c r="B69" s="18" t="n">
        <f aca="false">_xlfn.ISOWEEKNUM(A69)</f>
        <v>52</v>
      </c>
      <c r="C69" s="18" t="str">
        <f aca="false">VLOOKUP(WEEKDAY(A69), Dados!$A$1:$B$7,2,0)</f>
        <v>Domingo</v>
      </c>
      <c r="D69" s="19" t="s">
        <v>21</v>
      </c>
      <c r="E69" s="19" t="s">
        <v>24</v>
      </c>
      <c r="F69" s="19" t="s">
        <v>8</v>
      </c>
      <c r="G69" s="18" t="str">
        <f aca="false">VLOOKUP(F69,CLIENTES!$A$1:$B$6,2,0)</f>
        <v>Cliente Z</v>
      </c>
      <c r="H69" s="20" t="n">
        <v>7</v>
      </c>
      <c r="I69" s="21" t="n">
        <f aca="false">VLOOKUP(F69,COD!$A$1:$C$6,3,0) *H69</f>
        <v>1625.8064516129</v>
      </c>
    </row>
    <row r="70" customFormat="false" ht="15" hidden="false" customHeight="false" outlineLevel="0" collapsed="false">
      <c r="A70" s="17"/>
      <c r="B70" s="18" t="n">
        <f aca="false">_xlfn.ISOWEEKNUM(A70)</f>
        <v>52</v>
      </c>
      <c r="C70" s="18" t="str">
        <f aca="false">VLOOKUP(WEEKDAY(A70), Dados!$A$1:$B$7,2,0)</f>
        <v>Domingo</v>
      </c>
      <c r="D70" s="19" t="s">
        <v>25</v>
      </c>
      <c r="E70" s="19" t="s">
        <v>22</v>
      </c>
      <c r="F70" s="19" t="s">
        <v>5</v>
      </c>
      <c r="G70" s="18" t="str">
        <f aca="false">VLOOKUP(F70,CLIENTES!$A$1:$B$6,2,0)</f>
        <v>Cliente Y</v>
      </c>
      <c r="H70" s="20" t="n">
        <v>7</v>
      </c>
      <c r="I70" s="21" t="n">
        <f aca="false">VLOOKUP(F70,COD!$A$1:$C$6,3,0) *H70</f>
        <v>2100</v>
      </c>
    </row>
    <row r="71" customFormat="false" ht="15" hidden="false" customHeight="false" outlineLevel="0" collapsed="false">
      <c r="A71" s="17"/>
      <c r="B71" s="18" t="n">
        <f aca="false">_xlfn.ISOWEEKNUM(A71)</f>
        <v>52</v>
      </c>
      <c r="C71" s="18" t="str">
        <f aca="false">VLOOKUP(WEEKDAY(A71), Dados!$A$1:$B$7,2,0)</f>
        <v>Domingo</v>
      </c>
      <c r="D71" s="19" t="s">
        <v>25</v>
      </c>
      <c r="E71" s="19" t="s">
        <v>23</v>
      </c>
      <c r="F71" s="19" t="s">
        <v>7</v>
      </c>
      <c r="G71" s="18" t="str">
        <f aca="false">VLOOKUP(F71,CLIENTES!$A$1:$B$6,2,0)</f>
        <v>Cliente Y</v>
      </c>
      <c r="H71" s="20" t="n">
        <v>7</v>
      </c>
      <c r="I71" s="21" t="n">
        <f aca="false">VLOOKUP(F71,COD!$A$1:$C$6,3,0) *H71</f>
        <v>1440</v>
      </c>
    </row>
    <row r="72" customFormat="false" ht="15" hidden="false" customHeight="false" outlineLevel="0" collapsed="false">
      <c r="A72" s="17"/>
      <c r="B72" s="18" t="n">
        <f aca="false">_xlfn.ISOWEEKNUM(A72)</f>
        <v>52</v>
      </c>
      <c r="C72" s="18" t="str">
        <f aca="false">VLOOKUP(WEEKDAY(A72), Dados!$A$1:$B$7,2,0)</f>
        <v>Domingo</v>
      </c>
      <c r="D72" s="19" t="s">
        <v>25</v>
      </c>
      <c r="E72" s="19" t="s">
        <v>24</v>
      </c>
      <c r="F72" s="19" t="s">
        <v>8</v>
      </c>
      <c r="G72" s="18" t="str">
        <f aca="false">VLOOKUP(F72,CLIENTES!$A$1:$B$6,2,0)</f>
        <v>Cliente Z</v>
      </c>
      <c r="H72" s="20" t="n">
        <v>7</v>
      </c>
      <c r="I72" s="21" t="n">
        <f aca="false">VLOOKUP(F72,COD!$A$1:$C$6,3,0) *H72</f>
        <v>1625.8064516129</v>
      </c>
    </row>
    <row r="73" customFormat="false" ht="15" hidden="false" customHeight="false" outlineLevel="0" collapsed="false">
      <c r="A73" s="17"/>
      <c r="B73" s="18" t="n">
        <f aca="false">_xlfn.ISOWEEKNUM(A73)</f>
        <v>52</v>
      </c>
      <c r="C73" s="18" t="str">
        <f aca="false">VLOOKUP(WEEKDAY(A73), Dados!$A$1:$B$7,2,0)</f>
        <v>Domingo</v>
      </c>
      <c r="D73" s="19" t="s">
        <v>26</v>
      </c>
      <c r="E73" s="19" t="s">
        <v>22</v>
      </c>
      <c r="F73" s="19" t="s">
        <v>5</v>
      </c>
      <c r="G73" s="18" t="str">
        <f aca="false">VLOOKUP(F73,CLIENTES!$A$1:$B$6,2,0)</f>
        <v>Cliente Y</v>
      </c>
      <c r="H73" s="20" t="n">
        <v>7</v>
      </c>
      <c r="I73" s="21" t="n">
        <f aca="false">VLOOKUP(F73,COD!$A$1:$C$6,3,0) *H73</f>
        <v>2100</v>
      </c>
    </row>
    <row r="74" customFormat="false" ht="15" hidden="false" customHeight="false" outlineLevel="0" collapsed="false">
      <c r="A74" s="17"/>
      <c r="B74" s="18" t="n">
        <f aca="false">_xlfn.ISOWEEKNUM(A74)</f>
        <v>52</v>
      </c>
      <c r="C74" s="18" t="str">
        <f aca="false">VLOOKUP(WEEKDAY(A74), Dados!$A$1:$B$7,2,0)</f>
        <v>Domingo</v>
      </c>
      <c r="D74" s="19" t="s">
        <v>26</v>
      </c>
      <c r="E74" s="19" t="s">
        <v>23</v>
      </c>
      <c r="F74" s="19" t="s">
        <v>7</v>
      </c>
      <c r="G74" s="18" t="str">
        <f aca="false">VLOOKUP(F74,CLIENTES!$A$1:$B$6,2,0)</f>
        <v>Cliente Y</v>
      </c>
      <c r="H74" s="20" t="n">
        <v>7</v>
      </c>
      <c r="I74" s="21" t="n">
        <f aca="false">VLOOKUP(F74,COD!$A$1:$C$6,3,0) *H74</f>
        <v>1440</v>
      </c>
    </row>
    <row r="75" customFormat="false" ht="15" hidden="false" customHeight="false" outlineLevel="0" collapsed="false">
      <c r="A75" s="17"/>
      <c r="B75" s="18" t="n">
        <f aca="false">_xlfn.ISOWEEKNUM(A75)</f>
        <v>52</v>
      </c>
      <c r="C75" s="18" t="str">
        <f aca="false">VLOOKUP(WEEKDAY(A75), Dados!$A$1:$B$7,2,0)</f>
        <v>Domingo</v>
      </c>
      <c r="D75" s="19" t="s">
        <v>21</v>
      </c>
      <c r="E75" s="19" t="s">
        <v>22</v>
      </c>
      <c r="F75" s="19" t="s">
        <v>5</v>
      </c>
      <c r="G75" s="18" t="str">
        <f aca="false">VLOOKUP(F75,CLIENTES!$A$1:$B$6,2,0)</f>
        <v>Cliente Y</v>
      </c>
      <c r="H75" s="1" t="n">
        <v>5</v>
      </c>
      <c r="I75" s="21" t="n">
        <f aca="false">VLOOKUP(F75,COD!$A$1:$C$6,3,0) *H75</f>
        <v>1500</v>
      </c>
    </row>
    <row r="76" customFormat="false" ht="15" hidden="false" customHeight="false" outlineLevel="0" collapsed="false">
      <c r="A76" s="17"/>
      <c r="B76" s="18" t="n">
        <f aca="false">_xlfn.ISOWEEKNUM(A76)</f>
        <v>52</v>
      </c>
      <c r="C76" s="18" t="str">
        <f aca="false">VLOOKUP(WEEKDAY(A76), Dados!$A$1:$B$7,2,0)</f>
        <v>Domingo</v>
      </c>
      <c r="D76" s="19" t="s">
        <v>21</v>
      </c>
      <c r="E76" s="19" t="s">
        <v>22</v>
      </c>
      <c r="F76" s="19" t="s">
        <v>6</v>
      </c>
      <c r="G76" s="18" t="str">
        <f aca="false">VLOOKUP(F76,CLIENTES!$A$1:$B$6,2,0)</f>
        <v>Cliente Y</v>
      </c>
      <c r="H76" s="20" t="n">
        <v>2</v>
      </c>
      <c r="I76" s="21" t="n">
        <f aca="false">VLOOKUP(F76,COD!$A$1:$C$6,3,0) *H76</f>
        <v>360</v>
      </c>
    </row>
    <row r="77" customFormat="false" ht="15" hidden="false" customHeight="false" outlineLevel="0" collapsed="false">
      <c r="A77" s="17"/>
      <c r="B77" s="18" t="n">
        <f aca="false">_xlfn.ISOWEEKNUM(A77)</f>
        <v>52</v>
      </c>
      <c r="C77" s="18" t="str">
        <f aca="false">VLOOKUP(WEEKDAY(A77), Dados!$A$1:$B$7,2,0)</f>
        <v>Domingo</v>
      </c>
      <c r="D77" s="19" t="s">
        <v>21</v>
      </c>
      <c r="E77" s="19" t="s">
        <v>23</v>
      </c>
      <c r="F77" s="19" t="s">
        <v>7</v>
      </c>
      <c r="G77" s="18" t="str">
        <f aca="false">VLOOKUP(F77,CLIENTES!$A$1:$B$6,2,0)</f>
        <v>Cliente Y</v>
      </c>
      <c r="H77" s="20" t="n">
        <v>7</v>
      </c>
      <c r="I77" s="21" t="n">
        <f aca="false">VLOOKUP(F77,COD!$A$1:$C$6,3,0) *H77</f>
        <v>1440</v>
      </c>
    </row>
    <row r="78" customFormat="false" ht="15" hidden="false" customHeight="false" outlineLevel="0" collapsed="false">
      <c r="A78" s="17"/>
      <c r="B78" s="18" t="n">
        <f aca="false">_xlfn.ISOWEEKNUM(A78)</f>
        <v>52</v>
      </c>
      <c r="C78" s="18" t="str">
        <f aca="false">VLOOKUP(WEEKDAY(A78), Dados!$A$1:$B$7,2,0)</f>
        <v>Domingo</v>
      </c>
      <c r="D78" s="19" t="s">
        <v>21</v>
      </c>
      <c r="E78" s="19" t="s">
        <v>24</v>
      </c>
      <c r="F78" s="19" t="s">
        <v>8</v>
      </c>
      <c r="G78" s="18" t="str">
        <f aca="false">VLOOKUP(F78,CLIENTES!$A$1:$B$6,2,0)</f>
        <v>Cliente Z</v>
      </c>
      <c r="H78" s="20" t="n">
        <v>7</v>
      </c>
      <c r="I78" s="21" t="n">
        <f aca="false">VLOOKUP(F78,COD!$A$1:$C$6,3,0) *H78</f>
        <v>1625.8064516129</v>
      </c>
    </row>
    <row r="79" customFormat="false" ht="15" hidden="false" customHeight="false" outlineLevel="0" collapsed="false">
      <c r="A79" s="17"/>
      <c r="B79" s="18" t="n">
        <f aca="false">_xlfn.ISOWEEKNUM(A79)</f>
        <v>52</v>
      </c>
      <c r="C79" s="18" t="str">
        <f aca="false">VLOOKUP(WEEKDAY(A79), Dados!$A$1:$B$7,2,0)</f>
        <v>Domingo</v>
      </c>
      <c r="D79" s="19" t="s">
        <v>25</v>
      </c>
      <c r="E79" s="19" t="s">
        <v>22</v>
      </c>
      <c r="F79" s="19" t="s">
        <v>6</v>
      </c>
      <c r="G79" s="18" t="str">
        <f aca="false">VLOOKUP(F79,CLIENTES!$A$1:$B$6,2,0)</f>
        <v>Cliente Y</v>
      </c>
      <c r="H79" s="20" t="n">
        <v>7</v>
      </c>
      <c r="I79" s="21" t="n">
        <f aca="false">VLOOKUP(F79,COD!$A$1:$C$6,3,0) *H79</f>
        <v>1260</v>
      </c>
    </row>
    <row r="80" customFormat="false" ht="15" hidden="false" customHeight="false" outlineLevel="0" collapsed="false">
      <c r="A80" s="17"/>
      <c r="B80" s="18" t="n">
        <f aca="false">_xlfn.ISOWEEKNUM(A80)</f>
        <v>52</v>
      </c>
      <c r="C80" s="18" t="str">
        <f aca="false">VLOOKUP(WEEKDAY(A80), Dados!$A$1:$B$7,2,0)</f>
        <v>Domingo</v>
      </c>
      <c r="D80" s="19" t="s">
        <v>25</v>
      </c>
      <c r="E80" s="19" t="s">
        <v>23</v>
      </c>
      <c r="F80" s="19" t="s">
        <v>7</v>
      </c>
      <c r="G80" s="18" t="str">
        <f aca="false">VLOOKUP(F80,CLIENTES!$A$1:$B$6,2,0)</f>
        <v>Cliente Y</v>
      </c>
      <c r="H80" s="20" t="n">
        <v>7</v>
      </c>
      <c r="I80" s="21" t="n">
        <f aca="false">VLOOKUP(F80,COD!$A$1:$C$6,3,0) *H80</f>
        <v>1440</v>
      </c>
    </row>
    <row r="81" customFormat="false" ht="15" hidden="false" customHeight="false" outlineLevel="0" collapsed="false">
      <c r="A81" s="17"/>
      <c r="B81" s="18" t="n">
        <f aca="false">_xlfn.ISOWEEKNUM(A81)</f>
        <v>52</v>
      </c>
      <c r="C81" s="18" t="str">
        <f aca="false">VLOOKUP(WEEKDAY(A81), Dados!$A$1:$B$7,2,0)</f>
        <v>Domingo</v>
      </c>
      <c r="D81" s="19" t="s">
        <v>25</v>
      </c>
      <c r="E81" s="19" t="s">
        <v>24</v>
      </c>
      <c r="F81" s="19" t="s">
        <v>8</v>
      </c>
      <c r="G81" s="18" t="str">
        <f aca="false">VLOOKUP(F81,CLIENTES!$A$1:$B$6,2,0)</f>
        <v>Cliente Z</v>
      </c>
      <c r="H81" s="20" t="n">
        <v>6</v>
      </c>
      <c r="I81" s="21" t="n">
        <f aca="false">VLOOKUP(F81,COD!$A$1:$C$6,3,0) *H81</f>
        <v>1393.54838709677</v>
      </c>
    </row>
    <row r="82" customFormat="false" ht="15" hidden="false" customHeight="false" outlineLevel="0" collapsed="false">
      <c r="A82" s="17"/>
      <c r="B82" s="18" t="n">
        <f aca="false">_xlfn.ISOWEEKNUM(A82)</f>
        <v>52</v>
      </c>
      <c r="C82" s="18" t="str">
        <f aca="false">VLOOKUP(WEEKDAY(A82), Dados!$A$1:$B$7,2,0)</f>
        <v>Domingo</v>
      </c>
      <c r="D82" s="19" t="s">
        <v>25</v>
      </c>
      <c r="E82" s="19" t="s">
        <v>24</v>
      </c>
      <c r="F82" s="19" t="s">
        <v>9</v>
      </c>
      <c r="G82" s="18" t="str">
        <f aca="false">VLOOKUP(F82,CLIENTES!$A$1:$B$6,2,0)</f>
        <v>Cliente Z</v>
      </c>
      <c r="H82" s="20" t="n">
        <v>1</v>
      </c>
      <c r="I82" s="21" t="n">
        <f aca="false">VLOOKUP(F82,COD!$A$1:$C$6,3,0) *H82</f>
        <v>248.275862068966</v>
      </c>
    </row>
    <row r="83" customFormat="false" ht="15" hidden="false" customHeight="false" outlineLevel="0" collapsed="false">
      <c r="A83" s="17"/>
      <c r="B83" s="18" t="n">
        <f aca="false">_xlfn.ISOWEEKNUM(A83)</f>
        <v>52</v>
      </c>
      <c r="C83" s="18" t="str">
        <f aca="false">VLOOKUP(WEEKDAY(A83), Dados!$A$1:$B$7,2,0)</f>
        <v>Domingo</v>
      </c>
      <c r="D83" s="19" t="s">
        <v>26</v>
      </c>
      <c r="E83" s="19" t="s">
        <v>22</v>
      </c>
      <c r="F83" s="19" t="s">
        <v>6</v>
      </c>
      <c r="G83" s="18" t="str">
        <f aca="false">VLOOKUP(F83,CLIENTES!$A$1:$B$6,2,0)</f>
        <v>Cliente Y</v>
      </c>
      <c r="H83" s="20" t="n">
        <v>7</v>
      </c>
      <c r="I83" s="21" t="n">
        <f aca="false">VLOOKUP(F83,COD!$A$1:$C$6,3,0) *H83</f>
        <v>1260</v>
      </c>
    </row>
    <row r="84" customFormat="false" ht="15" hidden="false" customHeight="false" outlineLevel="0" collapsed="false">
      <c r="A84" s="17"/>
      <c r="B84" s="18" t="n">
        <f aca="false">_xlfn.ISOWEEKNUM(A84)</f>
        <v>52</v>
      </c>
      <c r="C84" s="18" t="str">
        <f aca="false">VLOOKUP(WEEKDAY(A84), Dados!$A$1:$B$7,2,0)</f>
        <v>Domingo</v>
      </c>
      <c r="D84" s="19" t="s">
        <v>26</v>
      </c>
      <c r="E84" s="19" t="s">
        <v>23</v>
      </c>
      <c r="F84" s="19" t="s">
        <v>7</v>
      </c>
      <c r="G84" s="18" t="str">
        <f aca="false">VLOOKUP(F84,CLIENTES!$A$1:$B$6,2,0)</f>
        <v>Cliente Y</v>
      </c>
      <c r="H84" s="20" t="n">
        <v>7</v>
      </c>
      <c r="I84" s="21" t="n">
        <f aca="false">VLOOKUP(F84,COD!$A$1:$C$6,3,0) *H84</f>
        <v>1440</v>
      </c>
    </row>
    <row r="85" customFormat="false" ht="15" hidden="false" customHeight="false" outlineLevel="0" collapsed="false">
      <c r="A85" s="17"/>
      <c r="B85" s="18" t="n">
        <f aca="false">_xlfn.ISOWEEKNUM(A85)</f>
        <v>52</v>
      </c>
      <c r="C85" s="18" t="str">
        <f aca="false">VLOOKUP(WEEKDAY(A85), Dados!$A$1:$B$7,2,0)</f>
        <v>Domingo</v>
      </c>
      <c r="D85" s="19" t="s">
        <v>21</v>
      </c>
      <c r="E85" s="19" t="s">
        <v>22</v>
      </c>
      <c r="F85" s="19" t="s">
        <v>6</v>
      </c>
      <c r="G85" s="18" t="str">
        <f aca="false">VLOOKUP(F85,CLIENTES!$A$1:$B$6,2,0)</f>
        <v>Cliente Y</v>
      </c>
      <c r="H85" s="20" t="n">
        <v>7</v>
      </c>
      <c r="I85" s="21" t="n">
        <f aca="false">VLOOKUP(F85,COD!$A$1:$C$6,3,0) *H85</f>
        <v>1260</v>
      </c>
    </row>
    <row r="86" customFormat="false" ht="15" hidden="false" customHeight="false" outlineLevel="0" collapsed="false">
      <c r="A86" s="17"/>
      <c r="B86" s="18" t="n">
        <f aca="false">_xlfn.ISOWEEKNUM(A86)</f>
        <v>52</v>
      </c>
      <c r="C86" s="18" t="str">
        <f aca="false">VLOOKUP(WEEKDAY(A86), Dados!$A$1:$B$7,2,0)</f>
        <v>Domingo</v>
      </c>
      <c r="D86" s="19" t="s">
        <v>21</v>
      </c>
      <c r="E86" s="19" t="s">
        <v>23</v>
      </c>
      <c r="F86" s="19" t="s">
        <v>7</v>
      </c>
      <c r="G86" s="18" t="str">
        <f aca="false">VLOOKUP(F86,CLIENTES!$A$1:$B$6,2,0)</f>
        <v>Cliente Y</v>
      </c>
      <c r="H86" s="20" t="n">
        <v>7</v>
      </c>
      <c r="I86" s="21" t="n">
        <f aca="false">VLOOKUP(F86,COD!$A$1:$C$6,3,0) *H86</f>
        <v>1440</v>
      </c>
    </row>
    <row r="87" customFormat="false" ht="15" hidden="false" customHeight="false" outlineLevel="0" collapsed="false">
      <c r="A87" s="17"/>
      <c r="B87" s="18" t="n">
        <f aca="false">_xlfn.ISOWEEKNUM(A87)</f>
        <v>52</v>
      </c>
      <c r="C87" s="18" t="str">
        <f aca="false">VLOOKUP(WEEKDAY(A87), Dados!$A$1:$B$7,2,0)</f>
        <v>Domingo</v>
      </c>
      <c r="D87" s="19" t="s">
        <v>21</v>
      </c>
      <c r="E87" s="19" t="s">
        <v>24</v>
      </c>
      <c r="F87" s="19" t="s">
        <v>9</v>
      </c>
      <c r="G87" s="18" t="str">
        <f aca="false">VLOOKUP(F87,CLIENTES!$A$1:$B$6,2,0)</f>
        <v>Cliente Z</v>
      </c>
      <c r="H87" s="20" t="n">
        <v>7</v>
      </c>
      <c r="I87" s="21" t="n">
        <f aca="false">VLOOKUP(F87,COD!$A$1:$C$6,3,0) *H87</f>
        <v>1737.93103448276</v>
      </c>
    </row>
    <row r="88" customFormat="false" ht="15" hidden="false" customHeight="false" outlineLevel="0" collapsed="false">
      <c r="A88" s="17"/>
      <c r="B88" s="18" t="n">
        <f aca="false">_xlfn.ISOWEEKNUM(A88)</f>
        <v>52</v>
      </c>
      <c r="C88" s="18" t="str">
        <f aca="false">VLOOKUP(WEEKDAY(A88), Dados!$A$1:$B$7,2,0)</f>
        <v>Domingo</v>
      </c>
      <c r="D88" s="19" t="s">
        <v>25</v>
      </c>
      <c r="E88" s="19" t="s">
        <v>22</v>
      </c>
      <c r="F88" s="19" t="s">
        <v>6</v>
      </c>
      <c r="G88" s="18" t="str">
        <f aca="false">VLOOKUP(F88,CLIENTES!$A$1:$B$6,2,0)</f>
        <v>Cliente Y</v>
      </c>
      <c r="H88" s="20" t="n">
        <v>7</v>
      </c>
      <c r="I88" s="21" t="n">
        <f aca="false">VLOOKUP(F88,COD!$A$1:$C$6,3,0) *H88</f>
        <v>1260</v>
      </c>
    </row>
    <row r="89" customFormat="false" ht="15" hidden="false" customHeight="false" outlineLevel="0" collapsed="false">
      <c r="A89" s="17"/>
      <c r="B89" s="18" t="n">
        <f aca="false">_xlfn.ISOWEEKNUM(A89)</f>
        <v>52</v>
      </c>
      <c r="C89" s="18" t="str">
        <f aca="false">VLOOKUP(WEEKDAY(A89), Dados!$A$1:$B$7,2,0)</f>
        <v>Domingo</v>
      </c>
      <c r="D89" s="19" t="s">
        <v>25</v>
      </c>
      <c r="E89" s="19" t="s">
        <v>23</v>
      </c>
      <c r="F89" s="19" t="s">
        <v>7</v>
      </c>
      <c r="G89" s="18" t="str">
        <f aca="false">VLOOKUP(F89,CLIENTES!$A$1:$B$6,2,0)</f>
        <v>Cliente Y</v>
      </c>
      <c r="H89" s="20" t="n">
        <v>7</v>
      </c>
      <c r="I89" s="21" t="n">
        <f aca="false">VLOOKUP(F89,COD!$A$1:$C$6,3,0) *H89</f>
        <v>1440</v>
      </c>
    </row>
    <row r="90" customFormat="false" ht="15" hidden="false" customHeight="false" outlineLevel="0" collapsed="false">
      <c r="A90" s="17"/>
      <c r="B90" s="18" t="n">
        <f aca="false">_xlfn.ISOWEEKNUM(A90)</f>
        <v>52</v>
      </c>
      <c r="C90" s="18" t="str">
        <f aca="false">VLOOKUP(WEEKDAY(A90), Dados!$A$1:$B$7,2,0)</f>
        <v>Domingo</v>
      </c>
      <c r="D90" s="19" t="s">
        <v>25</v>
      </c>
      <c r="E90" s="19" t="s">
        <v>24</v>
      </c>
      <c r="F90" s="19" t="s">
        <v>9</v>
      </c>
      <c r="G90" s="18" t="str">
        <f aca="false">VLOOKUP(F90,CLIENTES!$A$1:$B$6,2,0)</f>
        <v>Cliente Z</v>
      </c>
      <c r="H90" s="20" t="n">
        <v>7</v>
      </c>
      <c r="I90" s="21" t="n">
        <f aca="false">VLOOKUP(F90,COD!$A$1:$C$6,3,0) *H90</f>
        <v>1737.93103448276</v>
      </c>
    </row>
    <row r="91" customFormat="false" ht="15" hidden="false" customHeight="false" outlineLevel="0" collapsed="false">
      <c r="A91" s="17"/>
      <c r="B91" s="18" t="n">
        <f aca="false">_xlfn.ISOWEEKNUM(A91)</f>
        <v>52</v>
      </c>
      <c r="C91" s="18" t="str">
        <f aca="false">VLOOKUP(WEEKDAY(A91), Dados!$A$1:$B$7,2,0)</f>
        <v>Domingo</v>
      </c>
      <c r="D91" s="19" t="s">
        <v>26</v>
      </c>
      <c r="E91" s="19" t="s">
        <v>22</v>
      </c>
      <c r="F91" s="19" t="s">
        <v>6</v>
      </c>
      <c r="G91" s="18" t="str">
        <f aca="false">VLOOKUP(F91,CLIENTES!$A$1:$B$6,2,0)</f>
        <v>Cliente Y</v>
      </c>
      <c r="H91" s="20" t="n">
        <v>6</v>
      </c>
      <c r="I91" s="21" t="n">
        <f aca="false">VLOOKUP(F91,COD!$A$1:$C$6,3,0) *H91</f>
        <v>1080</v>
      </c>
    </row>
    <row r="92" customFormat="false" ht="15" hidden="false" customHeight="false" outlineLevel="0" collapsed="false">
      <c r="A92" s="17"/>
      <c r="B92" s="18" t="n">
        <f aca="false">_xlfn.ISOWEEKNUM(A92)</f>
        <v>52</v>
      </c>
      <c r="C92" s="18" t="str">
        <f aca="false">VLOOKUP(WEEKDAY(A92), Dados!$A$1:$B$7,2,0)</f>
        <v>Domingo</v>
      </c>
      <c r="D92" s="19" t="s">
        <v>26</v>
      </c>
      <c r="E92" s="19" t="s">
        <v>22</v>
      </c>
      <c r="F92" s="19" t="s">
        <v>5</v>
      </c>
      <c r="G92" s="18" t="str">
        <f aca="false">VLOOKUP(F92,CLIENTES!$A$1:$B$6,2,0)</f>
        <v>Cliente Y</v>
      </c>
      <c r="H92" s="20" t="n">
        <v>1</v>
      </c>
      <c r="I92" s="21" t="n">
        <f aca="false">VLOOKUP(F92,COD!$A$1:$C$6,3,0) *H92</f>
        <v>300</v>
      </c>
    </row>
    <row r="93" customFormat="false" ht="15" hidden="false" customHeight="false" outlineLevel="0" collapsed="false">
      <c r="A93" s="17"/>
      <c r="B93" s="18" t="n">
        <f aca="false">_xlfn.ISOWEEKNUM(A93)</f>
        <v>52</v>
      </c>
      <c r="C93" s="18" t="str">
        <f aca="false">VLOOKUP(WEEKDAY(A93), Dados!$A$1:$B$7,2,0)</f>
        <v>Domingo</v>
      </c>
      <c r="D93" s="19" t="s">
        <v>26</v>
      </c>
      <c r="E93" s="19" t="s">
        <v>23</v>
      </c>
      <c r="F93" s="19" t="s">
        <v>7</v>
      </c>
      <c r="G93" s="18" t="str">
        <f aca="false">VLOOKUP(F93,CLIENTES!$A$1:$B$6,2,0)</f>
        <v>Cliente Y</v>
      </c>
      <c r="H93" s="20" t="n">
        <v>7</v>
      </c>
      <c r="I93" s="21" t="n">
        <f aca="false">VLOOKUP(F93,COD!$A$1:$C$6,3,0) *H93</f>
        <v>1440</v>
      </c>
    </row>
    <row r="94" customFormat="false" ht="15" hidden="false" customHeight="false" outlineLevel="0" collapsed="false">
      <c r="A94" s="17"/>
      <c r="B94" s="18" t="n">
        <f aca="false">_xlfn.ISOWEEKNUM(A94)</f>
        <v>52</v>
      </c>
      <c r="C94" s="18" t="str">
        <f aca="false">VLOOKUP(WEEKDAY(A94), Dados!$A$1:$B$7,2,0)</f>
        <v>Domingo</v>
      </c>
      <c r="D94" s="19" t="s">
        <v>21</v>
      </c>
      <c r="E94" s="19" t="s">
        <v>22</v>
      </c>
      <c r="F94" s="19" t="s">
        <v>5</v>
      </c>
      <c r="G94" s="18" t="str">
        <f aca="false">VLOOKUP(F94,CLIENTES!$A$1:$B$6,2,0)</f>
        <v>Cliente Y</v>
      </c>
      <c r="H94" s="20" t="n">
        <v>7</v>
      </c>
      <c r="I94" s="21" t="n">
        <f aca="false">VLOOKUP(F94,COD!$A$1:$C$6,3,0) *H94</f>
        <v>2100</v>
      </c>
    </row>
    <row r="95" customFormat="false" ht="15" hidden="false" customHeight="false" outlineLevel="0" collapsed="false">
      <c r="A95" s="17"/>
      <c r="B95" s="18" t="n">
        <f aca="false">_xlfn.ISOWEEKNUM(A95)</f>
        <v>52</v>
      </c>
      <c r="C95" s="18" t="str">
        <f aca="false">VLOOKUP(WEEKDAY(A95), Dados!$A$1:$B$7,2,0)</f>
        <v>Domingo</v>
      </c>
      <c r="D95" s="19" t="s">
        <v>21</v>
      </c>
      <c r="E95" s="19" t="s">
        <v>23</v>
      </c>
      <c r="F95" s="19" t="s">
        <v>7</v>
      </c>
      <c r="G95" s="18" t="str">
        <f aca="false">VLOOKUP(F95,CLIENTES!$A$1:$B$6,2,0)</f>
        <v>Cliente Y</v>
      </c>
      <c r="H95" s="20" t="n">
        <v>7</v>
      </c>
      <c r="I95" s="21" t="n">
        <f aca="false">VLOOKUP(F95,COD!$A$1:$C$6,3,0) *H95</f>
        <v>1440</v>
      </c>
    </row>
    <row r="96" customFormat="false" ht="15" hidden="false" customHeight="false" outlineLevel="0" collapsed="false">
      <c r="A96" s="17"/>
      <c r="B96" s="18" t="n">
        <f aca="false">_xlfn.ISOWEEKNUM(A96)</f>
        <v>52</v>
      </c>
      <c r="C96" s="18" t="str">
        <f aca="false">VLOOKUP(WEEKDAY(A96), Dados!$A$1:$B$7,2,0)</f>
        <v>Domingo</v>
      </c>
      <c r="D96" s="19" t="s">
        <v>21</v>
      </c>
      <c r="E96" s="19" t="s">
        <v>24</v>
      </c>
      <c r="F96" s="19" t="s">
        <v>9</v>
      </c>
      <c r="G96" s="18" t="str">
        <f aca="false">VLOOKUP(F96,CLIENTES!$A$1:$B$6,2,0)</f>
        <v>Cliente Z</v>
      </c>
      <c r="H96" s="20" t="n">
        <v>7</v>
      </c>
      <c r="I96" s="21" t="n">
        <f aca="false">VLOOKUP(F96,COD!$A$1:$C$6,3,0) *H96</f>
        <v>1737.93103448276</v>
      </c>
    </row>
    <row r="97" customFormat="false" ht="15" hidden="false" customHeight="false" outlineLevel="0" collapsed="false">
      <c r="A97" s="17"/>
      <c r="B97" s="18" t="n">
        <f aca="false">_xlfn.ISOWEEKNUM(A97)</f>
        <v>52</v>
      </c>
      <c r="C97" s="18" t="str">
        <f aca="false">VLOOKUP(WEEKDAY(A97), Dados!$A$1:$B$7,2,0)</f>
        <v>Domingo</v>
      </c>
      <c r="D97" s="19" t="s">
        <v>25</v>
      </c>
      <c r="E97" s="19" t="s">
        <v>22</v>
      </c>
      <c r="F97" s="19" t="s">
        <v>5</v>
      </c>
      <c r="G97" s="18" t="str">
        <f aca="false">VLOOKUP(F97,CLIENTES!$A$1:$B$6,2,0)</f>
        <v>Cliente Y</v>
      </c>
      <c r="H97" s="20" t="n">
        <v>7</v>
      </c>
      <c r="I97" s="21" t="n">
        <f aca="false">VLOOKUP(F97,COD!$A$1:$C$6,3,0) *H97</f>
        <v>2100</v>
      </c>
    </row>
    <row r="98" customFormat="false" ht="15" hidden="false" customHeight="false" outlineLevel="0" collapsed="false">
      <c r="A98" s="17"/>
      <c r="B98" s="18" t="n">
        <f aca="false">_xlfn.ISOWEEKNUM(A98)</f>
        <v>52</v>
      </c>
      <c r="C98" s="18" t="str">
        <f aca="false">VLOOKUP(WEEKDAY(A98), Dados!$A$1:$B$7,2,0)</f>
        <v>Domingo</v>
      </c>
      <c r="D98" s="19" t="s">
        <v>25</v>
      </c>
      <c r="E98" s="19" t="s">
        <v>23</v>
      </c>
      <c r="F98" s="19" t="s">
        <v>7</v>
      </c>
      <c r="G98" s="18" t="str">
        <f aca="false">VLOOKUP(F98,CLIENTES!$A$1:$B$6,2,0)</f>
        <v>Cliente Y</v>
      </c>
      <c r="H98" s="20" t="n">
        <v>7</v>
      </c>
      <c r="I98" s="21" t="n">
        <f aca="false">VLOOKUP(F98,COD!$A$1:$C$6,3,0) *H98</f>
        <v>1440</v>
      </c>
    </row>
    <row r="99" customFormat="false" ht="15" hidden="false" customHeight="false" outlineLevel="0" collapsed="false">
      <c r="A99" s="17"/>
      <c r="B99" s="18" t="n">
        <f aca="false">_xlfn.ISOWEEKNUM(A99)</f>
        <v>52</v>
      </c>
      <c r="C99" s="18" t="str">
        <f aca="false">VLOOKUP(WEEKDAY(A99), Dados!$A$1:$B$7,2,0)</f>
        <v>Domingo</v>
      </c>
      <c r="D99" s="19" t="s">
        <v>25</v>
      </c>
      <c r="E99" s="19" t="s">
        <v>24</v>
      </c>
      <c r="F99" s="19" t="s">
        <v>9</v>
      </c>
      <c r="G99" s="18" t="str">
        <f aca="false">VLOOKUP(F99,CLIENTES!$A$1:$B$6,2,0)</f>
        <v>Cliente Z</v>
      </c>
      <c r="H99" s="20" t="n">
        <v>7</v>
      </c>
      <c r="I99" s="21" t="n">
        <f aca="false">VLOOKUP(F99,COD!$A$1:$C$6,3,0) *H99</f>
        <v>1737.93103448276</v>
      </c>
    </row>
    <row r="100" customFormat="false" ht="15" hidden="false" customHeight="false" outlineLevel="0" collapsed="false">
      <c r="A100" s="17"/>
      <c r="B100" s="18" t="n">
        <f aca="false">_xlfn.ISOWEEKNUM(A100)</f>
        <v>52</v>
      </c>
      <c r="C100" s="18" t="str">
        <f aca="false">VLOOKUP(WEEKDAY(A100), Dados!$A$1:$B$7,2,0)</f>
        <v>Domingo</v>
      </c>
      <c r="D100" s="19" t="s">
        <v>26</v>
      </c>
      <c r="E100" s="19" t="s">
        <v>22</v>
      </c>
      <c r="F100" s="19" t="s">
        <v>5</v>
      </c>
      <c r="G100" s="18" t="str">
        <f aca="false">VLOOKUP(F100,CLIENTES!$A$1:$B$6,2,0)</f>
        <v>Cliente Y</v>
      </c>
      <c r="H100" s="20" t="n">
        <v>7</v>
      </c>
      <c r="I100" s="21" t="n">
        <f aca="false">VLOOKUP(F100,COD!$A$1:$C$6,3,0) *H100</f>
        <v>2100</v>
      </c>
    </row>
    <row r="101" customFormat="false" ht="15" hidden="false" customHeight="false" outlineLevel="0" collapsed="false">
      <c r="A101" s="17"/>
      <c r="B101" s="18" t="n">
        <f aca="false">_xlfn.ISOWEEKNUM(A101)</f>
        <v>52</v>
      </c>
      <c r="C101" s="18" t="str">
        <f aca="false">VLOOKUP(WEEKDAY(A101), Dados!$A$1:$B$7,2,0)</f>
        <v>Domingo</v>
      </c>
      <c r="D101" s="19" t="s">
        <v>26</v>
      </c>
      <c r="E101" s="19" t="s">
        <v>23</v>
      </c>
      <c r="F101" s="19" t="s">
        <v>7</v>
      </c>
      <c r="G101" s="18" t="str">
        <f aca="false">VLOOKUP(F101,CLIENTES!$A$1:$B$6,2,0)</f>
        <v>Cliente Y</v>
      </c>
      <c r="H101" s="20" t="n">
        <v>7</v>
      </c>
      <c r="I101" s="21" t="n">
        <f aca="false">VLOOKUP(F101,COD!$A$1:$C$6,3,0) *H101</f>
        <v>1440</v>
      </c>
    </row>
    <row r="102" customFormat="false" ht="15" hidden="false" customHeight="false" outlineLevel="0" collapsed="false">
      <c r="A102" s="17"/>
      <c r="B102" s="18" t="n">
        <f aca="false">_xlfn.ISOWEEKNUM(A102)</f>
        <v>52</v>
      </c>
      <c r="C102" s="18" t="str">
        <f aca="false">VLOOKUP(WEEKDAY(A102), Dados!$A$1:$B$7,2,0)</f>
        <v>Domingo</v>
      </c>
      <c r="D102" s="19" t="s">
        <v>21</v>
      </c>
      <c r="E102" s="19" t="s">
        <v>22</v>
      </c>
      <c r="F102" s="19" t="s">
        <v>5</v>
      </c>
      <c r="G102" s="18" t="str">
        <f aca="false">VLOOKUP(F102,CLIENTES!$A$1:$B$6,2,0)</f>
        <v>Cliente Y</v>
      </c>
      <c r="H102" s="20" t="n">
        <v>7</v>
      </c>
      <c r="I102" s="21" t="n">
        <f aca="false">VLOOKUP(F102,COD!$A$1:$C$6,3,0) *H102</f>
        <v>2100</v>
      </c>
    </row>
    <row r="103" customFormat="false" ht="15" hidden="false" customHeight="false" outlineLevel="0" collapsed="false">
      <c r="A103" s="17"/>
      <c r="B103" s="18" t="n">
        <f aca="false">_xlfn.ISOWEEKNUM(A103)</f>
        <v>52</v>
      </c>
      <c r="C103" s="18" t="str">
        <f aca="false">VLOOKUP(WEEKDAY(A103), Dados!$A$1:$B$7,2,0)</f>
        <v>Domingo</v>
      </c>
      <c r="D103" s="19" t="s">
        <v>21</v>
      </c>
      <c r="E103" s="19" t="s">
        <v>23</v>
      </c>
      <c r="F103" s="19" t="s">
        <v>7</v>
      </c>
      <c r="G103" s="18" t="str">
        <f aca="false">VLOOKUP(F103,CLIENTES!$A$1:$B$6,2,0)</f>
        <v>Cliente Y</v>
      </c>
      <c r="H103" s="20" t="n">
        <v>7</v>
      </c>
      <c r="I103" s="21" t="n">
        <f aca="false">VLOOKUP(F103,COD!$A$1:$C$6,3,0) *H103</f>
        <v>1440</v>
      </c>
    </row>
    <row r="104" customFormat="false" ht="15" hidden="false" customHeight="false" outlineLevel="0" collapsed="false">
      <c r="A104" s="17"/>
      <c r="B104" s="18" t="n">
        <f aca="false">_xlfn.ISOWEEKNUM(A104)</f>
        <v>52</v>
      </c>
      <c r="C104" s="18" t="str">
        <f aca="false">VLOOKUP(WEEKDAY(A104), Dados!$A$1:$B$7,2,0)</f>
        <v>Domingo</v>
      </c>
      <c r="D104" s="19" t="s">
        <v>21</v>
      </c>
      <c r="E104" s="19" t="s">
        <v>24</v>
      </c>
      <c r="F104" s="19" t="s">
        <v>9</v>
      </c>
      <c r="G104" s="18" t="str">
        <f aca="false">VLOOKUP(F104,CLIENTES!$A$1:$B$6,2,0)</f>
        <v>Cliente Z</v>
      </c>
      <c r="H104" s="20" t="n">
        <v>3</v>
      </c>
      <c r="I104" s="21" t="n">
        <f aca="false">VLOOKUP(F104,COD!$A$1:$C$6,3,0) *H104</f>
        <v>744.827586206897</v>
      </c>
    </row>
    <row r="105" customFormat="false" ht="15" hidden="false" customHeight="false" outlineLevel="0" collapsed="false">
      <c r="A105" s="17"/>
      <c r="B105" s="18" t="n">
        <f aca="false">_xlfn.ISOWEEKNUM(A105)</f>
        <v>52</v>
      </c>
      <c r="C105" s="18" t="str">
        <f aca="false">VLOOKUP(WEEKDAY(A105), Dados!$A$1:$B$7,2,0)</f>
        <v>Domingo</v>
      </c>
      <c r="D105" s="19" t="s">
        <v>21</v>
      </c>
      <c r="E105" s="19" t="s">
        <v>24</v>
      </c>
      <c r="F105" s="19" t="s">
        <v>8</v>
      </c>
      <c r="G105" s="18" t="str">
        <f aca="false">VLOOKUP(F105,CLIENTES!$A$1:$B$6,2,0)</f>
        <v>Cliente Z</v>
      </c>
      <c r="H105" s="20" t="n">
        <v>4</v>
      </c>
      <c r="I105" s="21" t="n">
        <f aca="false">VLOOKUP(F105,COD!$A$1:$C$6,3,0) *H105</f>
        <v>929.032258064516</v>
      </c>
    </row>
    <row r="106" customFormat="false" ht="15" hidden="false" customHeight="false" outlineLevel="0" collapsed="false">
      <c r="A106" s="17"/>
      <c r="B106" s="18" t="n">
        <f aca="false">_xlfn.ISOWEEKNUM(A106)</f>
        <v>52</v>
      </c>
      <c r="C106" s="18" t="str">
        <f aca="false">VLOOKUP(WEEKDAY(A106), Dados!$A$1:$B$7,2,0)</f>
        <v>Domingo</v>
      </c>
      <c r="D106" s="19" t="s">
        <v>25</v>
      </c>
      <c r="E106" s="19" t="s">
        <v>22</v>
      </c>
      <c r="F106" s="19" t="s">
        <v>5</v>
      </c>
      <c r="G106" s="18" t="str">
        <f aca="false">VLOOKUP(F106,CLIENTES!$A$1:$B$6,2,0)</f>
        <v>Cliente Y</v>
      </c>
      <c r="H106" s="20" t="n">
        <v>7</v>
      </c>
      <c r="I106" s="21" t="n">
        <f aca="false">VLOOKUP(F106,COD!$A$1:$C$6,3,0) *H106</f>
        <v>2100</v>
      </c>
    </row>
    <row r="107" customFormat="false" ht="15" hidden="false" customHeight="false" outlineLevel="0" collapsed="false">
      <c r="A107" s="17"/>
      <c r="B107" s="18" t="n">
        <f aca="false">_xlfn.ISOWEEKNUM(A107)</f>
        <v>52</v>
      </c>
      <c r="C107" s="18" t="str">
        <f aca="false">VLOOKUP(WEEKDAY(A107), Dados!$A$1:$B$7,2,0)</f>
        <v>Domingo</v>
      </c>
      <c r="D107" s="19" t="s">
        <v>25</v>
      </c>
      <c r="E107" s="19" t="s">
        <v>23</v>
      </c>
      <c r="F107" s="19" t="s">
        <v>7</v>
      </c>
      <c r="G107" s="18" t="str">
        <f aca="false">VLOOKUP(F107,CLIENTES!$A$1:$B$6,2,0)</f>
        <v>Cliente Y</v>
      </c>
      <c r="H107" s="20" t="n">
        <v>7</v>
      </c>
      <c r="I107" s="21" t="n">
        <f aca="false">VLOOKUP(F107,COD!$A$1:$C$6,3,0) *H107</f>
        <v>1440</v>
      </c>
    </row>
    <row r="108" customFormat="false" ht="15" hidden="false" customHeight="false" outlineLevel="0" collapsed="false">
      <c r="A108" s="17"/>
      <c r="B108" s="18" t="n">
        <f aca="false">_xlfn.ISOWEEKNUM(A108)</f>
        <v>52</v>
      </c>
      <c r="C108" s="18" t="str">
        <f aca="false">VLOOKUP(WEEKDAY(A108), Dados!$A$1:$B$7,2,0)</f>
        <v>Domingo</v>
      </c>
      <c r="D108" s="19" t="s">
        <v>25</v>
      </c>
      <c r="E108" s="19" t="s">
        <v>24</v>
      </c>
      <c r="F108" s="19" t="s">
        <v>8</v>
      </c>
      <c r="G108" s="18" t="str">
        <f aca="false">VLOOKUP(F108,CLIENTES!$A$1:$B$6,2,0)</f>
        <v>Cliente Z</v>
      </c>
      <c r="H108" s="20" t="n">
        <v>7</v>
      </c>
      <c r="I108" s="21" t="n">
        <f aca="false">VLOOKUP(F108,COD!$A$1:$C$6,3,0) *H108</f>
        <v>1625.8064516129</v>
      </c>
    </row>
    <row r="109" customFormat="false" ht="15" hidden="false" customHeight="false" outlineLevel="0" collapsed="false">
      <c r="A109" s="17"/>
      <c r="B109" s="18" t="n">
        <f aca="false">_xlfn.ISOWEEKNUM(A109)</f>
        <v>52</v>
      </c>
      <c r="C109" s="18" t="str">
        <f aca="false">VLOOKUP(WEEKDAY(A109), Dados!$A$1:$B$7,2,0)</f>
        <v>Domingo</v>
      </c>
      <c r="D109" s="19" t="s">
        <v>26</v>
      </c>
      <c r="E109" s="19" t="s">
        <v>22</v>
      </c>
      <c r="F109" s="19" t="s">
        <v>5</v>
      </c>
      <c r="G109" s="18" t="str">
        <f aca="false">VLOOKUP(F109,CLIENTES!$A$1:$B$6,2,0)</f>
        <v>Cliente Y</v>
      </c>
      <c r="H109" s="20" t="n">
        <v>7</v>
      </c>
      <c r="I109" s="21" t="n">
        <f aca="false">VLOOKUP(F109,COD!$A$1:$C$6,3,0) *H109</f>
        <v>2100</v>
      </c>
    </row>
    <row r="110" customFormat="false" ht="15" hidden="false" customHeight="false" outlineLevel="0" collapsed="false">
      <c r="A110" s="17"/>
      <c r="B110" s="18" t="n">
        <f aca="false">_xlfn.ISOWEEKNUM(A110)</f>
        <v>52</v>
      </c>
      <c r="C110" s="18" t="str">
        <f aca="false">VLOOKUP(WEEKDAY(A110), Dados!$A$1:$B$7,2,0)</f>
        <v>Domingo</v>
      </c>
      <c r="D110" s="19" t="s">
        <v>26</v>
      </c>
      <c r="E110" s="19" t="s">
        <v>23</v>
      </c>
      <c r="F110" s="19" t="s">
        <v>7</v>
      </c>
      <c r="G110" s="18" t="str">
        <f aca="false">VLOOKUP(F110,CLIENTES!$A$1:$B$6,2,0)</f>
        <v>Cliente Y</v>
      </c>
      <c r="H110" s="20" t="n">
        <v>5</v>
      </c>
      <c r="I110" s="21" t="n">
        <f aca="false">VLOOKUP(F110,COD!$A$1:$C$6,3,0) *H110</f>
        <v>1028.57142857143</v>
      </c>
    </row>
    <row r="111" customFormat="false" ht="15" hidden="false" customHeight="false" outlineLevel="0" collapsed="false">
      <c r="A111" s="17"/>
      <c r="B111" s="18" t="n">
        <f aca="false">_xlfn.ISOWEEKNUM(A111)</f>
        <v>52</v>
      </c>
      <c r="C111" s="18" t="str">
        <f aca="false">VLOOKUP(WEEKDAY(A111), Dados!$A$1:$B$7,2,0)</f>
        <v>Domingo</v>
      </c>
      <c r="D111" s="19" t="s">
        <v>26</v>
      </c>
      <c r="E111" s="19" t="s">
        <v>23</v>
      </c>
      <c r="F111" s="19" t="s">
        <v>6</v>
      </c>
      <c r="G111" s="18" t="str">
        <f aca="false">VLOOKUP(F111,CLIENTES!$A$1:$B$6,2,0)</f>
        <v>Cliente Y</v>
      </c>
      <c r="H111" s="20" t="n">
        <v>2</v>
      </c>
      <c r="I111" s="21" t="n">
        <f aca="false">VLOOKUP(F111,COD!$A$1:$C$6,3,0) *H111</f>
        <v>360</v>
      </c>
    </row>
    <row r="112" customFormat="false" ht="15" hidden="false" customHeight="false" outlineLevel="0" collapsed="false">
      <c r="A112" s="17"/>
      <c r="B112" s="18" t="n">
        <f aca="false">_xlfn.ISOWEEKNUM(A112)</f>
        <v>52</v>
      </c>
      <c r="C112" s="18" t="str">
        <f aca="false">VLOOKUP(WEEKDAY(A112), Dados!$A$1:$B$7,2,0)</f>
        <v>Domingo</v>
      </c>
      <c r="D112" s="19" t="s">
        <v>21</v>
      </c>
      <c r="E112" s="19" t="s">
        <v>22</v>
      </c>
      <c r="F112" s="19" t="s">
        <v>5</v>
      </c>
      <c r="G112" s="18" t="str">
        <f aca="false">VLOOKUP(F112,CLIENTES!$A$1:$B$6,2,0)</f>
        <v>Cliente Y</v>
      </c>
      <c r="H112" s="20" t="n">
        <v>7</v>
      </c>
      <c r="I112" s="21" t="n">
        <f aca="false">VLOOKUP(F112,COD!$A$1:$C$6,3,0) *H112</f>
        <v>2100</v>
      </c>
    </row>
    <row r="113" customFormat="false" ht="15" hidden="false" customHeight="false" outlineLevel="0" collapsed="false">
      <c r="A113" s="17"/>
      <c r="B113" s="18" t="n">
        <f aca="false">_xlfn.ISOWEEKNUM(A113)</f>
        <v>52</v>
      </c>
      <c r="C113" s="18" t="str">
        <f aca="false">VLOOKUP(WEEKDAY(A113), Dados!$A$1:$B$7,2,0)</f>
        <v>Domingo</v>
      </c>
      <c r="D113" s="19" t="s">
        <v>21</v>
      </c>
      <c r="E113" s="19" t="s">
        <v>23</v>
      </c>
      <c r="F113" s="19" t="s">
        <v>6</v>
      </c>
      <c r="G113" s="18" t="str">
        <f aca="false">VLOOKUP(F113,CLIENTES!$A$1:$B$6,2,0)</f>
        <v>Cliente Y</v>
      </c>
      <c r="H113" s="20" t="n">
        <v>7</v>
      </c>
      <c r="I113" s="21" t="n">
        <f aca="false">VLOOKUP(F113,COD!$A$1:$C$6,3,0) *H113</f>
        <v>1260</v>
      </c>
    </row>
    <row r="114" customFormat="false" ht="15" hidden="false" customHeight="false" outlineLevel="0" collapsed="false">
      <c r="A114" s="17"/>
      <c r="B114" s="18" t="n">
        <f aca="false">_xlfn.ISOWEEKNUM(A114)</f>
        <v>52</v>
      </c>
      <c r="C114" s="18" t="str">
        <f aca="false">VLOOKUP(WEEKDAY(A114), Dados!$A$1:$B$7,2,0)</f>
        <v>Domingo</v>
      </c>
      <c r="D114" s="19" t="s">
        <v>21</v>
      </c>
      <c r="E114" s="19" t="s">
        <v>24</v>
      </c>
      <c r="F114" s="19" t="s">
        <v>8</v>
      </c>
      <c r="G114" s="18" t="str">
        <f aca="false">VLOOKUP(F114,CLIENTES!$A$1:$B$6,2,0)</f>
        <v>Cliente Z</v>
      </c>
      <c r="H114" s="20" t="n">
        <v>7</v>
      </c>
      <c r="I114" s="21" t="n">
        <f aca="false">VLOOKUP(F114,COD!$A$1:$C$6,3,0) *H114</f>
        <v>1625.8064516129</v>
      </c>
    </row>
    <row r="115" customFormat="false" ht="15" hidden="false" customHeight="false" outlineLevel="0" collapsed="false">
      <c r="A115" s="17"/>
      <c r="B115" s="18" t="n">
        <f aca="false">_xlfn.ISOWEEKNUM(A115)</f>
        <v>52</v>
      </c>
      <c r="C115" s="18" t="str">
        <f aca="false">VLOOKUP(WEEKDAY(A115), Dados!$A$1:$B$7,2,0)</f>
        <v>Domingo</v>
      </c>
      <c r="D115" s="19" t="s">
        <v>25</v>
      </c>
      <c r="E115" s="19" t="s">
        <v>22</v>
      </c>
      <c r="F115" s="19" t="s">
        <v>5</v>
      </c>
      <c r="G115" s="18" t="str">
        <f aca="false">VLOOKUP(F115,CLIENTES!$A$1:$B$6,2,0)</f>
        <v>Cliente Y</v>
      </c>
      <c r="H115" s="20" t="n">
        <v>7</v>
      </c>
      <c r="I115" s="21" t="n">
        <f aca="false">VLOOKUP(F115,COD!$A$1:$C$6,3,0) *H115</f>
        <v>2100</v>
      </c>
    </row>
    <row r="116" customFormat="false" ht="15" hidden="false" customHeight="false" outlineLevel="0" collapsed="false">
      <c r="A116" s="17"/>
      <c r="B116" s="18" t="n">
        <f aca="false">_xlfn.ISOWEEKNUM(A116)</f>
        <v>52</v>
      </c>
      <c r="C116" s="18" t="str">
        <f aca="false">VLOOKUP(WEEKDAY(A116), Dados!$A$1:$B$7,2,0)</f>
        <v>Domingo</v>
      </c>
      <c r="D116" s="19" t="s">
        <v>25</v>
      </c>
      <c r="E116" s="19" t="s">
        <v>23</v>
      </c>
      <c r="F116" s="19" t="s">
        <v>6</v>
      </c>
      <c r="G116" s="18" t="str">
        <f aca="false">VLOOKUP(F116,CLIENTES!$A$1:$B$6,2,0)</f>
        <v>Cliente Y</v>
      </c>
      <c r="H116" s="20" t="n">
        <v>7</v>
      </c>
      <c r="I116" s="21" t="n">
        <f aca="false">VLOOKUP(F116,COD!$A$1:$C$6,3,0) *H116</f>
        <v>1260</v>
      </c>
    </row>
    <row r="117" customFormat="false" ht="15" hidden="false" customHeight="false" outlineLevel="0" collapsed="false">
      <c r="A117" s="17"/>
      <c r="B117" s="18" t="n">
        <f aca="false">_xlfn.ISOWEEKNUM(A117)</f>
        <v>52</v>
      </c>
      <c r="C117" s="18" t="str">
        <f aca="false">VLOOKUP(WEEKDAY(A117), Dados!$A$1:$B$7,2,0)</f>
        <v>Domingo</v>
      </c>
      <c r="D117" s="19" t="s">
        <v>25</v>
      </c>
      <c r="E117" s="19" t="s">
        <v>24</v>
      </c>
      <c r="F117" s="19" t="s">
        <v>8</v>
      </c>
      <c r="G117" s="18" t="str">
        <f aca="false">VLOOKUP(F117,CLIENTES!$A$1:$B$6,2,0)</f>
        <v>Cliente Z</v>
      </c>
      <c r="H117" s="20" t="n">
        <v>7</v>
      </c>
      <c r="I117" s="21" t="n">
        <f aca="false">VLOOKUP(F117,COD!$A$1:$C$6,3,0) *H117</f>
        <v>1625.8064516129</v>
      </c>
    </row>
    <row r="118" customFormat="false" ht="15" hidden="false" customHeight="false" outlineLevel="0" collapsed="false">
      <c r="A118" s="17"/>
      <c r="B118" s="18" t="n">
        <f aca="false">_xlfn.ISOWEEKNUM(A118)</f>
        <v>52</v>
      </c>
      <c r="C118" s="18" t="str">
        <f aca="false">VLOOKUP(WEEKDAY(A118), Dados!$A$1:$B$7,2,0)</f>
        <v>Domingo</v>
      </c>
      <c r="D118" s="19" t="s">
        <v>26</v>
      </c>
      <c r="E118" s="19" t="s">
        <v>22</v>
      </c>
      <c r="F118" s="19" t="s">
        <v>5</v>
      </c>
      <c r="G118" s="18" t="str">
        <f aca="false">VLOOKUP(F118,CLIENTES!$A$1:$B$6,2,0)</f>
        <v>Cliente Y</v>
      </c>
      <c r="H118" s="20" t="n">
        <v>7</v>
      </c>
      <c r="I118" s="21" t="n">
        <f aca="false">VLOOKUP(F118,COD!$A$1:$C$6,3,0) *H118</f>
        <v>2100</v>
      </c>
    </row>
    <row r="119" customFormat="false" ht="15" hidden="false" customHeight="false" outlineLevel="0" collapsed="false">
      <c r="A119" s="17"/>
      <c r="B119" s="18" t="n">
        <f aca="false">_xlfn.ISOWEEKNUM(A119)</f>
        <v>52</v>
      </c>
      <c r="C119" s="18" t="str">
        <f aca="false">VLOOKUP(WEEKDAY(A119), Dados!$A$1:$B$7,2,0)</f>
        <v>Domingo</v>
      </c>
      <c r="D119" s="19" t="s">
        <v>26</v>
      </c>
      <c r="E119" s="19" t="s">
        <v>23</v>
      </c>
      <c r="F119" s="19" t="s">
        <v>6</v>
      </c>
      <c r="G119" s="18" t="str">
        <f aca="false">VLOOKUP(F119,CLIENTES!$A$1:$B$6,2,0)</f>
        <v>Cliente Y</v>
      </c>
      <c r="H119" s="20" t="n">
        <v>7</v>
      </c>
      <c r="I119" s="21" t="n">
        <f aca="false">VLOOKUP(F119,COD!$A$1:$C$6,3,0) *H119</f>
        <v>1260</v>
      </c>
    </row>
    <row r="120" customFormat="false" ht="15" hidden="false" customHeight="false" outlineLevel="0" collapsed="false">
      <c r="A120" s="17"/>
      <c r="B120" s="18" t="n">
        <f aca="false">_xlfn.ISOWEEKNUM(A120)</f>
        <v>52</v>
      </c>
      <c r="C120" s="18" t="str">
        <f aca="false">VLOOKUP(WEEKDAY(A120), Dados!$A$1:$B$7,2,0)</f>
        <v>Domingo</v>
      </c>
      <c r="D120" s="19" t="s">
        <v>21</v>
      </c>
      <c r="E120" s="19" t="s">
        <v>22</v>
      </c>
      <c r="F120" s="19" t="s">
        <v>5</v>
      </c>
      <c r="G120" s="18" t="str">
        <f aca="false">VLOOKUP(F120,CLIENTES!$A$1:$B$6,2,0)</f>
        <v>Cliente Y</v>
      </c>
      <c r="H120" s="20" t="n">
        <v>7</v>
      </c>
      <c r="I120" s="21" t="n">
        <f aca="false">VLOOKUP(F120,COD!$A$1:$C$6,3,0) *H120</f>
        <v>2100</v>
      </c>
    </row>
    <row r="121" customFormat="false" ht="15" hidden="false" customHeight="false" outlineLevel="0" collapsed="false">
      <c r="A121" s="17"/>
      <c r="B121" s="18" t="n">
        <f aca="false">_xlfn.ISOWEEKNUM(A121)</f>
        <v>52</v>
      </c>
      <c r="C121" s="18" t="str">
        <f aca="false">VLOOKUP(WEEKDAY(A121), Dados!$A$1:$B$7,2,0)</f>
        <v>Domingo</v>
      </c>
      <c r="D121" s="19" t="s">
        <v>21</v>
      </c>
      <c r="E121" s="19" t="s">
        <v>23</v>
      </c>
      <c r="F121" s="19" t="s">
        <v>6</v>
      </c>
      <c r="G121" s="18" t="str">
        <f aca="false">VLOOKUP(F121,CLIENTES!$A$1:$B$6,2,0)</f>
        <v>Cliente Y</v>
      </c>
      <c r="H121" s="20" t="n">
        <v>6</v>
      </c>
      <c r="I121" s="21" t="n">
        <f aca="false">VLOOKUP(F121,COD!$A$1:$C$6,3,0) *H121</f>
        <v>1080</v>
      </c>
    </row>
    <row r="122" customFormat="false" ht="15" hidden="false" customHeight="false" outlineLevel="0" collapsed="false">
      <c r="A122" s="17"/>
      <c r="B122" s="18" t="n">
        <f aca="false">_xlfn.ISOWEEKNUM(A122)</f>
        <v>52</v>
      </c>
      <c r="C122" s="18" t="str">
        <f aca="false">VLOOKUP(WEEKDAY(A122), Dados!$A$1:$B$7,2,0)</f>
        <v>Domingo</v>
      </c>
      <c r="D122" s="19" t="s">
        <v>21</v>
      </c>
      <c r="E122" s="19" t="s">
        <v>23</v>
      </c>
      <c r="F122" s="19" t="s">
        <v>7</v>
      </c>
      <c r="G122" s="18" t="str">
        <f aca="false">VLOOKUP(F122,CLIENTES!$A$1:$B$6,2,0)</f>
        <v>Cliente Y</v>
      </c>
      <c r="H122" s="20" t="n">
        <v>1</v>
      </c>
      <c r="I122" s="21" t="n">
        <f aca="false">VLOOKUP(F122,COD!$A$1:$C$6,3,0) *H122</f>
        <v>205.714285714286</v>
      </c>
    </row>
    <row r="123" customFormat="false" ht="15" hidden="false" customHeight="false" outlineLevel="0" collapsed="false">
      <c r="A123" s="17"/>
      <c r="B123" s="18" t="n">
        <f aca="false">_xlfn.ISOWEEKNUM(A123)</f>
        <v>52</v>
      </c>
      <c r="C123" s="18" t="str">
        <f aca="false">VLOOKUP(WEEKDAY(A123), Dados!$A$1:$B$7,2,0)</f>
        <v>Domingo</v>
      </c>
      <c r="D123" s="19" t="s">
        <v>21</v>
      </c>
      <c r="E123" s="19" t="s">
        <v>24</v>
      </c>
      <c r="F123" s="19" t="s">
        <v>8</v>
      </c>
      <c r="G123" s="18" t="str">
        <f aca="false">VLOOKUP(F123,CLIENTES!$A$1:$B$6,2,0)</f>
        <v>Cliente Z</v>
      </c>
      <c r="H123" s="20" t="n">
        <v>7</v>
      </c>
      <c r="I123" s="21" t="n">
        <f aca="false">VLOOKUP(F123,COD!$A$1:$C$6,3,0) *H123</f>
        <v>1625.8064516129</v>
      </c>
    </row>
    <row r="124" customFormat="false" ht="15" hidden="false" customHeight="false" outlineLevel="0" collapsed="false">
      <c r="A124" s="17"/>
      <c r="B124" s="18" t="n">
        <f aca="false">_xlfn.ISOWEEKNUM(A124)</f>
        <v>52</v>
      </c>
      <c r="C124" s="18" t="str">
        <f aca="false">VLOOKUP(WEEKDAY(A124), Dados!$A$1:$B$7,2,0)</f>
        <v>Domingo</v>
      </c>
      <c r="D124" s="19" t="s">
        <v>25</v>
      </c>
      <c r="E124" s="19" t="s">
        <v>22</v>
      </c>
      <c r="F124" s="19" t="s">
        <v>5</v>
      </c>
      <c r="G124" s="18" t="str">
        <f aca="false">VLOOKUP(F124,CLIENTES!$A$1:$B$6,2,0)</f>
        <v>Cliente Y</v>
      </c>
      <c r="H124" s="20" t="n">
        <v>7</v>
      </c>
      <c r="I124" s="21" t="n">
        <f aca="false">VLOOKUP(F124,COD!$A$1:$C$6,3,0) *H124</f>
        <v>2100</v>
      </c>
    </row>
    <row r="125" customFormat="false" ht="15" hidden="false" customHeight="false" outlineLevel="0" collapsed="false">
      <c r="A125" s="17"/>
      <c r="B125" s="18" t="n">
        <f aca="false">_xlfn.ISOWEEKNUM(A125)</f>
        <v>52</v>
      </c>
      <c r="C125" s="18" t="str">
        <f aca="false">VLOOKUP(WEEKDAY(A125), Dados!$A$1:$B$7,2,0)</f>
        <v>Domingo</v>
      </c>
      <c r="D125" s="19" t="s">
        <v>25</v>
      </c>
      <c r="E125" s="19" t="s">
        <v>23</v>
      </c>
      <c r="F125" s="19" t="s">
        <v>7</v>
      </c>
      <c r="G125" s="18" t="str">
        <f aca="false">VLOOKUP(F125,CLIENTES!$A$1:$B$6,2,0)</f>
        <v>Cliente Y</v>
      </c>
      <c r="H125" s="20" t="n">
        <v>7</v>
      </c>
      <c r="I125" s="21" t="n">
        <f aca="false">VLOOKUP(F125,COD!$A$1:$C$6,3,0) *H125</f>
        <v>1440</v>
      </c>
    </row>
    <row r="126" customFormat="false" ht="15" hidden="false" customHeight="false" outlineLevel="0" collapsed="false">
      <c r="A126" s="17"/>
      <c r="B126" s="18" t="n">
        <f aca="false">_xlfn.ISOWEEKNUM(A126)</f>
        <v>52</v>
      </c>
      <c r="C126" s="18" t="str">
        <f aca="false">VLOOKUP(WEEKDAY(A126), Dados!$A$1:$B$7,2,0)</f>
        <v>Domingo</v>
      </c>
      <c r="D126" s="19" t="s">
        <v>25</v>
      </c>
      <c r="E126" s="19" t="s">
        <v>24</v>
      </c>
      <c r="F126" s="19" t="s">
        <v>8</v>
      </c>
      <c r="G126" s="18" t="str">
        <f aca="false">VLOOKUP(F126,CLIENTES!$A$1:$B$6,2,0)</f>
        <v>Cliente Z</v>
      </c>
      <c r="H126" s="20" t="n">
        <v>7</v>
      </c>
      <c r="I126" s="21" t="n">
        <f aca="false">VLOOKUP(F126,COD!$A$1:$C$6,3,0) *H126</f>
        <v>1625.8064516129</v>
      </c>
    </row>
    <row r="127" customFormat="false" ht="15" hidden="false" customHeight="false" outlineLevel="0" collapsed="false">
      <c r="A127" s="17"/>
      <c r="B127" s="18" t="n">
        <f aca="false">_xlfn.ISOWEEKNUM(A127)</f>
        <v>52</v>
      </c>
      <c r="C127" s="18" t="str">
        <f aca="false">VLOOKUP(WEEKDAY(A127), Dados!$A$1:$B$7,2,0)</f>
        <v>Domingo</v>
      </c>
      <c r="D127" s="19" t="s">
        <v>26</v>
      </c>
      <c r="E127" s="19" t="s">
        <v>22</v>
      </c>
      <c r="F127" s="19" t="s">
        <v>5</v>
      </c>
      <c r="G127" s="18" t="str">
        <f aca="false">VLOOKUP(F127,CLIENTES!$A$1:$B$6,2,0)</f>
        <v>Cliente Y</v>
      </c>
      <c r="H127" s="20" t="n">
        <v>7</v>
      </c>
      <c r="I127" s="21" t="n">
        <f aca="false">VLOOKUP(F127,COD!$A$1:$C$6,3,0) *H127</f>
        <v>2100</v>
      </c>
    </row>
    <row r="128" customFormat="false" ht="15" hidden="false" customHeight="false" outlineLevel="0" collapsed="false">
      <c r="A128" s="17"/>
      <c r="B128" s="18" t="n">
        <f aca="false">_xlfn.ISOWEEKNUM(A128)</f>
        <v>52</v>
      </c>
      <c r="C128" s="18" t="str">
        <f aca="false">VLOOKUP(WEEKDAY(A128), Dados!$A$1:$B$7,2,0)</f>
        <v>Domingo</v>
      </c>
      <c r="D128" s="19" t="s">
        <v>26</v>
      </c>
      <c r="E128" s="19" t="s">
        <v>23</v>
      </c>
      <c r="F128" s="19" t="s">
        <v>7</v>
      </c>
      <c r="G128" s="18" t="str">
        <f aca="false">VLOOKUP(F128,CLIENTES!$A$1:$B$6,2,0)</f>
        <v>Cliente Y</v>
      </c>
      <c r="H128" s="20" t="n">
        <v>7</v>
      </c>
      <c r="I128" s="21" t="n">
        <f aca="false">VLOOKUP(F128,COD!$A$1:$C$6,3,0) *H128</f>
        <v>1440</v>
      </c>
    </row>
    <row r="129" customFormat="false" ht="15" hidden="false" customHeight="false" outlineLevel="0" collapsed="false">
      <c r="A129" s="17"/>
      <c r="B129" s="18" t="n">
        <f aca="false">_xlfn.ISOWEEKNUM(A129)</f>
        <v>52</v>
      </c>
      <c r="C129" s="18" t="str">
        <f aca="false">VLOOKUP(WEEKDAY(A129), Dados!$A$1:$B$7,2,0)</f>
        <v>Domingo</v>
      </c>
      <c r="D129" s="19" t="s">
        <v>21</v>
      </c>
      <c r="E129" s="19" t="s">
        <v>22</v>
      </c>
      <c r="F129" s="19" t="s">
        <v>5</v>
      </c>
      <c r="G129" s="18" t="str">
        <f aca="false">VLOOKUP(F129,CLIENTES!$A$1:$B$6,2,0)</f>
        <v>Cliente Y</v>
      </c>
      <c r="H129" s="20" t="n">
        <v>7</v>
      </c>
      <c r="I129" s="21" t="n">
        <f aca="false">VLOOKUP(F129,COD!$A$1:$C$6,3,0) *H129</f>
        <v>2100</v>
      </c>
    </row>
    <row r="130" customFormat="false" ht="15" hidden="false" customHeight="false" outlineLevel="0" collapsed="false">
      <c r="A130" s="17"/>
      <c r="B130" s="18" t="n">
        <f aca="false">_xlfn.ISOWEEKNUM(A130)</f>
        <v>52</v>
      </c>
      <c r="C130" s="18" t="str">
        <f aca="false">VLOOKUP(WEEKDAY(A130), Dados!$A$1:$B$7,2,0)</f>
        <v>Domingo</v>
      </c>
      <c r="D130" s="19" t="s">
        <v>21</v>
      </c>
      <c r="E130" s="19" t="s">
        <v>23</v>
      </c>
      <c r="F130" s="19" t="s">
        <v>7</v>
      </c>
      <c r="G130" s="18" t="str">
        <f aca="false">VLOOKUP(F130,CLIENTES!$A$1:$B$6,2,0)</f>
        <v>Cliente Y</v>
      </c>
      <c r="H130" s="20" t="n">
        <v>7</v>
      </c>
      <c r="I130" s="21" t="n">
        <f aca="false">VLOOKUP(F130,COD!$A$1:$C$6,3,0) *H130</f>
        <v>1440</v>
      </c>
    </row>
    <row r="131" customFormat="false" ht="15" hidden="false" customHeight="false" outlineLevel="0" collapsed="false">
      <c r="A131" s="17"/>
      <c r="B131" s="18" t="n">
        <f aca="false">_xlfn.ISOWEEKNUM(A131)</f>
        <v>52</v>
      </c>
      <c r="C131" s="18" t="str">
        <f aca="false">VLOOKUP(WEEKDAY(A131), Dados!$A$1:$B$7,2,0)</f>
        <v>Domingo</v>
      </c>
      <c r="D131" s="19" t="s">
        <v>21</v>
      </c>
      <c r="E131" s="19" t="s">
        <v>24</v>
      </c>
      <c r="F131" s="19" t="s">
        <v>8</v>
      </c>
      <c r="G131" s="18" t="str">
        <f aca="false">VLOOKUP(F131,CLIENTES!$A$1:$B$6,2,0)</f>
        <v>Cliente Z</v>
      </c>
      <c r="H131" s="20" t="n">
        <v>5</v>
      </c>
      <c r="I131" s="21" t="n">
        <f aca="false">VLOOKUP(F131,COD!$A$1:$C$6,3,0) *H131</f>
        <v>1161.29032258065</v>
      </c>
    </row>
    <row r="132" customFormat="false" ht="15" hidden="false" customHeight="false" outlineLevel="0" collapsed="false">
      <c r="A132" s="17"/>
      <c r="B132" s="18" t="n">
        <f aca="false">_xlfn.ISOWEEKNUM(A132)</f>
        <v>52</v>
      </c>
      <c r="C132" s="18" t="str">
        <f aca="false">VLOOKUP(WEEKDAY(A132), Dados!$A$1:$B$7,2,0)</f>
        <v>Domingo</v>
      </c>
      <c r="D132" s="19" t="s">
        <v>21</v>
      </c>
      <c r="E132" s="19" t="s">
        <v>24</v>
      </c>
      <c r="F132" s="19" t="s">
        <v>9</v>
      </c>
      <c r="G132" s="18" t="str">
        <f aca="false">VLOOKUP(F132,CLIENTES!$A$1:$B$6,2,0)</f>
        <v>Cliente Z</v>
      </c>
      <c r="H132" s="20" t="n">
        <v>2</v>
      </c>
      <c r="I132" s="21" t="n">
        <f aca="false">VLOOKUP(F132,COD!$A$1:$C$6,3,0) *H132</f>
        <v>496.551724137931</v>
      </c>
    </row>
    <row r="133" customFormat="false" ht="15" hidden="false" customHeight="false" outlineLevel="0" collapsed="false">
      <c r="A133" s="17"/>
      <c r="B133" s="18" t="n">
        <f aca="false">_xlfn.ISOWEEKNUM(A133)</f>
        <v>52</v>
      </c>
      <c r="C133" s="18" t="str">
        <f aca="false">VLOOKUP(WEEKDAY(A133), Dados!$A$1:$B$7,2,0)</f>
        <v>Domingo</v>
      </c>
      <c r="D133" s="19" t="s">
        <v>25</v>
      </c>
      <c r="E133" s="19" t="s">
        <v>22</v>
      </c>
      <c r="F133" s="19" t="s">
        <v>5</v>
      </c>
      <c r="G133" s="18" t="str">
        <f aca="false">VLOOKUP(F133,CLIENTES!$A$1:$B$6,2,0)</f>
        <v>Cliente Y</v>
      </c>
      <c r="H133" s="20" t="n">
        <v>7</v>
      </c>
      <c r="I133" s="21" t="n">
        <f aca="false">VLOOKUP(F133,COD!$A$1:$C$6,3,0) *H133</f>
        <v>2100</v>
      </c>
    </row>
    <row r="134" customFormat="false" ht="15" hidden="false" customHeight="false" outlineLevel="0" collapsed="false">
      <c r="A134" s="17"/>
      <c r="B134" s="18" t="n">
        <f aca="false">_xlfn.ISOWEEKNUM(A134)</f>
        <v>52</v>
      </c>
      <c r="C134" s="18" t="str">
        <f aca="false">VLOOKUP(WEEKDAY(A134), Dados!$A$1:$B$7,2,0)</f>
        <v>Domingo</v>
      </c>
      <c r="D134" s="19" t="s">
        <v>25</v>
      </c>
      <c r="E134" s="19" t="s">
        <v>23</v>
      </c>
      <c r="F134" s="19" t="s">
        <v>7</v>
      </c>
      <c r="G134" s="18" t="str">
        <f aca="false">VLOOKUP(F134,CLIENTES!$A$1:$B$6,2,0)</f>
        <v>Cliente Y</v>
      </c>
      <c r="H134" s="20" t="n">
        <v>7</v>
      </c>
      <c r="I134" s="21" t="n">
        <f aca="false">VLOOKUP(F134,COD!$A$1:$C$6,3,0) *H134</f>
        <v>1440</v>
      </c>
    </row>
    <row r="135" customFormat="false" ht="15" hidden="false" customHeight="false" outlineLevel="0" collapsed="false">
      <c r="A135" s="17"/>
      <c r="B135" s="18" t="n">
        <f aca="false">_xlfn.ISOWEEKNUM(A135)</f>
        <v>52</v>
      </c>
      <c r="C135" s="18" t="str">
        <f aca="false">VLOOKUP(WEEKDAY(A135), Dados!$A$1:$B$7,2,0)</f>
        <v>Domingo</v>
      </c>
      <c r="D135" s="19" t="s">
        <v>25</v>
      </c>
      <c r="E135" s="19" t="s">
        <v>24</v>
      </c>
      <c r="F135" s="19" t="s">
        <v>9</v>
      </c>
      <c r="G135" s="18" t="str">
        <f aca="false">VLOOKUP(F135,CLIENTES!$A$1:$B$6,2,0)</f>
        <v>Cliente Z</v>
      </c>
      <c r="H135" s="20" t="n">
        <v>7</v>
      </c>
      <c r="I135" s="21" t="n">
        <f aca="false">VLOOKUP(F135,COD!$A$1:$C$6,3,0) *H135</f>
        <v>1737.93103448276</v>
      </c>
    </row>
    <row r="136" customFormat="false" ht="15" hidden="false" customHeight="false" outlineLevel="0" collapsed="false">
      <c r="A136" s="17"/>
      <c r="B136" s="18" t="n">
        <f aca="false">_xlfn.ISOWEEKNUM(A136)</f>
        <v>52</v>
      </c>
      <c r="C136" s="18" t="str">
        <f aca="false">VLOOKUP(WEEKDAY(A136), Dados!$A$1:$B$7,2,0)</f>
        <v>Domingo</v>
      </c>
      <c r="D136" s="19" t="s">
        <v>26</v>
      </c>
      <c r="E136" s="19" t="s">
        <v>22</v>
      </c>
      <c r="F136" s="19" t="s">
        <v>5</v>
      </c>
      <c r="G136" s="18" t="str">
        <f aca="false">VLOOKUP(F136,CLIENTES!$A$1:$B$6,2,0)</f>
        <v>Cliente Y</v>
      </c>
      <c r="H136" s="20" t="n">
        <v>7</v>
      </c>
      <c r="I136" s="21" t="n">
        <f aca="false">VLOOKUP(F136,COD!$A$1:$C$6,3,0) *H136</f>
        <v>2100</v>
      </c>
    </row>
    <row r="137" customFormat="false" ht="15" hidden="false" customHeight="false" outlineLevel="0" collapsed="false">
      <c r="A137" s="17"/>
      <c r="B137" s="18" t="n">
        <f aca="false">_xlfn.ISOWEEKNUM(A137)</f>
        <v>52</v>
      </c>
      <c r="C137" s="18" t="str">
        <f aca="false">VLOOKUP(WEEKDAY(A137), Dados!$A$1:$B$7,2,0)</f>
        <v>Domingo</v>
      </c>
      <c r="D137" s="19" t="s">
        <v>26</v>
      </c>
      <c r="E137" s="19" t="s">
        <v>23</v>
      </c>
      <c r="F137" s="19" t="s">
        <v>7</v>
      </c>
      <c r="G137" s="18" t="str">
        <f aca="false">VLOOKUP(F137,CLIENTES!$A$1:$B$6,2,0)</f>
        <v>Cliente Y</v>
      </c>
      <c r="H137" s="20" t="n">
        <v>7</v>
      </c>
      <c r="I137" s="21" t="n">
        <f aca="false">VLOOKUP(F137,COD!$A$1:$C$6,3,0) *H137</f>
        <v>1440</v>
      </c>
    </row>
    <row r="138" customFormat="false" ht="15" hidden="false" customHeight="false" outlineLevel="0" collapsed="false">
      <c r="A138" s="17"/>
      <c r="B138" s="18" t="n">
        <f aca="false">_xlfn.ISOWEEKNUM(A138)</f>
        <v>52</v>
      </c>
      <c r="C138" s="18" t="str">
        <f aca="false">VLOOKUP(WEEKDAY(A138), Dados!$A$1:$B$7,2,0)</f>
        <v>Domingo</v>
      </c>
      <c r="D138" s="19" t="s">
        <v>21</v>
      </c>
      <c r="E138" s="19" t="s">
        <v>22</v>
      </c>
      <c r="F138" s="19" t="s">
        <v>5</v>
      </c>
      <c r="G138" s="18" t="str">
        <f aca="false">VLOOKUP(F138,CLIENTES!$A$1:$B$6,2,0)</f>
        <v>Cliente Y</v>
      </c>
      <c r="H138" s="20" t="n">
        <v>7</v>
      </c>
      <c r="I138" s="21" t="n">
        <f aca="false">VLOOKUP(F138,COD!$A$1:$C$6,3,0) *H138</f>
        <v>2100</v>
      </c>
    </row>
    <row r="139" customFormat="false" ht="15" hidden="false" customHeight="false" outlineLevel="0" collapsed="false">
      <c r="A139" s="17"/>
      <c r="B139" s="18" t="n">
        <f aca="false">_xlfn.ISOWEEKNUM(A139)</f>
        <v>52</v>
      </c>
      <c r="C139" s="18" t="str">
        <f aca="false">VLOOKUP(WEEKDAY(A139), Dados!$A$1:$B$7,2,0)</f>
        <v>Domingo</v>
      </c>
      <c r="D139" s="19" t="s">
        <v>21</v>
      </c>
      <c r="E139" s="19" t="s">
        <v>23</v>
      </c>
      <c r="F139" s="19" t="s">
        <v>7</v>
      </c>
      <c r="G139" s="18" t="str">
        <f aca="false">VLOOKUP(F139,CLIENTES!$A$1:$B$6,2,0)</f>
        <v>Cliente Y</v>
      </c>
      <c r="H139" s="20" t="n">
        <v>7</v>
      </c>
      <c r="I139" s="21" t="n">
        <f aca="false">VLOOKUP(F139,COD!$A$1:$C$6,3,0) *H139</f>
        <v>1440</v>
      </c>
    </row>
    <row r="140" customFormat="false" ht="15" hidden="false" customHeight="false" outlineLevel="0" collapsed="false">
      <c r="A140" s="17"/>
      <c r="B140" s="18" t="n">
        <f aca="false">_xlfn.ISOWEEKNUM(A140)</f>
        <v>52</v>
      </c>
      <c r="C140" s="18" t="str">
        <f aca="false">VLOOKUP(WEEKDAY(A140), Dados!$A$1:$B$7,2,0)</f>
        <v>Domingo</v>
      </c>
      <c r="D140" s="19" t="s">
        <v>21</v>
      </c>
      <c r="E140" s="19" t="s">
        <v>24</v>
      </c>
      <c r="F140" s="19" t="s">
        <v>9</v>
      </c>
      <c r="G140" s="18" t="str">
        <f aca="false">VLOOKUP(F140,CLIENTES!$A$1:$B$6,2,0)</f>
        <v>Cliente Z</v>
      </c>
      <c r="H140" s="20" t="n">
        <v>7</v>
      </c>
      <c r="I140" s="21" t="n">
        <f aca="false">VLOOKUP(F140,COD!$A$1:$C$6,3,0) *H140</f>
        <v>1737.93103448276</v>
      </c>
    </row>
    <row r="141" customFormat="false" ht="15" hidden="false" customHeight="false" outlineLevel="0" collapsed="false">
      <c r="A141" s="17"/>
      <c r="B141" s="18" t="n">
        <f aca="false">_xlfn.ISOWEEKNUM(A141)</f>
        <v>52</v>
      </c>
      <c r="C141" s="18" t="str">
        <f aca="false">VLOOKUP(WEEKDAY(A141), Dados!$A$1:$B$7,2,0)</f>
        <v>Domingo</v>
      </c>
      <c r="D141" s="19" t="s">
        <v>25</v>
      </c>
      <c r="E141" s="19" t="s">
        <v>22</v>
      </c>
      <c r="F141" s="19" t="s">
        <v>5</v>
      </c>
      <c r="G141" s="18" t="str">
        <f aca="false">VLOOKUP(F141,CLIENTES!$A$1:$B$6,2,0)</f>
        <v>Cliente Y</v>
      </c>
      <c r="H141" s="20" t="n">
        <v>7</v>
      </c>
      <c r="I141" s="21" t="n">
        <f aca="false">VLOOKUP(F141,COD!$A$1:$C$6,3,0) *H141</f>
        <v>2100</v>
      </c>
    </row>
    <row r="142" customFormat="false" ht="15" hidden="false" customHeight="false" outlineLevel="0" collapsed="false">
      <c r="A142" s="17"/>
      <c r="B142" s="18" t="n">
        <f aca="false">_xlfn.ISOWEEKNUM(A142)</f>
        <v>52</v>
      </c>
      <c r="C142" s="18" t="str">
        <f aca="false">VLOOKUP(WEEKDAY(A142), Dados!$A$1:$B$7,2,0)</f>
        <v>Domingo</v>
      </c>
      <c r="D142" s="19" t="s">
        <v>25</v>
      </c>
      <c r="E142" s="19" t="s">
        <v>23</v>
      </c>
      <c r="F142" s="19" t="s">
        <v>7</v>
      </c>
      <c r="G142" s="18" t="str">
        <f aca="false">VLOOKUP(F142,CLIENTES!$A$1:$B$6,2,0)</f>
        <v>Cliente Y</v>
      </c>
      <c r="H142" s="20" t="n">
        <v>7</v>
      </c>
      <c r="I142" s="21" t="n">
        <f aca="false">VLOOKUP(F142,COD!$A$1:$C$6,3,0) *H142</f>
        <v>1440</v>
      </c>
    </row>
    <row r="143" customFormat="false" ht="15" hidden="false" customHeight="false" outlineLevel="0" collapsed="false">
      <c r="A143" s="17"/>
      <c r="B143" s="18" t="n">
        <f aca="false">_xlfn.ISOWEEKNUM(A143)</f>
        <v>52</v>
      </c>
      <c r="C143" s="18" t="str">
        <f aca="false">VLOOKUP(WEEKDAY(A143), Dados!$A$1:$B$7,2,0)</f>
        <v>Domingo</v>
      </c>
      <c r="D143" s="19" t="s">
        <v>25</v>
      </c>
      <c r="E143" s="19" t="s">
        <v>24</v>
      </c>
      <c r="F143" s="19" t="s">
        <v>9</v>
      </c>
      <c r="G143" s="18" t="str">
        <f aca="false">VLOOKUP(F143,CLIENTES!$A$1:$B$6,2,0)</f>
        <v>Cliente Z</v>
      </c>
      <c r="H143" s="20" t="n">
        <v>7</v>
      </c>
      <c r="I143" s="21" t="n">
        <f aca="false">VLOOKUP(F143,COD!$A$1:$C$6,3,0) *H143</f>
        <v>1737.93103448276</v>
      </c>
    </row>
    <row r="144" customFormat="false" ht="15" hidden="false" customHeight="false" outlineLevel="0" collapsed="false">
      <c r="A144" s="17"/>
      <c r="B144" s="18" t="n">
        <f aca="false">_xlfn.ISOWEEKNUM(A144)</f>
        <v>52</v>
      </c>
      <c r="C144" s="18" t="str">
        <f aca="false">VLOOKUP(WEEKDAY(A144), Dados!$A$1:$B$7,2,0)</f>
        <v>Domingo</v>
      </c>
      <c r="D144" s="19" t="s">
        <v>26</v>
      </c>
      <c r="E144" s="19" t="s">
        <v>22</v>
      </c>
      <c r="F144" s="19" t="s">
        <v>5</v>
      </c>
      <c r="G144" s="18" t="str">
        <f aca="false">VLOOKUP(F144,CLIENTES!$A$1:$B$6,2,0)</f>
        <v>Cliente Y</v>
      </c>
      <c r="H144" s="20" t="n">
        <v>7</v>
      </c>
      <c r="I144" s="21" t="n">
        <f aca="false">VLOOKUP(F144,COD!$A$1:$C$6,3,0) *H144</f>
        <v>2100</v>
      </c>
    </row>
    <row r="145" customFormat="false" ht="15" hidden="false" customHeight="false" outlineLevel="0" collapsed="false">
      <c r="A145" s="17"/>
      <c r="B145" s="18" t="n">
        <f aca="false">_xlfn.ISOWEEKNUM(A145)</f>
        <v>52</v>
      </c>
      <c r="C145" s="18" t="str">
        <f aca="false">VLOOKUP(WEEKDAY(A145), Dados!$A$1:$B$7,2,0)</f>
        <v>Domingo</v>
      </c>
      <c r="D145" s="19" t="s">
        <v>26</v>
      </c>
      <c r="E145" s="19" t="s">
        <v>23</v>
      </c>
      <c r="F145" s="19" t="s">
        <v>7</v>
      </c>
      <c r="G145" s="18" t="str">
        <f aca="false">VLOOKUP(F145,CLIENTES!$A$1:$B$6,2,0)</f>
        <v>Cliente Y</v>
      </c>
      <c r="H145" s="20" t="n">
        <v>7</v>
      </c>
      <c r="I145" s="21" t="n">
        <f aca="false">VLOOKUP(F145,COD!$A$1:$C$6,3,0) *H145</f>
        <v>1440</v>
      </c>
    </row>
    <row r="146" customFormat="false" ht="15" hidden="false" customHeight="false" outlineLevel="0" collapsed="false">
      <c r="A146" s="17"/>
      <c r="B146" s="18" t="n">
        <f aca="false">_xlfn.ISOWEEKNUM(A146)</f>
        <v>52</v>
      </c>
      <c r="C146" s="18" t="str">
        <f aca="false">VLOOKUP(WEEKDAY(A146), Dados!$A$1:$B$7,2,0)</f>
        <v>Domingo</v>
      </c>
      <c r="D146" s="19" t="s">
        <v>21</v>
      </c>
      <c r="E146" s="19" t="s">
        <v>22</v>
      </c>
      <c r="F146" s="19" t="s">
        <v>5</v>
      </c>
      <c r="G146" s="18" t="str">
        <f aca="false">VLOOKUP(F146,CLIENTES!$A$1:$B$6,2,0)</f>
        <v>Cliente Y</v>
      </c>
      <c r="H146" s="20" t="n">
        <v>7</v>
      </c>
      <c r="I146" s="21" t="n">
        <f aca="false">VLOOKUP(F146,COD!$A$1:$C$6,3,0) *H146</f>
        <v>2100</v>
      </c>
    </row>
    <row r="147" customFormat="false" ht="15" hidden="false" customHeight="false" outlineLevel="0" collapsed="false">
      <c r="A147" s="17"/>
      <c r="B147" s="18" t="n">
        <f aca="false">_xlfn.ISOWEEKNUM(A147)</f>
        <v>52</v>
      </c>
      <c r="C147" s="18" t="str">
        <f aca="false">VLOOKUP(WEEKDAY(A147), Dados!$A$1:$B$7,2,0)</f>
        <v>Domingo</v>
      </c>
      <c r="D147" s="19" t="s">
        <v>21</v>
      </c>
      <c r="E147" s="19" t="s">
        <v>23</v>
      </c>
      <c r="F147" s="19" t="s">
        <v>7</v>
      </c>
      <c r="G147" s="18" t="str">
        <f aca="false">VLOOKUP(F147,CLIENTES!$A$1:$B$6,2,0)</f>
        <v>Cliente Y</v>
      </c>
      <c r="H147" s="20" t="n">
        <v>7</v>
      </c>
      <c r="I147" s="21" t="n">
        <f aca="false">VLOOKUP(F147,COD!$A$1:$C$6,3,0) *H147</f>
        <v>1440</v>
      </c>
    </row>
    <row r="148" customFormat="false" ht="15" hidden="false" customHeight="false" outlineLevel="0" collapsed="false">
      <c r="A148" s="17"/>
      <c r="B148" s="18" t="n">
        <f aca="false">_xlfn.ISOWEEKNUM(A148)</f>
        <v>52</v>
      </c>
      <c r="C148" s="18" t="str">
        <f aca="false">VLOOKUP(WEEKDAY(A148), Dados!$A$1:$B$7,2,0)</f>
        <v>Domingo</v>
      </c>
      <c r="D148" s="19" t="s">
        <v>21</v>
      </c>
      <c r="E148" s="19" t="s">
        <v>24</v>
      </c>
      <c r="F148" s="19" t="s">
        <v>9</v>
      </c>
      <c r="G148" s="18" t="str">
        <f aca="false">VLOOKUP(F148,CLIENTES!$A$1:$B$6,2,0)</f>
        <v>Cliente Z</v>
      </c>
      <c r="H148" s="20" t="n">
        <v>7</v>
      </c>
      <c r="I148" s="21" t="n">
        <f aca="false">VLOOKUP(F148,COD!$A$1:$C$6,3,0) *H148</f>
        <v>1737.93103448276</v>
      </c>
    </row>
    <row r="149" customFormat="false" ht="15" hidden="false" customHeight="false" outlineLevel="0" collapsed="false">
      <c r="A149" s="17"/>
      <c r="B149" s="18" t="n">
        <f aca="false">_xlfn.ISOWEEKNUM(A149)</f>
        <v>52</v>
      </c>
      <c r="C149" s="18" t="str">
        <f aca="false">VLOOKUP(WEEKDAY(A149), Dados!$A$1:$B$7,2,0)</f>
        <v>Domingo</v>
      </c>
      <c r="D149" s="19" t="s">
        <v>25</v>
      </c>
      <c r="E149" s="19" t="s">
        <v>22</v>
      </c>
      <c r="F149" s="19" t="s">
        <v>5</v>
      </c>
      <c r="G149" s="18" t="str">
        <f aca="false">VLOOKUP(F149,CLIENTES!$A$1:$B$6,2,0)</f>
        <v>Cliente Y</v>
      </c>
      <c r="H149" s="20" t="n">
        <v>7</v>
      </c>
      <c r="I149" s="21" t="n">
        <f aca="false">VLOOKUP(F149,COD!$A$1:$C$6,3,0) *H149</f>
        <v>2100</v>
      </c>
    </row>
    <row r="150" customFormat="false" ht="15" hidden="false" customHeight="false" outlineLevel="0" collapsed="false">
      <c r="A150" s="17"/>
      <c r="B150" s="18" t="n">
        <f aca="false">_xlfn.ISOWEEKNUM(A150)</f>
        <v>52</v>
      </c>
      <c r="C150" s="18" t="str">
        <f aca="false">VLOOKUP(WEEKDAY(A150), Dados!$A$1:$B$7,2,0)</f>
        <v>Domingo</v>
      </c>
      <c r="D150" s="19" t="s">
        <v>25</v>
      </c>
      <c r="E150" s="19" t="s">
        <v>23</v>
      </c>
      <c r="F150" s="19" t="s">
        <v>7</v>
      </c>
      <c r="G150" s="18" t="str">
        <f aca="false">VLOOKUP(F150,CLIENTES!$A$1:$B$6,2,0)</f>
        <v>Cliente Y</v>
      </c>
      <c r="H150" s="20" t="n">
        <v>7</v>
      </c>
      <c r="I150" s="21" t="n">
        <f aca="false">VLOOKUP(F150,COD!$A$1:$C$6,3,0) *H150</f>
        <v>1440</v>
      </c>
    </row>
    <row r="151" customFormat="false" ht="15" hidden="false" customHeight="false" outlineLevel="0" collapsed="false">
      <c r="A151" s="17"/>
      <c r="B151" s="18" t="n">
        <f aca="false">_xlfn.ISOWEEKNUM(A151)</f>
        <v>52</v>
      </c>
      <c r="C151" s="18" t="str">
        <f aca="false">VLOOKUP(WEEKDAY(A151), Dados!$A$1:$B$7,2,0)</f>
        <v>Domingo</v>
      </c>
      <c r="D151" s="19" t="s">
        <v>25</v>
      </c>
      <c r="E151" s="19" t="s">
        <v>24</v>
      </c>
      <c r="F151" s="19" t="s">
        <v>9</v>
      </c>
      <c r="G151" s="18" t="str">
        <f aca="false">VLOOKUP(F151,CLIENTES!$A$1:$B$6,2,0)</f>
        <v>Cliente Z</v>
      </c>
      <c r="H151" s="20" t="n">
        <v>7</v>
      </c>
      <c r="I151" s="21" t="n">
        <f aca="false">VLOOKUP(F151,COD!$A$1:$C$6,3,0) *H151</f>
        <v>1737.93103448276</v>
      </c>
    </row>
    <row r="152" customFormat="false" ht="15" hidden="false" customHeight="false" outlineLevel="0" collapsed="false">
      <c r="A152" s="17"/>
      <c r="B152" s="18" t="n">
        <f aca="false">_xlfn.ISOWEEKNUM(A152)</f>
        <v>52</v>
      </c>
      <c r="C152" s="18" t="str">
        <f aca="false">VLOOKUP(WEEKDAY(A152), Dados!$A$1:$B$7,2,0)</f>
        <v>Domingo</v>
      </c>
      <c r="D152" s="19" t="s">
        <v>26</v>
      </c>
      <c r="E152" s="19" t="s">
        <v>22</v>
      </c>
      <c r="F152" s="19" t="s">
        <v>5</v>
      </c>
      <c r="G152" s="18" t="str">
        <f aca="false">VLOOKUP(F152,CLIENTES!$A$1:$B$6,2,0)</f>
        <v>Cliente Y</v>
      </c>
      <c r="H152" s="20" t="n">
        <v>7</v>
      </c>
      <c r="I152" s="21" t="n">
        <f aca="false">VLOOKUP(F152,COD!$A$1:$C$6,3,0) *H152</f>
        <v>2100</v>
      </c>
    </row>
    <row r="153" customFormat="false" ht="15" hidden="false" customHeight="false" outlineLevel="0" collapsed="false">
      <c r="A153" s="17"/>
      <c r="B153" s="18" t="n">
        <f aca="false">_xlfn.ISOWEEKNUM(A153)</f>
        <v>52</v>
      </c>
      <c r="C153" s="18" t="str">
        <f aca="false">VLOOKUP(WEEKDAY(A153), Dados!$A$1:$B$7,2,0)</f>
        <v>Domingo</v>
      </c>
      <c r="D153" s="19" t="s">
        <v>26</v>
      </c>
      <c r="E153" s="19" t="s">
        <v>23</v>
      </c>
      <c r="F153" s="19" t="s">
        <v>7</v>
      </c>
      <c r="G153" s="18" t="str">
        <f aca="false">VLOOKUP(F153,CLIENTES!$A$1:$B$6,2,0)</f>
        <v>Cliente Y</v>
      </c>
      <c r="H153" s="20" t="n">
        <v>7</v>
      </c>
      <c r="I153" s="21" t="n">
        <f aca="false">VLOOKUP(F153,COD!$A$1:$C$6,3,0) *H153</f>
        <v>1440</v>
      </c>
    </row>
    <row r="154" customFormat="false" ht="15" hidden="false" customHeight="false" outlineLevel="0" collapsed="false">
      <c r="A154" s="17"/>
      <c r="B154" s="18" t="n">
        <f aca="false">_xlfn.ISOWEEKNUM(A154)</f>
        <v>52</v>
      </c>
      <c r="C154" s="18" t="str">
        <f aca="false">VLOOKUP(WEEKDAY(A154), Dados!$A$1:$B$7,2,0)</f>
        <v>Domingo</v>
      </c>
      <c r="D154" s="19" t="s">
        <v>21</v>
      </c>
      <c r="E154" s="19" t="s">
        <v>22</v>
      </c>
      <c r="F154" s="19" t="s">
        <v>5</v>
      </c>
      <c r="G154" s="18" t="str">
        <f aca="false">VLOOKUP(F154,CLIENTES!$A$1:$B$6,2,0)</f>
        <v>Cliente Y</v>
      </c>
      <c r="H154" s="20" t="n">
        <v>7</v>
      </c>
      <c r="I154" s="21" t="n">
        <f aca="false">VLOOKUP(F154,COD!$A$1:$C$6,3,0) *H154</f>
        <v>2100</v>
      </c>
    </row>
    <row r="155" customFormat="false" ht="15" hidden="false" customHeight="false" outlineLevel="0" collapsed="false">
      <c r="A155" s="17"/>
      <c r="B155" s="18" t="n">
        <f aca="false">_xlfn.ISOWEEKNUM(A155)</f>
        <v>52</v>
      </c>
      <c r="C155" s="18" t="str">
        <f aca="false">VLOOKUP(WEEKDAY(A155), Dados!$A$1:$B$7,2,0)</f>
        <v>Domingo</v>
      </c>
      <c r="D155" s="19" t="s">
        <v>21</v>
      </c>
      <c r="E155" s="19" t="s">
        <v>23</v>
      </c>
      <c r="F155" s="19" t="s">
        <v>7</v>
      </c>
      <c r="G155" s="18" t="str">
        <f aca="false">VLOOKUP(F155,CLIENTES!$A$1:$B$6,2,0)</f>
        <v>Cliente Y</v>
      </c>
      <c r="H155" s="20" t="n">
        <v>7</v>
      </c>
      <c r="I155" s="21" t="n">
        <f aca="false">VLOOKUP(F155,COD!$A$1:$C$6,3,0) *H155</f>
        <v>1440</v>
      </c>
    </row>
    <row r="156" customFormat="false" ht="15" hidden="false" customHeight="false" outlineLevel="0" collapsed="false">
      <c r="A156" s="17"/>
      <c r="B156" s="18" t="n">
        <f aca="false">_xlfn.ISOWEEKNUM(A156)</f>
        <v>52</v>
      </c>
      <c r="C156" s="18" t="str">
        <f aca="false">VLOOKUP(WEEKDAY(A156), Dados!$A$1:$B$7,2,0)</f>
        <v>Domingo</v>
      </c>
      <c r="D156" s="19" t="s">
        <v>21</v>
      </c>
      <c r="E156" s="19" t="s">
        <v>24</v>
      </c>
      <c r="F156" s="19" t="s">
        <v>9</v>
      </c>
      <c r="G156" s="18" t="str">
        <f aca="false">VLOOKUP(F156,CLIENTES!$A$1:$B$6,2,0)</f>
        <v>Cliente Z</v>
      </c>
      <c r="H156" s="20" t="n">
        <v>7</v>
      </c>
      <c r="I156" s="21" t="n">
        <f aca="false">VLOOKUP(F156,COD!$A$1:$C$6,3,0) *H156</f>
        <v>1737.93103448276</v>
      </c>
    </row>
    <row r="157" customFormat="false" ht="15" hidden="false" customHeight="false" outlineLevel="0" collapsed="false">
      <c r="A157" s="17"/>
      <c r="B157" s="18" t="n">
        <f aca="false">_xlfn.ISOWEEKNUM(A157)</f>
        <v>52</v>
      </c>
      <c r="C157" s="18" t="str">
        <f aca="false">VLOOKUP(WEEKDAY(A157), Dados!$A$1:$B$7,2,0)</f>
        <v>Domingo</v>
      </c>
      <c r="D157" s="19" t="s">
        <v>25</v>
      </c>
      <c r="E157" s="19" t="s">
        <v>22</v>
      </c>
      <c r="F157" s="19" t="s">
        <v>5</v>
      </c>
      <c r="G157" s="18" t="str">
        <f aca="false">VLOOKUP(F157,CLIENTES!$A$1:$B$6,2,0)</f>
        <v>Cliente Y</v>
      </c>
      <c r="H157" s="20" t="n">
        <v>7</v>
      </c>
      <c r="I157" s="21" t="n">
        <f aca="false">VLOOKUP(F157,COD!$A$1:$C$6,3,0) *H157</f>
        <v>2100</v>
      </c>
    </row>
    <row r="158" customFormat="false" ht="15" hidden="false" customHeight="false" outlineLevel="0" collapsed="false">
      <c r="A158" s="17"/>
      <c r="B158" s="18" t="n">
        <f aca="false">_xlfn.ISOWEEKNUM(A158)</f>
        <v>52</v>
      </c>
      <c r="C158" s="18" t="str">
        <f aca="false">VLOOKUP(WEEKDAY(A158), Dados!$A$1:$B$7,2,0)</f>
        <v>Domingo</v>
      </c>
      <c r="D158" s="19" t="s">
        <v>25</v>
      </c>
      <c r="E158" s="19" t="s">
        <v>23</v>
      </c>
      <c r="F158" s="19" t="s">
        <v>7</v>
      </c>
      <c r="G158" s="18" t="str">
        <f aca="false">VLOOKUP(F158,CLIENTES!$A$1:$B$6,2,0)</f>
        <v>Cliente Y</v>
      </c>
      <c r="H158" s="20" t="n">
        <v>5</v>
      </c>
      <c r="I158" s="21" t="n">
        <f aca="false">VLOOKUP(F158,COD!$A$1:$C$6,3,0) *H158</f>
        <v>1028.57142857143</v>
      </c>
    </row>
    <row r="159" customFormat="false" ht="15" hidden="false" customHeight="false" outlineLevel="0" collapsed="false">
      <c r="A159" s="17"/>
      <c r="B159" s="18" t="n">
        <f aca="false">_xlfn.ISOWEEKNUM(A159)</f>
        <v>52</v>
      </c>
      <c r="C159" s="18" t="str">
        <f aca="false">VLOOKUP(WEEKDAY(A159), Dados!$A$1:$B$7,2,0)</f>
        <v>Domingo</v>
      </c>
      <c r="D159" s="19" t="s">
        <v>25</v>
      </c>
      <c r="E159" s="19" t="s">
        <v>23</v>
      </c>
      <c r="F159" s="19" t="s">
        <v>6</v>
      </c>
      <c r="G159" s="18" t="str">
        <f aca="false">VLOOKUP(F159,CLIENTES!$A$1:$B$6,2,0)</f>
        <v>Cliente Y</v>
      </c>
      <c r="H159" s="20" t="n">
        <v>2</v>
      </c>
      <c r="I159" s="21" t="n">
        <f aca="false">VLOOKUP(F159,COD!$A$1:$C$6,3,0) *H159</f>
        <v>360</v>
      </c>
    </row>
    <row r="160" customFormat="false" ht="15" hidden="false" customHeight="false" outlineLevel="0" collapsed="false">
      <c r="A160" s="17"/>
      <c r="B160" s="18" t="n">
        <f aca="false">_xlfn.ISOWEEKNUM(A160)</f>
        <v>52</v>
      </c>
      <c r="C160" s="18" t="str">
        <f aca="false">VLOOKUP(WEEKDAY(A160), Dados!$A$1:$B$7,2,0)</f>
        <v>Domingo</v>
      </c>
      <c r="D160" s="19" t="s">
        <v>25</v>
      </c>
      <c r="E160" s="19" t="s">
        <v>24</v>
      </c>
      <c r="F160" s="19" t="s">
        <v>9</v>
      </c>
      <c r="G160" s="18" t="str">
        <f aca="false">VLOOKUP(F160,CLIENTES!$A$1:$B$6,2,0)</f>
        <v>Cliente Z</v>
      </c>
      <c r="H160" s="20" t="n">
        <v>7</v>
      </c>
      <c r="I160" s="21" t="n">
        <f aca="false">VLOOKUP(F160,COD!$A$1:$C$6,3,0) *H160</f>
        <v>1737.93103448276</v>
      </c>
    </row>
    <row r="161" customFormat="false" ht="15" hidden="false" customHeight="false" outlineLevel="0" collapsed="false">
      <c r="A161" s="17"/>
      <c r="B161" s="18" t="n">
        <f aca="false">_xlfn.ISOWEEKNUM(A161)</f>
        <v>52</v>
      </c>
      <c r="C161" s="18" t="str">
        <f aca="false">VLOOKUP(WEEKDAY(A161), Dados!$A$1:$B$7,2,0)</f>
        <v>Domingo</v>
      </c>
      <c r="D161" s="19" t="s">
        <v>26</v>
      </c>
      <c r="E161" s="19" t="s">
        <v>22</v>
      </c>
      <c r="F161" s="19" t="s">
        <v>5</v>
      </c>
      <c r="G161" s="18" t="str">
        <f aca="false">VLOOKUP(F161,CLIENTES!$A$1:$B$6,2,0)</f>
        <v>Cliente Y</v>
      </c>
      <c r="H161" s="20" t="n">
        <v>7</v>
      </c>
      <c r="I161" s="21" t="n">
        <f aca="false">VLOOKUP(F161,COD!$A$1:$C$6,3,0) *H161</f>
        <v>2100</v>
      </c>
    </row>
    <row r="162" customFormat="false" ht="15" hidden="false" customHeight="false" outlineLevel="0" collapsed="false">
      <c r="A162" s="17"/>
      <c r="B162" s="18" t="n">
        <f aca="false">_xlfn.ISOWEEKNUM(A162)</f>
        <v>52</v>
      </c>
      <c r="C162" s="18" t="str">
        <f aca="false">VLOOKUP(WEEKDAY(A162), Dados!$A$1:$B$7,2,0)</f>
        <v>Domingo</v>
      </c>
      <c r="D162" s="19" t="s">
        <v>26</v>
      </c>
      <c r="E162" s="19" t="s">
        <v>23</v>
      </c>
      <c r="F162" s="19" t="s">
        <v>6</v>
      </c>
      <c r="G162" s="18" t="str">
        <f aca="false">VLOOKUP(F162,CLIENTES!$A$1:$B$6,2,0)</f>
        <v>Cliente Y</v>
      </c>
      <c r="H162" s="20" t="n">
        <v>7</v>
      </c>
      <c r="I162" s="21" t="n">
        <f aca="false">VLOOKUP(F162,COD!$A$1:$C$6,3,0) *H162</f>
        <v>1260</v>
      </c>
    </row>
    <row r="163" customFormat="false" ht="15" hidden="false" customHeight="false" outlineLevel="0" collapsed="false">
      <c r="A163" s="17"/>
      <c r="B163" s="18" t="n">
        <f aca="false">_xlfn.ISOWEEKNUM(A163)</f>
        <v>52</v>
      </c>
      <c r="C163" s="18" t="str">
        <f aca="false">VLOOKUP(WEEKDAY(A163), Dados!$A$1:$B$7,2,0)</f>
        <v>Domingo</v>
      </c>
      <c r="D163" s="19" t="s">
        <v>21</v>
      </c>
      <c r="E163" s="19" t="s">
        <v>22</v>
      </c>
      <c r="F163" s="19" t="s">
        <v>5</v>
      </c>
      <c r="G163" s="18" t="str">
        <f aca="false">VLOOKUP(F163,CLIENTES!$A$1:$B$6,2,0)</f>
        <v>Cliente Y</v>
      </c>
      <c r="H163" s="20" t="n">
        <v>7</v>
      </c>
      <c r="I163" s="21" t="n">
        <f aca="false">VLOOKUP(F163,COD!$A$1:$C$6,3,0) *H163</f>
        <v>2100</v>
      </c>
    </row>
    <row r="164" customFormat="false" ht="15" hidden="false" customHeight="false" outlineLevel="0" collapsed="false">
      <c r="A164" s="17"/>
      <c r="B164" s="18" t="n">
        <f aca="false">_xlfn.ISOWEEKNUM(A164)</f>
        <v>52</v>
      </c>
      <c r="C164" s="18" t="str">
        <f aca="false">VLOOKUP(WEEKDAY(A164), Dados!$A$1:$B$7,2,0)</f>
        <v>Domingo</v>
      </c>
      <c r="D164" s="19" t="s">
        <v>21</v>
      </c>
      <c r="E164" s="19" t="s">
        <v>23</v>
      </c>
      <c r="F164" s="19" t="s">
        <v>6</v>
      </c>
      <c r="G164" s="18" t="str">
        <f aca="false">VLOOKUP(F164,CLIENTES!$A$1:$B$6,2,0)</f>
        <v>Cliente Y</v>
      </c>
      <c r="H164" s="20" t="n">
        <v>7</v>
      </c>
      <c r="I164" s="21" t="n">
        <f aca="false">VLOOKUP(F164,COD!$A$1:$C$6,3,0) *H164</f>
        <v>1260</v>
      </c>
    </row>
    <row r="165" customFormat="false" ht="15" hidden="false" customHeight="false" outlineLevel="0" collapsed="false">
      <c r="A165" s="17"/>
      <c r="B165" s="18" t="n">
        <f aca="false">_xlfn.ISOWEEKNUM(A165)</f>
        <v>52</v>
      </c>
      <c r="C165" s="18" t="str">
        <f aca="false">VLOOKUP(WEEKDAY(A165), Dados!$A$1:$B$7,2,0)</f>
        <v>Domingo</v>
      </c>
      <c r="D165" s="19" t="s">
        <v>21</v>
      </c>
      <c r="E165" s="19" t="s">
        <v>24</v>
      </c>
      <c r="F165" s="19" t="s">
        <v>9</v>
      </c>
      <c r="G165" s="18" t="str">
        <f aca="false">VLOOKUP(F165,CLIENTES!$A$1:$B$6,2,0)</f>
        <v>Cliente Z</v>
      </c>
      <c r="H165" s="20" t="n">
        <v>1</v>
      </c>
      <c r="I165" s="21" t="n">
        <f aca="false">VLOOKUP(F165,COD!$A$1:$C$6,3,0) *H165</f>
        <v>248.275862068966</v>
      </c>
    </row>
    <row r="166" customFormat="false" ht="15" hidden="false" customHeight="false" outlineLevel="0" collapsed="false">
      <c r="A166" s="17"/>
      <c r="B166" s="18" t="n">
        <f aca="false">_xlfn.ISOWEEKNUM(A166)</f>
        <v>52</v>
      </c>
      <c r="C166" s="18" t="str">
        <f aca="false">VLOOKUP(WEEKDAY(A166), Dados!$A$1:$B$7,2,0)</f>
        <v>Domingo</v>
      </c>
      <c r="D166" s="19" t="s">
        <v>21</v>
      </c>
      <c r="E166" s="19" t="s">
        <v>24</v>
      </c>
      <c r="F166" s="19" t="s">
        <v>8</v>
      </c>
      <c r="G166" s="18" t="str">
        <f aca="false">VLOOKUP(F166,CLIENTES!$A$1:$B$6,2,0)</f>
        <v>Cliente Z</v>
      </c>
      <c r="H166" s="20" t="n">
        <v>6</v>
      </c>
      <c r="I166" s="21" t="n">
        <f aca="false">VLOOKUP(F166,COD!$A$1:$C$6,3,0) *H166</f>
        <v>1393.54838709677</v>
      </c>
    </row>
    <row r="167" customFormat="false" ht="15" hidden="false" customHeight="false" outlineLevel="0" collapsed="false">
      <c r="A167" s="17"/>
      <c r="B167" s="18" t="n">
        <f aca="false">_xlfn.ISOWEEKNUM(A167)</f>
        <v>52</v>
      </c>
      <c r="C167" s="18" t="str">
        <f aca="false">VLOOKUP(WEEKDAY(A167), Dados!$A$1:$B$7,2,0)</f>
        <v>Domingo</v>
      </c>
      <c r="D167" s="19" t="s">
        <v>25</v>
      </c>
      <c r="E167" s="19" t="s">
        <v>22</v>
      </c>
      <c r="F167" s="19" t="s">
        <v>5</v>
      </c>
      <c r="G167" s="18" t="str">
        <f aca="false">VLOOKUP(F167,CLIENTES!$A$1:$B$6,2,0)</f>
        <v>Cliente Y</v>
      </c>
      <c r="H167" s="20" t="n">
        <v>7</v>
      </c>
      <c r="I167" s="21" t="n">
        <f aca="false">VLOOKUP(F167,COD!$A$1:$C$6,3,0) *H167</f>
        <v>2100</v>
      </c>
    </row>
    <row r="168" customFormat="false" ht="15" hidden="false" customHeight="false" outlineLevel="0" collapsed="false">
      <c r="A168" s="17"/>
      <c r="B168" s="18" t="n">
        <f aca="false">_xlfn.ISOWEEKNUM(A168)</f>
        <v>52</v>
      </c>
      <c r="C168" s="18" t="str">
        <f aca="false">VLOOKUP(WEEKDAY(A168), Dados!$A$1:$B$7,2,0)</f>
        <v>Domingo</v>
      </c>
      <c r="D168" s="19" t="s">
        <v>25</v>
      </c>
      <c r="E168" s="19" t="s">
        <v>23</v>
      </c>
      <c r="F168" s="19" t="s">
        <v>6</v>
      </c>
      <c r="G168" s="18" t="str">
        <f aca="false">VLOOKUP(F168,CLIENTES!$A$1:$B$6,2,0)</f>
        <v>Cliente Y</v>
      </c>
      <c r="H168" s="20" t="n">
        <v>7</v>
      </c>
      <c r="I168" s="21" t="n">
        <f aca="false">VLOOKUP(F168,COD!$A$1:$C$6,3,0) *H168</f>
        <v>1260</v>
      </c>
    </row>
    <row r="169" customFormat="false" ht="15" hidden="false" customHeight="false" outlineLevel="0" collapsed="false">
      <c r="A169" s="17"/>
      <c r="B169" s="18" t="n">
        <f aca="false">_xlfn.ISOWEEKNUM(A169)</f>
        <v>52</v>
      </c>
      <c r="C169" s="18" t="str">
        <f aca="false">VLOOKUP(WEEKDAY(A169), Dados!$A$1:$B$7,2,0)</f>
        <v>Domingo</v>
      </c>
      <c r="D169" s="19" t="s">
        <v>25</v>
      </c>
      <c r="E169" s="19" t="s">
        <v>24</v>
      </c>
      <c r="F169" s="19" t="s">
        <v>8</v>
      </c>
      <c r="G169" s="18" t="str">
        <f aca="false">VLOOKUP(F169,CLIENTES!$A$1:$B$6,2,0)</f>
        <v>Cliente Z</v>
      </c>
      <c r="H169" s="20" t="n">
        <v>7</v>
      </c>
      <c r="I169" s="21" t="n">
        <f aca="false">VLOOKUP(F169,COD!$A$1:$C$6,3,0) *H169</f>
        <v>1625.8064516129</v>
      </c>
    </row>
    <row r="170" customFormat="false" ht="15" hidden="false" customHeight="false" outlineLevel="0" collapsed="false">
      <c r="A170" s="17"/>
      <c r="B170" s="18" t="n">
        <f aca="false">_xlfn.ISOWEEKNUM(A170)</f>
        <v>52</v>
      </c>
      <c r="C170" s="18" t="str">
        <f aca="false">VLOOKUP(WEEKDAY(A170), Dados!$A$1:$B$7,2,0)</f>
        <v>Domingo</v>
      </c>
      <c r="D170" s="19" t="s">
        <v>26</v>
      </c>
      <c r="E170" s="19" t="s">
        <v>22</v>
      </c>
      <c r="F170" s="19" t="s">
        <v>5</v>
      </c>
      <c r="G170" s="18" t="str">
        <f aca="false">VLOOKUP(F170,CLIENTES!$A$1:$B$6,2,0)</f>
        <v>Cliente Y</v>
      </c>
      <c r="H170" s="20" t="n">
        <v>7</v>
      </c>
      <c r="I170" s="21" t="n">
        <f aca="false">VLOOKUP(F170,COD!$A$1:$C$6,3,0) *H170</f>
        <v>2100</v>
      </c>
    </row>
    <row r="171" customFormat="false" ht="15" hidden="false" customHeight="false" outlineLevel="0" collapsed="false">
      <c r="A171" s="17"/>
      <c r="B171" s="18" t="n">
        <f aca="false">_xlfn.ISOWEEKNUM(A171)</f>
        <v>52</v>
      </c>
      <c r="C171" s="18" t="str">
        <f aca="false">VLOOKUP(WEEKDAY(A171), Dados!$A$1:$B$7,2,0)</f>
        <v>Domingo</v>
      </c>
      <c r="D171" s="19" t="s">
        <v>26</v>
      </c>
      <c r="E171" s="19" t="s">
        <v>23</v>
      </c>
      <c r="F171" s="19" t="s">
        <v>6</v>
      </c>
      <c r="G171" s="18" t="str">
        <f aca="false">VLOOKUP(F171,CLIENTES!$A$1:$B$6,2,0)</f>
        <v>Cliente Y</v>
      </c>
      <c r="H171" s="20" t="n">
        <v>7</v>
      </c>
      <c r="I171" s="21" t="n">
        <f aca="false">VLOOKUP(F171,COD!$A$1:$C$6,3,0) *H171</f>
        <v>1260</v>
      </c>
    </row>
    <row r="172" customFormat="false" ht="15" hidden="false" customHeight="false" outlineLevel="0" collapsed="false">
      <c r="A172" s="17"/>
      <c r="B172" s="18" t="n">
        <f aca="false">_xlfn.ISOWEEKNUM(A172)</f>
        <v>52</v>
      </c>
      <c r="C172" s="18" t="str">
        <f aca="false">VLOOKUP(WEEKDAY(A172), Dados!$A$1:$B$7,2,0)</f>
        <v>Domingo</v>
      </c>
      <c r="D172" s="19" t="s">
        <v>21</v>
      </c>
      <c r="E172" s="19" t="s">
        <v>22</v>
      </c>
      <c r="F172" s="19" t="s">
        <v>5</v>
      </c>
      <c r="G172" s="18" t="str">
        <f aca="false">VLOOKUP(F172,CLIENTES!$A$1:$B$6,2,0)</f>
        <v>Cliente Y</v>
      </c>
      <c r="H172" s="20" t="n">
        <v>7</v>
      </c>
      <c r="I172" s="21" t="n">
        <f aca="false">VLOOKUP(F172,COD!$A$1:$C$6,3,0) *H172</f>
        <v>2100</v>
      </c>
    </row>
    <row r="173" customFormat="false" ht="15" hidden="false" customHeight="false" outlineLevel="0" collapsed="false">
      <c r="A173" s="17"/>
      <c r="B173" s="18" t="n">
        <f aca="false">_xlfn.ISOWEEKNUM(A173)</f>
        <v>52</v>
      </c>
      <c r="C173" s="18" t="str">
        <f aca="false">VLOOKUP(WEEKDAY(A173), Dados!$A$1:$B$7,2,0)</f>
        <v>Domingo</v>
      </c>
      <c r="D173" s="19" t="s">
        <v>21</v>
      </c>
      <c r="E173" s="19" t="s">
        <v>23</v>
      </c>
      <c r="F173" s="19" t="s">
        <v>6</v>
      </c>
      <c r="G173" s="18" t="str">
        <f aca="false">VLOOKUP(F173,CLIENTES!$A$1:$B$6,2,0)</f>
        <v>Cliente Y</v>
      </c>
      <c r="H173" s="20" t="n">
        <v>7</v>
      </c>
      <c r="I173" s="21" t="n">
        <f aca="false">VLOOKUP(F173,COD!$A$1:$C$6,3,0) *H173</f>
        <v>1260</v>
      </c>
    </row>
    <row r="174" customFormat="false" ht="15" hidden="false" customHeight="false" outlineLevel="0" collapsed="false">
      <c r="A174" s="17"/>
      <c r="B174" s="18" t="n">
        <f aca="false">_xlfn.ISOWEEKNUM(A174)</f>
        <v>52</v>
      </c>
      <c r="C174" s="18" t="str">
        <f aca="false">VLOOKUP(WEEKDAY(A174), Dados!$A$1:$B$7,2,0)</f>
        <v>Domingo</v>
      </c>
      <c r="D174" s="19" t="s">
        <v>21</v>
      </c>
      <c r="E174" s="19" t="s">
        <v>24</v>
      </c>
      <c r="F174" s="19" t="s">
        <v>8</v>
      </c>
      <c r="G174" s="18" t="str">
        <f aca="false">VLOOKUP(F174,CLIENTES!$A$1:$B$6,2,0)</f>
        <v>Cliente Z</v>
      </c>
      <c r="H174" s="20" t="n">
        <v>7</v>
      </c>
      <c r="I174" s="21" t="n">
        <f aca="false">VLOOKUP(F174,COD!$A$1:$C$6,3,0) *H174</f>
        <v>1625.8064516129</v>
      </c>
    </row>
    <row r="175" customFormat="false" ht="15" hidden="false" customHeight="false" outlineLevel="0" collapsed="false">
      <c r="A175" s="17"/>
      <c r="B175" s="18" t="n">
        <f aca="false">_xlfn.ISOWEEKNUM(A175)</f>
        <v>52</v>
      </c>
      <c r="C175" s="18" t="str">
        <f aca="false">VLOOKUP(WEEKDAY(A175), Dados!$A$1:$B$7,2,0)</f>
        <v>Domingo</v>
      </c>
      <c r="D175" s="19" t="s">
        <v>25</v>
      </c>
      <c r="E175" s="19" t="s">
        <v>22</v>
      </c>
      <c r="F175" s="19" t="s">
        <v>5</v>
      </c>
      <c r="G175" s="18" t="str">
        <f aca="false">VLOOKUP(F175,CLIENTES!$A$1:$B$6,2,0)</f>
        <v>Cliente Y</v>
      </c>
      <c r="H175" s="20" t="n">
        <v>7</v>
      </c>
      <c r="I175" s="21" t="n">
        <f aca="false">VLOOKUP(F175,COD!$A$1:$C$6,3,0) *H175</f>
        <v>2100</v>
      </c>
    </row>
    <row r="176" customFormat="false" ht="15" hidden="false" customHeight="false" outlineLevel="0" collapsed="false">
      <c r="A176" s="17"/>
      <c r="B176" s="18" t="n">
        <f aca="false">_xlfn.ISOWEEKNUM(A176)</f>
        <v>52</v>
      </c>
      <c r="C176" s="18" t="str">
        <f aca="false">VLOOKUP(WEEKDAY(A176), Dados!$A$1:$B$7,2,0)</f>
        <v>Domingo</v>
      </c>
      <c r="D176" s="19" t="s">
        <v>25</v>
      </c>
      <c r="E176" s="19" t="s">
        <v>23</v>
      </c>
      <c r="F176" s="19" t="s">
        <v>6</v>
      </c>
      <c r="G176" s="18" t="str">
        <f aca="false">VLOOKUP(F176,CLIENTES!$A$1:$B$6,2,0)</f>
        <v>Cliente Y</v>
      </c>
      <c r="H176" s="20" t="n">
        <v>7</v>
      </c>
      <c r="I176" s="21" t="n">
        <f aca="false">VLOOKUP(F176,COD!$A$1:$C$6,3,0) *H176</f>
        <v>1260</v>
      </c>
    </row>
    <row r="177" customFormat="false" ht="15" hidden="false" customHeight="false" outlineLevel="0" collapsed="false">
      <c r="A177" s="17"/>
      <c r="B177" s="18" t="n">
        <f aca="false">_xlfn.ISOWEEKNUM(A177)</f>
        <v>52</v>
      </c>
      <c r="C177" s="18" t="str">
        <f aca="false">VLOOKUP(WEEKDAY(A177), Dados!$A$1:$B$7,2,0)</f>
        <v>Domingo</v>
      </c>
      <c r="D177" s="19" t="s">
        <v>25</v>
      </c>
      <c r="E177" s="19" t="s">
        <v>24</v>
      </c>
      <c r="F177" s="19" t="s">
        <v>8</v>
      </c>
      <c r="G177" s="18" t="str">
        <f aca="false">VLOOKUP(F177,CLIENTES!$A$1:$B$6,2,0)</f>
        <v>Cliente Z</v>
      </c>
      <c r="H177" s="20" t="n">
        <v>7</v>
      </c>
      <c r="I177" s="21" t="n">
        <f aca="false">VLOOKUP(F177,COD!$A$1:$C$6,3,0) *H177</f>
        <v>1625.8064516129</v>
      </c>
    </row>
    <row r="178" customFormat="false" ht="15" hidden="false" customHeight="false" outlineLevel="0" collapsed="false">
      <c r="A178" s="17"/>
      <c r="B178" s="18" t="n">
        <f aca="false">_xlfn.ISOWEEKNUM(A178)</f>
        <v>52</v>
      </c>
      <c r="C178" s="18" t="str">
        <f aca="false">VLOOKUP(WEEKDAY(A178), Dados!$A$1:$B$7,2,0)</f>
        <v>Domingo</v>
      </c>
      <c r="D178" s="19" t="s">
        <v>26</v>
      </c>
      <c r="E178" s="19" t="s">
        <v>22</v>
      </c>
      <c r="F178" s="19" t="s">
        <v>5</v>
      </c>
      <c r="G178" s="18" t="str">
        <f aca="false">VLOOKUP(F178,CLIENTES!$A$1:$B$6,2,0)</f>
        <v>Cliente Y</v>
      </c>
      <c r="H178" s="20" t="n">
        <v>7</v>
      </c>
      <c r="I178" s="21" t="n">
        <f aca="false">VLOOKUP(F178,COD!$A$1:$C$6,3,0) *H178</f>
        <v>2100</v>
      </c>
    </row>
    <row r="179" customFormat="false" ht="15" hidden="false" customHeight="false" outlineLevel="0" collapsed="false">
      <c r="A179" s="17"/>
      <c r="B179" s="18" t="n">
        <f aca="false">_xlfn.ISOWEEKNUM(A179)</f>
        <v>52</v>
      </c>
      <c r="C179" s="18" t="str">
        <f aca="false">VLOOKUP(WEEKDAY(A179), Dados!$A$1:$B$7,2,0)</f>
        <v>Domingo</v>
      </c>
      <c r="D179" s="19" t="s">
        <v>26</v>
      </c>
      <c r="E179" s="19" t="s">
        <v>23</v>
      </c>
      <c r="F179" s="19" t="s">
        <v>6</v>
      </c>
      <c r="G179" s="18" t="str">
        <f aca="false">VLOOKUP(F179,CLIENTES!$A$1:$B$6,2,0)</f>
        <v>Cliente Y</v>
      </c>
      <c r="H179" s="20" t="n">
        <v>7</v>
      </c>
      <c r="I179" s="21" t="n">
        <f aca="false">VLOOKUP(F179,COD!$A$1:$C$6,3,0) *H179</f>
        <v>1260</v>
      </c>
    </row>
    <row r="180" customFormat="false" ht="15" hidden="false" customHeight="false" outlineLevel="0" collapsed="false">
      <c r="A180" s="17"/>
      <c r="B180" s="18" t="n">
        <f aca="false">_xlfn.ISOWEEKNUM(A180)</f>
        <v>52</v>
      </c>
      <c r="C180" s="18" t="str">
        <f aca="false">VLOOKUP(WEEKDAY(A180), Dados!$A$1:$B$7,2,0)</f>
        <v>Domingo</v>
      </c>
      <c r="D180" s="19" t="s">
        <v>21</v>
      </c>
      <c r="E180" s="19" t="s">
        <v>22</v>
      </c>
      <c r="F180" s="19" t="s">
        <v>5</v>
      </c>
      <c r="G180" s="18" t="str">
        <f aca="false">VLOOKUP(F180,CLIENTES!$A$1:$B$6,2,0)</f>
        <v>Cliente Y</v>
      </c>
      <c r="H180" s="20" t="n">
        <v>7</v>
      </c>
      <c r="I180" s="21" t="n">
        <f aca="false">VLOOKUP(F180,COD!$A$1:$C$6,3,0) *H180</f>
        <v>2100</v>
      </c>
    </row>
    <row r="181" customFormat="false" ht="15" hidden="false" customHeight="false" outlineLevel="0" collapsed="false">
      <c r="A181" s="17"/>
      <c r="B181" s="18" t="n">
        <f aca="false">_xlfn.ISOWEEKNUM(A181)</f>
        <v>52</v>
      </c>
      <c r="C181" s="18" t="str">
        <f aca="false">VLOOKUP(WEEKDAY(A181), Dados!$A$1:$B$7,2,0)</f>
        <v>Domingo</v>
      </c>
      <c r="D181" s="19" t="s">
        <v>21</v>
      </c>
      <c r="E181" s="19" t="s">
        <v>23</v>
      </c>
      <c r="F181" s="19" t="s">
        <v>6</v>
      </c>
      <c r="G181" s="18" t="str">
        <f aca="false">VLOOKUP(F181,CLIENTES!$A$1:$B$6,2,0)</f>
        <v>Cliente Y</v>
      </c>
      <c r="H181" s="20" t="n">
        <v>7</v>
      </c>
      <c r="I181" s="21" t="n">
        <f aca="false">VLOOKUP(F181,COD!$A$1:$C$6,3,0) *H181</f>
        <v>1260</v>
      </c>
    </row>
    <row r="182" customFormat="false" ht="15" hidden="false" customHeight="false" outlineLevel="0" collapsed="false">
      <c r="A182" s="17"/>
      <c r="B182" s="18" t="n">
        <f aca="false">_xlfn.ISOWEEKNUM(A182)</f>
        <v>52</v>
      </c>
      <c r="C182" s="18" t="str">
        <f aca="false">VLOOKUP(WEEKDAY(A182), Dados!$A$1:$B$7,2,0)</f>
        <v>Domingo</v>
      </c>
      <c r="D182" s="19" t="s">
        <v>21</v>
      </c>
      <c r="E182" s="19" t="s">
        <v>24</v>
      </c>
      <c r="F182" s="19" t="s">
        <v>8</v>
      </c>
      <c r="G182" s="18" t="str">
        <f aca="false">VLOOKUP(F182,CLIENTES!$A$1:$B$6,2,0)</f>
        <v>Cliente Z</v>
      </c>
      <c r="H182" s="20" t="n">
        <v>3</v>
      </c>
      <c r="I182" s="21" t="n">
        <f aca="false">VLOOKUP(F182,COD!$A$1:$C$6,3,0) *H182</f>
        <v>696.774193548387</v>
      </c>
    </row>
    <row r="183" customFormat="false" ht="15" hidden="false" customHeight="false" outlineLevel="0" collapsed="false">
      <c r="A183" s="17"/>
      <c r="B183" s="18" t="n">
        <f aca="false">_xlfn.ISOWEEKNUM(A183)</f>
        <v>52</v>
      </c>
      <c r="C183" s="18" t="str">
        <f aca="false">VLOOKUP(WEEKDAY(A183), Dados!$A$1:$B$7,2,0)</f>
        <v>Domingo</v>
      </c>
      <c r="D183" s="19" t="s">
        <v>21</v>
      </c>
      <c r="E183" s="19" t="s">
        <v>24</v>
      </c>
      <c r="F183" s="19" t="s">
        <v>9</v>
      </c>
      <c r="G183" s="18" t="str">
        <f aca="false">VLOOKUP(F183,CLIENTES!$A$1:$B$6,2,0)</f>
        <v>Cliente Z</v>
      </c>
      <c r="H183" s="20" t="n">
        <v>4</v>
      </c>
      <c r="I183" s="21" t="n">
        <f aca="false">VLOOKUP(F183,COD!$A$1:$C$6,3,0) *H183</f>
        <v>993.103448275862</v>
      </c>
    </row>
    <row r="184" customFormat="false" ht="15" hidden="false" customHeight="false" outlineLevel="0" collapsed="false">
      <c r="A184" s="17"/>
      <c r="B184" s="18" t="n">
        <f aca="false">_xlfn.ISOWEEKNUM(A184)</f>
        <v>52</v>
      </c>
      <c r="C184" s="18" t="str">
        <f aca="false">VLOOKUP(WEEKDAY(A184), Dados!$A$1:$B$7,2,0)</f>
        <v>Domingo</v>
      </c>
      <c r="D184" s="19" t="s">
        <v>25</v>
      </c>
      <c r="E184" s="19" t="s">
        <v>22</v>
      </c>
      <c r="F184" s="19" t="s">
        <v>5</v>
      </c>
      <c r="G184" s="18" t="str">
        <f aca="false">VLOOKUP(F184,CLIENTES!$A$1:$B$6,2,0)</f>
        <v>Cliente Y</v>
      </c>
      <c r="H184" s="20" t="n">
        <v>7</v>
      </c>
      <c r="I184" s="21" t="n">
        <f aca="false">VLOOKUP(F184,COD!$A$1:$C$6,3,0) *H184</f>
        <v>2100</v>
      </c>
    </row>
    <row r="185" customFormat="false" ht="15" hidden="false" customHeight="false" outlineLevel="0" collapsed="false">
      <c r="A185" s="17"/>
      <c r="B185" s="18" t="n">
        <f aca="false">_xlfn.ISOWEEKNUM(A185)</f>
        <v>52</v>
      </c>
      <c r="C185" s="18" t="str">
        <f aca="false">VLOOKUP(WEEKDAY(A185), Dados!$A$1:$B$7,2,0)</f>
        <v>Domingo</v>
      </c>
      <c r="D185" s="19" t="s">
        <v>25</v>
      </c>
      <c r="E185" s="19" t="s">
        <v>23</v>
      </c>
      <c r="F185" s="19" t="s">
        <v>6</v>
      </c>
      <c r="G185" s="18" t="str">
        <f aca="false">VLOOKUP(F185,CLIENTES!$A$1:$B$6,2,0)</f>
        <v>Cliente Y</v>
      </c>
      <c r="H185" s="20" t="n">
        <v>7</v>
      </c>
      <c r="I185" s="21" t="n">
        <f aca="false">VLOOKUP(F185,COD!$A$1:$C$6,3,0) *H185</f>
        <v>1260</v>
      </c>
    </row>
    <row r="186" customFormat="false" ht="15" hidden="false" customHeight="false" outlineLevel="0" collapsed="false">
      <c r="A186" s="17"/>
      <c r="B186" s="18" t="n">
        <f aca="false">_xlfn.ISOWEEKNUM(A186)</f>
        <v>52</v>
      </c>
      <c r="C186" s="18" t="str">
        <f aca="false">VLOOKUP(WEEKDAY(A186), Dados!$A$1:$B$7,2,0)</f>
        <v>Domingo</v>
      </c>
      <c r="D186" s="19" t="s">
        <v>25</v>
      </c>
      <c r="E186" s="19" t="s">
        <v>24</v>
      </c>
      <c r="F186" s="19" t="s">
        <v>9</v>
      </c>
      <c r="G186" s="18" t="str">
        <f aca="false">VLOOKUP(F186,CLIENTES!$A$1:$B$6,2,0)</f>
        <v>Cliente Z</v>
      </c>
      <c r="H186" s="20" t="n">
        <v>7</v>
      </c>
      <c r="I186" s="21" t="n">
        <f aca="false">VLOOKUP(F186,COD!$A$1:$C$6,3,0) *H186</f>
        <v>1737.93103448276</v>
      </c>
    </row>
    <row r="187" customFormat="false" ht="15" hidden="false" customHeight="false" outlineLevel="0" collapsed="false">
      <c r="A187" s="17"/>
      <c r="B187" s="18" t="n">
        <f aca="false">_xlfn.ISOWEEKNUM(A187)</f>
        <v>52</v>
      </c>
      <c r="C187" s="18" t="str">
        <f aca="false">VLOOKUP(WEEKDAY(A187), Dados!$A$1:$B$7,2,0)</f>
        <v>Domingo</v>
      </c>
      <c r="D187" s="19" t="s">
        <v>26</v>
      </c>
      <c r="E187" s="19" t="s">
        <v>22</v>
      </c>
      <c r="F187" s="19" t="s">
        <v>5</v>
      </c>
      <c r="G187" s="18" t="str">
        <f aca="false">VLOOKUP(F187,CLIENTES!$A$1:$B$6,2,0)</f>
        <v>Cliente Y</v>
      </c>
      <c r="H187" s="20" t="n">
        <v>7</v>
      </c>
      <c r="I187" s="21" t="n">
        <f aca="false">VLOOKUP(F187,COD!$A$1:$C$6,3,0) *H187</f>
        <v>2100</v>
      </c>
    </row>
    <row r="188" customFormat="false" ht="15" hidden="false" customHeight="false" outlineLevel="0" collapsed="false">
      <c r="A188" s="17"/>
      <c r="B188" s="18" t="n">
        <f aca="false">_xlfn.ISOWEEKNUM(A188)</f>
        <v>52</v>
      </c>
      <c r="C188" s="18" t="str">
        <f aca="false">VLOOKUP(WEEKDAY(A188), Dados!$A$1:$B$7,2,0)</f>
        <v>Domingo</v>
      </c>
      <c r="D188" s="19" t="s">
        <v>26</v>
      </c>
      <c r="E188" s="19" t="s">
        <v>23</v>
      </c>
      <c r="F188" s="19" t="s">
        <v>6</v>
      </c>
      <c r="G188" s="18" t="str">
        <f aca="false">VLOOKUP(F188,CLIENTES!$A$1:$B$6,2,0)</f>
        <v>Cliente Y</v>
      </c>
      <c r="H188" s="20" t="n">
        <v>7</v>
      </c>
      <c r="I188" s="21" t="n">
        <f aca="false">VLOOKUP(F188,COD!$A$1:$C$6,3,0) *H188</f>
        <v>1260</v>
      </c>
    </row>
  </sheetData>
  <autoFilter ref="A1:I188"/>
  <dataValidations count="5">
    <dataValidation allowBlank="true" error="Insira somente valores válidos." errorStyle="stop" errorTitle="ERRO" operator="equal" showDropDown="false" showErrorMessage="true" showInputMessage="false" sqref="G2:G188" type="none">
      <formula1>0</formula1>
      <formula2>0</formula2>
    </dataValidation>
    <dataValidation allowBlank="true" errorStyle="stop" operator="equal" showDropDown="false" showErrorMessage="true" showInputMessage="false" sqref="D3:D10 D12:D19 D21:D28 D30:D37 D42:D47" type="list">
      <formula1>"1T,2T,3T"</formula1>
      <formula2>0</formula2>
    </dataValidation>
    <dataValidation allowBlank="true" error="Insira somente valores válidos." errorStyle="stop" errorTitle="ERRO" operator="equal" showDropDown="false" showErrorMessage="true" showInputMessage="false" sqref="D2 D11 D20 D29 D38:D41 D48:D188" type="list">
      <formula1>"1T,2T,3T"</formula1>
      <formula2>0</formula2>
    </dataValidation>
    <dataValidation allowBlank="true" error="Insira somente valores válidos." errorStyle="stop" errorTitle="ERRO" operator="equal" showDropDown="false" showErrorMessage="true" showInputMessage="false" sqref="E2:E188" type="list">
      <formula1>"MÁQUINA 1,MÁQUINA 2,MÁQUINA 3"</formula1>
      <formula2>0</formula2>
    </dataValidation>
    <dataValidation allowBlank="true" error="Insira somente valores válidos." errorStyle="stop" errorTitle="ERRO" operator="equal" showDropDown="false" showErrorMessage="true" showInputMessage="false" sqref="F2:F188" type="list">
      <formula1>"Y1234,Y4567,Y8901,Z2345,Z6789"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n">
        <v>1</v>
      </c>
      <c r="B1" s="1" t="s">
        <v>27</v>
      </c>
    </row>
    <row r="2" customFormat="false" ht="12.8" hidden="false" customHeight="false" outlineLevel="0" collapsed="false">
      <c r="A2" s="1" t="n">
        <v>2</v>
      </c>
      <c r="B2" s="1" t="s">
        <v>28</v>
      </c>
    </row>
    <row r="3" customFormat="false" ht="12.8" hidden="false" customHeight="false" outlineLevel="0" collapsed="false">
      <c r="A3" s="1" t="n">
        <v>3</v>
      </c>
      <c r="B3" s="1" t="s">
        <v>29</v>
      </c>
    </row>
    <row r="4" customFormat="false" ht="12.8" hidden="false" customHeight="false" outlineLevel="0" collapsed="false">
      <c r="A4" s="1" t="n">
        <v>4</v>
      </c>
      <c r="B4" s="1" t="s">
        <v>30</v>
      </c>
    </row>
    <row r="5" customFormat="false" ht="12.8" hidden="false" customHeight="false" outlineLevel="0" collapsed="false">
      <c r="A5" s="1" t="n">
        <v>5</v>
      </c>
      <c r="B5" s="1" t="s">
        <v>31</v>
      </c>
    </row>
    <row r="6" customFormat="false" ht="12.8" hidden="false" customHeight="false" outlineLevel="0" collapsed="false">
      <c r="A6" s="1" t="n">
        <v>6</v>
      </c>
      <c r="B6" s="1" t="s">
        <v>32</v>
      </c>
    </row>
    <row r="7" customFormat="false" ht="12.8" hidden="false" customHeight="false" outlineLevel="0" collapsed="false">
      <c r="A7" s="1" t="n">
        <v>7</v>
      </c>
      <c r="B7" s="1" t="s">
        <v>27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22.99"/>
  </cols>
  <sheetData>
    <row r="1" customFormat="false" ht="12.8" hidden="false" customHeight="false" outlineLevel="0" collapsed="false">
      <c r="A1" s="22" t="s">
        <v>33</v>
      </c>
      <c r="B1" s="22" t="s">
        <v>34</v>
      </c>
    </row>
    <row r="2" customFormat="false" ht="12.8" hidden="false" customHeight="false" outlineLevel="0" collapsed="false">
      <c r="A2" s="23" t="n">
        <v>45292</v>
      </c>
      <c r="B2" s="24" t="s">
        <v>35</v>
      </c>
    </row>
    <row r="3" customFormat="false" ht="12.8" hidden="false" customHeight="false" outlineLevel="0" collapsed="false">
      <c r="A3" s="23" t="n">
        <v>45293</v>
      </c>
      <c r="B3" s="24" t="s">
        <v>36</v>
      </c>
    </row>
    <row r="4" customFormat="false" ht="12.8" hidden="false" customHeight="false" outlineLevel="0" collapsed="false">
      <c r="A4" s="23" t="n">
        <v>45334</v>
      </c>
      <c r="B4" s="24" t="s">
        <v>37</v>
      </c>
    </row>
    <row r="5" customFormat="false" ht="12.8" hidden="false" customHeight="false" outlineLevel="0" collapsed="false">
      <c r="A5" s="23" t="n">
        <v>45335</v>
      </c>
      <c r="B5" s="24" t="s">
        <v>37</v>
      </c>
    </row>
    <row r="6" customFormat="false" ht="12.8" hidden="false" customHeight="false" outlineLevel="0" collapsed="false">
      <c r="A6" s="23" t="n">
        <v>45380</v>
      </c>
      <c r="B6" s="24" t="s">
        <v>38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256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2024-04-07T11:40:59Z</dcterms:created>
  <dc:creator/>
  <dc:description/>
  <dc:language>pt-BR</dc:language>
  <cp:lastModifiedBy/>
  <dcterms:modified xsi:type="dcterms:W3CDTF">2024-04-13T18:32:47Z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